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jcr-my.sharepoint.com/personal/mcardenas_mcj_go_cr/Documents/2. FINANCIERO/3. EJECUCIÓN PRESUP/2025/3. LIQUIDACIÓN MENSUAL/7. JULIO/"/>
    </mc:Choice>
  </mc:AlternateContent>
  <xr:revisionPtr revIDLastSave="121" documentId="8_{339E6556-F862-431F-9A60-2500239BF0A6}" xr6:coauthVersionLast="47" xr6:coauthVersionMax="47" xr10:uidLastSave="{C3AA35C3-10C4-4CC3-91EE-F0CFB94C6CCA}"/>
  <workbookProtection workbookAlgorithmName="SHA-512" workbookHashValue="PME7Vb+J4FIi5AHuPwQh0DTtyC9GiOUb/5c0XWLy7kf9KSVSRlGghT4NyaOj+wugs3cpGpKVRGMZ8CT5TBUOww==" workbookSaltValue="EVGH5KtBCtn57REA9QT2uQ==" workbookSpinCount="100000" lockStructure="1"/>
  <bookViews>
    <workbookView xWindow="-24120" yWindow="-990" windowWidth="24240" windowHeight="13020" xr2:uid="{00000000-000D-0000-FFFF-FFFF00000000}"/>
  </bookViews>
  <sheets>
    <sheet name="213 MCJ" sheetId="1" r:id="rId1"/>
    <sheet name="POR PROGRAMA" sheetId="2" r:id="rId2"/>
    <sheet name="Hoja2" sheetId="6" state="hidden" r:id="rId3"/>
    <sheet name="RESUMEN " sheetId="4" r:id="rId4"/>
    <sheet name="Hoja1" sheetId="5" state="hidden" r:id="rId5"/>
  </sheets>
  <definedNames>
    <definedName name="_xlnm._FilterDatabase" localSheetId="0" hidden="1">'213 MCJ'!$A$5:$H$2269</definedName>
    <definedName name="_xlnm._FilterDatabase" localSheetId="4" hidden="1">Hoja1!$A$1:$F$22</definedName>
    <definedName name="_xlnm._FilterDatabase" localSheetId="1" hidden="1">'POR PROGRAMA'!$A$5:$P$1825</definedName>
  </definedNames>
  <calcPr calcId="191028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I6" i="2"/>
  <c r="J6" i="2"/>
  <c r="K6" i="2"/>
  <c r="L6" i="2"/>
  <c r="M6" i="2"/>
  <c r="N6" i="2"/>
  <c r="O6" i="2"/>
  <c r="G6" i="2"/>
  <c r="L10" i="4"/>
  <c r="K10" i="4"/>
  <c r="D6" i="1"/>
  <c r="E6" i="1"/>
  <c r="F6" i="1"/>
  <c r="G6" i="1"/>
  <c r="C6" i="1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Q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6" i="2" l="1"/>
  <c r="H6" i="1"/>
  <c r="G30" i="4" l="1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8" i="5" l="1"/>
  <c r="F8" i="5" s="1"/>
  <c r="E18" i="5"/>
  <c r="F18" i="5" s="1"/>
  <c r="E7" i="5"/>
  <c r="F7" i="5" s="1"/>
  <c r="E14" i="5"/>
  <c r="F14" i="5" s="1"/>
  <c r="E15" i="5"/>
  <c r="F15" i="5" s="1"/>
  <c r="E6" i="5"/>
  <c r="F6" i="5" s="1"/>
  <c r="E20" i="5"/>
  <c r="F20" i="5" s="1"/>
  <c r="E10" i="5"/>
  <c r="F10" i="5" s="1"/>
  <c r="E19" i="5"/>
  <c r="F19" i="5" s="1"/>
  <c r="E12" i="5"/>
  <c r="F12" i="5" s="1"/>
  <c r="E9" i="5"/>
  <c r="F9" i="5" s="1"/>
  <c r="E3" i="5"/>
  <c r="F3" i="5" s="1"/>
  <c r="E5" i="5"/>
  <c r="F5" i="5" s="1"/>
  <c r="E4" i="5"/>
  <c r="F4" i="5" s="1"/>
  <c r="E16" i="5"/>
  <c r="F16" i="5" s="1"/>
  <c r="E13" i="5"/>
  <c r="F13" i="5" s="1"/>
  <c r="E21" i="5"/>
  <c r="F21" i="5" s="1"/>
  <c r="E22" i="5"/>
  <c r="F22" i="5" s="1"/>
  <c r="E2" i="5"/>
  <c r="F2" i="5" s="1"/>
  <c r="E17" i="5"/>
  <c r="F17" i="5" s="1"/>
  <c r="E11" i="5"/>
  <c r="F11" i="5" s="1"/>
</calcChain>
</file>

<file path=xl/sharedStrings.xml><?xml version="1.0" encoding="utf-8"?>
<sst xmlns="http://schemas.openxmlformats.org/spreadsheetml/2006/main" count="10051" uniqueCount="784">
  <si>
    <t>MINISTERIO DE CULTURA Y JUVENTUD</t>
  </si>
  <si>
    <t>PosPre</t>
  </si>
  <si>
    <t>Desc.Pos.presupuestaria</t>
  </si>
  <si>
    <t>Ley de Presupuesto</t>
  </si>
  <si>
    <t>Presupuesto Actual</t>
  </si>
  <si>
    <t>Devengado</t>
  </si>
  <si>
    <t>Pagado</t>
  </si>
  <si>
    <t>Disponible Presupuesto</t>
  </si>
  <si>
    <t>% Ejecución</t>
  </si>
  <si>
    <t>MCJ TOTAL</t>
  </si>
  <si>
    <t>E-0</t>
  </si>
  <si>
    <t>REMUNERACIONES</t>
  </si>
  <si>
    <t>E-001</t>
  </si>
  <si>
    <t>REMUNERACIONES BASICAS</t>
  </si>
  <si>
    <t>E-00101</t>
  </si>
  <si>
    <t>SUELDOS PARA CARGOS FIJOS</t>
  </si>
  <si>
    <t>E-00102</t>
  </si>
  <si>
    <t>JORNALES</t>
  </si>
  <si>
    <t>E-00105</t>
  </si>
  <si>
    <t>SUPLENCIAS</t>
  </si>
  <si>
    <t>E-002</t>
  </si>
  <si>
    <t>REMUNERACIONES EVENTUALES</t>
  </si>
  <si>
    <t>E-00201</t>
  </si>
  <si>
    <t>TIEMPO EXTRAORDINARIO</t>
  </si>
  <si>
    <t>E-00205</t>
  </si>
  <si>
    <t>DIETAS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</si>
  <si>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</si>
  <si>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</si>
  <si>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</si>
  <si>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</si>
  <si>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</si>
  <si>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</si>
  <si>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</si>
  <si>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</si>
  <si>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</si>
  <si>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</si>
  <si>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</si>
  <si>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</si>
  <si>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</si>
  <si>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</si>
  <si>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E0040120074900</t>
  </si>
  <si>
    <t>CCSS CONTRIBUCION PATRONAL SEGURO SALUD (CONTRIBUCION PATRONAL SEGURO DE SALUD, SEGUN LEY NO. 17 DEL 22 DE OCTUBRE DE 1943, LEY</t>
  </si>
  <si>
    <t>E0040120075101</t>
  </si>
  <si>
    <t>E0040120075102</t>
  </si>
  <si>
    <t>E0040120075103</t>
  </si>
  <si>
    <t>E0040120075104</t>
  </si>
  <si>
    <t>E0040120075105</t>
  </si>
  <si>
    <t>E0040120075106</t>
  </si>
  <si>
    <t>E0040120075107</t>
  </si>
  <si>
    <t>E0040120075108</t>
  </si>
  <si>
    <t>E0040120075300</t>
  </si>
  <si>
    <t>E0040120075500</t>
  </si>
  <si>
    <t>E0040120075800</t>
  </si>
  <si>
    <t>E0040120075801</t>
  </si>
  <si>
    <t>E0040120075802</t>
  </si>
  <si>
    <t>E0040120075803</t>
  </si>
  <si>
    <t>E0040120075804</t>
  </si>
  <si>
    <t>E0040120075805</t>
  </si>
  <si>
    <t>E0040120075806</t>
  </si>
  <si>
    <t>E0040120075900</t>
  </si>
  <si>
    <t>E0040120076000</t>
  </si>
  <si>
    <t>E0040520074900</t>
  </si>
  <si>
    <t>BANCO POPULAR Y DE DESARROLLO COMUNAL. (BPDC) (SEGUN LEY NO. 4351 DEL 11 DE JULIO DE 1969, LEY ORGANICA DEL B.P.D.C.).</t>
  </si>
  <si>
    <t>E0040520075101</t>
  </si>
  <si>
    <t>E0040520075102</t>
  </si>
  <si>
    <t>E0040520075103</t>
  </si>
  <si>
    <t>E0040520075104</t>
  </si>
  <si>
    <t>E0040520075105</t>
  </si>
  <si>
    <t>E0040520075106</t>
  </si>
  <si>
    <t>E0040520075107</t>
  </si>
  <si>
    <t>E0040520075108</t>
  </si>
  <si>
    <t>E0040520075300</t>
  </si>
  <si>
    <t>E0040520075500</t>
  </si>
  <si>
    <t>E0040520075800</t>
  </si>
  <si>
    <t>E0040520075801</t>
  </si>
  <si>
    <t>E0040520075802</t>
  </si>
  <si>
    <t>E0040520075803</t>
  </si>
  <si>
    <t>E0040520075804</t>
  </si>
  <si>
    <t>BANCO POPULAR Y DE DESARROLLO COMUNAL. (BPDC) (SEGUN LEY NO. 4351 DEL 11 DE JULIO DE 1969, LEY ORGANICA DEL B.P.D.C. FINANCIADO EN PARTE</t>
  </si>
  <si>
    <t>E0040520075805</t>
  </si>
  <si>
    <t>E0040520075806</t>
  </si>
  <si>
    <t>E0040520075900</t>
  </si>
  <si>
    <t>E0040520076000</t>
  </si>
  <si>
    <t>E-005</t>
  </si>
  <si>
    <t>CONTRIB PATRONALES A FOND PENS Y OTROS FOND CAPIT.</t>
  </si>
  <si>
    <t>E0050120074900</t>
  </si>
  <si>
    <t>CCSS CONTRIBUCION PATRONAL SEGURO PENSIONES (CONTRIBUCION PATRONAL SEGURO DE PENSIONES, SEGUN LEY NO. 17 DEL 22 DE OCTUBRE DE 1943, LEY</t>
  </si>
  <si>
    <t>E0050120075101</t>
  </si>
  <si>
    <t>E0050120075102</t>
  </si>
  <si>
    <t>E0050120075103</t>
  </si>
  <si>
    <t>E0050120075104</t>
  </si>
  <si>
    <t>E0050120075105</t>
  </si>
  <si>
    <t>E0050120075106</t>
  </si>
  <si>
    <t>E0050120075107</t>
  </si>
  <si>
    <t>E0050120075108</t>
  </si>
  <si>
    <t>E0050120075300</t>
  </si>
  <si>
    <t>E0050120075500</t>
  </si>
  <si>
    <t>E0050120075800</t>
  </si>
  <si>
    <t>E0050120075801</t>
  </si>
  <si>
    <t>E0050120075802</t>
  </si>
  <si>
    <t>E0050120075803</t>
  </si>
  <si>
    <t>E0050120075804</t>
  </si>
  <si>
    <t>E0050120075805</t>
  </si>
  <si>
    <t>E0050120075806</t>
  </si>
  <si>
    <t>E0050120075900</t>
  </si>
  <si>
    <t>E0050120076000</t>
  </si>
  <si>
    <t>E0050220074900</t>
  </si>
  <si>
    <t>CCSS APORTE PATRONAL REGIMEN PENSIONES (APORTE PATRONAL AL REGIMEN DE PENSIONES, SEGUN LEY DE PROTECCION AL TRABAJADOR NO. 7983 DEL 16</t>
  </si>
  <si>
    <t>E0050220075101</t>
  </si>
  <si>
    <t>E0050220075102</t>
  </si>
  <si>
    <t>E0050220075103</t>
  </si>
  <si>
    <t>E0050220075104</t>
  </si>
  <si>
    <t>E0050220075105</t>
  </si>
  <si>
    <t>E0050220075106</t>
  </si>
  <si>
    <t>E0050220075107</t>
  </si>
  <si>
    <t>E0050220075108</t>
  </si>
  <si>
    <t>E0050220075300</t>
  </si>
  <si>
    <t>E0050220075500</t>
  </si>
  <si>
    <t>E0050220075800</t>
  </si>
  <si>
    <t>E0050220075801</t>
  </si>
  <si>
    <t>E0050220075802</t>
  </si>
  <si>
    <t>E0050220075803</t>
  </si>
  <si>
    <t>E0050220075804</t>
  </si>
  <si>
    <t>E0050220075805</t>
  </si>
  <si>
    <t>E0050220075806</t>
  </si>
  <si>
    <t>E0050220075900</t>
  </si>
  <si>
    <t>E0050220076000</t>
  </si>
  <si>
    <t>E0050320074900</t>
  </si>
  <si>
    <t>CCSS APORTE PATRONAL FONDO CAPITALIZACION LABORAL (APORTE PATRONAL AL FONDO DE CAPITALIZACION LABORAL, SEGUN LEY DE PROTECCION AL TRABAJADOR</t>
  </si>
  <si>
    <t>E0050320075101</t>
  </si>
  <si>
    <t>E0050320075102</t>
  </si>
  <si>
    <t>E0050320075103</t>
  </si>
  <si>
    <t>E0050320075104</t>
  </si>
  <si>
    <t>E0050320075105</t>
  </si>
  <si>
    <t>E0050320075106</t>
  </si>
  <si>
    <t>E0050320075107</t>
  </si>
  <si>
    <t>E0050320075108</t>
  </si>
  <si>
    <t>E0050320075300</t>
  </si>
  <si>
    <t>E0050320075500</t>
  </si>
  <si>
    <t>E0050320075800</t>
  </si>
  <si>
    <t>E0050320075801</t>
  </si>
  <si>
    <t>E0050320075802</t>
  </si>
  <si>
    <t>E0050320075803</t>
  </si>
  <si>
    <t>E0050320075804</t>
  </si>
  <si>
    <t>E0050320075805</t>
  </si>
  <si>
    <t>E0050320075806</t>
  </si>
  <si>
    <t>E0050320075900</t>
  </si>
  <si>
    <t>E0050320076000</t>
  </si>
  <si>
    <t>E0050520074900</t>
  </si>
  <si>
    <t>ASOCIACION DE EMPLEADOS DEL MINISTERIO DE CULTURA Y JUVENTUD (ASEMICULTURA). (APORTE PATRONAL A LA ASOCIACION DE EMPLEADOS DEL MINISTERIO DE CULTURA</t>
  </si>
  <si>
    <t>E0050520075103</t>
  </si>
  <si>
    <t>E0050520075104</t>
  </si>
  <si>
    <t>ASOCIACION DE EMPLEADOS DEL MINISTERIO DE CULTURA Y JUVENTUD (ASEMICULTURA). (APORTE PATRONAL A LA ASOCIACION SOLIDARISTA).</t>
  </si>
  <si>
    <t>E0050520075105</t>
  </si>
  <si>
    <t>E0050520075106</t>
  </si>
  <si>
    <t>E0050520075108</t>
  </si>
  <si>
    <t>E0050520075801</t>
  </si>
  <si>
    <t>E0050520075802</t>
  </si>
  <si>
    <t>ASOCIACION DE EMPLEADOS DEL MINISTERIO DEL CULTURA Y JUVENTUD (ASEMICULTURA). (APORTE PATRONAL A LA ASOCIACION DE EMPLEADOS DEL</t>
  </si>
  <si>
    <t>E0050520075803</t>
  </si>
  <si>
    <t>E0050520075804</t>
  </si>
  <si>
    <t>E0050520075805</t>
  </si>
  <si>
    <t>E0050520075900</t>
  </si>
  <si>
    <t>E0050520076000</t>
  </si>
  <si>
    <t>E0050520175102</t>
  </si>
  <si>
    <t>ASOCIACION SOLIDARISTA DE EMPLEADOS MUSEO NACIONAL-ASEMUN. (PARA EL APORTE PATRONAL A LA ASOCIACION SOLIDARISTA).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</si>
  <si>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</si>
  <si>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</si>
  <si>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</si>
  <si>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</si>
  <si>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</si>
  <si>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</si>
  <si>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</si>
  <si>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</si>
  <si>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</si>
  <si>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</si>
  <si>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</si>
  <si>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</si>
  <si>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</si>
  <si>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</si>
  <si>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</si>
  <si>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</si>
  <si>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</si>
  <si>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</si>
  <si>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</si>
  <si>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</si>
  <si>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</si>
  <si>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</si>
  <si>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</si>
  <si>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</si>
  <si>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</si>
  <si>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</si>
  <si>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</si>
  <si>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</si>
  <si>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</si>
  <si>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</si>
  <si>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E-10302</t>
  </si>
  <si>
    <t>PUBLICIDAD Y PROPAGANDA</t>
  </si>
  <si>
    <t>E-10303</t>
  </si>
  <si>
    <t>IMPRESION, ENCUADERNACION Y OTROS</t>
  </si>
  <si>
    <t>E-10304</t>
  </si>
  <si>
    <t>TRANSPORTE DE BIENES</t>
  </si>
  <si>
    <t>E-10305</t>
  </si>
  <si>
    <t>SERVICIOS ADUANEROS</t>
  </si>
  <si>
    <t>E-10306</t>
  </si>
  <si>
    <t>COMIS. Y GASTOS POR SERV. FINANCIEROS Y COMERCIAL.</t>
  </si>
  <si>
    <t>E-10307</t>
  </si>
  <si>
    <t>SERVICIOS DE TECNOLOGIAS DE INFORMACION</t>
  </si>
  <si>
    <t>E-104</t>
  </si>
  <si>
    <t>SERVICIOS DE GESTION Y APOYO</t>
  </si>
  <si>
    <t>E-10401</t>
  </si>
  <si>
    <t>SERVICIOS EN CIENCIAS DE LA SALUD</t>
  </si>
  <si>
    <t>E-10402</t>
  </si>
  <si>
    <t>SERVICIOS JURIDICOS</t>
  </si>
  <si>
    <t>E-10403</t>
  </si>
  <si>
    <t>SERVICIOS DE INGENIERIA Y ARQUITECTURA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</si>
  <si>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</si>
  <si>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</si>
  <si>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</si>
  <si>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</si>
  <si>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</si>
  <si>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</si>
  <si>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</si>
  <si>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</si>
  <si>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</si>
  <si>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</si>
  <si>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</si>
  <si>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</si>
  <si>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</si>
  <si>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</si>
  <si>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</si>
  <si>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</si>
  <si>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</si>
  <si>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</si>
  <si>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</si>
  <si>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</si>
  <si>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</si>
  <si>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</si>
  <si>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</si>
  <si>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</si>
  <si>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</si>
  <si>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</si>
  <si>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</si>
  <si>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</si>
  <si>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</si>
  <si>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</si>
  <si>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</si>
  <si>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</si>
  <si>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</si>
  <si>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</si>
  <si>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E-10803</t>
  </si>
  <si>
    <t>MANTENIMIENTO DE INSTALACIONES Y OTRAS OBRAS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</si>
  <si>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</si>
  <si>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</si>
  <si>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</si>
  <si>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</si>
  <si>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</si>
  <si>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</si>
  <si>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</si>
  <si>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</si>
  <si>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</si>
  <si>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</si>
  <si>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</si>
  <si>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</si>
  <si>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</si>
  <si>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</si>
  <si>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E-10902</t>
  </si>
  <si>
    <t>IMPUESTOS SOBRE LA PROPIEDAD DE BIENES INMUEBLES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</si>
  <si>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</si>
  <si>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</si>
  <si>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</si>
  <si>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</si>
  <si>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</si>
  <si>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</si>
  <si>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</si>
  <si>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</si>
  <si>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E-19999</t>
  </si>
  <si>
    <t>OTROS SERVICIOS NO ESPECIFICADOS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</si>
  <si>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</si>
  <si>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</si>
  <si>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</si>
  <si>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</si>
  <si>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</si>
  <si>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</si>
  <si>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</si>
  <si>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</si>
  <si>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</si>
  <si>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</si>
  <si>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</si>
  <si>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</si>
  <si>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</si>
  <si>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</si>
  <si>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E-20202</t>
  </si>
  <si>
    <t>PRODUCTOS AGROFORESTALES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</si>
  <si>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</si>
  <si>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</si>
  <si>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</si>
  <si>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</si>
  <si>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</si>
  <si>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</si>
  <si>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</si>
  <si>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</si>
  <si>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</si>
  <si>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</si>
  <si>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</si>
  <si>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</si>
  <si>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</si>
  <si>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</si>
  <si>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</si>
  <si>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</si>
  <si>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</si>
  <si>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</si>
  <si>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</si>
  <si>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</si>
  <si>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</si>
  <si>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</si>
  <si>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</si>
  <si>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</si>
  <si>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</si>
  <si>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</si>
  <si>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</si>
  <si>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</si>
  <si>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</si>
  <si>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</si>
  <si>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</si>
  <si>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</si>
  <si>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</si>
  <si>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</si>
  <si>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</si>
  <si>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</si>
  <si>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</si>
  <si>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</si>
  <si>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</si>
  <si>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</si>
  <si>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</si>
  <si>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</si>
  <si>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</si>
  <si>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</si>
  <si>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</si>
  <si>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</si>
  <si>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</si>
  <si>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</si>
  <si>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E-50102</t>
  </si>
  <si>
    <t>EQUIPO DE TRANSPORTE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</si>
  <si>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</si>
  <si>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</si>
  <si>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</si>
  <si>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</si>
  <si>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</si>
  <si>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</si>
  <si>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</si>
  <si>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</si>
  <si>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</si>
  <si>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</si>
  <si>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</si>
  <si>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</si>
  <si>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</si>
  <si>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</si>
  <si>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</si>
  <si>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</si>
  <si>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E-50207</t>
  </si>
  <si>
    <t>INSTALACIONES</t>
  </si>
  <si>
    <t>E-50299</t>
  </si>
  <si>
    <t>OTRAS CONSTRUCCIONES, ADICIONES Y MEJORAS</t>
  </si>
  <si>
    <t>E-599</t>
  </si>
  <si>
    <t>BIENES DURADEROS DIVERSOS</t>
  </si>
  <si>
    <t>E-59902</t>
  </si>
  <si>
    <t>PIEZAS Y OBRAS DE COLECCION</t>
  </si>
  <si>
    <t>E-59903</t>
  </si>
  <si>
    <t>BIENES INTANGIBLES</t>
  </si>
  <si>
    <t>E-59999</t>
  </si>
  <si>
    <t>OTROS BIENES DURADEROS</t>
  </si>
  <si>
    <t>E-6</t>
  </si>
  <si>
    <t>TRANSFERENCIAS CORRIENTES</t>
  </si>
  <si>
    <t>E-601</t>
  </si>
  <si>
    <t>TRANSFERENCIAS CORRIENTES AL SECTOR PUBLICO</t>
  </si>
  <si>
    <t>E6010320074900</t>
  </si>
  <si>
    <t>CCSS CONTRIBUCION ESTATAL SEGURO PENSIONES (CONTRIBUCION ESTATAL AL SEGURO DE PENSIONES, SEGUN LEY NO. 17 DEL 22 DE OCTUBRE DE 1943, LEY</t>
  </si>
  <si>
    <t>E6010320075101</t>
  </si>
  <si>
    <t>E6010320075102</t>
  </si>
  <si>
    <t>E6010320075103</t>
  </si>
  <si>
    <t>E6010320075104</t>
  </si>
  <si>
    <t>E6010320075105</t>
  </si>
  <si>
    <t>E6010320075106</t>
  </si>
  <si>
    <t>E6010320075107</t>
  </si>
  <si>
    <t>E6010320075108</t>
  </si>
  <si>
    <t>E6010320075300</t>
  </si>
  <si>
    <t>E6010320075500</t>
  </si>
  <si>
    <t>E6010320075800</t>
  </si>
  <si>
    <t>E6010320075801</t>
  </si>
  <si>
    <t>E6010320075802</t>
  </si>
  <si>
    <t>E6010320075803</t>
  </si>
  <si>
    <t>E6010320075804</t>
  </si>
  <si>
    <t>E6010320075805</t>
  </si>
  <si>
    <t>E6010320075806</t>
  </si>
  <si>
    <t>E6010320075900</t>
  </si>
  <si>
    <t>E6010320076000</t>
  </si>
  <si>
    <t>E6010320274900</t>
  </si>
  <si>
    <t>CCSS CONTRIBUCION ESTATAL SEGURO SALUD (CONTRIBUCION ESTATAL AL SEGURO DE SALUD, SEGUN LEY NO. 17 DEL 22 DE OCTUBRE DE 1943, LEY</t>
  </si>
  <si>
    <t>E6010320275101</t>
  </si>
  <si>
    <t>E6010320275102</t>
  </si>
  <si>
    <t>E6010320275103</t>
  </si>
  <si>
    <t>E6010320275104</t>
  </si>
  <si>
    <t>E6010320275105</t>
  </si>
  <si>
    <t>E6010320275106</t>
  </si>
  <si>
    <t>E6010320275107</t>
  </si>
  <si>
    <t>E6010320275108</t>
  </si>
  <si>
    <t>E6010320275300</t>
  </si>
  <si>
    <t>E6010320275500</t>
  </si>
  <si>
    <t>E6010320275800</t>
  </si>
  <si>
    <t>E6010320275801</t>
  </si>
  <si>
    <t>E6010320275802</t>
  </si>
  <si>
    <t>E6010320275803</t>
  </si>
  <si>
    <t>E6010320275804</t>
  </si>
  <si>
    <t>E6010320275805</t>
  </si>
  <si>
    <t>E6010320275806</t>
  </si>
  <si>
    <t>E6010320275900</t>
  </si>
  <si>
    <t>E6010320276000</t>
  </si>
  <si>
    <t>E6010440176000</t>
  </si>
  <si>
    <t>MUNICIPALIDAD DE ACOSTA (PARA FINANCIAR LOS PROYECTOS DE LOS COMITES DE LA PERSONA JOVEN, SEGUN LO DISPUESTO EN EL</t>
  </si>
  <si>
    <t>E6010440276000</t>
  </si>
  <si>
    <t>MUNICIPALIDAD DE ALAJUELITA (PARA FINANCIAR LOS PROYECTOS DE LOS COMITES DE LA PERSONA JOVEN, SEGUN LO DISPUESTO EN EL</t>
  </si>
  <si>
    <t>E6010440376000</t>
  </si>
  <si>
    <t>MUNICIPALIDAD DE ASERRI (PARA FINANCIAR LOS PROYECTOS DE LOS COMITES DE LA PERSONA JOVEN, SEGUN LO DISPUESTO EN EL</t>
  </si>
  <si>
    <t>E6010440476000</t>
  </si>
  <si>
    <t>MUNICIPALIDAD DE SAN JOSE (PARA FINANCIAR LOS PROYECTOS DE LOS COMITES DE LA PERSONA JOVEN, SEGUN LO DISPUESTO EN EL</t>
  </si>
  <si>
    <t>E6010440576000</t>
  </si>
  <si>
    <t>MUNICIPALIDAD DE CURRIDABAT (PARA FINANCIAR LOS PROYECTOS DE LOS COMITES DE LA PERSONA JOVEN, SEGUN LO DISPUESTO EN EL</t>
  </si>
  <si>
    <t>E6010440676000</t>
  </si>
  <si>
    <t>MUNICIPALIDAD DE DESAMPARADOS (PARA FINANCIAR LOS PROYECTOS DE LOS COMITES DE LA PERSONA JOVEN, SEGUN LO DISPUESTO EN EL</t>
  </si>
  <si>
    <t>E6010440776000</t>
  </si>
  <si>
    <t>MUNICIPALIDAD DE DOTA (PARA FINANCIAR LOS PROYECTOS DE LOS COMITES DE LA PERSONA JOVEN, SEGUN LO DISPUESTO EN EL</t>
  </si>
  <si>
    <t>E6010440876000</t>
  </si>
  <si>
    <t>MUNICIPALIDAD DE ESCAZU (PARA FINANCIAR LOS PROYECTOS DE LOS COMITES DE LA PERSONA JOVEN, SEGUN LO DISPUESTO EN EL</t>
  </si>
  <si>
    <t>E6010440976000</t>
  </si>
  <si>
    <t>MUNICIPALIDAD DE GOICOECHEA (PARA FINANCIAR LOS PROYECTOS DE LOS COMITES DE LA PERSONA JOVEN, SEGUN LO DISPUESTO EN EL</t>
  </si>
  <si>
    <t>E6010441076000</t>
  </si>
  <si>
    <t>MUNICIPALIDAD DE LEON CORTES (PARA FINANCIAR LOS PROYECTOS DE LOS COMITES DE LA PERSONA JOVEN, SEGUN LO DISPUESTO EN EL</t>
  </si>
  <si>
    <t>E6010441176000</t>
  </si>
  <si>
    <t>MUNICIPALIDAD DE MONTES DE OCA (PARA FINANCIAR LOS PROYECTOS DE LOS COMITES DE LA PERSONA JOVEN, SEGUN LO DISPUESTO EN EL</t>
  </si>
  <si>
    <t>E6010441276000</t>
  </si>
  <si>
    <t>MUNICIPALIDAD DE MORA (PARA FINANCIAR LOS PROYECTOS DE LOS COMITES DE LA PERSONA JOVEN, SEGUN LO DISPUESTO EN EL</t>
  </si>
  <si>
    <t>E6010441376000</t>
  </si>
  <si>
    <t>MUNICIPALIDAD DE MORAVIA (PARA FINANCIAR LOS PROYECTOS DE LOS COMITES DE LA PERSONA JOVEN, SEGUN LO DISPUESTO EN EL</t>
  </si>
  <si>
    <t>E6010441476000</t>
  </si>
  <si>
    <t>MUNICIPALIDAD DE PEREZ ZELEDON (PARA FINANCIAR LOS PROYECTOS DE LOS COMITES DE LA PERSONA JOVEN, SEGUN LO DISPUESTO EN EL</t>
  </si>
  <si>
    <t>E6010441576000</t>
  </si>
  <si>
    <t>MUNICIPALIDAD DE PURISCAL (PARA FINANCIAR LOS PROYECTOS DE LOS COMITES DE LA PERSONA JOVEN, SEGUN LO DISPUESTO EN EL</t>
  </si>
  <si>
    <t>E6010441676000</t>
  </si>
  <si>
    <t>MUNICIPALIDAD DE SANTA ANA (PARA FINANCIAR LOS PROYECTOS DE LOS COMITES DE LA PERSONA JOVEN, SEGUN LO DISPUESTO EN EL</t>
  </si>
  <si>
    <t>E6010441776000</t>
  </si>
  <si>
    <t>MUNICIPALIDAD DE TARRAZU (PARA FINANCIAR LOS PROYECTOS DE LOS COMITES DE LA PERSONA JOVEN, SEGUN LO DISPUESTO EN EL</t>
  </si>
  <si>
    <t>E6010441876000</t>
  </si>
  <si>
    <t>MUNICIPALIDAD DE TIBAS (PARA FINANCIAR LOS PROYECTOS DE LOS COMITES DE LA PERSONA JOVEN, SEGUN LO DISPUESTO EN EL</t>
  </si>
  <si>
    <t>E6010441976000</t>
  </si>
  <si>
    <t>MUNICIPALIDAD DE TURRUBARES (PARA FINANCIAR LOS PROYECTOS DE LOS COMITES DE LA PERSONA JOVEN, SEGUN LO DISPUESTO EN EL</t>
  </si>
  <si>
    <t>E6010442076000</t>
  </si>
  <si>
    <t>MUNICIPALIDAD DE VASQUEZ DE CORONADO (PARA FINANCIAR LOS PROYECTOS DE LOS COMITES DE LA PERSONA JOVEN, SEGUN LO DISPUESTO EN EL</t>
  </si>
  <si>
    <t>E6010442176000</t>
  </si>
  <si>
    <t>MUNICIPALIDAD DE ALFARO RUIZ (PARA FINANCIAR LOS PROYECTOS DE LOS COMITES DE LA PERSONA JOVEN, SEGUN LO DISPUESTO EN EL</t>
  </si>
  <si>
    <t>E6010442276000</t>
  </si>
  <si>
    <t>MUNICIPALIDAD DE ATENAS (PARA FINANCIAR LOS PROYECTOS DE LOS COMITES DE LA PERSONA JOVEN, SEGUN LO DISPUESTO EN EL</t>
  </si>
  <si>
    <t>E6010442376000</t>
  </si>
  <si>
    <t>MUNICIPALIDAD DE ALAJUELA (PARA FINANCIAR LOS PROYECTOS DE LOS COMITES DE LA PERSONA JOVEN, SEGUN LO DISPUESTO EN EL</t>
  </si>
  <si>
    <t>E6010442476000</t>
  </si>
  <si>
    <t>MUNICIPALIDAD DE GRECIA (PARA FINANCIAR LOS PROYECTOS DE LOS COMITES DE LA PERSONA JOVEN, SEGUN LO DISPUESTO EN EL</t>
  </si>
  <si>
    <t>E6010442576000</t>
  </si>
  <si>
    <t>MUNICIPALIDAD DE GUATUSO (PARA FINANCIAR LOS PROYECTOS DE LOS COMITES DE LA PERSONA JOVEN, SEGUN LO DISPUESTO EN EL</t>
  </si>
  <si>
    <t>E6010442676000</t>
  </si>
  <si>
    <t>MUNICIPALIDAD DE LOS CHILES (PARA FINANCIAR LOS PROYECTOS DE LOS COMITES DE LA PERSONA JOVEN, SEGUN LO DISPUESTO EN EL</t>
  </si>
  <si>
    <t>E6010442776000</t>
  </si>
  <si>
    <t>MUNICIPALIDAD DE NARANJO (PARA FINANCIAR LOS PROYECTOS DE LOS COMITES DE LA PERSONA JOVEN, SEGUN LO DISPUESTO EN EL</t>
  </si>
  <si>
    <t>E6010442876000</t>
  </si>
  <si>
    <t>MUNICIPALIDAD DE OROTINA (PARA FINANCIAR LOS PROYECTOS DE LOS COMITES DE LA PERSONA JOVEN, SEGUN LO DISPUESTO EN EL</t>
  </si>
  <si>
    <t>E6010442976000</t>
  </si>
  <si>
    <t>MUNICIPALIDAD DE PALMARES (PARA FINANCIAR LOS PROYECTOS DE LOS COMITES DE LA PERSONA JOVEN, SEGUN LO DISPUESTO EN EL</t>
  </si>
  <si>
    <t>E6010443076000</t>
  </si>
  <si>
    <t>MUNICIPALIDAD DE POAS (PARA FINANCIAR LOS PROYECTOS DE LOS COMITES DE LA PERSONA JOVEN, SEGUN LO DISPUESTO EN EL</t>
  </si>
  <si>
    <t>E6010443176000</t>
  </si>
  <si>
    <t>MUNICIPALIDAD DE SAN CARLOS (PARA FINANCIAR LOS PROYECTOS DE LOS COMITES DE LA PERSONA JOVEN, SEGUN LO DISPUESTO EN EL</t>
  </si>
  <si>
    <t>E6010443276000</t>
  </si>
  <si>
    <t>MUNICIPALIDAD DE SAN MATEO (PARA FINANCIAR LOS PROYECTOS DE LOS COMITES DE LA PERSONA JOVEN, SEGUN LO DISPUESTO EN EL</t>
  </si>
  <si>
    <t>E6010443376000</t>
  </si>
  <si>
    <t>MUNICIPALIDAD DE SAN RAMON (PARA FINANCIAR LOS PROYECTOS DE LOS COMITES DE LA PERSONA JOVEN, SEGUN LO DISPUESTO EN EL</t>
  </si>
  <si>
    <t>E6010443476000</t>
  </si>
  <si>
    <t>MUNICIPALIDAD DE UPALA (PARA FINANCIAR LOS PROYECTOS DE LOS COMITES DE LA PERSONA JOVEN, SEGUN LO DISPUESTO EN EL</t>
  </si>
  <si>
    <t>E6010443576000</t>
  </si>
  <si>
    <t>MUNICIPALIDAD DE VALVERDE VEGA (PARA FINANCIAR LOS PROYECTOS DE LOS COMITES DE LA PERSONA JOVEN, SEGUN LO DISPUESTO EN EL</t>
  </si>
  <si>
    <t>E6010443676000</t>
  </si>
  <si>
    <t>MUNICIPALIDAD DE AGUIRRE (PARA FINANCIAR LOS PROYECTOS DE LOS COMITES DE LA PERSONA JOVEN, SEGUN LO DISPUESTO EN EL</t>
  </si>
  <si>
    <t>E6010443776000</t>
  </si>
  <si>
    <t>MUNICIPALIDAD DE BUENOS AIRES (PARA FINANCIAR LOS PROYECTOS DE LOS COMITES DE LA PERSONA JOVEN, SEGUN LO DISPUESTO EN EL</t>
  </si>
  <si>
    <t>E6010443876000</t>
  </si>
  <si>
    <t>MUNICIPALIDAD DE PUNTARENAS (PARA FINANCIAR LOS PROYECTOS DE LOS COMITES DE LA PERSONA JOVEN, SEGUN LO DISPUESTO EN EL</t>
  </si>
  <si>
    <t>E6010443976000</t>
  </si>
  <si>
    <t>MUNICIPALIDADES DE COTO BRUS (PARA FINANCIAR LOS PROYECTOS DE LOS COMITES DE LA PERSONA JOVEN, SEGUN LO DISPUESTO EN EL</t>
  </si>
  <si>
    <t>E6010444076000</t>
  </si>
  <si>
    <t>MUNICIPALIDAD DE GARABITO (PARA FINANCIAR LOS PROYECTOS DE LOS COMITES DE LA PERSONA JOVEN, SEGUN LO DISPUESTO EN EL</t>
  </si>
  <si>
    <t>E6010444176000</t>
  </si>
  <si>
    <t>MUNICIPALIDAD DE MONTES DE ORO (PARA FINANCIAR LOS PROYECTOS DE LOS COMITES DE LA PERSONA JOVEN, SEGUN LO DISPUESTO EN EL</t>
  </si>
  <si>
    <t>E6010444276000</t>
  </si>
  <si>
    <t>MUNICIPALIDAD DE OSA (PARA FINANCIAR LOS PROYECTOS DE LOS COMITES DE LA PERSONA JOVEN, SEGUN LO DISPUESTO EN EL</t>
  </si>
  <si>
    <t>E6010444376000</t>
  </si>
  <si>
    <t>MUNICIPALIDAD DE PARRITA (PARA FINANCIAR LOS PROYECTOS DE LOS COMITES DE LA PERSONA JOVEN, SEGUN LO DISPUESTO EN EL</t>
  </si>
  <si>
    <t>E6010444476000</t>
  </si>
  <si>
    <t>MUNICIPALIDAD DE CORREDORES (PARA FINANCIAR LOS PROYECTOS DE LOS COMITES DE LA PERSONA JOVEN, SEGUN LO DISPUESTO EN EL</t>
  </si>
  <si>
    <t>E6010444576000</t>
  </si>
  <si>
    <t>MUNICIPALIDAD DE ESPARZA (PARA FINANCIAR LOS PROYECTOS DE LOS COMITES DE LA PERSONA JOVEN, SEGUN LO DISPUESTO EN EL</t>
  </si>
  <si>
    <t>E6010444676000</t>
  </si>
  <si>
    <t>MUNICIPALIDAD DE GOLFITO (PARA FINANCIAR LOS PROYECTOS DE LOS COMITES DE LA PERSONA JOVEN, SEGUN LO DISPUESTO EN EL</t>
  </si>
  <si>
    <t>E6010444776000</t>
  </si>
  <si>
    <t>MUNICIPALIDAD DE ABANGARES (PARA FINANCIAR LOS PROYECTOS DE LOS COMITES DE LA PERSONA JOVEN, SEGUN LO DISPUESTO EN EL</t>
  </si>
  <si>
    <t>E6010444876000</t>
  </si>
  <si>
    <t>MUNICIPALIDAD DE BAGACES (PARA FINANCIAR LOS PROYECTOS DE LOS COMITES DE LA PERSONA JOVEN, SEGUN LO DISPUESTO EN EL</t>
  </si>
  <si>
    <t>E6010444976000</t>
  </si>
  <si>
    <t>MUNICIPALIDAD DE CARRILLO (PARA FINANCIAR LOS PROYECTOS DE LOS COMITES DE LA PERSONA JOVEN, SEGUN LO DISPUESTO EN EL</t>
  </si>
  <si>
    <t>E6010445076000</t>
  </si>
  <si>
    <t>MUNICIPALIDAD DE HOJANCHA (PARA FINANCIAR LOS PROYECTOS DE LOS COMITES DE LA PERSONA JOVEN, SEGUN LO DISPUESTO EN EL</t>
  </si>
  <si>
    <t>E6010445176000</t>
  </si>
  <si>
    <t>MUNICIPALIDAD DE LA CRUZ (PARA FINANCIAR LOS PROYECTOS DE LOS COMITES DE LA PERSONA JOVEN, SEGUN LO DISPUESTO EN EL</t>
  </si>
  <si>
    <t>E6010445276000</t>
  </si>
  <si>
    <t>MUNICIPALIDAD DE LIBERIA (PARA FINANCIAR LOS PROYECTOS DE LOS COMITES DE LA PERSONA JOVEN, SEGUN LO DISPUESTO EN EL</t>
  </si>
  <si>
    <t>E6010445376000</t>
  </si>
  <si>
    <t>MUNICIPALIDAD DE NANDAYURE (PARA FINANCIAR LOS PROYECTOS DE LOS COMITES DE LA PERSONA JOVEN, SEGUN LO DISPUESTO EN EL</t>
  </si>
  <si>
    <t>E6010445476000</t>
  </si>
  <si>
    <t>MUNICIPALIDAD DE NICOYA (PARA FINANCIAR LOS PROYECTOS DE LOS COMITES DE LA PERSONA JOVEN, SEGUN LO DISPUESTO EN EL</t>
  </si>
  <si>
    <t>E6010445576000</t>
  </si>
  <si>
    <t>MUNICIPALIDAD DE SANTA CRUZ (PARA FINANCIAR LOS PROYECTOS DE LOS COMITES DE LA PERSONA JOVEN, SEGUN LO DISPUESTO EN EL</t>
  </si>
  <si>
    <t>E6010445676000</t>
  </si>
  <si>
    <t>MUNICIPALIDAD DE TILARAN (PARA FINANCIAR LOS PROYECTOS DE LOS COMITES DE LA PERSONA JOVEN, SEGUN LO DISPUESTO EN EL</t>
  </si>
  <si>
    <t>E6010445776000</t>
  </si>
  <si>
    <t>MUNICIPALIDAD DE CAÑAS (PARA FINANCIAR LOS PROYECTOS DE LOS COMITES DE LA PERSONA JOVEN, SEGUN LO DISPUESTO EN EL</t>
  </si>
  <si>
    <t>E6010445876000</t>
  </si>
  <si>
    <t>MUNICIPALIDAD DE BARVA (PARA FINANCIAR LOS PROYECTOS DE LOS COMITES DE LA PERSONA JOVEN, SEGUN LO DISPUESTO EN EL</t>
  </si>
  <si>
    <t>E6010445976000</t>
  </si>
  <si>
    <t>MUNICIPALIDAD DE BELEN (PARA FINANCIAR LOS PROYECTOS DE LOS COMITES DE LA PERSONA JOVEN, SEGUN LO DISPUESTO EN EL</t>
  </si>
  <si>
    <t>E6010446076000</t>
  </si>
  <si>
    <t>MUNICIPALIDAD DE HEREDIA (PARA FINANCIAR LOS PROYECTOS DE LOS COMITES DE LA PERSONA JOVEN, SEGUN LO DISPUESTO EN EL</t>
  </si>
  <si>
    <t>E6010446176000</t>
  </si>
  <si>
    <t>MUNICIPALIDAD DE FLORES (PARA FINANCIAR LOS PROYECTOS DE LOS COMITES DE LA PERSONA JOVEN, SEGUN LO DISPUESTO EN EL</t>
  </si>
  <si>
    <t>E6010446276000</t>
  </si>
  <si>
    <t>MUNICIPALIDAD DE SAN ISIDRO DE HEREDIA (PARA FINANCIAR LOS PROYECTOS DE LOS COMITES DE LA PERSONA JOVEN, SEGUN LO DISPUESTO EN EL</t>
  </si>
  <si>
    <t>E6010446376000</t>
  </si>
  <si>
    <t>MUNICIPALIDAD DE SAN PABLO DE HEREDIA (PARA FINANCIAR LOS PROYECTOS DE LOS COMITES DE LA PERSONA JOVEN, SEGUN LO DISPUESTO EN EL</t>
  </si>
  <si>
    <t>E6010446476000</t>
  </si>
  <si>
    <t>MUNICIPALIDAD DE SAN RAFAEL DE HEREDIA (PARA FINANCIAR LOS PROYECTOS DE LOS COMITES DE LA PERSONA JOVEN, SEGUN LO DISPUESTO EN EL</t>
  </si>
  <si>
    <t>E6010446576000</t>
  </si>
  <si>
    <t>MUNICIPALIDAD DE SANTA BARBARA DE HEREDIA (PARA FINANCIAR LOS PROYECTOS DE LOS COMITES DE LA PERSONA JOVEN, SEGUN LO DISPUESTO EN EL</t>
  </si>
  <si>
    <t>E6010446676000</t>
  </si>
  <si>
    <t>MUNICIPALIDAD DE SANTO DOMINGO DE HEREDIA (PARA FINANCIAR LOS PROYECTOS DE LOS COMITES DE LA PERSONA JOVEN, SEGUN LO DISPUESTO EN EL</t>
  </si>
  <si>
    <t>E6010446776000</t>
  </si>
  <si>
    <t>MUNICIPALIDAD DE SARAPIQUI (PARA FINANCIAR LOS PROYECTOS DE LOS COMITES DE LA PERSONA JOVEN, SEGUN LO DISPUESTO EN EL</t>
  </si>
  <si>
    <t>E6010446876000</t>
  </si>
  <si>
    <t>MUNICIPALIDAD DE ALVARADO DE PACAYAS (PARA FINANCIAR LOS PROYECTOS DE LOS COMITES DE LA PERSONA JOVEN, SEGUN LO DISPUESTO EN EL</t>
  </si>
  <si>
    <t>E6010446976000</t>
  </si>
  <si>
    <t>MUNICIPALIDAD DE CARTAGO (PARA FINANCIAR LOS PROYECTOS DE LOS COMITES DE LA PERSONA JOVEN, SEGUN LO DISPUESTO EN EL</t>
  </si>
  <si>
    <t>E6010447076000</t>
  </si>
  <si>
    <t>MUNICIPALIDAD DE EL GUARCO (PARA FINANCIAR LOS PROYECTOS DE LOS COMITES DE LA PERSONA JOVEN, SEGUN LO DISPUESTO EN EL</t>
  </si>
  <si>
    <t>E6010447176000</t>
  </si>
  <si>
    <t>MUNICIPALIDAD DE JIMENEZ (PARA FINANCIAR LOS PROYECTOS DE LOS COMITES DE LA PERSONA JOVEN, SEGUN LO DISPUESTO EN EL</t>
  </si>
  <si>
    <t>E6010447276000</t>
  </si>
  <si>
    <t>MUNICIPALIDAD DE LA UNION (PARA FINANCIAR LOS PROYECTOS DE LOS COMITES DE LA PERSONA JOVEN, SEGUN LO DISPUESTO EN EL</t>
  </si>
  <si>
    <t>E6010447376000</t>
  </si>
  <si>
    <t>MUNICIPALIDAD DE OREAMUNO (PARA FINANCIAR LOS PROYECTOS DE LOS COMITES DE LA PERSONA JOVEN, SEGUN LO DISPUESTO EN EL</t>
  </si>
  <si>
    <t>E6010447476000</t>
  </si>
  <si>
    <t>MUNICIPALIDAD DE PARAISO (PARA FINANCIAR LOS PROYECTOS DE LOS COMITES DE LA PERSONA JOVEN, SEGUN LO DISPUESTO EN EL</t>
  </si>
  <si>
    <t>E6010447576000</t>
  </si>
  <si>
    <t>MUNICIPALIDAD DE TURRIALBA (PARA FINANCIAR LOS PROYECTOS DE LOS COMITES DE LA PERSONA JOVEN, SEGUN LO DISPUESTO EN EL</t>
  </si>
  <si>
    <t>E6010447676000</t>
  </si>
  <si>
    <t>MUNICIPALIDAD DE LIMON (PARA FINANCIAR LOS PROYECTOS DE LOS COMITES DE LA PERSONA JOVEN, SEGUN LO DISPUESTO EN EL</t>
  </si>
  <si>
    <t>E6010447776000</t>
  </si>
  <si>
    <t>MUNICIPALIDAD DE GUACIMO (PARA FINANCIAR LOS PROYECTOS DE LOS COMITES DE LA PERSONA JOVEN, SEGUN LO DISPUESTO EN EL</t>
  </si>
  <si>
    <t>E6010447876000</t>
  </si>
  <si>
    <t>MUNICIPALIDAD DE MATINA (PARA FINANCIAR LOS PROYECTOS DE LOS COMITES DE LA PERSONA JOVEN, SEGUN LO DISPUESTO EN EL</t>
  </si>
  <si>
    <t>E6010447976000</t>
  </si>
  <si>
    <t>MUNICIPALIDAD DE POCOCI (PARA FINANCIAR LOS PROYECTOS DE LOS COMITES DE LA PERSONA JOVEN, SEGUN LO DISPUESTO EN EL</t>
  </si>
  <si>
    <t>E6010448076000</t>
  </si>
  <si>
    <t>MUNICIPALIDAD DE SIQUIRRES (PARA FINANCIAR LOS PROYECTOS DE LOS COMITES DE LA PERSONA JOVEN, SEGUN LO DISPUESTO EN EL</t>
  </si>
  <si>
    <t>E6010448176000</t>
  </si>
  <si>
    <t>MUNICIPALIDAD DE TALAMANCA (PARA FINANCIAR LOS PROYECTOS DE LOS COMITES DE LA PERSONA JOVEN, SEGUN LO DISPUESTO EN EL</t>
  </si>
  <si>
    <t>E6010448276000</t>
  </si>
  <si>
    <t>MUNICIPALIDAD DE RIO CUARTO (PARA FINANCIAR LOS PROYECTOS DE LOS COMITES DE LA PERSONA JOVEN, SEGUN LO DISPUESTO EN EL</t>
  </si>
  <si>
    <t>E6010448376000</t>
  </si>
  <si>
    <t>MUNICIPALIDAD DE MONTEVERDE (PARA FINANCIAR LOS PROYECTOS DE LOS COMITES DE LA PERSONA JOVEN, SEGUN LO DISPUESTO EN EL</t>
  </si>
  <si>
    <t>E6010448476000</t>
  </si>
  <si>
    <t>MUNICIPALIDAD DE PUERTO JIMENEZ (PARA FINANCIAR LOS PROYECTOS DE LOS COMITES DE LA PERSONA JOVEN, SEGUN LO DISPUESTO EN EL</t>
  </si>
  <si>
    <t>E6010448576000</t>
  </si>
  <si>
    <t>CONSEJO MUNICIPAL DISTRITO PEÑAS BLANCAS DE SAN RAMON (PARA FINANCIAR LOS PROYECTOS DE LOS COMITES DE LA PERSONA JOVEN, SEGUN LO DISPUESTO</t>
  </si>
  <si>
    <t>E6010448676000</t>
  </si>
  <si>
    <t>CONSEJO MUNICIPAL DISTRITO TUCURRIQUE (PARA FINANCIAR LOS PROYECTOS DE LOS COMITES DE LA PERSONA JOVEN, SEGUN LO DISPUESTO EN EL</t>
  </si>
  <si>
    <t>E6010448776000</t>
  </si>
  <si>
    <t>CONSEJO MUNICIPAL DISTRITO CERVANTES (PARA FINANCIAR LOS PROYECTOS DE LOS COMITES DE LA PERSONA JOVEN, SEGUN LO DISPUESTO EN EL</t>
  </si>
  <si>
    <t>E6010448876000</t>
  </si>
  <si>
    <t>CONSEJO MUNICIPAL DISTRITO DE COLORADO DE ABANGARES (PARA FINANCIAR LOS PROYECTOS DE LOS COMITES DE LA PERSONA JOVEN, SEGUN LO DISPUESTO</t>
  </si>
  <si>
    <t>E6010448976000</t>
  </si>
  <si>
    <t>CONSEJO MUNICIPAL DISTRITO LEPANTO (PARA FINANCIAR LOS PROYECTOS DE LOS COMITES DE LA PERSONA JOVEN, SEGUN LO DISPUESTO EN EL</t>
  </si>
  <si>
    <t>E6010449076000</t>
  </si>
  <si>
    <t>CONSEJO MUNICIPAL DISTRITO PAQUERA (PARA FINANCIAR LOS PROYECTOS DE LOS COMITES DE LA PERSONA JOVEN, SEGUN LO DISPUESTO EN EL</t>
  </si>
  <si>
    <t>E6010449176000</t>
  </si>
  <si>
    <t>CONSEJO MUNICIPAL DISTRITO COBANO (PARA FINANCIAR LOS PROYECTOS DE LOS COMITES DE LA PERSONA JOVEN, SEGUN LO DISPUESTO EN EL</t>
  </si>
  <si>
    <t>E6010581274900</t>
  </si>
  <si>
    <t>SISTEMA NACIONAL DE RADIO Y TELEVISION SOCIEDAD ANONIMA (SINART S.A.). (PARA GASTOS DE OPERACION SEGUN LEY 8346, LEY ORGANICA DEL SISTEMA NACIONAL</t>
  </si>
  <si>
    <t>E-602</t>
  </si>
  <si>
    <t>TRANSFERENCIAS CORRIENTES A PERSONAS</t>
  </si>
  <si>
    <t>E-60202</t>
  </si>
  <si>
    <t>BECAS A TERCERAS PERSONAS</t>
  </si>
  <si>
    <t>E-60299</t>
  </si>
  <si>
    <t>OTRAS TRANSFERENCIAS A PERSONAS</t>
  </si>
  <si>
    <t>E-603</t>
  </si>
  <si>
    <t>PRESTACIONES</t>
  </si>
  <si>
    <t>E-60301</t>
  </si>
  <si>
    <t>PRESTACIONES LEGALES</t>
  </si>
  <si>
    <t>E-60399</t>
  </si>
  <si>
    <t>OTRAS PRESTACIONES</t>
  </si>
  <si>
    <t>E-604</t>
  </si>
  <si>
    <t>TRANSF. C.TES A ENTIDADES PRIV. SIN FINES DE LUCRO</t>
  </si>
  <si>
    <t>E6040120075800</t>
  </si>
  <si>
    <t>ASOCIACION SINFONICA DE HEREDIA (GASTOS DE OPERACION, LEY 3698 DEL 22/06/1966).</t>
  </si>
  <si>
    <t>E6040221074900</t>
  </si>
  <si>
    <t>FUNDACION AYUDENOS PARA AYUDAR. (PARA GASTOS DE OPERACION Y PROYECTOS DIRIGIDOS AL FORTALECIMIENTO DEL CENTRO COSTARRICENSE DE LA</t>
  </si>
  <si>
    <t>E6040221574900</t>
  </si>
  <si>
    <t>FUNDACION AYUDENOS PARA AYUDAR. (PARA ATENCION DE PROGRAMAS Y PROYECTOS QUE DESARROLLA EL CENTRO COSTARRICENSE DE LA CIENCIA</t>
  </si>
  <si>
    <t>E6040222074900</t>
  </si>
  <si>
    <t>FUNDACION PARQUE METROPOLITANO LA LIBERTAD. (PARA GASTOS DE OPERACION Y DE MANTENIMIENTO DEL PARQUE METROPOLITANO LA LIBERTAD, SEGUN LEY 5338,</t>
  </si>
  <si>
    <t>E6040222075802</t>
  </si>
  <si>
    <t>FUNDACION PARQUE METROPOLITANA LA LIBERTAD (PAGO CUOTA ANUAL PARA CUBRIR GASTOS POR CONCEPTO DE SEGURIDAD Y MANTENIMIENTO DE LA SEDE</t>
  </si>
  <si>
    <t>E6040222075806</t>
  </si>
  <si>
    <t>FUNDACION PARQUE METROPOLITANO LA LIBERTAD. (GASTOS DE OPERACION Y MANTENIMIENTO, QUE SE EFECTUEN CON LA FUNDACION PARQUE METROPOLITANO LA</t>
  </si>
  <si>
    <t>E6040431675101</t>
  </si>
  <si>
    <t>ACADEMIA COSTARRICENSE DE LA LENGUA. (PARA GASTOS DE OPERACION, SEGUN LEY 3191 DEL 17/09/63, CONVENIO MULTILATERAL DE ASOCIACIONES</t>
  </si>
  <si>
    <t>E6040436275101</t>
  </si>
  <si>
    <t>TEMPORALIDADES DE LA ARQUIDIOCESIS DE SAN JOSE. (PARA EL ARCHIVO HISTORICO ARQUIDIOCESANO, SEGUN LEY 6475 DEL 25/09/1980 Y SEGUN LOS ARTICULOS 22,</t>
  </si>
  <si>
    <t>E-606</t>
  </si>
  <si>
    <t>OTRAS TRANSFERENCIAS CORRIENTES AL SECTOR PRIVADO</t>
  </si>
  <si>
    <t>E-60601</t>
  </si>
  <si>
    <t>INDEMNIZACIONES</t>
  </si>
  <si>
    <t>E-607</t>
  </si>
  <si>
    <t>TRANSFERENCIAS CORRIENTES AL SECTOR EXTERNO</t>
  </si>
  <si>
    <t>E6070122575101</t>
  </si>
  <si>
    <t>UNESCO CONVENCION PARA LA SALVAGUARDIA DEL PATRIMONIO CULTURAL INMATERIAL. (CUOTA DE MEMBRESIA, SEGUN TRATADO INTERNACIONAL 8560,</t>
  </si>
  <si>
    <t>E6070147075500</t>
  </si>
  <si>
    <t>CENTRO REGIONAL PARA EL FOMENTO DEL LIBRO EN AMERICA LATINA (CERLAC-UNESCO). (CUOTA ANUAL DE MEMBRESIA, SEGUN LEY 5550 DEL 09/08/1974).</t>
  </si>
  <si>
    <t>E6070154074900</t>
  </si>
  <si>
    <t>COORDINADORA EDUCATIVA CULTURAL CECC/SICA. (CUOTA ANUAL, SEGUN TRATADOS INTERNACIONALES LEY 9032 CONVENIO CONSTITUTIVO DE LA COORDINACION</t>
  </si>
  <si>
    <t>E6070154575500</t>
  </si>
  <si>
    <t>PROGRAMA IBEROAMERICANO DE BIBLIOTECAS PUBLICAS (IBERBIBLIOTECAS). (CUOTA ORDINARIA, SEGUN COMPROMISO ADQUIRIDO EN LA XXI CUMBRE DE JEFES DE</t>
  </si>
  <si>
    <t>E6070155075103</t>
  </si>
  <si>
    <t>PROGRAMA IBEROAMERICANO DE MUSEOS IBERMUSEOS (CUOTA ANUAL SEGUN COMPROMISOS ADQUIRIDOS EN LA X CONFERENCIA IBEROAMERICANA DE MINISTROS DE</t>
  </si>
  <si>
    <t>E6070155075500</t>
  </si>
  <si>
    <t>PROGRAMA IBEROAMERICANO PARA LA PRESERVACION DEL PATRIMONIO SONORO Y AUDIOVISUAL (IBERSONORA). (CUOTA ORDINARIA, SEGUN COMPROMISO XIII CUMBRE DE</t>
  </si>
  <si>
    <t>E6070180075805</t>
  </si>
  <si>
    <t>CONFERENCIA DE AUTORIDADES CINEMATOGRAFICAS DE IBEROAMERICA-PROGRAMA IBERMEDIA. (CUOTA ANUAL DE MEMBRESIA, DE ACUERDO A LA ADHESION DE COSTA RICA</t>
  </si>
  <si>
    <t>E6070180175805</t>
  </si>
  <si>
    <t>CONFERENCIA DE AUTORIDADES AUDIOVISUALES Y CINEMATOGRAFICAS DE IBEROAMERICA (CAACI). (CUOTA ANUAL DE MEMBRESIA, SEGUN ADHESION DE LA</t>
  </si>
  <si>
    <t>E6070180375900</t>
  </si>
  <si>
    <t>ASOCIACION LATINOAMERICANA DE ARCHIVOS (PARA LA CUOTA DE MEMBRESIA ANUAL A LA ASOCIACION LATINOAMERICANA DE ARCHIVOS).</t>
  </si>
  <si>
    <t>E6070180475900</t>
  </si>
  <si>
    <t>ORGANIZACION DE ESTADOS IBEROAMERICANOS (CUOTA ANUAL DEL PROGRAMA AYUDAS PARA EL DESARROLLO DE LOS ARCHIVOS</t>
  </si>
  <si>
    <t>E6070180575802</t>
  </si>
  <si>
    <t>SECRETARIA GENERAL IBEROAMERICANA-SEGIB. (CUOTA ANUAL DE MEMBRESIA PARA EL PROGRAMA DE COOPERACION DE IBERORQUESTAS JUVENILES, SEGUN LA</t>
  </si>
  <si>
    <t>E6070180575806</t>
  </si>
  <si>
    <t>PROGRAMA IBERRUTAS (CUOTA ANUAL, SEGUN COMPROMISOS ADQUIRIDOS EN LA XXI CUMBRE DE JEFES DE ESTADO Y DE GOBIERNOS</t>
  </si>
  <si>
    <t>E6070180775801</t>
  </si>
  <si>
    <t>SECRETARIA GENERAL IBEROAMERICANA-SEGIB (PARA PAGO DE LA SECRETARIA GENERAL IBEROAMERICANA-SEGIB POR CUOTA ANUAL DE MEMBRESIA</t>
  </si>
  <si>
    <t>E6070180875500</t>
  </si>
  <si>
    <t>ASOCIACION DE BIBLIOTECAS NACIONALES IBEROAMERICANAS (ABINIA). (CUOTA ORDINARIA, SEGUN EXPEDIENTE 14839 DEL ACTA CONSTITUTIVA 9 DEL</t>
  </si>
  <si>
    <t>E6070181175300</t>
  </si>
  <si>
    <t>PROGRAMA IBEROAMERICANO DE CULTURA (IBERCULTURA). (CUOTA ANUAL PARA FONDOS DE SISTEMA IBEROAMERICANO IBER CULTURA VIVA, SEGUN</t>
  </si>
  <si>
    <t>E6070181374900</t>
  </si>
  <si>
    <t>ORGANIZACION DE LAS NACIONES UNIDAS PARA LA EDUCACION, LA CIENCIA Y LA CULTURA (UNESCO). (CUOTA ANUAL DE MEMBRESIA, SEGUN LEY 5980,</t>
  </si>
  <si>
    <t>E6070181375804</t>
  </si>
  <si>
    <t>ORGANIZACION DE ESTADOS IBEROAMERICANOS (CUOTA ANUAL DE MEMBRESIA, SEGUN LA DECLARACION DE XVI CUMBRE EN MONTEVIDEO - URUGUAY DE JEFES DE</t>
  </si>
  <si>
    <t>E6070280975500</t>
  </si>
  <si>
    <t>NUMERO INTERNACIONAL NORMALIZADO PARA LIBROS (ISBN). (CUOTA ORDINARIA, SEGUN DECRETOS 14377-C DEL 16/03/1983 Y 23983-C DEL 19/01/1995).</t>
  </si>
  <si>
    <t>E6070281075500</t>
  </si>
  <si>
    <t>NUMERO INTERNACIONAL NORMALIZADO DE PUBLICACIONES SERIADAS (ISSN). (CUOTA ORDINARIA, SEGUN DECRETOS EJECUTIVOS 14377-C DEL 16/03/1983 Y 23983-C DEL</t>
  </si>
  <si>
    <t>Centro gestor</t>
  </si>
  <si>
    <t>Desc.Centro Gestor</t>
  </si>
  <si>
    <t>Programas Y Subprogramas MCJ</t>
  </si>
  <si>
    <t>Fondo</t>
  </si>
  <si>
    <t>Cuota Liberación</t>
  </si>
  <si>
    <t>Solicitado</t>
  </si>
  <si>
    <t>Comprometido</t>
  </si>
  <si>
    <t>Recepción Mercancía</t>
  </si>
  <si>
    <t>213</t>
  </si>
  <si>
    <t>Ministerio de Cultura Juvent. y Deportes</t>
  </si>
  <si>
    <t>001</t>
  </si>
  <si>
    <t/>
  </si>
  <si>
    <t>21374900</t>
  </si>
  <si>
    <t>ACTIVIDADES CENTRALES</t>
  </si>
  <si>
    <t>280</t>
  </si>
  <si>
    <t>21375101</t>
  </si>
  <si>
    <t>21375102</t>
  </si>
  <si>
    <t>MUSEO NACIONAL DE COSTA RICA</t>
  </si>
  <si>
    <t>21375103</t>
  </si>
  <si>
    <t>MUSEO DE ARTE COSTARRICENSE</t>
  </si>
  <si>
    <t>21375104</t>
  </si>
  <si>
    <t>MUSEO HISTORICO CULTURAL JUAN SANTAMARIA</t>
  </si>
  <si>
    <t>21375105</t>
  </si>
  <si>
    <t>MUSEO DR. RAFAEL ANGEL CALDERON GUARDIA</t>
  </si>
  <si>
    <t>21375106</t>
  </si>
  <si>
    <t>MUSEO DE ARTE Y DISEÑO CONTEMPORÁNEO</t>
  </si>
  <si>
    <t>21375107</t>
  </si>
  <si>
    <t>CENTRO CULTURAL E HISTÓRICO JOSÉ FIGUERE</t>
  </si>
  <si>
    <t>21375108</t>
  </si>
  <si>
    <t>CASA DE LA CULTURA DE PUNTARENAS</t>
  </si>
  <si>
    <t>21375300</t>
  </si>
  <si>
    <t>DIRECCIÓN DE GESTIÓN SOCIOCULTURAL</t>
  </si>
  <si>
    <t>21375500</t>
  </si>
  <si>
    <t>21375800</t>
  </si>
  <si>
    <t>DIRECCIÓN DE BANDAS</t>
  </si>
  <si>
    <t>21375801</t>
  </si>
  <si>
    <t>CENTRO NACIONAL DE LA MÚSICA</t>
  </si>
  <si>
    <t>21375802</t>
  </si>
  <si>
    <t>SISTEMA NACIONAL DE EDUCACIÓN MUSICAL</t>
  </si>
  <si>
    <t>21375803</t>
  </si>
  <si>
    <t>TEATRO NACIONAL</t>
  </si>
  <si>
    <t>21375804</t>
  </si>
  <si>
    <t>TEATRO POPULAR MELICO SALAZAR</t>
  </si>
  <si>
    <t>21375805</t>
  </si>
  <si>
    <t>CENTRO COSTAR. PRODUCCIÓN CINEMATOGRÁFIC</t>
  </si>
  <si>
    <t>21375806</t>
  </si>
  <si>
    <t>CENTRO DE PRODUCCÓN ARTÍSTICA Y CULTURAL</t>
  </si>
  <si>
    <t>21375900</t>
  </si>
  <si>
    <t>DIRECCIÓN GENERAL DE ARCHIVO NACIONAL</t>
  </si>
  <si>
    <t>21376000</t>
  </si>
  <si>
    <t>CONSEJO NAC.POLÍTICA PÚBLICA PERSONA JOV</t>
  </si>
  <si>
    <t>Disponible Liberado</t>
  </si>
  <si>
    <t>21376000 CONSEJO NAC.POLÍTICA PÚBLICA PERSONA JOV</t>
  </si>
  <si>
    <t>Presupuesto</t>
  </si>
  <si>
    <t>Ejecución</t>
  </si>
  <si>
    <t xml:space="preserve">Porcentaje </t>
  </si>
  <si>
    <t>% Proyectado 90%</t>
  </si>
  <si>
    <t>% Sin. Ejecutar</t>
  </si>
  <si>
    <t>Monto Sin. Ejecutar</t>
  </si>
  <si>
    <t>ACTUAL</t>
  </si>
  <si>
    <t>IDEAL</t>
  </si>
  <si>
    <t>213 Ministerio de Cultura Juvent. y Deportes</t>
  </si>
  <si>
    <t>21374900 ACTIVIDADES CENTRALES</t>
  </si>
  <si>
    <t>21375102 MUSEO NACIONAL DE COSTA RICA</t>
  </si>
  <si>
    <t>21375103 MUSEO DE ARTE COSTARRICENSE</t>
  </si>
  <si>
    <t>21375104 MUSEO HISTORICO CULTURAL JUAN SANTAMARIA</t>
  </si>
  <si>
    <t>21375105 MUSEO DR. RAFAEL ANGEL CALDERON GUARDIA</t>
  </si>
  <si>
    <t>21375106 MUSEO DE ARTE Y DISEÑO CONTEMPORÁNEO</t>
  </si>
  <si>
    <t>21375107 CENTRO CULTURAL E HISTÓRICO JOSÉ FIGUERE</t>
  </si>
  <si>
    <t>21375108 CASA DE LA CULTURA DE PUNTARENAS</t>
  </si>
  <si>
    <t>21375300 DIRECCIÓN DE GESTIÓN SOCIOCULTURAL</t>
  </si>
  <si>
    <t>21375800 DIRECCIÓN DE BANDAS</t>
  </si>
  <si>
    <t>21375801 CENTRO NACIONAL DE LA MÚSICA</t>
  </si>
  <si>
    <t>21375802 SISTEMA NACIONAL DE EDUCACIÓN MUSICAL</t>
  </si>
  <si>
    <t>21375803 TEATRO NACIONAL</t>
  </si>
  <si>
    <t>21375804 TEATRO POPULAR MELICO SALAZAR</t>
  </si>
  <si>
    <t>21375805 CENTRO COSTAR. PRODUCCIÓN CINEMATOGRÁFIC</t>
  </si>
  <si>
    <t>21375806 CENTRO DE PRODUCCÓN ARTÍSTICA Y CULTURAL</t>
  </si>
  <si>
    <t>21375900 DIRECCIÓN GENERAL DE ARCHIVO NACIONAL</t>
  </si>
  <si>
    <t>JULIO</t>
  </si>
  <si>
    <t>POR DEBAJO</t>
  </si>
  <si>
    <t>ES RECUPERABLE</t>
  </si>
  <si>
    <t>21375800 Desarrollo Artístico y Extensión Musical</t>
  </si>
  <si>
    <t>21374900 Actividades Centrales</t>
  </si>
  <si>
    <t>21375500 Información y Comunicación</t>
  </si>
  <si>
    <t>9 Pr / Sub</t>
  </si>
  <si>
    <t>DEBE ATENDERSE</t>
  </si>
  <si>
    <t>21375300 Gestión y Desarrollo Cultural</t>
  </si>
  <si>
    <t>21375101 CENTRO INVEST. Y CONSERVACIÓN PATRIMONIO</t>
  </si>
  <si>
    <t>URGENTE</t>
  </si>
  <si>
    <t>2 Pr / Sub</t>
  </si>
  <si>
    <t>DIRECCIÓN DE PATRIMONIO CULTURAL</t>
  </si>
  <si>
    <t>21375101 DIRECCIÓN DE PATRIMONIO CULTURAL</t>
  </si>
  <si>
    <t>DIF %</t>
  </si>
  <si>
    <t>JULIO 2025</t>
  </si>
  <si>
    <t>Liquidación al 31 de julio de 2025</t>
  </si>
  <si>
    <t>LIQUIDACIÓN GENERAL PROGRAMAS Y SUBPROGRAMAS JULIO 2025</t>
  </si>
  <si>
    <t>Actividades Centrales</t>
  </si>
  <si>
    <t>SIST. NAC. DE BIBLIOTECAS</t>
  </si>
  <si>
    <t>SIST. NAC. DE EDUCACIÓN MUSICAL</t>
  </si>
  <si>
    <t>CONSEJO NAC. PERSONA JOV</t>
  </si>
  <si>
    <t xml:space="preserve">Dirección de Patrimonio Cultural </t>
  </si>
  <si>
    <t>21375500 SIST. NAC. DE BIBLIOTECAS</t>
  </si>
  <si>
    <t>21375802 SIST. NAC. DE EDUCACIÓN MUSICAL</t>
  </si>
  <si>
    <t>21376000 CONSEJO NAC. PERSONA JOV</t>
  </si>
  <si>
    <t>Dirección de Gestión  Sociocultural</t>
  </si>
  <si>
    <t>Sist. Nac. De Bibliotecas</t>
  </si>
  <si>
    <t>Dirección de Bandas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</si>
</sst>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₡-140A]#,##0.00"/>
    <numFmt numFmtId="166" formatCode="_-[$₡-140A]* #,##0.00_-;\-[$₡-140A]* #,##0.00_-;_-[$₡-140A]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0" fontId="3" fillId="0" borderId="0" xfId="0" applyFont="1"/>
    <xf numFmtId="0" fontId="0" fillId="0" borderId="0" xfId="0" pivotButton="1"/>
    <xf numFmtId="164" fontId="3" fillId="0" borderId="0" xfId="1" applyFont="1"/>
    <xf numFmtId="164" fontId="0" fillId="0" borderId="0" xfId="1" applyFont="1"/>
    <xf numFmtId="0" fontId="8" fillId="0" borderId="0" xfId="0" applyFont="1"/>
    <xf numFmtId="0" fontId="6" fillId="0" borderId="0" xfId="0" applyFont="1"/>
    <xf numFmtId="165" fontId="0" fillId="0" borderId="0" xfId="0" applyNumberFormat="1"/>
    <xf numFmtId="166" fontId="8" fillId="0" borderId="0" xfId="1" applyNumberFormat="1" applyFont="1"/>
    <xf numFmtId="166" fontId="6" fillId="0" borderId="0" xfId="1" applyNumberFormat="1" applyFont="1"/>
    <xf numFmtId="0" fontId="11" fillId="0" borderId="5" xfId="0" applyFont="1" applyBorder="1"/>
    <xf numFmtId="165" fontId="11" fillId="0" borderId="6" xfId="0" applyNumberFormat="1" applyFont="1" applyBorder="1"/>
    <xf numFmtId="10" fontId="11" fillId="0" borderId="6" xfId="0" applyNumberFormat="1" applyFont="1" applyBorder="1"/>
    <xf numFmtId="0" fontId="11" fillId="0" borderId="7" xfId="0" applyFont="1" applyBorder="1"/>
    <xf numFmtId="165" fontId="11" fillId="0" borderId="8" xfId="0" applyNumberFormat="1" applyFont="1" applyBorder="1"/>
    <xf numFmtId="10" fontId="11" fillId="0" borderId="8" xfId="0" applyNumberFormat="1" applyFont="1" applyBorder="1"/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0" fontId="0" fillId="0" borderId="0" xfId="2" applyNumberFormat="1" applyFont="1"/>
    <xf numFmtId="10" fontId="0" fillId="5" borderId="0" xfId="0" applyNumberFormat="1" applyFill="1"/>
    <xf numFmtId="10" fontId="0" fillId="6" borderId="0" xfId="0" applyNumberFormat="1" applyFill="1"/>
    <xf numFmtId="10" fontId="0" fillId="7" borderId="0" xfId="0" applyNumberFormat="1" applyFill="1"/>
    <xf numFmtId="0" fontId="5" fillId="2" borderId="1" xfId="0" applyFon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0" xfId="0" applyNumberFormat="1" applyFill="1"/>
    <xf numFmtId="10" fontId="0" fillId="3" borderId="0" xfId="0" applyNumberFormat="1" applyFill="1"/>
    <xf numFmtId="10" fontId="0" fillId="3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0" fontId="19" fillId="8" borderId="1" xfId="0" applyFont="1" applyFill="1" applyBorder="1" applyAlignment="1">
      <alignment vertical="top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0" fontId="5" fillId="8" borderId="9" xfId="2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0" fontId="10" fillId="0" borderId="0" xfId="2" applyNumberFormat="1" applyFont="1"/>
    <xf numFmtId="0" fontId="21" fillId="0" borderId="0" xfId="0" applyFont="1" applyAlignment="1">
      <alignment horizontal="center"/>
    </xf>
    <xf numFmtId="4" fontId="19" fillId="8" borderId="11" xfId="0" applyNumberFormat="1" applyFont="1" applyFill="1" applyBorder="1" applyAlignment="1">
      <alignment horizontal="right" vertical="center"/>
    </xf>
    <xf numFmtId="164" fontId="19" fillId="8" borderId="1" xfId="1" applyFont="1" applyFill="1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0" fontId="1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23" fillId="0" borderId="0" xfId="2" applyNumberFormat="1" applyFont="1" applyAlignment="1">
      <alignment horizontal="center"/>
    </xf>
    <xf numFmtId="9" fontId="10" fillId="0" borderId="0" xfId="2" applyFont="1" applyAlignment="1">
      <alignment horizontal="center"/>
    </xf>
    <xf numFmtId="164" fontId="10" fillId="0" borderId="0" xfId="1" applyFont="1" applyFill="1" applyBorder="1"/>
    <xf numFmtId="4" fontId="3" fillId="0" borderId="0" xfId="4" applyNumberFormat="1" applyAlignment="1">
      <alignment horizontal="right" vertical="top"/>
    </xf>
    <xf numFmtId="164" fontId="0" fillId="0" borderId="0" xfId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10" fontId="7" fillId="0" borderId="10" xfId="2" applyNumberFormat="1" applyFont="1" applyFill="1" applyBorder="1"/>
    <xf numFmtId="10" fontId="7" fillId="10" borderId="10" xfId="2" applyNumberFormat="1" applyFont="1" applyFill="1" applyBorder="1"/>
    <xf numFmtId="0" fontId="5" fillId="2" borderId="0" xfId="0" applyFont="1" applyFill="1" applyAlignment="1">
      <alignment horizontal="center" vertical="center"/>
    </xf>
    <xf numFmtId="0" fontId="19" fillId="8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19" fillId="8" borderId="1" xfId="0" applyFont="1" applyFill="1" applyBorder="1" applyAlignment="1">
      <alignment horizontal="left" vertical="top"/>
    </xf>
    <xf numFmtId="0" fontId="10" fillId="12" borderId="1" xfId="0" applyFont="1" applyFill="1" applyBorder="1" applyAlignment="1">
      <alignment vertical="top"/>
    </xf>
    <xf numFmtId="4" fontId="10" fillId="12" borderId="1" xfId="0" applyNumberFormat="1" applyFont="1" applyFill="1" applyBorder="1" applyAlignment="1">
      <alignment horizontal="right" vertical="top"/>
    </xf>
    <xf numFmtId="0" fontId="26" fillId="9" borderId="0" xfId="0" applyFont="1" applyFill="1"/>
    <xf numFmtId="165" fontId="26" fillId="9" borderId="0" xfId="0" applyNumberFormat="1" applyFont="1" applyFill="1"/>
    <xf numFmtId="10" fontId="26" fillId="9" borderId="0" xfId="0" applyNumberFormat="1" applyFont="1" applyFill="1"/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10" fontId="7" fillId="0" borderId="0" xfId="2" applyNumberFormat="1" applyFont="1" applyFill="1" applyBorder="1"/>
    <xf numFmtId="0" fontId="6" fillId="0" borderId="0" xfId="0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5" fillId="2" borderId="1" xfId="2" applyNumberFormat="1" applyFont="1" applyFill="1" applyBorder="1" applyAlignment="1">
      <alignment horizontal="center" vertical="center" wrapText="1"/>
    </xf>
    <xf numFmtId="10" fontId="5" fillId="8" borderId="1" xfId="2" applyNumberFormat="1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4" fontId="20" fillId="13" borderId="1" xfId="0" applyNumberFormat="1" applyFont="1" applyFill="1" applyBorder="1" applyAlignment="1">
      <alignment horizontal="right" vertical="center"/>
    </xf>
    <xf numFmtId="0" fontId="20" fillId="13" borderId="1" xfId="0" applyFont="1" applyFill="1" applyBorder="1" applyAlignment="1">
      <alignment horizontal="right" vertical="center"/>
    </xf>
    <xf numFmtId="0" fontId="27" fillId="10" borderId="1" xfId="0" applyFont="1" applyFill="1" applyBorder="1" applyAlignment="1">
      <alignment vertical="center"/>
    </xf>
    <xf numFmtId="0" fontId="28" fillId="10" borderId="1" xfId="0" applyFont="1" applyFill="1" applyBorder="1" applyAlignment="1">
      <alignment vertical="center"/>
    </xf>
    <xf numFmtId="4" fontId="27" fillId="1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8" borderId="12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9" fillId="14" borderId="1" xfId="0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49" fontId="10" fillId="0" borderId="13" xfId="0" applyNumberFormat="1" applyFont="1" applyBorder="1" applyAlignment="1">
      <alignment horizontal="center"/>
    </xf>
    <xf numFmtId="0" fontId="24" fillId="12" borderId="14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/>
    </xf>
    <xf numFmtId="0" fontId="9" fillId="10" borderId="14" xfId="0" applyFont="1" applyFill="1" applyBorder="1" applyAlignment="1">
      <alignment vertical="top"/>
    </xf>
    <xf numFmtId="0" fontId="25" fillId="0" borderId="14" xfId="0" applyFont="1" applyBorder="1" applyAlignment="1">
      <alignment vertical="top"/>
    </xf>
    <xf numFmtId="0" fontId="24" fillId="10" borderId="14" xfId="0" applyFont="1" applyFill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4" xfId="0" applyFont="1" applyBorder="1"/>
    <xf numFmtId="10" fontId="7" fillId="3" borderId="10" xfId="2" applyNumberFormat="1" applyFont="1" applyFill="1" applyBorder="1"/>
    <xf numFmtId="10" fontId="7" fillId="12" borderId="10" xfId="2" applyNumberFormat="1" applyFont="1" applyFill="1" applyBorder="1"/>
    <xf numFmtId="10" fontId="7" fillId="10" borderId="10" xfId="2" applyNumberFormat="1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 vertical="top"/>
    </xf>
    <xf numFmtId="0" fontId="10" fillId="13" borderId="1" xfId="0" applyFont="1" applyFill="1" applyBorder="1" applyAlignment="1">
      <alignment vertical="top"/>
    </xf>
    <xf numFmtId="0" fontId="0" fillId="13" borderId="1" xfId="0" applyFont="1" applyFill="1" applyBorder="1" applyAlignment="1">
      <alignment vertical="top"/>
    </xf>
    <xf numFmtId="10" fontId="10" fillId="0" borderId="0" xfId="0" applyNumberFormat="1" applyFont="1" applyFill="1"/>
    <xf numFmtId="165" fontId="0" fillId="0" borderId="0" xfId="0" applyNumberFormat="1" applyFill="1"/>
    <xf numFmtId="0" fontId="0" fillId="0" borderId="0" xfId="0" applyFill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6947010C-45D4-4095-B8C3-17EA6428737A}"/>
    <cellStyle name="Porcentaje" xfId="2" builtinId="5"/>
  </cellStyles>
  <dxfs count="8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numFmt numFmtId="14" formatCode="0.00%"/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7"/>
      </font>
    </dxf>
    <dxf>
      <font>
        <color theme="7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sz val="12"/>
      </font>
    </dxf>
    <dxf>
      <font>
        <sz val="1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z val="12"/>
      </font>
    </dxf>
    <dxf>
      <font>
        <sz val="12"/>
      </font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none">
          <bgColor auto="1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7"/>
      </font>
    </dxf>
    <dxf>
      <font>
        <color theme="7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numFmt numFmtId="14" formatCode="0.00%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594253</xdr:colOff>
      <xdr:row>3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1199092</xdr:colOff>
      <xdr:row>3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998220</xdr:colOff>
      <xdr:row>0</xdr:row>
      <xdr:rowOff>144780</xdr:rowOff>
    </xdr:from>
    <xdr:to>
      <xdr:col>3</xdr:col>
      <xdr:colOff>1048173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144780"/>
          <a:ext cx="4903681" cy="6800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lyn" refreshedDate="45874.48178587963" createdVersion="8" refreshedVersion="8" minRefreshableVersion="3" recordCount="1770" xr:uid="{12C1B1CE-A909-4655-8228-4E64059B743B}">
  <cacheSource type="worksheet">
    <worksheetSource ref="A5:P1775" sheet="POR PROGRAMA"/>
  </cacheSource>
  <cacheFields count="17">
    <cacheField name="Centro gestor" numFmtId="0">
      <sharedItems/>
    </cacheField>
    <cacheField name="Desc.Centro Gestor" numFmtId="0">
      <sharedItems/>
    </cacheField>
    <cacheField name="Programas Y Subprogramas MCJ" numFmtId="0">
      <sharedItems containsBlank="1" count="45">
        <s v="213 Ministerio de Cultura Juvent. y Deportes"/>
        <s v="21374900 ACTIVIDADES CENTRALES"/>
        <s v="21375101 DIRECCIÓN DE PATRIMONIO CULTURAL"/>
        <s v="21375101 Dirección de Patrimonio Cultural "/>
        <s v="21375102 MUSEO NACIONAL DE COSTA RICA"/>
        <s v="21375103 MUSEO DE ARTE COSTARRICENSE"/>
        <s v="21375104 MUSEO HISTORICO CULTURAL JUAN SANTAMARIA"/>
        <s v="21375105 MUSEO DR. RAFAEL ANGEL CALDERON GUARDIA"/>
        <s v="21375106 MUSEO DE ARTE Y DISEÑO CONTEMPORÁNEO"/>
        <s v="21375107 CENTRO CULTURAL E HISTÓRICO JOSÉ FIGUERE"/>
        <s v="21375108 CASA DE LA CULTURA DE PUNTARENAS"/>
        <s v="21375300 DIRECCIÓN DE GESTIÓN SOCIOCULTURAL"/>
        <s v="21375300 Gestión y Desarrollo Cultural"/>
        <s v="21375500 SIST. NAC. DE BIBLIOTECAS"/>
        <s v="21375500 Información y Comunicación"/>
        <s v="21375800 DIRECCIÓN DE BANDAS"/>
        <s v="21375800 Desarrollo Artístico y Extensión Musical"/>
        <s v="21375801 CENTRO NACIONAL DE LA MÚSICA"/>
        <s v="21375802 SIST. NAC. DE EDUCACIÓN MUSICAL"/>
        <s v="21375802 SISTEMA NACIONAL DE EDUCACIÓN MUSICAL"/>
        <s v="21375803 TEATRO NACIONAL"/>
        <s v="21375804 TEATRO POPULAR MELICO SALAZAR"/>
        <s v="21375805 CENTRO COSTAR. PRODUCCIÓN CINEMATOGRÁFIC"/>
        <s v="21375806 CENTRO DE PRODUCCÓN ARTÍSTICA Y CULTURAL"/>
        <s v="21375900 DIRECCIÓN GENERAL DE ARCHIVO NACIONAL"/>
        <s v="21376000 CONSEJO NAC. PERSONA JOV"/>
        <s v="21376000 CONSEJO NAC.POLÍTICA PÚBLICA PERSONA JOV"/>
        <s v="21375101 CENTRO INVEST. Y CONSERVACIÓN PATRIMONIO" u="1"/>
        <s v="21375105 MUSEO DR. RAFAEL A. CALDERON GUARDIA" u="1"/>
        <s v="21375500 SIST. NAC. DE BIBILIOTECAS" u="1"/>
        <s v="21376000 CONSEJO NAC.DE LA PERSONA JOVEN" u="1"/>
        <s v="21375101 DIRECCIÓN DE PATRIMONIO" u="1"/>
        <s v="21375104 MUSEO H. C. JUAN SANTAMARIA" u="1"/>
        <s v="21375105 MUSEO RAFAEL A. CALDERON GUARDIA" u="1"/>
        <s v="21375107 CENTRO C. H. JOSÉ FIGUERE" u="1"/>
        <s v="21375300 DIRECCIÓN GESTIÓN SOCIOCULTURAL" u="1"/>
        <s v="21375500 SIST. NAC. DE BIBLIOTCAS" u="1"/>
        <s v="21375805 CENTRO DE CINE" u="1"/>
        <s v="21376000 CONSEJO NAC. PERSONA JOVEN" u="1"/>
        <s v="21375104 MUSEO H. CULTURAL JUAN SANTAMARIA" u="1"/>
        <s v="21375300 DIRECCIÓM GESTIÓN SOCIOCULTURAL" u="1"/>
        <s v="21375900 DIRECCIÓN ARCHIVO NACIONAL" u="1"/>
        <s v="21375300 D. DESARROLLO SOCIOCULTURAL" u="1"/>
        <s v="21376000 CONSEJO NAC.PERSONA JOVEN" u="1"/>
        <m u="1"/>
      </sharedItems>
    </cacheField>
    <cacheField name="Fondo" numFmtId="0">
      <sharedItems/>
    </cacheField>
    <cacheField name="PosPre" numFmtId="0">
      <sharedItems count="489">
        <s v=""/>
        <s v="E-0"/>
        <s v="E-001"/>
        <s v="E-00101"/>
        <s v="E-00105"/>
        <s v="E-002"/>
        <s v="E-00201"/>
        <s v="E-003"/>
        <s v="E-00301"/>
        <s v="E-00302"/>
        <s v="E-00303"/>
        <s v="E-00304"/>
        <s v="E-00399"/>
        <s v="E-004"/>
        <s v="E0040120074900"/>
        <s v="E0040520074900"/>
        <s v="E-005"/>
        <s v="E0050120074900"/>
        <s v="E0050220074900"/>
        <s v="E0050320074900"/>
        <s v="E0050520074900"/>
        <s v="E-1"/>
        <s v="E-101"/>
        <s v="E-10103"/>
        <s v="E-102"/>
        <s v="E-10201"/>
        <s v="E-10202"/>
        <s v="E-10204"/>
        <s v="E-10299"/>
        <s v="E-103"/>
        <s v="E-10301"/>
        <s v="E-10302"/>
        <s v="E-10303"/>
        <s v="E-10306"/>
        <s v="E-10307"/>
        <s v="E-104"/>
        <s v="E-10404"/>
        <s v="E-10405"/>
        <s v="E-10406"/>
        <s v="E-10499"/>
        <s v="E-105"/>
        <s v="E-10501"/>
        <s v="E-10502"/>
        <s v="E-10503"/>
        <s v="E-10504"/>
        <s v="E-106"/>
        <s v="E-10601"/>
        <s v="E-107"/>
        <s v="E-10701"/>
        <s v="E-10703"/>
        <s v="E-108"/>
        <s v="E-10801"/>
        <s v="E-10804"/>
        <s v="E-10805"/>
        <s v="E-10807"/>
        <s v="E-10808"/>
        <s v="E-10899"/>
        <s v="E-109"/>
        <s v="E-10999"/>
        <s v="E-199"/>
        <s v="E-19905"/>
        <s v="E-2"/>
        <s v="E-201"/>
        <s v="E-20101"/>
        <s v="E-20104"/>
        <s v="E-202"/>
        <s v="E-20202"/>
        <s v="E-20203"/>
        <s v="E-203"/>
        <s v="E-20304"/>
        <s v="E-204"/>
        <s v="E-20401"/>
        <s v="E-20402"/>
        <s v="E-299"/>
        <s v="E-29901"/>
        <s v="E-29903"/>
        <s v="E-29905"/>
        <s v="E-29906"/>
        <s v="E-29907"/>
        <s v="E-6"/>
        <s v="E-601"/>
        <s v="E6010320074900"/>
        <s v="E6010320274900"/>
        <s v="E6010581274900"/>
        <s v="E-602"/>
        <s v="E-60202"/>
        <s v="E-60299"/>
        <s v="E-603"/>
        <s v="E-60301"/>
        <s v="E-60399"/>
        <s v="E-604"/>
        <s v="E6040221074900"/>
        <s v="E6040221574900"/>
        <s v="E6040222074900"/>
        <s v="E-606"/>
        <s v="E-60601"/>
        <s v="E-607"/>
        <s v="E6070154074900"/>
        <s v="E6070181374900"/>
        <s v="E-5"/>
        <s v="E-501"/>
        <s v="E-50101"/>
        <s v="E-50104"/>
        <s v="E-50105"/>
        <s v="E-50199"/>
        <s v="E-502"/>
        <s v="E-50201"/>
        <s v="E-50299"/>
        <s v="E-599"/>
        <s v="E-59903"/>
        <s v="E0040120075101"/>
        <s v="E0040520075101"/>
        <s v="E0050120075101"/>
        <s v="E0050220075101"/>
        <s v="E0050320075101"/>
        <s v="E-10203"/>
        <s v="E-10402"/>
        <s v="E-10702"/>
        <s v="E-10806"/>
        <s v="E-20102"/>
        <s v="E-20301"/>
        <s v="E-29904"/>
        <s v="E-29999"/>
        <s v="E-50102"/>
        <s v="E-50103"/>
        <s v="E6010320075101"/>
        <s v="E6010320275101"/>
        <s v="E6040431675101"/>
        <s v="E6040436275101"/>
        <s v="E6070122575101"/>
        <s v="E-00102"/>
        <s v="E0040120075102"/>
        <s v="E0040520075102"/>
        <s v="E0050120075102"/>
        <s v="E0050220075102"/>
        <s v="E0050320075102"/>
        <s v="E0050520175102"/>
        <s v="E-10102"/>
        <s v="E-10104"/>
        <s v="E-10304"/>
        <s v="E-10305"/>
        <s v="E-10403"/>
        <s v="E-10803"/>
        <s v="E-19999"/>
        <s v="E-20199"/>
        <s v="E-20302"/>
        <s v="E-20303"/>
        <s v="E-20305"/>
        <s v="E-20306"/>
        <s v="E-20399"/>
        <s v="E-29902"/>
        <s v="E6010320075102"/>
        <s v="E6010320275102"/>
        <s v="E0040120075103"/>
        <s v="E0040520075103"/>
        <s v="E0050120075103"/>
        <s v="E0050220075103"/>
        <s v="E0050320075103"/>
        <s v="E0050520075103"/>
        <s v="E-10101"/>
        <s v="E6010320075103"/>
        <s v="E6010320275103"/>
        <s v="E6070155075103"/>
        <s v="E0040120075104"/>
        <s v="E0040520075104"/>
        <s v="E0050120075104"/>
        <s v="E0050220075104"/>
        <s v="E0050320075104"/>
        <s v="E0050520075104"/>
        <s v="E6010320075104"/>
        <s v="E6010320275104"/>
        <s v="E-59902"/>
        <s v="E0040120075105"/>
        <s v="E0040520075105"/>
        <s v="E0050120075105"/>
        <s v="E0050220075105"/>
        <s v="E0050320075105"/>
        <s v="E0050520075105"/>
        <s v="E6010320075105"/>
        <s v="E6010320275105"/>
        <s v="E-59999"/>
        <s v="E0040120075106"/>
        <s v="E0040520075106"/>
        <s v="E0050120075106"/>
        <s v="E0050220075106"/>
        <s v="E0050320075106"/>
        <s v="E0050520075106"/>
        <s v="E-19902"/>
        <s v="E6010320075106"/>
        <s v="E6010320275106"/>
        <s v="E0040120075107"/>
        <s v="E0040520075107"/>
        <s v="E0050120075107"/>
        <s v="E0050220075107"/>
        <s v="E0050320075107"/>
        <s v="E6010320075107"/>
        <s v="E6010320275107"/>
        <s v="E0040120075108"/>
        <s v="E0040520075108"/>
        <s v="E0050120075108"/>
        <s v="E0050220075108"/>
        <s v="E0050320075108"/>
        <s v="E0050520075108"/>
        <s v="E6010320075108"/>
        <s v="E6010320275108"/>
        <s v="E-50106"/>
        <s v="E0040120075300"/>
        <s v="E0040520075300"/>
        <s v="E0050120075300"/>
        <s v="E0050220075300"/>
        <s v="E0050320075300"/>
        <s v="E6010320075300"/>
        <s v="E6010320275300"/>
        <s v="E6070181175300"/>
        <s v="E0040120075500"/>
        <s v="E0040520075500"/>
        <s v="E0050120075500"/>
        <s v="E0050220075500"/>
        <s v="E0050320075500"/>
        <s v="E6010320075500"/>
        <s v="E6010320275500"/>
        <s v="E6070147075500"/>
        <s v="E6070154575500"/>
        <s v="E6070155075500"/>
        <s v="E6070180875500"/>
        <s v="E6070280975500"/>
        <s v="E6070281075500"/>
        <s v="E0040120075800"/>
        <s v="E0040520075800"/>
        <s v="E0050120075800"/>
        <s v="E0050220075800"/>
        <s v="E0050320075800"/>
        <s v="E-10902"/>
        <s v="E6010320075800"/>
        <s v="E6010320275800"/>
        <s v="E6040120075800"/>
        <s v="E-50107"/>
        <s v="E0040120075801"/>
        <s v="E0040520075801"/>
        <s v="E0050120075801"/>
        <s v="E0050220075801"/>
        <s v="E0050320075801"/>
        <s v="E0050520075801"/>
        <s v="E6010320075801"/>
        <s v="E6010320275801"/>
        <s v="E6070180775801"/>
        <s v="E0040120075802"/>
        <s v="E0040520075802"/>
        <s v="E0050120075802"/>
        <s v="E0050220075802"/>
        <s v="E0050320075802"/>
        <s v="E0050520075802"/>
        <s v="E6010320075802"/>
        <s v="E6010320275802"/>
        <s v="E6040222075802"/>
        <s v="E6070180575802"/>
        <s v="E0040120075803"/>
        <s v="E0040520075803"/>
        <s v="E0050120075803"/>
        <s v="E0050220075803"/>
        <s v="E0050320075803"/>
        <s v="E0050520075803"/>
        <s v="E6010320075803"/>
        <s v="E6010320275803"/>
        <s v="E0040120075804"/>
        <s v="E0040520075804"/>
        <s v="E0050120075804"/>
        <s v="E0050220075804"/>
        <s v="E0050320075804"/>
        <s v="E0050520075804"/>
        <s v="E-10401"/>
        <s v="E6010320075804"/>
        <s v="E6010320275804"/>
        <s v="E6070181375804"/>
        <s v="E0040120075805"/>
        <s v="E0040520075805"/>
        <s v="E0050120075805"/>
        <s v="E0050220075805"/>
        <s v="E0050320075805"/>
        <s v="E0050520075805"/>
        <s v="E6010320075805"/>
        <s v="E6010320275805"/>
        <s v="E6070180075805"/>
        <s v="E6070180175805"/>
        <s v="E0040120075806"/>
        <s v="E0040520075806"/>
        <s v="E0050120075806"/>
        <s v="E0050220075806"/>
        <s v="E0050320075806"/>
        <s v="E-10199"/>
        <s v="E6010320075806"/>
        <s v="E6010320275806"/>
        <s v="E6040222075806"/>
        <s v="E6070180575806"/>
        <s v="E-00205"/>
        <s v="E0040120075900"/>
        <s v="E0040520075900"/>
        <s v="E0050120075900"/>
        <s v="E0050220075900"/>
        <s v="E0050320075900"/>
        <s v="E0050520075900"/>
        <s v="E6010320075900"/>
        <s v="E6010320275900"/>
        <s v="E6070180375900"/>
        <s v="E6070180475900"/>
        <s v="E-50207"/>
        <s v="E0040120076000"/>
        <s v="E0040520076000"/>
        <s v="E0050120076000"/>
        <s v="E0050220076000"/>
        <s v="E0050320076000"/>
        <s v="E0050520076000"/>
        <s v="E6010320076000"/>
        <s v="E6010320276000"/>
        <s v="E6010440176000"/>
        <s v="E6010440276000"/>
        <s v="E6010440376000"/>
        <s v="E6010440476000"/>
        <s v="E6010440576000"/>
        <s v="E6010440676000"/>
        <s v="E6010440776000"/>
        <s v="E6010440876000"/>
        <s v="E6010440976000"/>
        <s v="E6010441076000"/>
        <s v="E6010441176000"/>
        <s v="E6010441276000"/>
        <s v="E6010441376000"/>
        <s v="E6010441476000"/>
        <s v="E6010441576000"/>
        <s v="E6010441676000"/>
        <s v="E6010441776000"/>
        <s v="E6010441876000"/>
        <s v="E6010441976000"/>
        <s v="E6010442076000"/>
        <s v="E6010442176000"/>
        <s v="E6010442276000"/>
        <s v="E6010442376000"/>
        <s v="E6010442476000"/>
        <s v="E6010442576000"/>
        <s v="E6010442676000"/>
        <s v="E6010442776000"/>
        <s v="E6010442876000"/>
        <s v="E6010442976000"/>
        <s v="E6010443076000"/>
        <s v="E6010443176000"/>
        <s v="E6010443276000"/>
        <s v="E6010443376000"/>
        <s v="E6010443476000"/>
        <s v="E6010443576000"/>
        <s v="E6010443676000"/>
        <s v="E6010443776000"/>
        <s v="E6010443876000"/>
        <s v="E6010443976000"/>
        <s v="E6010444076000"/>
        <s v="E6010444176000"/>
        <s v="E6010444276000"/>
        <s v="E6010444376000"/>
        <s v="E6010444476000"/>
        <s v="E6010444576000"/>
        <s v="E6010444676000"/>
        <s v="E6010444776000" u="1"/>
        <s v="E6010444876000" u="1"/>
        <s v="E6010444976000" u="1"/>
        <s v="E6010445076000" u="1"/>
        <s v="E6010445176000" u="1"/>
        <s v="E6010445276000" u="1"/>
        <s v="E6010445376000" u="1"/>
        <s v="E6010445476000" u="1"/>
        <s v="E6010445576000" u="1"/>
        <s v="E6010445676000" u="1"/>
        <s v="E6010445776000" u="1"/>
        <s v="E6010445876000" u="1"/>
        <s v="E6010445976000" u="1"/>
        <s v="E6010446076000" u="1"/>
        <s v="E6010446176000" u="1"/>
        <s v="E6010446276000" u="1"/>
        <s v="E6010446376000" u="1"/>
        <s v="E6010446476000" u="1"/>
        <s v="E6010446576000" u="1"/>
        <s v="E6010446676000" u="1"/>
        <s v="E6010446776000" u="1"/>
        <s v="E6010446876000" u="1"/>
        <s v="E6010446976000" u="1"/>
        <s v="E6010447076000" u="1"/>
        <s v="E6010447176000" u="1"/>
        <s v="E6010447276000" u="1"/>
        <s v="E6010447376000" u="1"/>
        <s v="E6010447476000" u="1"/>
        <s v="E6010447576000" u="1"/>
        <s v="E6010447676000" u="1"/>
        <s v="E6010447776000" u="1"/>
        <s v="E6010447876000" u="1"/>
        <s v="E6010447976000" u="1"/>
        <s v="E6010448076000" u="1"/>
        <s v="E6010448176000" u="1"/>
        <s v="E6010448276000" u="1"/>
        <s v="E6010448376000" u="1"/>
        <s v="E6010448476000" u="1"/>
        <s v="E6010448576000" u="1"/>
        <s v="E6010448676000" u="1"/>
        <s v="E6010448776000" u="1"/>
        <s v="E6010448876000" u="1"/>
        <s v="E6010448976000" u="1"/>
        <s v="E6010449076000" u="1"/>
        <s v="E6010449176000" u="1"/>
        <s v="E6070100175900" u="1"/>
        <s v="E6070100375900" u="1"/>
        <s v="E6010400176000" u="1"/>
        <s v="E6010400276000" u="1"/>
        <s v="E6010400376000" u="1"/>
        <s v="E6010400476000" u="1"/>
        <s v="E6010400576000" u="1"/>
        <s v="E6010400676000" u="1"/>
        <s v="E6010400776000" u="1"/>
        <s v="E6010400876000" u="1"/>
        <s v="E6010400976000" u="1"/>
        <s v="E6010401076000" u="1"/>
        <s v="E6010401176000" u="1"/>
        <s v="E6010401276000" u="1"/>
        <s v="E6010401376000" u="1"/>
        <s v="E6010401476000" u="1"/>
        <s v="E6010401576000" u="1"/>
        <s v="E6010401676000" u="1"/>
        <s v="E6010401776000" u="1"/>
        <s v="E6010401876000" u="1"/>
        <s v="E6010401976000" u="1"/>
        <s v="E6010402076000" u="1"/>
        <s v="E6010402176000" u="1"/>
        <s v="E6010402276000" u="1"/>
        <s v="E6010402376000" u="1"/>
        <s v="E6010402476000" u="1"/>
        <s v="E6010402576000" u="1"/>
        <s v="E6010402676000" u="1"/>
        <s v="E6010402776000" u="1"/>
        <s v="E6010402876000" u="1"/>
        <s v="E6010402976000" u="1"/>
        <s v="E6010403076000" u="1"/>
        <s v="E6010403176000" u="1"/>
        <s v="E6010403276000" u="1"/>
        <s v="E6010403376000" u="1"/>
        <s v="E6010403476000" u="1"/>
        <s v="E6010403576000" u="1"/>
        <s v="E6010403676000" u="1"/>
        <s v="E6010403776000" u="1"/>
        <s v="E6010403876000" u="1"/>
        <s v="E6010403976000" u="1"/>
        <s v="E6010404076000" u="1"/>
        <s v="E6010404176000" u="1"/>
        <s v="E6010404276000" u="1"/>
        <s v="E6010404376000" u="1"/>
        <s v="E6010404476000" u="1"/>
        <s v="E6010404576000" u="1"/>
        <s v="E6010404676000" u="1"/>
        <s v="E6010404776000" u="1"/>
        <s v="E6010404876000" u="1"/>
        <s v="E6010404976000" u="1"/>
        <s v="E6010405076000" u="1"/>
        <s v="E6010405176000" u="1"/>
        <s v="E6010405276000" u="1"/>
        <s v="E6010405376000" u="1"/>
        <s v="E6010405476000" u="1"/>
        <s v="E6010405576000" u="1"/>
        <s v="E6010405676000" u="1"/>
        <s v="E6010405776000" u="1"/>
        <s v="E6010405876000" u="1"/>
        <s v="E6010405976000" u="1"/>
        <s v="E6010406076000" u="1"/>
        <s v="E6010406176000" u="1"/>
        <s v="E6010406276000" u="1"/>
        <s v="E6010406376000" u="1"/>
        <s v="E6010406476000" u="1"/>
        <s v="E6010406576000" u="1"/>
        <s v="E6010406676000" u="1"/>
        <s v="E6010406776000" u="1"/>
        <s v="E6010406876000" u="1"/>
        <s v="E6010406976000" u="1"/>
        <s v="E6010407076000" u="1"/>
        <s v="E6010407176000" u="1"/>
        <s v="E6010407276000" u="1"/>
        <s v="E6010407376000" u="1"/>
        <s v="E6010407476000" u="1"/>
        <s v="E6010407576000" u="1"/>
        <s v="E6010407676000" u="1"/>
        <s v="E6010407776000" u="1"/>
        <s v="E6010407876000" u="1"/>
        <s v="E6010407976000" u="1"/>
        <s v="E6010408076000" u="1"/>
        <s v="E6010408176000" u="1"/>
        <s v="E6010408276000" u="1"/>
      </sharedItems>
    </cacheField>
    <cacheField name="Desc.Pos.presupuestaria" numFmtId="0">
      <sharedItems/>
    </cacheField>
    <cacheField name="Ley de Presupuesto" numFmtId="0">
      <sharedItems containsSemiMixedTypes="0" containsString="0" containsNumber="1" containsInteger="1" minValue="0" maxValue="49205644842"/>
    </cacheField>
    <cacheField name="Presupuesto Actual" numFmtId="0">
      <sharedItems containsSemiMixedTypes="0" containsString="0" containsNumber="1" minValue="0" maxValue="49201918224.800003"/>
    </cacheField>
    <cacheField name="Cuota Liberación" numFmtId="0">
      <sharedItems containsSemiMixedTypes="0" containsString="0" containsNumber="1" minValue="0" maxValue="44162013474.400002"/>
    </cacheField>
    <cacheField name="Solicitado" numFmtId="0">
      <sharedItems containsSemiMixedTypes="0" containsString="0" containsNumber="1" minValue="0" maxValue="399375688.95999998"/>
    </cacheField>
    <cacheField name="Comprometido" numFmtId="0">
      <sharedItems containsSemiMixedTypes="0" containsString="0" containsNumber="1" minValue="0" maxValue="2438501338.6200004"/>
    </cacheField>
    <cacheField name="Recepción Mercancía" numFmtId="0">
      <sharedItems containsSemiMixedTypes="0" containsString="0" containsNumber="1" minValue="0" maxValue="167934148.92999998"/>
    </cacheField>
    <cacheField name="Devengado" numFmtId="0">
      <sharedItems containsSemiMixedTypes="0" containsString="0" containsNumber="1" minValue="0" maxValue="22545234610.950001"/>
    </cacheField>
    <cacheField name="Pagado" numFmtId="0">
      <sharedItems containsSemiMixedTypes="0" containsString="0" containsNumber="1" minValue="0" maxValue="21967996144.43"/>
    </cacheField>
    <cacheField name="Disponible Presupuesto" numFmtId="0">
      <sharedItems containsSemiMixedTypes="0" containsString="0" containsNumber="1" minValue="0" maxValue="23650872437.339996"/>
    </cacheField>
    <cacheField name="% Ejecución" numFmtId="10">
      <sharedItems containsSemiMixedTypes="0" containsString="0" containsNumber="1" minValue="0" maxValue="1"/>
    </cacheField>
    <cacheField name="Porcentaje" numFmtId="0" formula="Devengado/'Presupuesto Actu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0">
  <r>
    <s v="213"/>
    <s v="Ministerio de Cultura Juvent. y Deportes"/>
    <x v="0"/>
    <s v="001"/>
    <x v="0"/>
    <s v=""/>
    <n v="49205644842"/>
    <n v="49201918224.800003"/>
    <n v="44162013474.400002"/>
    <n v="399375688.95999998"/>
    <n v="2438501338.6200004"/>
    <n v="167934148.92999998"/>
    <n v="22545234610.950001"/>
    <n v="21967996144.43"/>
    <n v="23650872437.339996"/>
    <n v="0.45821861066356101"/>
  </r>
  <r>
    <s v="21374900"/>
    <s v="ACTIVIDADES CENTRALES"/>
    <x v="1"/>
    <s v="001"/>
    <x v="0"/>
    <s v=""/>
    <n v="9499120103"/>
    <n v="9360950119"/>
    <n v="8068492674.7700005"/>
    <n v="26864720.359999999"/>
    <n v="1341403658.26"/>
    <n v="6197600.29"/>
    <n v="4219619287.5"/>
    <n v="4215209548.1799998"/>
    <n v="3766864852.5900002"/>
    <n v="0.45076826965837613"/>
  </r>
  <r>
    <s v="21374900"/>
    <s v="ACTIVIDADES CENTRALES"/>
    <x v="1"/>
    <s v="001"/>
    <x v="1"/>
    <s v="REMUNERACIONES"/>
    <n v="3521041243"/>
    <n v="3521041243"/>
    <n v="3349564084"/>
    <n v="0"/>
    <n v="145688064.16999999"/>
    <n v="0"/>
    <n v="1818131370.51"/>
    <n v="1818131370.51"/>
    <n v="1557221808.3199999"/>
    <n v="0.51636185009889701"/>
  </r>
  <r>
    <s v="21374900"/>
    <s v="ACTIVIDADES CENTRALES"/>
    <x v="1"/>
    <s v="001"/>
    <x v="2"/>
    <s v="REMUNERACIONES BASICAS"/>
    <n v="1590513028"/>
    <n v="1590513028"/>
    <n v="1538265248"/>
    <n v="0"/>
    <n v="0"/>
    <n v="0"/>
    <n v="868638894"/>
    <n v="868638894"/>
    <n v="721874134"/>
    <n v="0.54613755354916838"/>
  </r>
  <r>
    <s v="21374900"/>
    <s v="ACTIVIDADES CENTRALES"/>
    <x v="1"/>
    <s v="001"/>
    <x v="3"/>
    <s v="SUELDOS PARA CARGOS FIJOS"/>
    <n v="1580513028"/>
    <n v="1580513028"/>
    <n v="1528265248"/>
    <n v="0"/>
    <n v="0"/>
    <n v="0"/>
    <n v="864900544"/>
    <n v="864900544"/>
    <n v="715612484"/>
    <n v="0.54722772206089021"/>
  </r>
  <r>
    <s v="21374900"/>
    <s v="ACTIVIDADES CENTRALES"/>
    <x v="1"/>
    <s v="001"/>
    <x v="4"/>
    <s v="SUPLENCIAS"/>
    <n v="10000000"/>
    <n v="10000000"/>
    <n v="10000000"/>
    <n v="0"/>
    <n v="0"/>
    <n v="0"/>
    <n v="3738350"/>
    <n v="3738350"/>
    <n v="6261650"/>
    <n v="0.37383499999999997"/>
  </r>
  <r>
    <s v="21374900"/>
    <s v="ACTIVIDADES CENTRALES"/>
    <x v="1"/>
    <s v="001"/>
    <x v="5"/>
    <s v="REMUNERACIONES EVENTUALES"/>
    <n v="20000000"/>
    <n v="20000000"/>
    <n v="20000000"/>
    <n v="0"/>
    <n v="0"/>
    <n v="0"/>
    <n v="11520883.82"/>
    <n v="11520883.82"/>
    <n v="8479116.1799999997"/>
    <n v="0.57604419100000004"/>
  </r>
  <r>
    <s v="21374900"/>
    <s v="ACTIVIDADES CENTRALES"/>
    <x v="1"/>
    <s v="001"/>
    <x v="6"/>
    <s v="TIEMPO EXTRAORDINARIO"/>
    <n v="20000000"/>
    <n v="20000000"/>
    <n v="20000000"/>
    <n v="0"/>
    <n v="0"/>
    <n v="0"/>
    <n v="11520883.82"/>
    <n v="11520883.82"/>
    <n v="8479116.1799999997"/>
    <n v="0.57604419100000004"/>
  </r>
  <r>
    <s v="21374900"/>
    <s v="ACTIVIDADES CENTRALES"/>
    <x v="1"/>
    <s v="001"/>
    <x v="7"/>
    <s v="INCENTIVOS SALARIALES"/>
    <n v="1295520669"/>
    <n v="1295520669"/>
    <n v="1185584929"/>
    <n v="0"/>
    <n v="0"/>
    <n v="0"/>
    <n v="574653620.05999994"/>
    <n v="574653620.05999994"/>
    <n v="720867048.94000006"/>
    <n v="0.44356962710874354"/>
  </r>
  <r>
    <s v="21374900"/>
    <s v="ACTIVIDADES CENTRALES"/>
    <x v="1"/>
    <s v="001"/>
    <x v="8"/>
    <s v="RETRIBUCION POR AÑOS SERVIDOS"/>
    <n v="380800000"/>
    <n v="380800000"/>
    <n v="330800000"/>
    <n v="0"/>
    <n v="0"/>
    <n v="0"/>
    <n v="167808074.91999999"/>
    <n v="167808074.91999999"/>
    <n v="212991925.08000001"/>
    <n v="0.44067246565126045"/>
  </r>
  <r>
    <s v="21374900"/>
    <s v="ACTIVIDADES CENTRALES"/>
    <x v="1"/>
    <s v="001"/>
    <x v="9"/>
    <s v="RESTRICCION AL EJERCICIO LIBERAL DE LA PROFESION"/>
    <n v="400205512"/>
    <n v="400205512"/>
    <n v="366205512"/>
    <n v="0"/>
    <n v="0"/>
    <n v="0"/>
    <n v="186360664.38999999"/>
    <n v="186360664.38999999"/>
    <n v="213844847.61000001"/>
    <n v="0.46566241294047939"/>
  </r>
  <r>
    <s v="21374900"/>
    <s v="ACTIVIDADES CENTRALES"/>
    <x v="1"/>
    <s v="001"/>
    <x v="10"/>
    <s v="DECIMOTERCER MES"/>
    <n v="223736769"/>
    <n v="223736769"/>
    <n v="219801029"/>
    <n v="0"/>
    <n v="0"/>
    <n v="0"/>
    <n v="374318.91"/>
    <n v="374318.91"/>
    <n v="223362450.09"/>
    <n v="1.6730326073493981E-3"/>
  </r>
  <r>
    <s v="21374900"/>
    <s v="ACTIVIDADES CENTRALES"/>
    <x v="1"/>
    <s v="001"/>
    <x v="11"/>
    <s v="SALARIO ESCOLAR"/>
    <n v="190478388"/>
    <n v="190478388"/>
    <n v="178478388"/>
    <n v="0"/>
    <n v="0"/>
    <n v="0"/>
    <n v="173948255.31"/>
    <n v="173948255.31"/>
    <n v="16530132.689999999"/>
    <n v="0.91321780458368851"/>
  </r>
  <r>
    <s v="21374900"/>
    <s v="ACTIVIDADES CENTRALES"/>
    <x v="1"/>
    <s v="001"/>
    <x v="12"/>
    <s v="OTROS INCENTIVOS SALARIALES"/>
    <n v="100300000"/>
    <n v="100300000"/>
    <n v="90300000"/>
    <n v="0"/>
    <n v="0"/>
    <n v="0"/>
    <n v="46162306.530000001"/>
    <n v="46162306.530000001"/>
    <n v="54137693.469999999"/>
    <n v="0.4602423382851446"/>
  </r>
  <r>
    <s v="21374900"/>
    <s v="ACTIVIDADES CENTRALES"/>
    <x v="1"/>
    <s v="001"/>
    <x v="13"/>
    <s v="CONTRIB. PATRONALES AL DES. Y LA SEGURIDAD SOCIAL"/>
    <n v="262713451"/>
    <n v="262713451"/>
    <n v="258106792"/>
    <n v="0"/>
    <n v="56534486.799999997"/>
    <n v="0"/>
    <n v="153636274"/>
    <n v="153636274"/>
    <n v="52542690.200000003"/>
    <n v="0.58480551115747781"/>
  </r>
  <r>
    <s v="21374900"/>
    <s v="ACTIVIDADES CENTRALES"/>
    <x v="1"/>
    <s v="001"/>
    <x v="14"/>
    <s v="CCSS CONTRIBUCION PATRONAL SEGURO SALUD (CONTRIBUCION PATRONAL SEGURO DE SALUD, SEGUN LEY NO. 17 DEL 22 DE OCTUBRE DE 1943, LEY"/>
    <n v="249240966"/>
    <n v="249240966"/>
    <n v="244870546"/>
    <n v="0"/>
    <n v="53725171.799999997"/>
    <n v="0"/>
    <n v="145667601"/>
    <n v="145667601"/>
    <n v="49848193.200000003"/>
    <n v="0.58444485807361224"/>
  </r>
  <r>
    <s v="21374900"/>
    <s v="ACTIVIDADES CENTRALES"/>
    <x v="1"/>
    <s v="001"/>
    <x v="15"/>
    <s v="BANCO POPULAR Y DE DESARROLLO COMUNAL. (BPDC) (SEGUN LEY NO. 4351 DEL 11 DE JULIO DE 1969, LEY ORGANICA DEL B.P.D.C.)."/>
    <n v="13472485"/>
    <n v="13472485"/>
    <n v="13236246"/>
    <n v="0"/>
    <n v="2809315"/>
    <n v="0"/>
    <n v="7968673"/>
    <n v="7968673"/>
    <n v="2694497"/>
    <n v="0.59147759303498948"/>
  </r>
  <r>
    <s v="21374900"/>
    <s v="ACTIVIDADES CENTRALES"/>
    <x v="1"/>
    <s v="001"/>
    <x v="16"/>
    <s v="CONTRIB PATRONALES A FOND PENS Y OTROS FOND CAPIT."/>
    <n v="352294095"/>
    <n v="352294095"/>
    <n v="347607115"/>
    <n v="0"/>
    <n v="89153577.370000005"/>
    <n v="0"/>
    <n v="209681698.63"/>
    <n v="209681698.63"/>
    <n v="53458819"/>
    <n v="0.59518936481180584"/>
  </r>
  <r>
    <s v="21374900"/>
    <s v="ACTIVIDADES CENTRALES"/>
    <x v="1"/>
    <s v="001"/>
    <x v="17"/>
    <s v="CCSS CONTRIBUCION PATRONAL SEGURO PENSIONES (CONTRIBUCION PATRONAL SEGURO DE PENSIONES, SEGUN LEY NO. 17 DEL 22 DE OCTUBRE DE 1943, LEY"/>
    <n v="146041733"/>
    <n v="146041733"/>
    <n v="143480903"/>
    <n v="0"/>
    <n v="31489770.399999999"/>
    <n v="0"/>
    <n v="85343616"/>
    <n v="85343616"/>
    <n v="29208346.600000001"/>
    <n v="0.58437827494145111"/>
  </r>
  <r>
    <s v="21374900"/>
    <s v="ACTIVIDADES CENTRALES"/>
    <x v="1"/>
    <s v="001"/>
    <x v="18"/>
    <s v="CCSS APORTE PATRONAL REGIMEN PENSIONES (APORTE PATRONAL AL REGIMEN DE PENSIONES, SEGUN LEY DE PROTECCION AL TRABAJADOR NO. 7983 DEL 16"/>
    <n v="80834908"/>
    <n v="80834908"/>
    <n v="79417475"/>
    <n v="0"/>
    <n v="18112441.399999999"/>
    <n v="0"/>
    <n v="46555485"/>
    <n v="46555485"/>
    <n v="16166981.6"/>
    <n v="0.57593292491902137"/>
  </r>
  <r>
    <s v="21374900"/>
    <s v="ACTIVIDADES CENTRALES"/>
    <x v="1"/>
    <s v="001"/>
    <x v="19"/>
    <s v="CCSS APORTE PATRONAL FONDO CAPITALIZACION LABORAL (APORTE PATRONAL AL FONDO DE CAPITALIZACION LABORAL, SEGUN LEY DE PROTECCION AL TRABAJADOR"/>
    <n v="40417454"/>
    <n v="40417454"/>
    <n v="39708737"/>
    <n v="0"/>
    <n v="8538762.1999999993"/>
    <n v="0"/>
    <n v="23795201"/>
    <n v="23795201"/>
    <n v="8083490.7999999998"/>
    <n v="0.588735772421489"/>
  </r>
  <r>
    <s v="21374900"/>
    <s v="ACTIVIDADES CENTRALES"/>
    <x v="1"/>
    <s v="001"/>
    <x v="20"/>
    <s v="ASOCIACION DE EMPLEADOS DEL MINISTERIO DE CULTURA Y JUVENTUD (ASEMICULTURA). (APORTE PATRONAL A LA ASOCIACION DE EMPLEADOS DEL MINISTERIO DE CULTURA"/>
    <n v="85000000"/>
    <n v="85000000"/>
    <n v="85000000"/>
    <n v="0"/>
    <n v="31012603.370000001"/>
    <n v="0"/>
    <n v="53987396.630000003"/>
    <n v="53987396.630000003"/>
    <n v="0"/>
    <n v="0.63514584270588237"/>
  </r>
  <r>
    <s v="21374900"/>
    <s v="ACTIVIDADES CENTRALES"/>
    <x v="1"/>
    <s v="001"/>
    <x v="21"/>
    <s v="SERVICIOS"/>
    <n v="1713090497"/>
    <n v="1574920513"/>
    <n v="1141132896.0899999"/>
    <n v="24838082"/>
    <n v="587408882.57000005"/>
    <n v="6197600.29"/>
    <n v="433449870.58999997"/>
    <n v="429040131.26999998"/>
    <n v="523026077.55000001"/>
    <n v="0.27522015683467066"/>
  </r>
  <r>
    <s v="21374900"/>
    <s v="ACTIVIDADES CENTRALES"/>
    <x v="1"/>
    <s v="001"/>
    <x v="22"/>
    <s v="ALQUILERES"/>
    <n v="18645356"/>
    <n v="18645356"/>
    <n v="18645356"/>
    <n v="0"/>
    <n v="11649126.029999999"/>
    <n v="0"/>
    <n v="6064189.5800000001"/>
    <n v="6064189.5800000001"/>
    <n v="932040.39"/>
    <n v="0.32523860525913262"/>
  </r>
  <r>
    <s v="21374900"/>
    <s v="ACTIVIDADES CENTRALES"/>
    <x v="1"/>
    <s v="001"/>
    <x v="23"/>
    <s v="ALQUILER DE EQUIPO DE COMPUTO"/>
    <n v="18645356"/>
    <n v="18645356"/>
    <n v="18645356"/>
    <n v="0"/>
    <n v="11649126.029999999"/>
    <n v="0"/>
    <n v="6064189.5800000001"/>
    <n v="6064189.5800000001"/>
    <n v="932040.39"/>
    <n v="0.32523860525913262"/>
  </r>
  <r>
    <s v="21374900"/>
    <s v="ACTIVIDADES CENTRALES"/>
    <x v="1"/>
    <s v="001"/>
    <x v="24"/>
    <s v="SERVICIOS BASICOS"/>
    <n v="161805586"/>
    <n v="161805586"/>
    <n v="138379674.5"/>
    <n v="0"/>
    <n v="67858899.909999996"/>
    <n v="2028700.16"/>
    <n v="52745251.149999999"/>
    <n v="50612949.299999997"/>
    <n v="39172734.780000001"/>
    <n v="0.32597917324065684"/>
  </r>
  <r>
    <s v="21374900"/>
    <s v="ACTIVIDADES CENTRALES"/>
    <x v="1"/>
    <s v="001"/>
    <x v="25"/>
    <s v="SERVICIO DE AGUA Y ALCANTARILLADO"/>
    <n v="30000000"/>
    <n v="30000000"/>
    <n v="30000000"/>
    <n v="0"/>
    <n v="12749440"/>
    <n v="0"/>
    <n v="17250560"/>
    <n v="15160799"/>
    <n v="0"/>
    <n v="0.57501866666666668"/>
  </r>
  <r>
    <s v="21374900"/>
    <s v="ACTIVIDADES CENTRALES"/>
    <x v="1"/>
    <s v="001"/>
    <x v="26"/>
    <s v="SERVICIO DE ENERGIA ELECTRICA"/>
    <n v="40000000"/>
    <n v="40000000"/>
    <n v="29950000"/>
    <n v="0"/>
    <n v="14717175.09"/>
    <n v="0"/>
    <n v="15182824.91"/>
    <n v="15140284.060000001"/>
    <n v="10100000"/>
    <n v="0.37957062275000003"/>
  </r>
  <r>
    <s v="21374900"/>
    <s v="ACTIVIDADES CENTRALES"/>
    <x v="1"/>
    <s v="001"/>
    <x v="27"/>
    <s v="SERVICIO DE TELECOMUNICACIONES"/>
    <n v="73475053"/>
    <n v="73475053"/>
    <n v="64106289.75"/>
    <n v="0"/>
    <n v="40043483.369999997"/>
    <n v="2028700.16"/>
    <n v="10344431.789999999"/>
    <n v="10344431.789999999"/>
    <n v="21058437.68"/>
    <n v="0.1407883542458962"/>
  </r>
  <r>
    <s v="21374900"/>
    <s v="ACTIVIDADES CENTRALES"/>
    <x v="1"/>
    <s v="001"/>
    <x v="28"/>
    <s v="OTROS SERVICIOS BASICOS"/>
    <n v="18330533"/>
    <n v="18330533"/>
    <n v="14323384.75"/>
    <n v="0"/>
    <n v="348801.45"/>
    <n v="0"/>
    <n v="9967434.4499999993"/>
    <n v="9967434.4499999993"/>
    <n v="8014297.0999999996"/>
    <n v="0.54376129979417398"/>
  </r>
  <r>
    <s v="21374900"/>
    <s v="ACTIVIDADES CENTRALES"/>
    <x v="1"/>
    <s v="001"/>
    <x v="29"/>
    <s v="SERVICIOS COMERCIALES Y FINANCIEROS"/>
    <n v="255057513"/>
    <n v="222547485"/>
    <n v="164955077.75"/>
    <n v="24500002"/>
    <n v="99990151.870000005"/>
    <n v="4168900.13"/>
    <n v="17671169.010000002"/>
    <n v="15475231.539999999"/>
    <n v="76217261.989999995"/>
    <n v="7.9404038243793232E-2"/>
  </r>
  <r>
    <s v="21374900"/>
    <s v="ACTIVIDADES CENTRALES"/>
    <x v="1"/>
    <s v="001"/>
    <x v="30"/>
    <s v="INFORMACION"/>
    <n v="2212330"/>
    <n v="2212330"/>
    <n v="1688247.5"/>
    <n v="0"/>
    <n v="393241.66"/>
    <n v="0"/>
    <n v="159691.6"/>
    <n v="159691.6"/>
    <n v="1659396.74"/>
    <n v="7.2182540579389151E-2"/>
  </r>
  <r>
    <s v="21374900"/>
    <s v="ACTIVIDADES CENTRALES"/>
    <x v="1"/>
    <s v="001"/>
    <x v="31"/>
    <s v="PUBLICIDAD Y PROPAGANDA"/>
    <n v="44000000"/>
    <n v="44000000"/>
    <n v="39772000"/>
    <n v="24500002"/>
    <n v="3506096.51"/>
    <n v="0"/>
    <n v="4316000"/>
    <n v="4316000"/>
    <n v="11677901.49"/>
    <n v="9.809090909090909E-2"/>
  </r>
  <r>
    <s v="21374900"/>
    <s v="ACTIVIDADES CENTRALES"/>
    <x v="1"/>
    <s v="001"/>
    <x v="32"/>
    <s v="IMPRESION, ENCUADERNACION Y OTROS"/>
    <n v="350000"/>
    <n v="350000"/>
    <n v="0"/>
    <n v="0"/>
    <n v="0"/>
    <n v="0"/>
    <n v="0"/>
    <n v="0"/>
    <n v="350000"/>
    <n v="0"/>
  </r>
  <r>
    <s v="21374900"/>
    <s v="ACTIVIDADES CENTRALES"/>
    <x v="1"/>
    <s v="001"/>
    <x v="33"/>
    <s v="COMIS. Y GASTOS POR SERV. FINANCIEROS Y COMERCIAL."/>
    <n v="22447434"/>
    <n v="22447434"/>
    <n v="21856045"/>
    <n v="0"/>
    <n v="16350539.949999999"/>
    <n v="0"/>
    <n v="5012975.54"/>
    <n v="3338237.6"/>
    <n v="1083918.51"/>
    <n v="0.22332064947824326"/>
  </r>
  <r>
    <s v="21374900"/>
    <s v="ACTIVIDADES CENTRALES"/>
    <x v="1"/>
    <s v="001"/>
    <x v="34"/>
    <s v="SERVICIOS DE TECNOLOGIAS DE INFORMACION"/>
    <n v="186047749"/>
    <n v="153537721"/>
    <n v="101638785.25"/>
    <n v="0"/>
    <n v="79740273.75"/>
    <n v="4168900.13"/>
    <n v="8182501.8700000001"/>
    <n v="7661302.3399999999"/>
    <n v="61446045.25"/>
    <n v="5.3293104891142681E-2"/>
  </r>
  <r>
    <s v="21374900"/>
    <s v="ACTIVIDADES CENTRALES"/>
    <x v="1"/>
    <s v="001"/>
    <x v="35"/>
    <s v="SERVICIOS DE GESTION Y APOYO"/>
    <n v="930238522"/>
    <n v="741792938"/>
    <n v="501858041.00999999"/>
    <n v="0"/>
    <n v="289239661.88"/>
    <n v="0"/>
    <n v="198507122.18000001"/>
    <n v="198507122.18000001"/>
    <n v="254046153.94"/>
    <n v="0.2676044917806969"/>
  </r>
  <r>
    <s v="21374900"/>
    <s v="ACTIVIDADES CENTRALES"/>
    <x v="1"/>
    <s v="001"/>
    <x v="36"/>
    <s v="SERVICIOS EN CIENCIAS ECONOMICAS Y SOCIALES"/>
    <n v="206250000"/>
    <n v="18080016"/>
    <n v="15000000"/>
    <n v="0"/>
    <n v="14999314.15"/>
    <n v="0"/>
    <n v="0"/>
    <n v="0"/>
    <n v="3080701.85"/>
    <n v="0"/>
  </r>
  <r>
    <s v="21374900"/>
    <s v="ACTIVIDADES CENTRALES"/>
    <x v="1"/>
    <s v="001"/>
    <x v="37"/>
    <s v="SERVICIOS INFORMATICOS"/>
    <n v="8508900"/>
    <n v="30917505.530000001"/>
    <n v="28081205.530000001"/>
    <n v="0"/>
    <n v="22408605.530000001"/>
    <n v="0"/>
    <n v="5672600"/>
    <n v="5672600"/>
    <n v="2836300"/>
    <n v="0.18347534520518607"/>
  </r>
  <r>
    <s v="21374900"/>
    <s v="ACTIVIDADES CENTRALES"/>
    <x v="1"/>
    <s v="001"/>
    <x v="38"/>
    <s v="SERVICIOS GENERALES"/>
    <n v="599759994"/>
    <n v="585860288.47000003"/>
    <n v="446248941.48000002"/>
    <n v="0"/>
    <n v="251260709.63"/>
    <n v="0"/>
    <n v="192190007.53"/>
    <n v="192190007.53"/>
    <n v="142409571.31"/>
    <n v="0.32804750776317793"/>
  </r>
  <r>
    <s v="21374900"/>
    <s v="ACTIVIDADES CENTRALES"/>
    <x v="1"/>
    <s v="001"/>
    <x v="39"/>
    <s v="OTROS SERVICIOS DE GESTION Y APOYO"/>
    <n v="115719628"/>
    <n v="106935128"/>
    <n v="12527894"/>
    <n v="0"/>
    <n v="571032.56999999995"/>
    <n v="0"/>
    <n v="644514.65"/>
    <n v="644514.65"/>
    <n v="105719580.78"/>
    <n v="6.0271555479879356E-3"/>
  </r>
  <r>
    <s v="21374900"/>
    <s v="ACTIVIDADES CENTRALES"/>
    <x v="1"/>
    <s v="001"/>
    <x v="40"/>
    <s v="GASTOS DE VIAJE Y DE TRANSPORTE"/>
    <n v="36522600"/>
    <n v="42522600"/>
    <n v="37179450"/>
    <n v="43300"/>
    <n v="11768957.57"/>
    <n v="0"/>
    <n v="15567195.35"/>
    <n v="15485695.35"/>
    <n v="15143147.08"/>
    <n v="0.36609227446111009"/>
  </r>
  <r>
    <s v="21374900"/>
    <s v="ACTIVIDADES CENTRALES"/>
    <x v="1"/>
    <s v="001"/>
    <x v="41"/>
    <s v="TRANSPORTE DENTRO DEL PAIS"/>
    <n v="650000"/>
    <n v="650000"/>
    <n v="650000"/>
    <n v="0"/>
    <n v="189670"/>
    <n v="0"/>
    <n v="460330"/>
    <n v="460330"/>
    <n v="0"/>
    <n v="0.70820000000000005"/>
  </r>
  <r>
    <s v="21374900"/>
    <s v="ACTIVIDADES CENTRALES"/>
    <x v="1"/>
    <s v="001"/>
    <x v="42"/>
    <s v="VIATICOS DENTRO DEL PAIS"/>
    <n v="29372600"/>
    <n v="35372600"/>
    <n v="30029450"/>
    <n v="43300"/>
    <n v="10549150"/>
    <n v="0"/>
    <n v="12450500"/>
    <n v="12369000"/>
    <n v="12329650"/>
    <n v="0.35198147718855838"/>
  </r>
  <r>
    <s v="21374900"/>
    <s v="ACTIVIDADES CENTRALES"/>
    <x v="1"/>
    <s v="001"/>
    <x v="43"/>
    <s v="TRANSPORTE EN EL EXTERIOR"/>
    <n v="3500000"/>
    <n v="3500000"/>
    <n v="3500000"/>
    <n v="0"/>
    <n v="644201.38"/>
    <n v="0"/>
    <n v="855798.62"/>
    <n v="855798.62"/>
    <n v="2000000"/>
    <n v="0.24451389142857144"/>
  </r>
  <r>
    <s v="21374900"/>
    <s v="ACTIVIDADES CENTRALES"/>
    <x v="1"/>
    <s v="001"/>
    <x v="44"/>
    <s v="VIATICOS EN EL EXTERIOR"/>
    <n v="3000000"/>
    <n v="3000000"/>
    <n v="3000000"/>
    <n v="0"/>
    <n v="385936.19"/>
    <n v="0"/>
    <n v="1800566.73"/>
    <n v="1800566.73"/>
    <n v="813497.08"/>
    <n v="0.60018890999999996"/>
  </r>
  <r>
    <s v="21374900"/>
    <s v="ACTIVIDADES CENTRALES"/>
    <x v="1"/>
    <s v="001"/>
    <x v="45"/>
    <s v="SEGUROS, REASEGUROS Y OTRAS OBLIGACIONES"/>
    <n v="69468039"/>
    <n v="69468039"/>
    <n v="34468038.75"/>
    <n v="0"/>
    <n v="0"/>
    <n v="0"/>
    <n v="26068391"/>
    <n v="26068391"/>
    <n v="43399648"/>
    <n v="0.3752573323683428"/>
  </r>
  <r>
    <s v="21374900"/>
    <s v="ACTIVIDADES CENTRALES"/>
    <x v="1"/>
    <s v="001"/>
    <x v="46"/>
    <s v="SEGUROS"/>
    <n v="69468039"/>
    <n v="69468039"/>
    <n v="34468038.75"/>
    <n v="0"/>
    <n v="0"/>
    <n v="0"/>
    <n v="26068391"/>
    <n v="26068391"/>
    <n v="43399648"/>
    <n v="0.3752573323683428"/>
  </r>
  <r>
    <s v="21374900"/>
    <s v="ACTIVIDADES CENTRALES"/>
    <x v="1"/>
    <s v="001"/>
    <x v="47"/>
    <s v="CAPACITACION Y PROTOCOLO"/>
    <n v="5600000"/>
    <n v="5600000"/>
    <n v="2162500"/>
    <n v="294780"/>
    <n v="469841.58"/>
    <n v="0"/>
    <n v="0"/>
    <n v="0"/>
    <n v="4835378.42"/>
    <n v="0"/>
  </r>
  <r>
    <s v="21374900"/>
    <s v="ACTIVIDADES CENTRALES"/>
    <x v="1"/>
    <s v="001"/>
    <x v="48"/>
    <s v="ACTIVIDADES DE CAPACITACION"/>
    <n v="4500000"/>
    <n v="4500000"/>
    <n v="1500000"/>
    <n v="294780"/>
    <n v="469841.58"/>
    <n v="0"/>
    <n v="0"/>
    <n v="0"/>
    <n v="3735378.42"/>
    <n v="0"/>
  </r>
  <r>
    <s v="21374900"/>
    <s v="ACTIVIDADES CENTRALES"/>
    <x v="1"/>
    <s v="001"/>
    <x v="49"/>
    <s v="GASTOS DE REPRESENTACION INSTITUCIONAL"/>
    <n v="1100000"/>
    <n v="1100000"/>
    <n v="662500"/>
    <n v="0"/>
    <n v="0"/>
    <n v="0"/>
    <n v="0"/>
    <n v="0"/>
    <n v="1100000"/>
    <n v="0"/>
  </r>
  <r>
    <s v="21374900"/>
    <s v="ACTIVIDADES CENTRALES"/>
    <x v="1"/>
    <s v="001"/>
    <x v="50"/>
    <s v="MANTENIMIENTO Y REPARACION"/>
    <n v="233952881"/>
    <n v="310738509"/>
    <n v="242284758.08000001"/>
    <n v="0"/>
    <n v="106432243.73"/>
    <n v="0"/>
    <n v="116226552.31999999"/>
    <n v="116226552.31999999"/>
    <n v="88079712.950000003"/>
    <n v="0.3740333076001211"/>
  </r>
  <r>
    <s v="21374900"/>
    <s v="ACTIVIDADES CENTRALES"/>
    <x v="1"/>
    <s v="001"/>
    <x v="51"/>
    <s v="MANTENIMIENTO DE EDIFICIOS, LOCALES Y TERRENOS"/>
    <n v="119905573"/>
    <n v="202415601"/>
    <n v="202017527.08000001"/>
    <n v="0"/>
    <n v="87094866.879999995"/>
    <n v="0"/>
    <n v="109332933.56"/>
    <n v="109332933.56"/>
    <n v="5987800.5599999996"/>
    <n v="0.54014084398563722"/>
  </r>
  <r>
    <s v="21374900"/>
    <s v="ACTIVIDADES CENTRALES"/>
    <x v="1"/>
    <s v="001"/>
    <x v="52"/>
    <s v="MANT. Y REPARACION DE MAQUINARIA Y EQUIPO DE PROD."/>
    <n v="733456"/>
    <n v="733456"/>
    <n v="550092"/>
    <n v="0"/>
    <n v="0"/>
    <n v="0"/>
    <n v="183363.97"/>
    <n v="183363.97"/>
    <n v="550092.03"/>
    <n v="0.24999995909775091"/>
  </r>
  <r>
    <s v="21374900"/>
    <s v="ACTIVIDADES CENTRALES"/>
    <x v="1"/>
    <s v="001"/>
    <x v="53"/>
    <s v="MANT. Y REPARACION DE EQUIPO DE TRANSPORTE"/>
    <n v="10000000"/>
    <n v="10000000"/>
    <n v="8000000"/>
    <n v="0"/>
    <n v="2619532.41"/>
    <n v="0"/>
    <n v="3029085.5"/>
    <n v="3029085.5"/>
    <n v="4351382.09"/>
    <n v="0.30290855"/>
  </r>
  <r>
    <s v="21374900"/>
    <s v="ACTIVIDADES CENTRALES"/>
    <x v="1"/>
    <s v="001"/>
    <x v="54"/>
    <s v="MANT. Y REPARACION DE EQUIPO Y MOBILIARIO DE OFIC."/>
    <n v="1853722"/>
    <n v="1853722"/>
    <n v="1540291.5"/>
    <n v="0"/>
    <n v="723200"/>
    <n v="0"/>
    <n v="449498.72"/>
    <n v="449498.72"/>
    <n v="681023.28"/>
    <n v="0.24248442862521996"/>
  </r>
  <r>
    <s v="21374900"/>
    <s v="ACTIVIDADES CENTRALES"/>
    <x v="1"/>
    <s v="001"/>
    <x v="55"/>
    <s v="MANT. Y REP. DE EQUIPO DE COMPUTO Y SIST. DE INF."/>
    <n v="100859286"/>
    <n v="95134886"/>
    <n v="29876214.5"/>
    <n v="0"/>
    <n v="15994644.439999999"/>
    <n v="0"/>
    <n v="3231670.57"/>
    <n v="3231670.57"/>
    <n v="75908570.989999995"/>
    <n v="3.396935347144895E-2"/>
  </r>
  <r>
    <s v="21374900"/>
    <s v="ACTIVIDADES CENTRALES"/>
    <x v="1"/>
    <s v="001"/>
    <x v="56"/>
    <s v="MANTENIMIENTO Y REPARACION DE OTROS EQUIPOS"/>
    <n v="600844"/>
    <n v="600844"/>
    <n v="300633"/>
    <n v="0"/>
    <n v="0"/>
    <n v="0"/>
    <n v="0"/>
    <n v="0"/>
    <n v="600844"/>
    <n v="0"/>
  </r>
  <r>
    <s v="21374900"/>
    <s v="ACTIVIDADES CENTRALES"/>
    <x v="1"/>
    <s v="001"/>
    <x v="57"/>
    <s v="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8"/>
    <s v="OTROS 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9"/>
    <s v="SERVICIOS DIVERSOS"/>
    <n v="1200000"/>
    <n v="1200000"/>
    <n v="600000"/>
    <n v="0"/>
    <n v="0"/>
    <n v="0"/>
    <n v="0"/>
    <n v="0"/>
    <n v="1200000"/>
    <n v="0"/>
  </r>
  <r>
    <s v="21374900"/>
    <s v="ACTIVIDADES CENTRALES"/>
    <x v="1"/>
    <s v="001"/>
    <x v="60"/>
    <s v="DEDUCIBLES"/>
    <n v="1200000"/>
    <n v="1200000"/>
    <n v="600000"/>
    <n v="0"/>
    <n v="0"/>
    <n v="0"/>
    <n v="0"/>
    <n v="0"/>
    <n v="1200000"/>
    <n v="0"/>
  </r>
  <r>
    <s v="21374900"/>
    <s v="ACTIVIDADES CENTRALES"/>
    <x v="1"/>
    <s v="001"/>
    <x v="61"/>
    <s v="MATERIALES Y SUMINISTROS"/>
    <n v="25524367"/>
    <n v="25524367"/>
    <n v="22172787.34"/>
    <n v="2026638.36"/>
    <n v="5949784.1500000004"/>
    <n v="0"/>
    <n v="8724831.3100000005"/>
    <n v="8724831.3100000005"/>
    <n v="8823113.1799999997"/>
    <n v="0.34182361153167873"/>
  </r>
  <r>
    <s v="21374900"/>
    <s v="ACTIVIDADES CENTRALES"/>
    <x v="1"/>
    <s v="001"/>
    <x v="62"/>
    <s v="PRODUCTOS QUIMICOS Y CONEXOS"/>
    <n v="14450000"/>
    <n v="17450000"/>
    <n v="17320715"/>
    <n v="2026638.36"/>
    <n v="5949390.1500000004"/>
    <n v="0"/>
    <n v="8191465.3099999996"/>
    <n v="8191465.3099999996"/>
    <n v="1282506.18"/>
    <n v="0.46942494613180513"/>
  </r>
  <r>
    <s v="21374900"/>
    <s v="ACTIVIDADES CENTRALES"/>
    <x v="1"/>
    <s v="001"/>
    <x v="63"/>
    <s v="COMBUSTIBLES Y LUBRICANTES"/>
    <n v="10000000"/>
    <n v="13000000"/>
    <n v="13000000"/>
    <n v="0"/>
    <n v="5949390.1500000004"/>
    <n v="0"/>
    <n v="7050609.8499999996"/>
    <n v="7050609.8499999996"/>
    <n v="0"/>
    <n v="0.54235460384615386"/>
  </r>
  <r>
    <s v="21374900"/>
    <s v="ACTIVIDADES CENTRALES"/>
    <x v="1"/>
    <s v="001"/>
    <x v="64"/>
    <s v="TINTAS, PINTURAS Y DILUYENTES"/>
    <n v="4450000"/>
    <n v="4450000"/>
    <n v="4320715"/>
    <n v="2026638.36"/>
    <n v="0"/>
    <n v="0"/>
    <n v="1140855.46"/>
    <n v="1140855.46"/>
    <n v="1282506.18"/>
    <n v="0.25637201348314603"/>
  </r>
  <r>
    <s v="21374900"/>
    <s v="ACTIVIDADES CENTRALES"/>
    <x v="1"/>
    <s v="001"/>
    <x v="65"/>
    <s v="ALIMENTOS Y PRODUCTOS AGROPECUARIOS"/>
    <n v="2370715"/>
    <n v="2370715"/>
    <n v="1050333.3400000001"/>
    <n v="0"/>
    <n v="0"/>
    <n v="0"/>
    <n v="0"/>
    <n v="0"/>
    <n v="2370715"/>
    <n v="0"/>
  </r>
  <r>
    <s v="21374900"/>
    <s v="ACTIVIDADES CENTRALES"/>
    <x v="1"/>
    <s v="001"/>
    <x v="66"/>
    <s v="PRODUCTOS AGROFORESTALES"/>
    <n v="270715"/>
    <n v="270715"/>
    <n v="0"/>
    <n v="0"/>
    <n v="0"/>
    <n v="0"/>
    <n v="0"/>
    <n v="0"/>
    <n v="270715"/>
    <n v="0"/>
  </r>
  <r>
    <s v="21374900"/>
    <s v="ACTIVIDADES CENTRALES"/>
    <x v="1"/>
    <s v="001"/>
    <x v="67"/>
    <s v="ALIMENTOS Y BEBIDAS"/>
    <n v="2100000"/>
    <n v="2100000"/>
    <n v="1050333.3400000001"/>
    <n v="0"/>
    <n v="0"/>
    <n v="0"/>
    <n v="0"/>
    <n v="0"/>
    <n v="2100000"/>
    <n v="0"/>
  </r>
  <r>
    <s v="21374900"/>
    <s v="ACTIVIDADES CENTRALES"/>
    <x v="1"/>
    <s v="001"/>
    <x v="68"/>
    <s v="MATERIALES Y PROD DE USO EN LA CONSTRUC Y MANT."/>
    <n v="3000000"/>
    <n v="0"/>
    <n v="0"/>
    <n v="0"/>
    <n v="0"/>
    <n v="0"/>
    <n v="0"/>
    <n v="0"/>
    <n v="0"/>
    <n v="0"/>
  </r>
  <r>
    <s v="21374900"/>
    <s v="ACTIVIDADES CENTRALES"/>
    <x v="1"/>
    <s v="001"/>
    <x v="69"/>
    <s v="MAT. Y PROD. ELECTRICOS, TELEFONICOS Y DE COMPUTO"/>
    <n v="3000000"/>
    <n v="0"/>
    <n v="0"/>
    <n v="0"/>
    <n v="0"/>
    <n v="0"/>
    <n v="0"/>
    <n v="0"/>
    <n v="0"/>
    <n v="0"/>
  </r>
  <r>
    <s v="21374900"/>
    <s v="ACTIVIDADES CENTRALES"/>
    <x v="1"/>
    <s v="001"/>
    <x v="70"/>
    <s v="HERRAMIENTAS, REPUESTOS Y ACCESORIOS"/>
    <n v="1403652"/>
    <n v="1403652"/>
    <n v="731239"/>
    <n v="0"/>
    <n v="0"/>
    <n v="0"/>
    <n v="58760"/>
    <n v="58760"/>
    <n v="1344892"/>
    <n v="4.1862227959636719E-2"/>
  </r>
  <r>
    <s v="21374900"/>
    <s v="ACTIVIDADES CENTRALES"/>
    <x v="1"/>
    <s v="001"/>
    <x v="71"/>
    <s v="HERRAMIENTAS E INSTRUMENTOS"/>
    <n v="100000"/>
    <n v="100000"/>
    <n v="50000"/>
    <n v="0"/>
    <n v="0"/>
    <n v="0"/>
    <n v="0"/>
    <n v="0"/>
    <n v="100000"/>
    <n v="0"/>
  </r>
  <r>
    <s v="21374900"/>
    <s v="ACTIVIDADES CENTRALES"/>
    <x v="1"/>
    <s v="001"/>
    <x v="72"/>
    <s v="REPUESTOS Y ACCESORIOS"/>
    <n v="1303652"/>
    <n v="1303652"/>
    <n v="681239"/>
    <n v="0"/>
    <n v="0"/>
    <n v="0"/>
    <n v="58760"/>
    <n v="58760"/>
    <n v="1244892"/>
    <n v="4.5073378478305559E-2"/>
  </r>
  <r>
    <s v="21374900"/>
    <s v="ACTIVIDADES CENTRALES"/>
    <x v="1"/>
    <s v="001"/>
    <x v="73"/>
    <s v="UTILES, MATERIALES Y SUMINISTROS DIVERSOS"/>
    <n v="4300000"/>
    <n v="4300000"/>
    <n v="3070500"/>
    <n v="0"/>
    <n v="394"/>
    <n v="0"/>
    <n v="474606"/>
    <n v="474606"/>
    <n v="3825000"/>
    <n v="0.11037348837209303"/>
  </r>
  <r>
    <s v="21374900"/>
    <s v="ACTIVIDADES CENTRALES"/>
    <x v="1"/>
    <s v="001"/>
    <x v="74"/>
    <s v="UTILES Y MATERIALES DE OFICINA Y COMPUTO"/>
    <n v="1000000"/>
    <n v="1000000"/>
    <n v="995000"/>
    <n v="0"/>
    <n v="0"/>
    <n v="0"/>
    <n v="0"/>
    <n v="0"/>
    <n v="1000000"/>
    <n v="0"/>
  </r>
  <r>
    <s v="21374900"/>
    <s v="ACTIVIDADES CENTRALES"/>
    <x v="1"/>
    <s v="001"/>
    <x v="75"/>
    <s v="PRODUCTOS DE PAPEL, CARTON E IMPRESOS"/>
    <n v="1500000"/>
    <n v="1500000"/>
    <n v="1175500"/>
    <n v="0"/>
    <n v="394"/>
    <n v="0"/>
    <n v="474606"/>
    <n v="474606"/>
    <n v="1025000"/>
    <n v="0.31640400000000002"/>
  </r>
  <r>
    <s v="21374900"/>
    <s v="ACTIVIDADES CENTRALES"/>
    <x v="1"/>
    <s v="001"/>
    <x v="76"/>
    <s v="UTILES Y MATERIALES DE LIMPIEZA"/>
    <n v="1500000"/>
    <n v="1500000"/>
    <n v="750000"/>
    <n v="0"/>
    <n v="0"/>
    <n v="0"/>
    <n v="0"/>
    <n v="0"/>
    <n v="1500000"/>
    <n v="0"/>
  </r>
  <r>
    <s v="21374900"/>
    <s v="ACTIVIDADES CENTRALES"/>
    <x v="1"/>
    <s v="001"/>
    <x v="77"/>
    <s v="UTILES Y MATERIALES DE RESGUARDO Y SEGURIDAD"/>
    <n v="0"/>
    <n v="0"/>
    <n v="0"/>
    <n v="0"/>
    <n v="0"/>
    <n v="0"/>
    <n v="0"/>
    <n v="0"/>
    <n v="0"/>
    <n v="0"/>
  </r>
  <r>
    <s v="21374900"/>
    <s v="ACTIVIDADES CENTRALES"/>
    <x v="1"/>
    <s v="001"/>
    <x v="78"/>
    <s v="UTILES Y MATERIALES DE COCINA Y COMEDOR"/>
    <n v="300000"/>
    <n v="300000"/>
    <n v="150000"/>
    <n v="0"/>
    <n v="0"/>
    <n v="0"/>
    <n v="0"/>
    <n v="0"/>
    <n v="300000"/>
    <n v="0"/>
  </r>
  <r>
    <s v="21374900"/>
    <s v="ACTIVIDADES CENTRALES"/>
    <x v="1"/>
    <s v="001"/>
    <x v="79"/>
    <s v="TRANSFERENCIAS CORRIENTES"/>
    <n v="4160983882"/>
    <n v="4160983882"/>
    <n v="3477293537.3400002"/>
    <n v="0"/>
    <n v="598220310.13"/>
    <n v="0"/>
    <n v="1959074894.4100001"/>
    <n v="1959074894.4100001"/>
    <n v="1603688677.46"/>
    <n v="0.47082011129261087"/>
  </r>
  <r>
    <s v="21374900"/>
    <s v="ACTIVIDADES CENTRALES"/>
    <x v="1"/>
    <s v="001"/>
    <x v="80"/>
    <s v="TRANSFERENCIAS CORRIENTES AL SECTOR PUBLICO"/>
    <n v="1114983200"/>
    <n v="1114983200"/>
    <n v="927637452"/>
    <n v="0"/>
    <n v="188680000.15000001"/>
    <n v="0"/>
    <n v="650009392.04999995"/>
    <n v="650009392.04999995"/>
    <n v="276293807.80000001"/>
    <n v="0.58297684848525066"/>
  </r>
  <r>
    <s v="21374900"/>
    <s v="ACTIVIDADES CENTRALES"/>
    <x v="1"/>
    <s v="001"/>
    <x v="81"/>
    <s v="CCSS CONTRIBUCION ESTATAL SEGURO PENSIONES (CONTRIBUCION ESTATAL AL SEGURO DE PENSIONES, SEGUN LEY NO. 17 DEL 22 DE OCTUBRE DE 1943, LEY"/>
    <n v="42303602"/>
    <n v="42303602"/>
    <n v="41561812"/>
    <n v="0"/>
    <n v="9508657.1099999994"/>
    <n v="0"/>
    <n v="24334224.489999998"/>
    <n v="24334224.489999998"/>
    <n v="8460720.4000000004"/>
    <n v="0.57522819191613983"/>
  </r>
  <r>
    <s v="21374900"/>
    <s v="ACTIVIDADES CENTRALES"/>
    <x v="1"/>
    <s v="001"/>
    <x v="82"/>
    <s v="CCSS CONTRIBUCION ESTATAL SEGURO SALUD (CONTRIBUCION ESTATAL AL SEGURO DE SALUD, SEGUN LEY NO. 17 DEL 22 DE OCTUBRE DE 1943, LEY"/>
    <n v="6736242"/>
    <n v="6736242"/>
    <n v="6618123"/>
    <n v="0"/>
    <n v="1514117.04"/>
    <n v="0"/>
    <n v="3874876.56"/>
    <n v="3874876.56"/>
    <n v="1347248.4"/>
    <n v="0.57522822962714226"/>
  </r>
  <r>
    <s v="21374900"/>
    <s v="ACTIVIDADES CENTRALES"/>
    <x v="1"/>
    <s v="001"/>
    <x v="83"/>
    <s v="SISTEMA NACIONAL DE RADIO Y TELEVISION SOCIEDAD ANONIMA (SINART S.A.). (PARA GASTOS DE OPERACION SEGUN LEY 8346, LEY ORGANICA DEL SISTEMA NACIONAL"/>
    <n v="1065943356"/>
    <n v="1065943356"/>
    <n v="879457517"/>
    <n v="0"/>
    <n v="177657226"/>
    <n v="0"/>
    <n v="621800291"/>
    <n v="621800291"/>
    <n v="266485839"/>
    <n v="0.58333333333333337"/>
  </r>
  <r>
    <s v="21374900"/>
    <s v="ACTIVIDADES CENTRALES"/>
    <x v="1"/>
    <s v="001"/>
    <x v="84"/>
    <s v="TRANSFERENCIAS CORRIENTES A PERSONAS"/>
    <n v="121730000"/>
    <n v="121730000"/>
    <n v="96730000"/>
    <n v="0"/>
    <n v="39000000"/>
    <n v="0"/>
    <n v="57362000"/>
    <n v="57362000"/>
    <n v="25368000"/>
    <n v="0.47122319888277336"/>
  </r>
  <r>
    <s v="21374900"/>
    <s v="ACTIVIDADES CENTRALES"/>
    <x v="1"/>
    <s v="001"/>
    <x v="85"/>
    <s v="BECAS A TERCERAS PERSONAS"/>
    <n v="100000000"/>
    <n v="100000000"/>
    <n v="75000000"/>
    <n v="0"/>
    <n v="39000000"/>
    <n v="0"/>
    <n v="36000000"/>
    <n v="36000000"/>
    <n v="25000000"/>
    <n v="0.36"/>
  </r>
  <r>
    <s v="21374900"/>
    <s v="ACTIVIDADES CENTRALES"/>
    <x v="1"/>
    <s v="001"/>
    <x v="86"/>
    <s v="OTRAS TRANSFERENCIAS A PERSONAS"/>
    <n v="21730000"/>
    <n v="21730000"/>
    <n v="21730000"/>
    <n v="0"/>
    <n v="0"/>
    <n v="0"/>
    <n v="21362000"/>
    <n v="21362000"/>
    <n v="368000"/>
    <n v="0.98306488725264607"/>
  </r>
  <r>
    <s v="21374900"/>
    <s v="ACTIVIDADES CENTRALES"/>
    <x v="1"/>
    <s v="001"/>
    <x v="87"/>
    <s v="PRESTACIONES"/>
    <n v="46500000"/>
    <n v="46500000"/>
    <n v="28750000"/>
    <n v="0"/>
    <n v="0"/>
    <n v="0"/>
    <n v="5269147"/>
    <n v="5269147"/>
    <n v="41230853"/>
    <n v="0.11331498924731183"/>
  </r>
  <r>
    <s v="21374900"/>
    <s v="ACTIVIDADES CENTRALES"/>
    <x v="1"/>
    <s v="001"/>
    <x v="88"/>
    <s v="PRESTACIONES LEGALES"/>
    <n v="31500000"/>
    <n v="31500000"/>
    <n v="15750000"/>
    <n v="0"/>
    <n v="0"/>
    <n v="0"/>
    <n v="0"/>
    <n v="0"/>
    <n v="31500000"/>
    <n v="0"/>
  </r>
  <r>
    <s v="21374900"/>
    <s v="ACTIVIDADES CENTRALES"/>
    <x v="1"/>
    <s v="001"/>
    <x v="89"/>
    <s v="OTRAS PRESTACIONES"/>
    <n v="15000000"/>
    <n v="15000000"/>
    <n v="13000000"/>
    <n v="0"/>
    <n v="0"/>
    <n v="0"/>
    <n v="5269147"/>
    <n v="5269147"/>
    <n v="9730853"/>
    <n v="0.35127646666666668"/>
  </r>
  <r>
    <s v="21374900"/>
    <s v="ACTIVIDADES CENTRALES"/>
    <x v="1"/>
    <s v="001"/>
    <x v="90"/>
    <s v="TRANSF. C.TES A ENTIDADES PRIV. SIN FINES DE LUCRO"/>
    <n v="2860000000"/>
    <n v="2860000000"/>
    <n v="2413074665.3400002"/>
    <n v="0"/>
    <n v="369840915.33999997"/>
    <n v="0"/>
    <n v="1243233750"/>
    <n v="1243233750"/>
    <n v="1246925334.6600001"/>
    <n v="0.43469711538461536"/>
  </r>
  <r>
    <s v="21374900"/>
    <s v="ACTIVIDADES CENTRALES"/>
    <x v="1"/>
    <s v="001"/>
    <x v="91"/>
    <s v="FUNDACION AYUDENOS PARA AYUDAR. (PARA GASTOS DE OPERACION Y PROYECTOS DIRIGIDOS AL FORTALECIMIENTO DEL CENTRO COSTARRICENSE DE LA"/>
    <n v="120000000"/>
    <n v="120000000"/>
    <n v="100000000"/>
    <n v="0"/>
    <n v="20000000"/>
    <n v="0"/>
    <n v="80000000"/>
    <n v="80000000"/>
    <n v="20000000"/>
    <n v="0.66666666666666663"/>
  </r>
  <r>
    <s v="21374900"/>
    <s v="ACTIVIDADES CENTRALES"/>
    <x v="1"/>
    <s v="001"/>
    <x v="92"/>
    <s v="FUNDACION AYUDENOS PARA AYUDAR. (PARA ATENCION DE PROGRAMAS Y PROYECTOS QUE DESARROLLA EL CENTRO COSTARRICENSE DE LA CIENCIA"/>
    <n v="862500000"/>
    <n v="862500000"/>
    <n v="671616332"/>
    <n v="0"/>
    <n v="95257582"/>
    <n v="0"/>
    <n v="476358750"/>
    <n v="476358750"/>
    <n v="290883668"/>
    <n v="0.55230000000000001"/>
  </r>
  <r>
    <s v="21374900"/>
    <s v="ACTIVIDADES CENTRALES"/>
    <x v="1"/>
    <s v="001"/>
    <x v="93"/>
    <s v="FUNDACION PARQUE METROPOLITANO LA LIBERTAD. (PARA GASTOS DE OPERACION Y DE MANTENIMIENTO DEL PARQUE METROPOLITANO LA LIBERTAD, SEGUN LEY 5338,"/>
    <n v="1877500000"/>
    <n v="1877500000"/>
    <n v="1641458333.3399999"/>
    <n v="0"/>
    <n v="254583333.34"/>
    <n v="0"/>
    <n v="686875000"/>
    <n v="686875000"/>
    <n v="936041666.65999997"/>
    <n v="0.3658455392809587"/>
  </r>
  <r>
    <s v="21374900"/>
    <s v="ACTIVIDADES CENTRALES"/>
    <x v="1"/>
    <s v="001"/>
    <x v="94"/>
    <s v="OTRAS TRANSFERENCIAS CORRIENTES AL SECTOR PRIVADO"/>
    <n v="10318524"/>
    <n v="10318524"/>
    <n v="6659262"/>
    <n v="0"/>
    <n v="192735.69"/>
    <n v="0"/>
    <n v="2807264.31"/>
    <n v="2807264.31"/>
    <n v="7318524"/>
    <n v="0.27206064646455247"/>
  </r>
  <r>
    <s v="21374900"/>
    <s v="ACTIVIDADES CENTRALES"/>
    <x v="1"/>
    <s v="001"/>
    <x v="95"/>
    <s v="INDEMNIZACIONES"/>
    <n v="10318524"/>
    <n v="10318524"/>
    <n v="6659262"/>
    <n v="0"/>
    <n v="192735.69"/>
    <n v="0"/>
    <n v="2807264.31"/>
    <n v="2807264.31"/>
    <n v="7318524"/>
    <n v="0.27206064646455247"/>
  </r>
  <r>
    <s v="21374900"/>
    <s v="ACTIVIDADES CENTRALES"/>
    <x v="1"/>
    <s v="001"/>
    <x v="96"/>
    <s v="TRANSFERENCIAS CORRIENTES AL SECTOR EXTERNO"/>
    <n v="7452158"/>
    <n v="7452158"/>
    <n v="4442158"/>
    <n v="0"/>
    <n v="506658.95"/>
    <n v="0"/>
    <n v="393341.05"/>
    <n v="393341.05"/>
    <n v="6552158"/>
    <n v="5.2782167259470346E-2"/>
  </r>
  <r>
    <s v="21374900"/>
    <s v="ACTIVIDADES CENTRALES"/>
    <x v="1"/>
    <s v="001"/>
    <x v="97"/>
    <s v="COORDINADORA EDUCATIVA CULTURAL CECC/SICA. (CUOTA ANUAL, SEGUN TRATADOS INTERNACIONALES LEY 9032 CONVENIO CONSTITUTIVO DE LA COORDINACION"/>
    <n v="6020000"/>
    <n v="6020000"/>
    <n v="3010000"/>
    <n v="0"/>
    <n v="0"/>
    <n v="0"/>
    <n v="0"/>
    <n v="0"/>
    <n v="6020000"/>
    <n v="0"/>
  </r>
  <r>
    <s v="21374900"/>
    <s v="ACTIVIDADES CENTRALES"/>
    <x v="1"/>
    <s v="001"/>
    <x v="98"/>
    <s v="ORGANIZACION DE LAS NACIONES UNIDAS PARA LA EDUCACION, LA CIENCIA Y LA CULTURA (UNESCO). (CUOTA ANUAL DE MEMBRESIA, SEGUN LEY 5980,"/>
    <n v="1432158"/>
    <n v="1432158"/>
    <n v="1432158"/>
    <n v="0"/>
    <n v="506658.95"/>
    <n v="0"/>
    <n v="393341.05"/>
    <n v="393341.05"/>
    <n v="532158"/>
    <n v="0.2746492007166807"/>
  </r>
  <r>
    <s v="21374900"/>
    <s v="ACTIVIDADES CENTRALES"/>
    <x v="1"/>
    <s v="280"/>
    <x v="99"/>
    <s v="BIENES DURADEROS"/>
    <n v="78480114"/>
    <n v="78480114"/>
    <n v="78329370"/>
    <n v="0"/>
    <n v="4136617.24"/>
    <n v="0"/>
    <n v="238320.68"/>
    <n v="238320.68"/>
    <n v="74105176.079999998"/>
    <n v="3.0367015012236092E-3"/>
  </r>
  <r>
    <s v="21374900"/>
    <s v="ACTIVIDADES CENTRALES"/>
    <x v="1"/>
    <s v="280"/>
    <x v="100"/>
    <s v="MAQUINARIA, EQUIPO Y MOBILIARIO"/>
    <n v="1080114"/>
    <n v="11080114"/>
    <n v="11080114"/>
    <n v="0"/>
    <n v="111679.32"/>
    <n v="0"/>
    <n v="238320.68"/>
    <n v="238320.68"/>
    <n v="10730114"/>
    <n v="2.1508865341999188E-2"/>
  </r>
  <r>
    <s v="21374900"/>
    <s v="ACTIVIDADES CENTRALES"/>
    <x v="1"/>
    <s v="280"/>
    <x v="101"/>
    <s v="MAQUINARIA Y EQUIPO PARA LA PRODUCCION"/>
    <n v="0"/>
    <n v="6500000"/>
    <n v="6500000"/>
    <n v="0"/>
    <n v="0"/>
    <n v="0"/>
    <n v="0"/>
    <n v="0"/>
    <n v="6500000"/>
    <n v="0"/>
  </r>
  <r>
    <s v="21374900"/>
    <s v="ACTIVIDADES CENTRALES"/>
    <x v="1"/>
    <s v="280"/>
    <x v="102"/>
    <s v="EQUIPO Y MOBILIARIO DE OFICINA"/>
    <n v="1080114"/>
    <n v="1080114"/>
    <n v="1080114"/>
    <n v="0"/>
    <n v="0"/>
    <n v="0"/>
    <n v="0"/>
    <n v="0"/>
    <n v="1080114"/>
    <n v="0"/>
  </r>
  <r>
    <s v="21374900"/>
    <s v="ACTIVIDADES CENTRALES"/>
    <x v="1"/>
    <s v="280"/>
    <x v="103"/>
    <s v="EQUIPO Y PROGRAMAS DE COMPUTO"/>
    <n v="0"/>
    <n v="3500000"/>
    <n v="3500000"/>
    <n v="0"/>
    <n v="111679.32"/>
    <n v="0"/>
    <n v="238320.68"/>
    <n v="238320.68"/>
    <n v="3150000"/>
    <n v="6.8091622857142861E-2"/>
  </r>
  <r>
    <s v="21374900"/>
    <s v="ACTIVIDADES CENTRALES"/>
    <x v="1"/>
    <s v="280"/>
    <x v="104"/>
    <s v="MAQUINARIA, EQUIPO Y MOBILIARIO DIVERSO"/>
    <n v="0"/>
    <n v="0"/>
    <n v="0"/>
    <n v="0"/>
    <n v="0"/>
    <n v="0"/>
    <n v="0"/>
    <n v="0"/>
    <n v="0"/>
    <n v="0"/>
  </r>
  <r>
    <s v="21374900"/>
    <s v="ACTIVIDADES CENTRALES"/>
    <x v="1"/>
    <s v="280"/>
    <x v="105"/>
    <s v="CONSTRUCCIONES, ADICIONES Y MEJORAS"/>
    <n v="50000000"/>
    <n v="30000000"/>
    <n v="30000000"/>
    <n v="0"/>
    <n v="0"/>
    <n v="0"/>
    <n v="0"/>
    <n v="0"/>
    <n v="30000000"/>
    <n v="0"/>
  </r>
  <r>
    <s v="21374900"/>
    <s v="ACTIVIDADES CENTRALES"/>
    <x v="1"/>
    <s v="280"/>
    <x v="106"/>
    <s v="EDIFICIOS"/>
    <n v="0"/>
    <n v="30000000"/>
    <n v="30000000"/>
    <n v="0"/>
    <n v="0"/>
    <n v="0"/>
    <n v="0"/>
    <n v="0"/>
    <n v="30000000"/>
    <n v="0"/>
  </r>
  <r>
    <s v="21374900"/>
    <s v="ACTIVIDADES CENTRALES"/>
    <x v="1"/>
    <s v="280"/>
    <x v="107"/>
    <s v="OTRAS CONSTRUCCIONES, ADICIONES Y MEJORAS"/>
    <n v="50000000"/>
    <n v="0"/>
    <n v="0"/>
    <n v="0"/>
    <n v="0"/>
    <n v="0"/>
    <n v="0"/>
    <n v="0"/>
    <n v="0"/>
    <n v="0"/>
  </r>
  <r>
    <s v="21374900"/>
    <s v="ACTIVIDADES CENTRALES"/>
    <x v="1"/>
    <s v="280"/>
    <x v="108"/>
    <s v="BIENES DURADEROS DIVERSOS"/>
    <n v="27400000"/>
    <n v="37400000"/>
    <n v="37249256"/>
    <n v="0"/>
    <n v="4024937.92"/>
    <n v="0"/>
    <n v="0"/>
    <n v="0"/>
    <n v="33375062.079999998"/>
    <n v="0"/>
  </r>
  <r>
    <s v="21374900"/>
    <s v="ACTIVIDADES CENTRALES"/>
    <x v="1"/>
    <s v="280"/>
    <x v="109"/>
    <s v="BIENES INTANGIBLES"/>
    <n v="27400000"/>
    <n v="37400000"/>
    <n v="37249256"/>
    <n v="0"/>
    <n v="4024937.92"/>
    <n v="0"/>
    <n v="0"/>
    <n v="0"/>
    <n v="33375062.079999998"/>
    <n v="0"/>
  </r>
  <r>
    <s v="21375101"/>
    <s v="DIRECCIÓN DE PATRIMONIO CULTURAL"/>
    <x v="2"/>
    <s v="001"/>
    <x v="0"/>
    <s v=""/>
    <n v="2373760569"/>
    <n v="2378260569"/>
    <n v="2066383871.3099999"/>
    <n v="0"/>
    <n v="360841262.63999999"/>
    <n v="153192284.72999999"/>
    <n v="771780256.27999997"/>
    <n v="771780256.27999997"/>
    <n v="1092446765.3499999"/>
    <n v="0.32451459118481479"/>
  </r>
  <r>
    <s v="21375101"/>
    <s v="Dirección de Patrimonio Cultural "/>
    <x v="3"/>
    <s v="001"/>
    <x v="1"/>
    <s v="REMUNERACIONES"/>
    <n v="645581058"/>
    <n v="645581058"/>
    <n v="595610631"/>
    <n v="0"/>
    <n v="23254357.399999999"/>
    <n v="0"/>
    <n v="331992616.33999997"/>
    <n v="331992616.33999997"/>
    <n v="290334084.25999999"/>
    <n v="0.51425396118112243"/>
  </r>
  <r>
    <s v="21375101"/>
    <s v="Dirección de Patrimonio Cultural "/>
    <x v="3"/>
    <s v="001"/>
    <x v="2"/>
    <s v="REMUNERACIONES BASICAS"/>
    <n v="279870712"/>
    <n v="279870712"/>
    <n v="269477287"/>
    <n v="0"/>
    <n v="0"/>
    <n v="0"/>
    <n v="169670696.59999999"/>
    <n v="169670696.59999999"/>
    <n v="110200015.40000001"/>
    <n v="0.60624670365650835"/>
  </r>
  <r>
    <s v="21375101"/>
    <s v="Dirección de Patrimonio Cultural "/>
    <x v="3"/>
    <s v="001"/>
    <x v="3"/>
    <s v="SUELDOS PARA CARGOS FIJOS"/>
    <n v="273870712"/>
    <n v="273870712"/>
    <n v="263477287"/>
    <n v="0"/>
    <n v="0"/>
    <n v="0"/>
    <n v="169670696.59999999"/>
    <n v="169670696.59999999"/>
    <n v="104200015.40000001"/>
    <n v="0.61952844596248757"/>
  </r>
  <r>
    <s v="21375101"/>
    <s v="Dirección de Patrimonio Cultural "/>
    <x v="3"/>
    <s v="001"/>
    <x v="4"/>
    <s v="SUPLENCIAS"/>
    <n v="6000000"/>
    <n v="6000000"/>
    <n v="6000000"/>
    <n v="0"/>
    <n v="0"/>
    <n v="0"/>
    <n v="0"/>
    <n v="0"/>
    <n v="6000000"/>
    <n v="0"/>
  </r>
  <r>
    <s v="21375101"/>
    <s v="Dirección de Patrimonio Cultural "/>
    <x v="3"/>
    <s v="001"/>
    <x v="5"/>
    <s v="REMUNERACIONES EVENTUALES"/>
    <n v="3600000"/>
    <n v="3600000"/>
    <n v="3600000"/>
    <n v="0"/>
    <n v="0"/>
    <n v="0"/>
    <n v="518771"/>
    <n v="518771"/>
    <n v="3081229"/>
    <n v="0.14410305555555555"/>
  </r>
  <r>
    <s v="21375101"/>
    <s v="Dirección de Patrimonio Cultural "/>
    <x v="3"/>
    <s v="001"/>
    <x v="6"/>
    <s v="TIEMPO EXTRAORDINARIO"/>
    <n v="3600000"/>
    <n v="3600000"/>
    <n v="3600000"/>
    <n v="0"/>
    <n v="0"/>
    <n v="0"/>
    <n v="518771"/>
    <n v="518771"/>
    <n v="3081229"/>
    <n v="0.14410305555555555"/>
  </r>
  <r>
    <s v="21375101"/>
    <s v="Dirección de Patrimonio Cultural "/>
    <x v="3"/>
    <s v="001"/>
    <x v="7"/>
    <s v="INCENTIVOS SALARIALES"/>
    <n v="262921923"/>
    <n v="262921923"/>
    <n v="225389308"/>
    <n v="0"/>
    <n v="0"/>
    <n v="0"/>
    <n v="105706767.73999999"/>
    <n v="105706767.73999999"/>
    <n v="157215155.25999999"/>
    <n v="0.4020462292906628"/>
  </r>
  <r>
    <s v="21375101"/>
    <s v="Dirección de Patrimonio Cultural "/>
    <x v="3"/>
    <s v="001"/>
    <x v="8"/>
    <s v="RETRIBUCION POR AÑOS SERVIDOS"/>
    <n v="72204000"/>
    <n v="72204000"/>
    <n v="63204000"/>
    <n v="0"/>
    <n v="0"/>
    <n v="0"/>
    <n v="27573540.210000001"/>
    <n v="27573540.210000001"/>
    <n v="44630459.789999999"/>
    <n v="0.38188383205916571"/>
  </r>
  <r>
    <s v="21375101"/>
    <s v="Dirección de Patrimonio Cultural "/>
    <x v="3"/>
    <s v="001"/>
    <x v="9"/>
    <s v="RESTRICCION AL EJERCICIO LIBERAL DE LA PROFESION"/>
    <n v="89684940"/>
    <n v="89684940"/>
    <n v="69218097"/>
    <n v="0"/>
    <n v="0"/>
    <n v="0"/>
    <n v="34500708.920000002"/>
    <n v="34500708.920000002"/>
    <n v="55184231.079999998"/>
    <n v="0.38468787424064732"/>
  </r>
  <r>
    <s v="21375101"/>
    <s v="Dirección de Patrimonio Cultural "/>
    <x v="3"/>
    <s v="001"/>
    <x v="10"/>
    <s v="DECIMOTERCER MES"/>
    <n v="42130190"/>
    <n v="42130190"/>
    <n v="41264418"/>
    <n v="0"/>
    <n v="0"/>
    <n v="0"/>
    <n v="0"/>
    <n v="0"/>
    <n v="42130190"/>
    <n v="0"/>
  </r>
  <r>
    <s v="21375101"/>
    <s v="Dirección de Patrimonio Cultural "/>
    <x v="3"/>
    <s v="001"/>
    <x v="11"/>
    <s v="SALARIO ESCOLAR"/>
    <n v="38302793"/>
    <n v="38302793"/>
    <n v="36102793"/>
    <n v="0"/>
    <n v="0"/>
    <n v="0"/>
    <n v="35737821.359999999"/>
    <n v="35737821.359999999"/>
    <n v="2564971.64"/>
    <n v="0.93303434451894929"/>
  </r>
  <r>
    <s v="21375101"/>
    <s v="Dirección de Patrimonio Cultural "/>
    <x v="3"/>
    <s v="001"/>
    <x v="12"/>
    <s v="OTROS INCENTIVOS SALARIALES"/>
    <n v="20600000"/>
    <n v="20600000"/>
    <n v="15600000"/>
    <n v="0"/>
    <n v="0"/>
    <n v="0"/>
    <n v="7894697.25"/>
    <n v="7894697.25"/>
    <n v="12705302.75"/>
    <n v="0.38323773058252425"/>
  </r>
  <r>
    <s v="21375101"/>
    <s v="Dirección de Patrimonio Cultural "/>
    <x v="3"/>
    <s v="001"/>
    <x v="13"/>
    <s v="CONTRIB. PATRONALES AL DES. Y LA SEGURIDAD SOCIAL"/>
    <n v="49165588"/>
    <n v="49165588"/>
    <n v="48152229"/>
    <n v="0"/>
    <n v="11479053.4"/>
    <n v="0"/>
    <n v="27853417"/>
    <n v="27853417"/>
    <n v="9833117.5999999996"/>
    <n v="0.56652260520101982"/>
  </r>
  <r>
    <s v="21375101"/>
    <s v="Dirección de Patrimonio Cultural "/>
    <x v="3"/>
    <s v="001"/>
    <x v="110"/>
    <s v="CCSS CONTRIBUCION PATRONAL SEGURO SALUD (CONTRIBUCION PATRONAL SEGURO DE SALUD, SEGUN LEY NO. 17 DEL 22 DE OCTUBRE DE 1943, LEY"/>
    <n v="46644276"/>
    <n v="46644276"/>
    <n v="45682884"/>
    <n v="0"/>
    <n v="10901188.800000001"/>
    <n v="0"/>
    <n v="26414232"/>
    <n v="26414232"/>
    <n v="9328855.1999999993"/>
    <n v="0.56629096354716713"/>
  </r>
  <r>
    <s v="21375101"/>
    <s v="Dirección de Patrimonio Cultural "/>
    <x v="3"/>
    <s v="001"/>
    <x v="111"/>
    <s v="BANCO POPULAR Y DE DESARROLLO COMUNAL. (BPDC) (SEGUN LEY NO. 4351 DEL 11 DE JULIO DE 1969, LEY ORGANICA DEL B.P.D.C.)."/>
    <n v="2521312"/>
    <n v="2521312"/>
    <n v="2469345"/>
    <n v="0"/>
    <n v="577864.6"/>
    <n v="0"/>
    <n v="1439185"/>
    <n v="1439185"/>
    <n v="504262.40000000002"/>
    <n v="0.5708079761647904"/>
  </r>
  <r>
    <s v="21375101"/>
    <s v="Dirección de Patrimonio Cultural "/>
    <x v="3"/>
    <s v="001"/>
    <x v="16"/>
    <s v="CONTRIB PATRONALES A FOND PENS Y OTROS FOND CAPIT."/>
    <n v="50022835"/>
    <n v="50022835"/>
    <n v="48991807"/>
    <n v="0"/>
    <n v="11775304"/>
    <n v="0"/>
    <n v="28242964"/>
    <n v="28242964"/>
    <n v="10004567"/>
    <n v="0.56460142652850442"/>
  </r>
  <r>
    <s v="21375101"/>
    <s v="Dirección de Patrimonio Cultural "/>
    <x v="3"/>
    <s v="001"/>
    <x v="112"/>
    <s v="CCSS CONTRIBUCION PATRONAL SEGURO PENSIONES (CONTRIBUCION PATRONAL SEGURO DE PENSIONES, SEGUN LEY NO. 17 DEL 22 DE OCTUBRE DE 1943, LEY"/>
    <n v="27331025"/>
    <n v="27331025"/>
    <n v="26767701"/>
    <n v="0"/>
    <n v="6392301"/>
    <n v="0"/>
    <n v="15472519"/>
    <n v="15472519"/>
    <n v="5466205"/>
    <n v="0.56611557744358287"/>
  </r>
  <r>
    <s v="21375101"/>
    <s v="Dirección de Patrimonio Cultural "/>
    <x v="3"/>
    <s v="001"/>
    <x v="113"/>
    <s v="CCSS APORTE PATRONAL REGIMEN PENSIONES (APORTE PATRONAL AL REGIMEN DE PENSIONES, SEGUN LEY DE PROTECCION AL TRABAJADOR NO. 7983 DEL 16"/>
    <n v="15127873"/>
    <n v="15127873"/>
    <n v="14816070"/>
    <n v="0"/>
    <n v="3624599.4"/>
    <n v="0"/>
    <n v="8477699"/>
    <n v="8477699"/>
    <n v="3025574.6"/>
    <n v="0.56040257609248834"/>
  </r>
  <r>
    <s v="21375101"/>
    <s v="Dirección de Patrimonio Cultural "/>
    <x v="3"/>
    <s v="001"/>
    <x v="114"/>
    <s v="CCSS APORTE PATRONAL FONDO CAPITALIZACION LABORAL (APORTE PATRONAL AL FONDO DE CAPITALIZACION LABORAL, SEGUN LEY DE PROTECCION AL TRABAJADOR"/>
    <n v="7563937"/>
    <n v="7563937"/>
    <n v="7408036"/>
    <n v="0"/>
    <n v="1758403.6"/>
    <n v="0"/>
    <n v="4292746"/>
    <n v="4292746"/>
    <n v="1512787.4"/>
    <n v="0.56752799501106366"/>
  </r>
  <r>
    <s v="21375101"/>
    <s v="Dirección de Patrimonio Cultural "/>
    <x v="3"/>
    <s v="001"/>
    <x v="21"/>
    <s v="SERVICIOS"/>
    <n v="467457291"/>
    <n v="409364203"/>
    <n v="346462350.56"/>
    <n v="0"/>
    <n v="101591818.59999999"/>
    <n v="38330243.539999999"/>
    <n v="137768994.75999999"/>
    <n v="137768994.75999999"/>
    <n v="131673146.09999999"/>
    <n v="0.33654382515708142"/>
  </r>
  <r>
    <s v="21375101"/>
    <s v="Dirección de Patrimonio Cultural "/>
    <x v="3"/>
    <s v="001"/>
    <x v="24"/>
    <s v="SERVICIOS BASICOS"/>
    <n v="17562000"/>
    <n v="17512000"/>
    <n v="13134000"/>
    <n v="0"/>
    <n v="1476943.3"/>
    <n v="0"/>
    <n v="5009551.76"/>
    <n v="5009551.76"/>
    <n v="11025504.939999999"/>
    <n v="0.28606394243947009"/>
  </r>
  <r>
    <s v="21375101"/>
    <s v="Dirección de Patrimonio Cultural "/>
    <x v="3"/>
    <s v="001"/>
    <x v="25"/>
    <s v="SERVICIO DE AGUA Y ALCANTARILLADO"/>
    <n v="1260000"/>
    <n v="1260000"/>
    <n v="945000"/>
    <n v="0"/>
    <n v="609597"/>
    <n v="0"/>
    <n v="335403"/>
    <n v="335403"/>
    <n v="315000"/>
    <n v="0.26619285714285712"/>
  </r>
  <r>
    <s v="21375101"/>
    <s v="Dirección de Patrimonio Cultural "/>
    <x v="3"/>
    <s v="001"/>
    <x v="26"/>
    <s v="SERVICIO DE ENERGIA ELECTRICA"/>
    <n v="5922000"/>
    <n v="5922000"/>
    <n v="4441500"/>
    <n v="0"/>
    <n v="614113.30000000005"/>
    <n v="0"/>
    <n v="2346886.7000000002"/>
    <n v="2346886.7000000002"/>
    <n v="2961000"/>
    <n v="0.39629967916244513"/>
  </r>
  <r>
    <s v="21375101"/>
    <s v="Dirección de Patrimonio Cultural "/>
    <x v="3"/>
    <s v="001"/>
    <x v="115"/>
    <s v="SERVICIO DE CORREO"/>
    <n v="50000"/>
    <n v="0"/>
    <n v="0"/>
    <n v="0"/>
    <n v="0"/>
    <n v="0"/>
    <n v="0"/>
    <n v="0"/>
    <n v="0"/>
    <n v="0"/>
  </r>
  <r>
    <s v="21375101"/>
    <s v="Dirección de Patrimonio Cultural "/>
    <x v="3"/>
    <s v="001"/>
    <x v="27"/>
    <s v="SERVICIO DE TELECOMUNICACIONES"/>
    <n v="10080000"/>
    <n v="10080000"/>
    <n v="7560000"/>
    <n v="0"/>
    <n v="253233"/>
    <n v="0"/>
    <n v="2327262.06"/>
    <n v="2327262.06"/>
    <n v="7499504.9400000004"/>
    <n v="0.23087917261904761"/>
  </r>
  <r>
    <s v="21375101"/>
    <s v="Dirección de Patrimonio Cultural "/>
    <x v="3"/>
    <s v="001"/>
    <x v="28"/>
    <s v="OTROS SERVICIOS BASICOS"/>
    <n v="250000"/>
    <n v="250000"/>
    <n v="187500"/>
    <n v="0"/>
    <n v="0"/>
    <n v="0"/>
    <n v="0"/>
    <n v="0"/>
    <n v="250000"/>
    <n v="0"/>
  </r>
  <r>
    <s v="21375101"/>
    <s v="Dirección de Patrimonio Cultural "/>
    <x v="3"/>
    <s v="001"/>
    <x v="29"/>
    <s v="SERVICIOS COMERCIALES Y FINANCIEROS"/>
    <n v="47600000"/>
    <n v="41800000"/>
    <n v="34100000"/>
    <n v="0"/>
    <n v="14724588.369999999"/>
    <n v="9758049.9100000001"/>
    <n v="2059755.53"/>
    <n v="2059755.53"/>
    <n v="15257606.189999999"/>
    <n v="4.92764480861244E-2"/>
  </r>
  <r>
    <s v="21375101"/>
    <s v="Dirección de Patrimonio Cultural "/>
    <x v="3"/>
    <s v="001"/>
    <x v="30"/>
    <s v="INFORMACION"/>
    <n v="34800000"/>
    <n v="34800000"/>
    <n v="29600000"/>
    <n v="0"/>
    <n v="14637074.869999999"/>
    <n v="9758049.9100000001"/>
    <n v="0"/>
    <n v="0"/>
    <n v="10404875.220000001"/>
    <n v="0"/>
  </r>
  <r>
    <s v="21375101"/>
    <s v="Dirección de Patrimonio Cultural "/>
    <x v="3"/>
    <s v="001"/>
    <x v="32"/>
    <s v="IMPRESION, ENCUADERNACION Y OTROS"/>
    <n v="5800000"/>
    <n v="0"/>
    <n v="0"/>
    <n v="0"/>
    <n v="0"/>
    <n v="0"/>
    <n v="0"/>
    <n v="0"/>
    <n v="0"/>
    <n v="0"/>
  </r>
  <r>
    <s v="21375101"/>
    <s v="Dirección de Patrimonio Cultural "/>
    <x v="3"/>
    <s v="001"/>
    <x v="34"/>
    <s v="SERVICIOS DE TECNOLOGIAS DE INFORMACION"/>
    <n v="7000000"/>
    <n v="7000000"/>
    <n v="4500000"/>
    <n v="0"/>
    <n v="87513.5"/>
    <n v="0"/>
    <n v="2059755.53"/>
    <n v="2059755.53"/>
    <n v="4852730.97"/>
    <n v="0.29425078999999998"/>
  </r>
  <r>
    <s v="21375101"/>
    <s v="Dirección de Patrimonio Cultural "/>
    <x v="3"/>
    <s v="001"/>
    <x v="35"/>
    <s v="SERVICIOS DE GESTION Y APOYO"/>
    <n v="215220000"/>
    <n v="214726912"/>
    <n v="174636629.78"/>
    <n v="0"/>
    <n v="70265805.569999993"/>
    <n v="21406716.620000001"/>
    <n v="44901853.689999998"/>
    <n v="44901853.689999998"/>
    <n v="78152536.120000005"/>
    <n v="0.20911143960380707"/>
  </r>
  <r>
    <s v="21375101"/>
    <s v="Dirección de Patrimonio Cultural "/>
    <x v="3"/>
    <s v="001"/>
    <x v="116"/>
    <s v="SERVICIOS JURIDICOS"/>
    <n v="20000"/>
    <n v="0"/>
    <n v="0"/>
    <n v="0"/>
    <n v="0"/>
    <n v="0"/>
    <n v="0"/>
    <n v="0"/>
    <n v="0"/>
    <n v="0"/>
  </r>
  <r>
    <s v="21375101"/>
    <s v="Dirección de Patrimonio Cultural "/>
    <x v="3"/>
    <s v="001"/>
    <x v="36"/>
    <s v="SERVICIOS EN CIENCIAS ECONOMICAS Y SOCIALES"/>
    <n v="100000000"/>
    <n v="99526912"/>
    <n v="97427259"/>
    <n v="0"/>
    <n v="70265805.549999997"/>
    <n v="14882197.029999999"/>
    <n v="12279255.74"/>
    <n v="12279255.74"/>
    <n v="2099653.6800000002"/>
    <n v="0.12337623556531122"/>
  </r>
  <r>
    <s v="21375101"/>
    <s v="Dirección de Patrimonio Cultural "/>
    <x v="3"/>
    <s v="001"/>
    <x v="38"/>
    <s v="SERVICIOS GENERALES"/>
    <n v="80000000"/>
    <n v="80000000"/>
    <n v="59609370.439999998"/>
    <n v="0"/>
    <n v="0.02"/>
    <n v="6524519.5899999999"/>
    <n v="32622597.949999999"/>
    <n v="32622597.949999999"/>
    <n v="40852882.439999998"/>
    <n v="0.40778247437499998"/>
  </r>
  <r>
    <s v="21375101"/>
    <s v="Dirección de Patrimonio Cultural "/>
    <x v="3"/>
    <s v="001"/>
    <x v="39"/>
    <s v="OTROS SERVICIOS DE GESTION Y APOYO"/>
    <n v="35200000"/>
    <n v="35200000"/>
    <n v="17600000.34"/>
    <n v="0"/>
    <n v="0"/>
    <n v="0"/>
    <n v="0"/>
    <n v="0"/>
    <n v="35200000"/>
    <n v="0"/>
  </r>
  <r>
    <s v="21375101"/>
    <s v="Dirección de Patrimonio Cultural "/>
    <x v="3"/>
    <s v="001"/>
    <x v="40"/>
    <s v="GASTOS DE VIAJE Y DE TRANSPORTE"/>
    <n v="10600000"/>
    <n v="3850000"/>
    <n v="3700000"/>
    <n v="0"/>
    <n v="1402624.85"/>
    <n v="0"/>
    <n v="1023039.65"/>
    <n v="1023039.65"/>
    <n v="1424335.5"/>
    <n v="0.26572458441558444"/>
  </r>
  <r>
    <s v="21375101"/>
    <s v="Dirección de Patrimonio Cultural "/>
    <x v="3"/>
    <s v="001"/>
    <x v="41"/>
    <s v="TRANSPORTE DENTRO DEL PAIS"/>
    <n v="600000"/>
    <n v="600000"/>
    <n v="450000"/>
    <n v="0"/>
    <n v="34624.85"/>
    <n v="0"/>
    <n v="73539.649999999994"/>
    <n v="73539.649999999994"/>
    <n v="491835.5"/>
    <n v="0.12256608333333333"/>
  </r>
  <r>
    <s v="21375101"/>
    <s v="Dirección de Patrimonio Cultural "/>
    <x v="3"/>
    <s v="001"/>
    <x v="42"/>
    <s v="VIATICOS DENTRO DEL PAIS"/>
    <n v="10000000"/>
    <n v="3250000"/>
    <n v="3250000"/>
    <n v="0"/>
    <n v="1368000"/>
    <n v="0"/>
    <n v="949500"/>
    <n v="949500"/>
    <n v="932500"/>
    <n v="0.29215384615384615"/>
  </r>
  <r>
    <s v="21375101"/>
    <s v="Dirección de Patrimonio Cultural "/>
    <x v="3"/>
    <s v="001"/>
    <x v="45"/>
    <s v="SEGUROS, REASEGUROS Y OTRAS OBLIGACIONES"/>
    <n v="2500000"/>
    <n v="2500000"/>
    <n v="2011582.34"/>
    <n v="0"/>
    <n v="0"/>
    <n v="0"/>
    <n v="1019747"/>
    <n v="1019747"/>
    <n v="1480253"/>
    <n v="0.40789880000000001"/>
  </r>
  <r>
    <s v="21375101"/>
    <s v="Dirección de Patrimonio Cultural "/>
    <x v="3"/>
    <s v="001"/>
    <x v="46"/>
    <s v="SEGUROS"/>
    <n v="2500000"/>
    <n v="2500000"/>
    <n v="2011582.34"/>
    <n v="0"/>
    <n v="0"/>
    <n v="0"/>
    <n v="1019747"/>
    <n v="1019747"/>
    <n v="1480253"/>
    <n v="0.40789880000000001"/>
  </r>
  <r>
    <s v="21375101"/>
    <s v="Dirección de Patrimonio Cultural "/>
    <x v="3"/>
    <s v="001"/>
    <x v="47"/>
    <s v="CAPACITACION Y PROTOCOLO"/>
    <n v="2100000"/>
    <n v="600000"/>
    <n v="600000"/>
    <n v="0"/>
    <n v="0"/>
    <n v="0"/>
    <n v="0"/>
    <n v="0"/>
    <n v="600000"/>
    <n v="0"/>
  </r>
  <r>
    <s v="21375101"/>
    <s v="Dirección de Patrimonio Cultural "/>
    <x v="3"/>
    <s v="001"/>
    <x v="48"/>
    <s v="ACTIVIDADES DE CAPACITACION"/>
    <n v="1200000"/>
    <n v="600000"/>
    <n v="600000"/>
    <n v="0"/>
    <n v="0"/>
    <n v="0"/>
    <n v="0"/>
    <n v="0"/>
    <n v="600000"/>
    <n v="0"/>
  </r>
  <r>
    <s v="21375101"/>
    <s v="Dirección de Patrimonio Cultural "/>
    <x v="3"/>
    <s v="001"/>
    <x v="117"/>
    <s v="ACTIVIDADES PROTOCOLARIAS Y SOCIALES"/>
    <n v="900000"/>
    <n v="0"/>
    <n v="0"/>
    <n v="0"/>
    <n v="0"/>
    <n v="0"/>
    <n v="0"/>
    <n v="0"/>
    <n v="0"/>
    <n v="0"/>
  </r>
  <r>
    <s v="21375101"/>
    <s v="Dirección de Patrimonio Cultural "/>
    <x v="3"/>
    <s v="001"/>
    <x v="50"/>
    <s v="MANTENIMIENTO Y REPARACION"/>
    <n v="170575291"/>
    <n v="128075291"/>
    <n v="117980138.44"/>
    <n v="0"/>
    <n v="13576161.51"/>
    <n v="7165477.0099999998"/>
    <n v="83600742.129999995"/>
    <n v="83600742.129999995"/>
    <n v="23732910.350000001"/>
    <n v="0.6527468450569438"/>
  </r>
  <r>
    <s v="21375101"/>
    <s v="Dirección de Patrimonio Cultural "/>
    <x v="3"/>
    <s v="001"/>
    <x v="51"/>
    <s v="MANTENIMIENTO DE EDIFICIOS, LOCALES Y TERRENOS"/>
    <n v="126000000"/>
    <n v="84000000"/>
    <n v="84000000"/>
    <n v="0"/>
    <n v="6662310"/>
    <n v="0"/>
    <n v="77174450.769999996"/>
    <n v="77174450.769999996"/>
    <n v="163239.23000000001"/>
    <n v="0.91874346154761899"/>
  </r>
  <r>
    <s v="21375101"/>
    <s v="Dirección de Patrimonio Cultural "/>
    <x v="3"/>
    <s v="001"/>
    <x v="52"/>
    <s v="MANT. Y REPARACION DE MAQUINARIA Y EQUIPO DE PROD."/>
    <n v="500000"/>
    <n v="500000"/>
    <n v="375000"/>
    <n v="0"/>
    <n v="0"/>
    <n v="0"/>
    <n v="0"/>
    <n v="0"/>
    <n v="500000"/>
    <n v="0"/>
  </r>
  <r>
    <s v="21375101"/>
    <s v="Dirección de Patrimonio Cultural "/>
    <x v="3"/>
    <s v="001"/>
    <x v="53"/>
    <s v="MANT. Y REPARACION DE EQUIPO DE TRANSPORTE"/>
    <n v="11405657"/>
    <n v="11405657"/>
    <n v="8202828.5899999999"/>
    <n v="0"/>
    <n v="2545000.0099999998"/>
    <n v="2454999.9900000002"/>
    <n v="0"/>
    <n v="0"/>
    <n v="6405657"/>
    <n v="0"/>
  </r>
  <r>
    <s v="21375101"/>
    <s v="Dirección de Patrimonio Cultural "/>
    <x v="3"/>
    <s v="001"/>
    <x v="118"/>
    <s v="MANT. Y REPARACION DE EQUIPO DE COMUNICAC."/>
    <n v="500000"/>
    <n v="0"/>
    <n v="0"/>
    <n v="0"/>
    <n v="0"/>
    <n v="0"/>
    <n v="0"/>
    <n v="0"/>
    <n v="0"/>
    <n v="0"/>
  </r>
  <r>
    <s v="21375101"/>
    <s v="Dirección de Patrimonio Cultural "/>
    <x v="3"/>
    <s v="001"/>
    <x v="54"/>
    <s v="MANT. Y REPARACION DE EQUIPO Y MOBILIARIO DE OFIC."/>
    <n v="2267486"/>
    <n v="2267486"/>
    <n v="1700614.5"/>
    <n v="0"/>
    <n v="0"/>
    <n v="0"/>
    <n v="0"/>
    <n v="0"/>
    <n v="2267486"/>
    <n v="0"/>
  </r>
  <r>
    <s v="21375101"/>
    <s v="Dirección de Patrimonio Cultural "/>
    <x v="3"/>
    <s v="001"/>
    <x v="55"/>
    <s v="MANT. Y REP. DE EQUIPO DE COMPUTO Y SIST. DE INF."/>
    <n v="29902148"/>
    <n v="29902148"/>
    <n v="23701695.350000001"/>
    <n v="0"/>
    <n v="4368851.5"/>
    <n v="4710477.0199999996"/>
    <n v="6426291.3600000003"/>
    <n v="6426291.3600000003"/>
    <n v="14396528.119999999"/>
    <n v="0.2149106933722621"/>
  </r>
  <r>
    <s v="21375101"/>
    <s v="Dirección de Patrimonio Cultural "/>
    <x v="3"/>
    <s v="001"/>
    <x v="57"/>
    <s v="IMPUESTOS"/>
    <n v="300000"/>
    <n v="300000"/>
    <n v="300000"/>
    <n v="0"/>
    <n v="145695"/>
    <n v="0"/>
    <n v="154305"/>
    <n v="154305"/>
    <n v="0"/>
    <n v="0.51434999999999997"/>
  </r>
  <r>
    <s v="21375101"/>
    <s v="Dirección de Patrimonio Cultural "/>
    <x v="3"/>
    <s v="001"/>
    <x v="58"/>
    <s v="OTROS IMPUESTOS"/>
    <n v="300000"/>
    <n v="300000"/>
    <n v="300000"/>
    <n v="0"/>
    <n v="145695"/>
    <n v="0"/>
    <n v="154305"/>
    <n v="154305"/>
    <n v="0"/>
    <n v="0.51434999999999997"/>
  </r>
  <r>
    <s v="21375101"/>
    <s v="Dirección de Patrimonio Cultural "/>
    <x v="3"/>
    <s v="001"/>
    <x v="59"/>
    <s v="SERVICIOS DIVERSOS"/>
    <n v="1000000"/>
    <n v="0"/>
    <n v="0"/>
    <n v="0"/>
    <n v="0"/>
    <n v="0"/>
    <n v="0"/>
    <n v="0"/>
    <n v="0"/>
    <n v="0"/>
  </r>
  <r>
    <s v="21375101"/>
    <s v="Dirección de Patrimonio Cultural "/>
    <x v="3"/>
    <s v="001"/>
    <x v="60"/>
    <s v="DEDUCIBLES"/>
    <n v="1000000"/>
    <n v="0"/>
    <n v="0"/>
    <n v="0"/>
    <n v="0"/>
    <n v="0"/>
    <n v="0"/>
    <n v="0"/>
    <n v="0"/>
    <n v="0"/>
  </r>
  <r>
    <s v="21375101"/>
    <s v="Dirección de Patrimonio Cultural "/>
    <x v="3"/>
    <s v="001"/>
    <x v="61"/>
    <s v="MATERIALES Y SUMINISTROS"/>
    <n v="18780862"/>
    <n v="4100721"/>
    <n v="3370721"/>
    <n v="0"/>
    <n v="641861.35"/>
    <n v="0"/>
    <n v="243144.55"/>
    <n v="243144.55"/>
    <n v="3215715.1"/>
    <n v="5.9293121868081243E-2"/>
  </r>
  <r>
    <s v="21375101"/>
    <s v="Dirección de Patrimonio Cultural "/>
    <x v="3"/>
    <s v="001"/>
    <x v="62"/>
    <s v="PRODUCTOS QUIMICOS Y CONEXOS"/>
    <n v="6050000"/>
    <n v="1000000"/>
    <n v="1000000"/>
    <n v="0"/>
    <n v="631915"/>
    <n v="0"/>
    <n v="168085"/>
    <n v="168085"/>
    <n v="200000"/>
    <n v="0.16808500000000001"/>
  </r>
  <r>
    <s v="21375101"/>
    <s v="Dirección de Patrimonio Cultural "/>
    <x v="3"/>
    <s v="001"/>
    <x v="63"/>
    <s v="COMBUSTIBLES Y LUBRICANTES"/>
    <n v="4000000"/>
    <n v="1000000"/>
    <n v="1000000"/>
    <n v="0"/>
    <n v="631915"/>
    <n v="0"/>
    <n v="168085"/>
    <n v="168085"/>
    <n v="200000"/>
    <n v="0.16808500000000001"/>
  </r>
  <r>
    <s v="21375101"/>
    <s v="Dirección de Patrimonio Cultural "/>
    <x v="3"/>
    <s v="001"/>
    <x v="119"/>
    <s v="PRODUCTOS FARMACEUTICOS Y MEDICINALES"/>
    <n v="50000"/>
    <n v="0"/>
    <n v="0"/>
    <n v="0"/>
    <n v="0"/>
    <n v="0"/>
    <n v="0"/>
    <n v="0"/>
    <n v="0"/>
    <n v="0"/>
  </r>
  <r>
    <s v="21375101"/>
    <s v="Dirección de Patrimonio Cultural "/>
    <x v="3"/>
    <s v="001"/>
    <x v="64"/>
    <s v="TINTAS, PINTURAS Y DILUYENTES"/>
    <n v="2000000"/>
    <n v="0"/>
    <n v="0"/>
    <n v="0"/>
    <n v="0"/>
    <n v="0"/>
    <n v="0"/>
    <n v="0"/>
    <n v="0"/>
    <n v="0"/>
  </r>
  <r>
    <s v="21375101"/>
    <s v="Dirección de Patrimonio Cultural "/>
    <x v="3"/>
    <s v="001"/>
    <x v="68"/>
    <s v="MATERIALES Y PROD DE USO EN LA CONSTRUC Y MANT."/>
    <n v="2420000"/>
    <n v="420000"/>
    <n v="315000"/>
    <n v="0"/>
    <n v="0"/>
    <n v="0"/>
    <n v="0"/>
    <n v="0"/>
    <n v="420000"/>
    <n v="0"/>
  </r>
  <r>
    <s v="21375101"/>
    <s v="Dirección de Patrimonio Cultural "/>
    <x v="3"/>
    <s v="001"/>
    <x v="120"/>
    <s v="MATERIALES Y PRODUCTOS METALICOS"/>
    <n v="420000"/>
    <n v="420000"/>
    <n v="315000"/>
    <n v="0"/>
    <n v="0"/>
    <n v="0"/>
    <n v="0"/>
    <n v="0"/>
    <n v="420000"/>
    <n v="0"/>
  </r>
  <r>
    <s v="21375101"/>
    <s v="Dirección de Patrimonio Cultural "/>
    <x v="3"/>
    <s v="001"/>
    <x v="69"/>
    <s v="MAT. Y PROD. ELECTRICOS, TELEFONICOS Y DE COMPUTO"/>
    <n v="2000000"/>
    <n v="0"/>
    <n v="0"/>
    <n v="0"/>
    <n v="0"/>
    <n v="0"/>
    <n v="0"/>
    <n v="0"/>
    <n v="0"/>
    <n v="0"/>
  </r>
  <r>
    <s v="21375101"/>
    <s v="Dirección de Patrimonio Cultural "/>
    <x v="3"/>
    <s v="001"/>
    <x v="70"/>
    <s v="HERRAMIENTAS, REPUESTOS Y ACCESORIOS"/>
    <n v="1000000"/>
    <n v="500000"/>
    <n v="375000"/>
    <n v="0"/>
    <n v="4940.45"/>
    <n v="0"/>
    <n v="75059.55"/>
    <n v="75059.55"/>
    <n v="420000"/>
    <n v="0.15011910000000001"/>
  </r>
  <r>
    <s v="21375101"/>
    <s v="Dirección de Patrimonio Cultural "/>
    <x v="3"/>
    <s v="001"/>
    <x v="71"/>
    <s v="HERRAMIENTAS E INSTRUMENTOS"/>
    <n v="500000"/>
    <n v="0"/>
    <n v="0"/>
    <n v="0"/>
    <n v="0"/>
    <n v="0"/>
    <n v="0"/>
    <n v="0"/>
    <n v="0"/>
    <n v="0"/>
  </r>
  <r>
    <s v="21375101"/>
    <s v="Dirección de Patrimonio Cultural "/>
    <x v="3"/>
    <s v="001"/>
    <x v="72"/>
    <s v="REPUESTOS Y ACCESORIOS"/>
    <n v="500000"/>
    <n v="500000"/>
    <n v="375000"/>
    <n v="0"/>
    <n v="4940.45"/>
    <n v="0"/>
    <n v="75059.55"/>
    <n v="75059.55"/>
    <n v="420000"/>
    <n v="0.15011910000000001"/>
  </r>
  <r>
    <s v="21375101"/>
    <s v="Dirección de Patrimonio Cultural "/>
    <x v="3"/>
    <s v="001"/>
    <x v="73"/>
    <s v="UTILES, MATERIALES Y SUMINISTROS DIVERSOS"/>
    <n v="9310862"/>
    <n v="2180721"/>
    <n v="1680721"/>
    <n v="0"/>
    <n v="5005.8999999999996"/>
    <n v="0"/>
    <n v="0"/>
    <n v="0"/>
    <n v="2175715.1"/>
    <n v="0"/>
  </r>
  <r>
    <s v="21375101"/>
    <s v="Dirección de Patrimonio Cultural "/>
    <x v="3"/>
    <s v="001"/>
    <x v="74"/>
    <s v="UTILES Y MATERIALES DE OFICINA Y COMPUTO"/>
    <n v="810862"/>
    <n v="5006"/>
    <n v="5006"/>
    <n v="0"/>
    <n v="5005.8999999999996"/>
    <n v="0"/>
    <n v="0"/>
    <n v="0"/>
    <n v="0.1"/>
    <n v="0"/>
  </r>
  <r>
    <s v="21375101"/>
    <s v="Dirección de Patrimonio Cultural "/>
    <x v="3"/>
    <s v="001"/>
    <x v="75"/>
    <s v="PRODUCTOS DE PAPEL, CARTON E IMPRESOS"/>
    <n v="1000000"/>
    <n v="175715"/>
    <n v="175715"/>
    <n v="0"/>
    <n v="0"/>
    <n v="0"/>
    <n v="0"/>
    <n v="0"/>
    <n v="175715"/>
    <n v="0"/>
  </r>
  <r>
    <s v="21375101"/>
    <s v="Dirección de Patrimonio Cultural "/>
    <x v="3"/>
    <s v="001"/>
    <x v="121"/>
    <s v="TEXTILES Y VESTUARIO"/>
    <n v="500000"/>
    <n v="0"/>
    <n v="0"/>
    <n v="0"/>
    <n v="0"/>
    <n v="0"/>
    <n v="0"/>
    <n v="0"/>
    <n v="0"/>
    <n v="0"/>
  </r>
  <r>
    <s v="21375101"/>
    <s v="Dirección de Patrimonio Cultural "/>
    <x v="3"/>
    <s v="001"/>
    <x v="76"/>
    <s v="UTILES Y MATERIALES DE LIMPIEZA"/>
    <n v="2000000"/>
    <n v="2000000"/>
    <n v="1500000"/>
    <n v="0"/>
    <n v="0"/>
    <n v="0"/>
    <n v="0"/>
    <n v="0"/>
    <n v="2000000"/>
    <n v="0"/>
  </r>
  <r>
    <s v="21375101"/>
    <s v="Dirección de Patrimonio Cultural "/>
    <x v="3"/>
    <s v="001"/>
    <x v="77"/>
    <s v="UTILES Y MATERIALES DE RESGUARDO Y SEGURIDAD"/>
    <n v="2000000"/>
    <n v="0"/>
    <n v="0"/>
    <n v="0"/>
    <n v="0"/>
    <n v="0"/>
    <n v="0"/>
    <n v="0"/>
    <n v="0"/>
    <n v="0"/>
  </r>
  <r>
    <s v="21375101"/>
    <s v="Dirección de Patrimonio Cultural "/>
    <x v="3"/>
    <s v="001"/>
    <x v="122"/>
    <s v="OTROS UTILES, MATERIALES Y SUMINISTROS DIVERSOS"/>
    <n v="3000000"/>
    <n v="0"/>
    <n v="0"/>
    <n v="0"/>
    <n v="0"/>
    <n v="0"/>
    <n v="0"/>
    <n v="0"/>
    <n v="0"/>
    <n v="0"/>
  </r>
  <r>
    <s v="21375101"/>
    <s v="Dirección de Patrimonio Cultural "/>
    <x v="3"/>
    <s v="001"/>
    <x v="99"/>
    <s v="BIENES DURADEROS"/>
    <n v="1056979670"/>
    <n v="1233727899"/>
    <n v="1055052065"/>
    <n v="0"/>
    <n v="233076342.72"/>
    <n v="114862041.19"/>
    <n v="286295522.39999998"/>
    <n v="286295522.39999998"/>
    <n v="599493992.69000006"/>
    <n v="0.23205726532735235"/>
  </r>
  <r>
    <s v="21375101"/>
    <s v="Dirección de Patrimonio Cultural "/>
    <x v="3"/>
    <s v="001"/>
    <x v="105"/>
    <s v="CONSTRUCCIONES, ADICIONES Y MEJORAS"/>
    <n v="1050679670"/>
    <n v="1227427899"/>
    <n v="1050679670"/>
    <n v="0"/>
    <n v="233076342.72"/>
    <n v="114862041.19"/>
    <n v="286295522.39999998"/>
    <n v="286295522.39999998"/>
    <n v="593193992.69000006"/>
    <n v="0.23324834202746109"/>
  </r>
  <r>
    <s v="21375101"/>
    <s v="Dirección de Patrimonio Cultural "/>
    <x v="3"/>
    <s v="001"/>
    <x v="107"/>
    <s v="OTRAS CONSTRUCCIONES, ADICIONES Y MEJORAS"/>
    <n v="0"/>
    <n v="169248229"/>
    <n v="0"/>
    <n v="0"/>
    <n v="0"/>
    <n v="0"/>
    <n v="0"/>
    <n v="0"/>
    <n v="169248229"/>
    <n v="0"/>
  </r>
  <r>
    <s v="21375101"/>
    <s v="Dirección de Patrimonio Cultural "/>
    <x v="3"/>
    <s v="280"/>
    <x v="107"/>
    <s v="OTRAS CONSTRUCCIONES, ADICIONES Y MEJORAS"/>
    <n v="1050679670"/>
    <n v="1058179670"/>
    <n v="1050679670"/>
    <n v="0"/>
    <n v="233076342.72"/>
    <n v="114862041.19"/>
    <n v="286295522.39999998"/>
    <n v="286295522.39999998"/>
    <n v="423945763.69"/>
    <n v="0.27055473707976263"/>
  </r>
  <r>
    <s v="21375101"/>
    <s v="Dirección de Patrimonio Cultural "/>
    <x v="3"/>
    <s v="280"/>
    <x v="100"/>
    <s v="MAQUINARIA, EQUIPO Y MOBILIARIO"/>
    <n v="1800000"/>
    <n v="1800000"/>
    <n v="0"/>
    <n v="0"/>
    <n v="0"/>
    <n v="0"/>
    <n v="0"/>
    <n v="0"/>
    <n v="1800000"/>
    <n v="0"/>
  </r>
  <r>
    <s v="21375101"/>
    <s v="Dirección de Patrimonio Cultural "/>
    <x v="3"/>
    <s v="280"/>
    <x v="123"/>
    <s v="EQUIPO DE TRANSPORTE"/>
    <n v="300000"/>
    <n v="300000"/>
    <n v="0"/>
    <n v="0"/>
    <n v="0"/>
    <n v="0"/>
    <n v="0"/>
    <n v="0"/>
    <n v="300000"/>
    <n v="0"/>
  </r>
  <r>
    <s v="21375101"/>
    <s v="Dirección de Patrimonio Cultural "/>
    <x v="3"/>
    <s v="280"/>
    <x v="124"/>
    <s v="EQUIPO DE COMUNICACION"/>
    <n v="1500000"/>
    <n v="1500000"/>
    <n v="0"/>
    <n v="0"/>
    <n v="0"/>
    <n v="0"/>
    <n v="0"/>
    <n v="0"/>
    <n v="1500000"/>
    <n v="0"/>
  </r>
  <r>
    <s v="21375101"/>
    <s v="Dirección de Patrimonio Cultural "/>
    <x v="3"/>
    <s v="280"/>
    <x v="108"/>
    <s v="BIENES DURADEROS DIVERSOS"/>
    <n v="4500000"/>
    <n v="4500000"/>
    <n v="4372395"/>
    <n v="0"/>
    <n v="0"/>
    <n v="0"/>
    <n v="0"/>
    <n v="0"/>
    <n v="4500000"/>
    <n v="0"/>
  </r>
  <r>
    <s v="21375101"/>
    <s v="Dirección de Patrimonio Cultural "/>
    <x v="3"/>
    <s v="280"/>
    <x v="109"/>
    <s v="BIENES INTANGIBLES"/>
    <n v="4500000"/>
    <n v="4500000"/>
    <n v="4372395"/>
    <n v="0"/>
    <n v="0"/>
    <n v="0"/>
    <n v="0"/>
    <n v="0"/>
    <n v="4500000"/>
    <n v="0"/>
  </r>
  <r>
    <s v="21375101"/>
    <s v="Dirección de Patrimonio Cultural "/>
    <x v="3"/>
    <s v="001"/>
    <x v="79"/>
    <s v="TRANSFERENCIAS CORRIENTES"/>
    <n v="184961688"/>
    <n v="85486688"/>
    <n v="65888103.75"/>
    <n v="0"/>
    <n v="2276882.5699999998"/>
    <n v="0"/>
    <n v="15479978.23"/>
    <n v="15479978.23"/>
    <n v="67729827.200000003"/>
    <n v="0.18108057046261988"/>
  </r>
  <r>
    <s v="21375101"/>
    <s v="Dirección de Patrimonio Cultural "/>
    <x v="3"/>
    <s v="001"/>
    <x v="80"/>
    <s v="TRANSFERENCIAS CORRIENTES AL SECTOR PUBLICO"/>
    <n v="9177576"/>
    <n v="9177576"/>
    <n v="8988415"/>
    <n v="0"/>
    <n v="2209258.5099999998"/>
    <n v="0"/>
    <n v="5132802.29"/>
    <n v="5132802.29"/>
    <n v="1835515.2"/>
    <n v="0.5592764679911123"/>
  </r>
  <r>
    <s v="21375101"/>
    <s v="Dirección de Patrimonio Cultural "/>
    <x v="3"/>
    <s v="001"/>
    <x v="125"/>
    <s v="CCSS CONTRIBUCION ESTATAL SEGURO PENSIONES (CONTRIBUCION ESTATAL AL SEGURO DE PENSIONES, SEGUN LEY NO. 17 DEL 22 DE OCTUBRE DE 1943, LEY"/>
    <n v="7916920"/>
    <n v="7916920"/>
    <n v="7753743"/>
    <n v="0"/>
    <n v="1905788.99"/>
    <n v="0"/>
    <n v="4427747.01"/>
    <n v="4427747.01"/>
    <n v="1583384"/>
    <n v="0.55927646231110073"/>
  </r>
  <r>
    <s v="21375101"/>
    <s v="Dirección de Patrimonio Cultural "/>
    <x v="3"/>
    <s v="001"/>
    <x v="126"/>
    <s v="CCSS CONTRIBUCION ESTATAL SEGURO SALUD (CONTRIBUCION ESTATAL AL SEGURO DE SALUD, SEGUN LEY NO. 17 DEL 22 DE OCTUBRE DE 1943, LEY"/>
    <n v="1260656"/>
    <n v="1260656"/>
    <n v="1234672"/>
    <n v="0"/>
    <n v="303469.52"/>
    <n v="0"/>
    <n v="705055.28"/>
    <n v="705055.28"/>
    <n v="252131.20000000001"/>
    <n v="0.55927650366158577"/>
  </r>
  <r>
    <s v="21375101"/>
    <s v="Dirección de Patrimonio Cultural "/>
    <x v="3"/>
    <s v="001"/>
    <x v="84"/>
    <s v="TRANSFERENCIAS CORRIENTES A PERSONAS"/>
    <n v="55000000"/>
    <n v="30000000"/>
    <n v="24250000"/>
    <n v="0"/>
    <n v="0"/>
    <n v="0"/>
    <n v="7890750"/>
    <n v="7890750"/>
    <n v="22109250"/>
    <n v="0.26302500000000001"/>
  </r>
  <r>
    <s v="21375101"/>
    <s v="Dirección de Patrimonio Cultural "/>
    <x v="3"/>
    <s v="001"/>
    <x v="86"/>
    <s v="OTRAS TRANSFERENCIAS A PERSONAS"/>
    <n v="55000000"/>
    <n v="30000000"/>
    <n v="24250000"/>
    <n v="0"/>
    <n v="0"/>
    <n v="0"/>
    <n v="7890750"/>
    <n v="7890750"/>
    <n v="22109250"/>
    <n v="0.26302500000000001"/>
  </r>
  <r>
    <s v="21375101"/>
    <s v="Dirección de Patrimonio Cultural "/>
    <x v="3"/>
    <s v="001"/>
    <x v="87"/>
    <s v="PRESTACIONES"/>
    <n v="6000000"/>
    <n v="9025000"/>
    <n v="7512500"/>
    <n v="0"/>
    <n v="0"/>
    <n v="0"/>
    <n v="1327631"/>
    <n v="1327631"/>
    <n v="7697369"/>
    <n v="0.14710592797783933"/>
  </r>
  <r>
    <s v="21375101"/>
    <s v="Dirección de Patrimonio Cultural "/>
    <x v="3"/>
    <s v="001"/>
    <x v="88"/>
    <s v="PRESTACIONES LEGALES"/>
    <n v="0"/>
    <n v="3025000"/>
    <n v="1512500"/>
    <n v="0"/>
    <n v="0"/>
    <n v="0"/>
    <n v="0"/>
    <n v="0"/>
    <n v="3025000"/>
    <n v="0"/>
  </r>
  <r>
    <s v="21375101"/>
    <s v="Dirección de Patrimonio Cultural "/>
    <x v="3"/>
    <s v="001"/>
    <x v="89"/>
    <s v="OTRAS PRESTACIONES"/>
    <n v="6000000"/>
    <n v="6000000"/>
    <n v="6000000"/>
    <n v="0"/>
    <n v="0"/>
    <n v="0"/>
    <n v="1327631"/>
    <n v="1327631"/>
    <n v="4672369"/>
    <n v="0.22127183333333333"/>
  </r>
  <r>
    <s v="21375101"/>
    <s v="Dirección de Patrimonio Cultural "/>
    <x v="3"/>
    <s v="001"/>
    <x v="90"/>
    <s v="TRANSF. C.TES A ENTIDADES PRIV. SIN FINES DE LUCRO"/>
    <n v="23587693"/>
    <n v="23587693"/>
    <n v="17690769.75"/>
    <n v="0"/>
    <n v="0"/>
    <n v="0"/>
    <n v="0"/>
    <n v="0"/>
    <n v="23587693"/>
    <n v="0"/>
  </r>
  <r>
    <s v="21375101"/>
    <s v="Dirección de Patrimonio Cultural "/>
    <x v="3"/>
    <s v="001"/>
    <x v="127"/>
    <s v="ACADEMIA COSTARRICENSE DE LA LENGUA. (PARA GASTOS DE OPERACION, SEGUN LEY 3191 DEL 17/09/63, CONVENIO MULTILATERAL DE ASOCIACIONES"/>
    <n v="9160549"/>
    <n v="9160549"/>
    <n v="6870411.75"/>
    <n v="0"/>
    <n v="0"/>
    <n v="0"/>
    <n v="0"/>
    <n v="0"/>
    <n v="9160549"/>
    <n v="0"/>
  </r>
  <r>
    <s v="21375101"/>
    <s v="Dirección de Patrimonio Cultural "/>
    <x v="3"/>
    <s v="001"/>
    <x v="128"/>
    <s v="TEMPORALIDADES DE LA ARQUIDIOCESIS DE SAN JOSE. (PARA EL ARCHIVO HISTORICO ARQUIDIOCESANO, SEGUN LEY 6475 DEL 25/09/1980 Y SEGUN LOS ARTICULOS 22,"/>
    <n v="14427144"/>
    <n v="14427144"/>
    <n v="10820358"/>
    <n v="0"/>
    <n v="0"/>
    <n v="0"/>
    <n v="0"/>
    <n v="0"/>
    <n v="14427144"/>
    <n v="0"/>
  </r>
  <r>
    <s v="21375101"/>
    <s v="Dirección de Patrimonio Cultural "/>
    <x v="3"/>
    <s v="001"/>
    <x v="94"/>
    <s v="OTRAS TRANSFERENCIAS CORRIENTES AL SECTOR PRIVADO"/>
    <n v="90000000"/>
    <n v="12500000"/>
    <n v="6250000"/>
    <n v="0"/>
    <n v="0"/>
    <n v="0"/>
    <n v="0"/>
    <n v="0"/>
    <n v="12500000"/>
    <n v="0"/>
  </r>
  <r>
    <s v="21375101"/>
    <s v="Dirección de Patrimonio Cultural "/>
    <x v="3"/>
    <s v="001"/>
    <x v="95"/>
    <s v="INDEMNIZACIONES"/>
    <n v="90000000"/>
    <n v="12500000"/>
    <n v="6250000"/>
    <n v="0"/>
    <n v="0"/>
    <n v="0"/>
    <n v="0"/>
    <n v="0"/>
    <n v="12500000"/>
    <n v="0"/>
  </r>
  <r>
    <s v="21375101"/>
    <s v="Dirección de Patrimonio Cultural "/>
    <x v="3"/>
    <s v="001"/>
    <x v="96"/>
    <s v="TRANSFERENCIAS CORRIENTES AL SECTOR EXTERNO"/>
    <n v="1196419"/>
    <n v="1196419"/>
    <n v="1196419"/>
    <n v="0"/>
    <n v="67624.06"/>
    <n v="0"/>
    <n v="1128794.94"/>
    <n v="1128794.94"/>
    <n v="0"/>
    <n v="0.94347794543550378"/>
  </r>
  <r>
    <s v="21375101"/>
    <s v="Dirección de Patrimonio Cultural "/>
    <x v="3"/>
    <s v="001"/>
    <x v="129"/>
    <s v="UNESCO CONVENCION PARA LA SALVAGUARDIA DEL PATRIMONIO CULTURAL INMATERIAL. (CUOTA DE MEMBRESIA, SEGUN TRATADO INTERNACIONAL 8560,"/>
    <n v="1196419"/>
    <n v="1196419"/>
    <n v="1196419"/>
    <n v="0"/>
    <n v="67624.06"/>
    <n v="0"/>
    <n v="1128794.94"/>
    <n v="1128794.94"/>
    <n v="0"/>
    <n v="0.94347794543550378"/>
  </r>
  <r>
    <s v="21375102"/>
    <s v="MUSEO NACIONAL DE COSTA RICA"/>
    <x v="4"/>
    <s v="001"/>
    <x v="0"/>
    <s v=""/>
    <n v="3524603170"/>
    <n v="3552103170"/>
    <n v="3214454471"/>
    <n v="0"/>
    <n v="0"/>
    <n v="0"/>
    <n v="1681537444.6700001"/>
    <n v="1603341330.01"/>
    <n v="1870565725.3299999"/>
    <n v="0.47339206216524393"/>
  </r>
  <r>
    <s v="21375102"/>
    <s v="MUSEO NACIONAL DE COSTA RICA"/>
    <x v="4"/>
    <s v="001"/>
    <x v="1"/>
    <s v="REMUNERACIONES"/>
    <n v="2403431618"/>
    <n v="2400431618"/>
    <n v="2367106423"/>
    <n v="0"/>
    <n v="0"/>
    <n v="0"/>
    <n v="1262215148"/>
    <n v="1262215148"/>
    <n v="1138216470"/>
    <n v="0.52582841291336468"/>
  </r>
  <r>
    <s v="21375102"/>
    <s v="MUSEO NACIONAL DE COSTA RICA"/>
    <x v="4"/>
    <s v="001"/>
    <x v="2"/>
    <s v="REMUNERACIONES BASICAS"/>
    <n v="1137177200"/>
    <n v="1125961851"/>
    <n v="1109563126"/>
    <n v="0"/>
    <n v="0"/>
    <n v="0"/>
    <n v="626230656.41999996"/>
    <n v="626230656.41999996"/>
    <n v="499731194.57999998"/>
    <n v="0.55617395550641968"/>
  </r>
  <r>
    <s v="21375102"/>
    <s v="MUSEO NACIONAL DE COSTA RICA"/>
    <x v="4"/>
    <s v="001"/>
    <x v="3"/>
    <s v="SUELDOS PARA CARGOS FIJOS"/>
    <n v="1081177200"/>
    <n v="1069961851"/>
    <n v="1054563126"/>
    <n v="0"/>
    <n v="0"/>
    <n v="0"/>
    <n v="599383680.51999998"/>
    <n v="599383680.51999998"/>
    <n v="470578170.48000002"/>
    <n v="0.56019163670163408"/>
  </r>
  <r>
    <s v="21375102"/>
    <s v="MUSEO NACIONAL DE COSTA RICA"/>
    <x v="4"/>
    <s v="001"/>
    <x v="130"/>
    <s v="JORNALES"/>
    <n v="40000000"/>
    <n v="40000000"/>
    <n v="40000000"/>
    <n v="0"/>
    <n v="0"/>
    <n v="0"/>
    <n v="26846975.899999999"/>
    <n v="26846975.899999999"/>
    <n v="13153024.1"/>
    <n v="0.67117439749999996"/>
  </r>
  <r>
    <s v="21375102"/>
    <s v="MUSEO NACIONAL DE COSTA RICA"/>
    <x v="4"/>
    <s v="001"/>
    <x v="4"/>
    <s v="SUPLENCIAS"/>
    <n v="16000000"/>
    <n v="16000000"/>
    <n v="15000000"/>
    <n v="0"/>
    <n v="0"/>
    <n v="0"/>
    <n v="0"/>
    <n v="0"/>
    <n v="16000000"/>
    <n v="0"/>
  </r>
  <r>
    <s v="21375102"/>
    <s v="MUSEO NACIONAL DE COSTA RICA"/>
    <x v="4"/>
    <s v="001"/>
    <x v="5"/>
    <s v="REMUNERACIONES EVENTUALES"/>
    <n v="9000000"/>
    <n v="9000000"/>
    <n v="9000000"/>
    <n v="0"/>
    <n v="0"/>
    <n v="0"/>
    <n v="8772586.6199999992"/>
    <n v="8772586.6199999992"/>
    <n v="227413.38"/>
    <n v="0.97473184666666657"/>
  </r>
  <r>
    <s v="21375102"/>
    <s v="MUSEO NACIONAL DE COSTA RICA"/>
    <x v="4"/>
    <s v="001"/>
    <x v="6"/>
    <s v="TIEMPO EXTRAORDINARIO"/>
    <n v="9000000"/>
    <n v="9000000"/>
    <n v="9000000"/>
    <n v="0"/>
    <n v="0"/>
    <n v="0"/>
    <n v="8772586.6199999992"/>
    <n v="8772586.6199999992"/>
    <n v="227413.38"/>
    <n v="0.97473184666666657"/>
  </r>
  <r>
    <s v="21375102"/>
    <s v="MUSEO NACIONAL DE COSTA RICA"/>
    <x v="4"/>
    <s v="001"/>
    <x v="7"/>
    <s v="INCENTIVOS SALARIALES"/>
    <n v="811828955"/>
    <n v="820044304"/>
    <n v="806225878"/>
    <n v="0"/>
    <n v="0"/>
    <n v="0"/>
    <n v="384866096.85000002"/>
    <n v="384866096.85000002"/>
    <n v="435178207.14999998"/>
    <n v="0.46932354139002719"/>
  </r>
  <r>
    <s v="21375102"/>
    <s v="MUSEO NACIONAL DE COSTA RICA"/>
    <x v="4"/>
    <s v="001"/>
    <x v="8"/>
    <s v="RETRIBUCION POR AÑOS SERVIDOS"/>
    <n v="222100000"/>
    <n v="223453204"/>
    <n v="223218711"/>
    <n v="0"/>
    <n v="0"/>
    <n v="0"/>
    <n v="119072331.56"/>
    <n v="119072331.56"/>
    <n v="104380872.44"/>
    <n v="0.53287368195445528"/>
  </r>
  <r>
    <s v="21375102"/>
    <s v="MUSEO NACIONAL DE COSTA RICA"/>
    <x v="4"/>
    <s v="001"/>
    <x v="9"/>
    <s v="RESTRICCION AL EJERCICIO LIBERAL DE LA PROFESION"/>
    <n v="234253790"/>
    <n v="243660734"/>
    <n v="243504384"/>
    <n v="0"/>
    <n v="0"/>
    <n v="0"/>
    <n v="116957124.42"/>
    <n v="116957124.42"/>
    <n v="126703609.58"/>
    <n v="0.47999988549652817"/>
  </r>
  <r>
    <s v="21375102"/>
    <s v="MUSEO NACIONAL DE COSTA RICA"/>
    <x v="4"/>
    <s v="001"/>
    <x v="10"/>
    <s v="DECIMOTERCER MES"/>
    <n v="151164314"/>
    <n v="151164314"/>
    <n v="149848096"/>
    <n v="0"/>
    <n v="0"/>
    <n v="0"/>
    <n v="652852.80000000005"/>
    <n v="652852.80000000005"/>
    <n v="150511461.19999999"/>
    <n v="4.3188288473958213E-3"/>
  </r>
  <r>
    <s v="21375102"/>
    <s v="MUSEO NACIONAL DE COSTA RICA"/>
    <x v="4"/>
    <s v="001"/>
    <x v="11"/>
    <s v="SALARIO ESCOLAR"/>
    <n v="126410851"/>
    <n v="123410851"/>
    <n v="111310851"/>
    <n v="0"/>
    <n v="0"/>
    <n v="0"/>
    <n v="109655023.59999999"/>
    <n v="109655023.59999999"/>
    <n v="13755827.4"/>
    <n v="0.88853632165618879"/>
  </r>
  <r>
    <s v="21375102"/>
    <s v="MUSEO NACIONAL DE COSTA RICA"/>
    <x v="4"/>
    <s v="001"/>
    <x v="12"/>
    <s v="OTROS INCENTIVOS SALARIALES"/>
    <n v="77900000"/>
    <n v="78355201"/>
    <n v="78343836"/>
    <n v="0"/>
    <n v="0"/>
    <n v="0"/>
    <n v="38528764.469999999"/>
    <n v="38528764.469999999"/>
    <n v="39826436.530000001"/>
    <n v="0.49171929850578777"/>
  </r>
  <r>
    <s v="21375102"/>
    <s v="MUSEO NACIONAL DE COSTA RICA"/>
    <x v="4"/>
    <s v="001"/>
    <x v="13"/>
    <s v="CONTRIB. PATRONALES AL DES. Y LA SEGURIDAD SOCIAL"/>
    <n v="176176831"/>
    <n v="176176831"/>
    <n v="174636240"/>
    <n v="0"/>
    <n v="0"/>
    <n v="0"/>
    <n v="99556107.480000004"/>
    <n v="99556107.480000004"/>
    <n v="76620723.519999996"/>
    <n v="0.56509194151641884"/>
  </r>
  <r>
    <s v="21375102"/>
    <s v="MUSEO NACIONAL DE COSTA RICA"/>
    <x v="4"/>
    <s v="001"/>
    <x v="131"/>
    <s v="CCSS CONTRIBUCION PATRONAL SEGURO SALUD (CONTRIBUCION PATRONAL SEGURO DE SALUD, SEGUN LEY NO. 17 DEL 22 DE OCTUBRE DE 1943, LEY"/>
    <n v="167142121"/>
    <n v="167142121"/>
    <n v="165680535"/>
    <n v="0"/>
    <n v="0"/>
    <n v="0"/>
    <n v="94450666.060000002"/>
    <n v="94450666.060000002"/>
    <n v="72691454.939999998"/>
    <n v="0.56509194387930495"/>
  </r>
  <r>
    <s v="21375102"/>
    <s v="MUSEO NACIONAL DE COSTA RICA"/>
    <x v="4"/>
    <s v="001"/>
    <x v="132"/>
    <s v="BANCO POPULAR Y DE DESARROLLO COMUNAL. (BPDC) (SEGUN LEY NO. 4351 DEL 11 DE JULIO DE 1969, LEY ORGANICA DEL B.P.D.C.)."/>
    <n v="9034710"/>
    <n v="9034710"/>
    <n v="8955705"/>
    <n v="0"/>
    <n v="0"/>
    <n v="0"/>
    <n v="5105441.42"/>
    <n v="5105441.42"/>
    <n v="3929268.58"/>
    <n v="0.56509189780302849"/>
  </r>
  <r>
    <s v="21375102"/>
    <s v="MUSEO NACIONAL DE COSTA RICA"/>
    <x v="4"/>
    <s v="001"/>
    <x v="16"/>
    <s v="CONTRIB PATRONALES A FOND PENS Y OTROS FOND CAPIT."/>
    <n v="269248632"/>
    <n v="269248632"/>
    <n v="267681179"/>
    <n v="0"/>
    <n v="0"/>
    <n v="0"/>
    <n v="142789700.63"/>
    <n v="142789700.63"/>
    <n v="126458931.37"/>
    <n v="0.53032655939362394"/>
  </r>
  <r>
    <s v="21375102"/>
    <s v="MUSEO NACIONAL DE COSTA RICA"/>
    <x v="4"/>
    <s v="001"/>
    <x v="133"/>
    <s v="CCSS CONTRIBUCION PATRONAL SEGURO PENSIONES (CONTRIBUCION PATRONAL SEGURO DE PENSIONES, SEGUN LEY NO. 17 DEL 22 DE OCTUBRE DE 1943, LEY"/>
    <n v="97936248"/>
    <n v="97936248"/>
    <n v="97079837"/>
    <n v="0"/>
    <n v="0"/>
    <n v="0"/>
    <n v="55342984.859999999"/>
    <n v="55342984.859999999"/>
    <n v="42593263.140000001"/>
    <n v="0.56509194491502268"/>
  </r>
  <r>
    <s v="21375102"/>
    <s v="MUSEO NACIONAL DE COSTA RICA"/>
    <x v="4"/>
    <s v="001"/>
    <x v="134"/>
    <s v="CCSS APORTE PATRONAL REGIMEN PENSIONES (APORTE PATRONAL AL REGIMEN DE PENSIONES, SEGUN LEY DE PROTECCION AL TRABAJADOR NO. 7983 DEL 16"/>
    <n v="54208256"/>
    <n v="54208256"/>
    <n v="53734228"/>
    <n v="0"/>
    <n v="0"/>
    <n v="0"/>
    <n v="30632648.460000001"/>
    <n v="30632648.460000001"/>
    <n v="23575607.539999999"/>
    <n v="0.5650919383940336"/>
  </r>
  <r>
    <s v="21375102"/>
    <s v="MUSEO NACIONAL DE COSTA RICA"/>
    <x v="4"/>
    <s v="001"/>
    <x v="135"/>
    <s v="CCSS APORTE PATRONAL FONDO CAPITALIZACION LABORAL (APORTE PATRONAL AL FONDO DE CAPITALIZACION LABORAL, SEGUN LEY DE PROTECCION AL TRABAJADOR"/>
    <n v="27104128"/>
    <n v="27104128"/>
    <n v="26867114"/>
    <n v="0"/>
    <n v="0"/>
    <n v="0"/>
    <n v="15316324.24"/>
    <n v="15316324.24"/>
    <n v="11787803.76"/>
    <n v="0.56509193876298103"/>
  </r>
  <r>
    <s v="21375102"/>
    <s v="MUSEO NACIONAL DE COSTA RICA"/>
    <x v="4"/>
    <s v="001"/>
    <x v="136"/>
    <s v="ASOCIACION SOLIDARISTA DE EMPLEADOS MUSEO NACIONAL-ASEMUN. (PARA EL APORTE PATRONAL A LA ASOCIACION SOLIDARISTA)."/>
    <n v="90000000"/>
    <n v="90000000"/>
    <n v="90000000"/>
    <n v="0"/>
    <n v="0"/>
    <n v="0"/>
    <n v="41497743.07"/>
    <n v="41497743.07"/>
    <n v="48502256.93"/>
    <n v="0.4610860341111111"/>
  </r>
  <r>
    <s v="21375102"/>
    <s v="MUSEO NACIONAL DE COSTA RICA"/>
    <x v="4"/>
    <s v="001"/>
    <x v="21"/>
    <s v="SERVICIOS"/>
    <n v="922128340"/>
    <n v="952628340"/>
    <n v="677429360.5"/>
    <n v="0"/>
    <n v="0"/>
    <n v="0"/>
    <n v="356024577.89999998"/>
    <n v="305115284.24000001"/>
    <n v="596603762.10000002"/>
    <n v="0.37372872814176405"/>
  </r>
  <r>
    <s v="21375102"/>
    <s v="MUSEO NACIONAL DE COSTA RICA"/>
    <x v="4"/>
    <s v="001"/>
    <x v="22"/>
    <s v="ALQUILERES"/>
    <n v="15000000"/>
    <n v="15000000"/>
    <n v="11250000"/>
    <n v="0"/>
    <n v="0"/>
    <n v="0"/>
    <n v="0"/>
    <n v="0"/>
    <n v="15000000"/>
    <n v="0"/>
  </r>
  <r>
    <s v="21375102"/>
    <s v="MUSEO NACIONAL DE COSTA RICA"/>
    <x v="4"/>
    <s v="001"/>
    <x v="137"/>
    <s v="ALQUILER DE MAQUINARIA, EQUIPO Y MOBILIARIO"/>
    <n v="1000000"/>
    <n v="1000000"/>
    <n v="750000"/>
    <n v="0"/>
    <n v="0"/>
    <n v="0"/>
    <n v="0"/>
    <n v="0"/>
    <n v="1000000"/>
    <n v="0"/>
  </r>
  <r>
    <s v="21375102"/>
    <s v="MUSEO NACIONAL DE COSTA RICA"/>
    <x v="4"/>
    <s v="001"/>
    <x v="138"/>
    <s v="ALQUILER Y DERECHOS PARA TELECOMUNICACIONES"/>
    <n v="14000000"/>
    <n v="14000000"/>
    <n v="10500000"/>
    <n v="0"/>
    <n v="0"/>
    <n v="0"/>
    <n v="0"/>
    <n v="0"/>
    <n v="14000000"/>
    <n v="0"/>
  </r>
  <r>
    <s v="21375102"/>
    <s v="MUSEO NACIONAL DE COSTA RICA"/>
    <x v="4"/>
    <s v="001"/>
    <x v="24"/>
    <s v="SERVICIOS BASICOS"/>
    <n v="165092000"/>
    <n v="141563726"/>
    <n v="111606863"/>
    <n v="0"/>
    <n v="0"/>
    <n v="0"/>
    <n v="67840588.790000007"/>
    <n v="67840588.790000007"/>
    <n v="73723137.209999993"/>
    <n v="0.47922296697672401"/>
  </r>
  <r>
    <s v="21375102"/>
    <s v="MUSEO NACIONAL DE COSTA RICA"/>
    <x v="4"/>
    <s v="001"/>
    <x v="25"/>
    <s v="SERVICIO DE AGUA Y ALCANTARILLADO"/>
    <n v="20592000"/>
    <n v="9500000"/>
    <n v="9500000"/>
    <n v="0"/>
    <n v="0"/>
    <n v="0"/>
    <n v="3962597.59"/>
    <n v="3962597.59"/>
    <n v="5537402.4100000001"/>
    <n v="0.41711553578947369"/>
  </r>
  <r>
    <s v="21375102"/>
    <s v="MUSEO NACIONAL DE COSTA RICA"/>
    <x v="4"/>
    <s v="001"/>
    <x v="26"/>
    <s v="SERVICIO DE ENERGIA ELECTRICA"/>
    <n v="78000000"/>
    <n v="76163726"/>
    <n v="57581863"/>
    <n v="0"/>
    <n v="0"/>
    <n v="0"/>
    <n v="39131510"/>
    <n v="39131510"/>
    <n v="37032216"/>
    <n v="0.51378145549234289"/>
  </r>
  <r>
    <s v="21375102"/>
    <s v="MUSEO NACIONAL DE COSTA RICA"/>
    <x v="4"/>
    <s v="001"/>
    <x v="115"/>
    <s v="SERVICIO DE CORREO"/>
    <n v="1000000"/>
    <n v="400000"/>
    <n v="400000"/>
    <n v="0"/>
    <n v="0"/>
    <n v="0"/>
    <n v="0"/>
    <n v="0"/>
    <n v="400000"/>
    <n v="0"/>
  </r>
  <r>
    <s v="21375102"/>
    <s v="MUSEO NACIONAL DE COSTA RICA"/>
    <x v="4"/>
    <s v="001"/>
    <x v="27"/>
    <s v="SERVICIO DE TELECOMUNICACIONES"/>
    <n v="40000000"/>
    <n v="30000000"/>
    <n v="25000000"/>
    <n v="0"/>
    <n v="0"/>
    <n v="0"/>
    <n v="16607909.5"/>
    <n v="16607909.5"/>
    <n v="13392090.5"/>
    <n v="0.55359698333333329"/>
  </r>
  <r>
    <s v="21375102"/>
    <s v="MUSEO NACIONAL DE COSTA RICA"/>
    <x v="4"/>
    <s v="001"/>
    <x v="28"/>
    <s v="OTROS SERVICIOS BASICOS"/>
    <n v="25500000"/>
    <n v="25500000"/>
    <n v="19125000"/>
    <n v="0"/>
    <n v="0"/>
    <n v="0"/>
    <n v="8138571.7000000002"/>
    <n v="8138571.7000000002"/>
    <n v="17361428.300000001"/>
    <n v="0.31915967450980393"/>
  </r>
  <r>
    <s v="21375102"/>
    <s v="MUSEO NACIONAL DE COSTA RICA"/>
    <x v="4"/>
    <s v="001"/>
    <x v="29"/>
    <s v="SERVICIOS COMERCIALES Y FINANCIEROS"/>
    <n v="66680420"/>
    <n v="64895244"/>
    <n v="46494758.5"/>
    <n v="0"/>
    <n v="0"/>
    <n v="0"/>
    <n v="17060592.010000002"/>
    <n v="10650509.59"/>
    <n v="47834651.990000002"/>
    <n v="0.26289433490688474"/>
  </r>
  <r>
    <s v="21375102"/>
    <s v="MUSEO NACIONAL DE COSTA RICA"/>
    <x v="4"/>
    <s v="001"/>
    <x v="30"/>
    <s v="INFORMACION"/>
    <n v="13250000"/>
    <n v="9522500"/>
    <n v="8073750"/>
    <n v="0"/>
    <n v="0"/>
    <n v="0"/>
    <n v="3376608.7"/>
    <n v="3376608.7"/>
    <n v="6145891.2999999998"/>
    <n v="0.35459266999212391"/>
  </r>
  <r>
    <s v="21375102"/>
    <s v="MUSEO NACIONAL DE COSTA RICA"/>
    <x v="4"/>
    <s v="001"/>
    <x v="31"/>
    <s v="PUBLICIDAD Y PROPAGANDA"/>
    <n v="1425000"/>
    <n v="1346350"/>
    <n v="1029425"/>
    <n v="0"/>
    <n v="0"/>
    <n v="0"/>
    <n v="596350.27"/>
    <n v="0"/>
    <n v="749999.73"/>
    <n v="0.44293851524492145"/>
  </r>
  <r>
    <s v="21375102"/>
    <s v="MUSEO NACIONAL DE COSTA RICA"/>
    <x v="4"/>
    <s v="001"/>
    <x v="32"/>
    <s v="IMPRESION, ENCUADERNACION Y OTROS"/>
    <n v="11800000"/>
    <n v="18970000"/>
    <n v="8685000"/>
    <n v="0"/>
    <n v="0"/>
    <n v="0"/>
    <n v="5813732.1500000004"/>
    <n v="0"/>
    <n v="13156267.85"/>
    <n v="0.30646980231945181"/>
  </r>
  <r>
    <s v="21375102"/>
    <s v="MUSEO NACIONAL DE COSTA RICA"/>
    <x v="4"/>
    <s v="001"/>
    <x v="139"/>
    <s v="TRANSPORTE DE BIENES"/>
    <n v="2150000"/>
    <n v="2150000"/>
    <n v="1612500"/>
    <n v="0"/>
    <n v="0"/>
    <n v="0"/>
    <n v="0"/>
    <n v="0"/>
    <n v="2150000"/>
    <n v="0"/>
  </r>
  <r>
    <s v="21375102"/>
    <s v="MUSEO NACIONAL DE COSTA RICA"/>
    <x v="4"/>
    <s v="001"/>
    <x v="140"/>
    <s v="SERVICIOS ADUANEROS"/>
    <n v="305420"/>
    <n v="905420"/>
    <n v="529065"/>
    <n v="0"/>
    <n v="0"/>
    <n v="0"/>
    <n v="0"/>
    <n v="0"/>
    <n v="905420"/>
    <n v="0"/>
  </r>
  <r>
    <s v="21375102"/>
    <s v="MUSEO NACIONAL DE COSTA RICA"/>
    <x v="4"/>
    <s v="001"/>
    <x v="33"/>
    <s v="COMIS. Y GASTOS POR SERV. FINANCIEROS Y COMERCIAL."/>
    <n v="21000000"/>
    <n v="12754063"/>
    <n v="12754063"/>
    <n v="0"/>
    <n v="0"/>
    <n v="0"/>
    <n v="6557277.5999999996"/>
    <n v="6557277.5999999996"/>
    <n v="6196785.4000000004"/>
    <n v="0.51413244548031478"/>
  </r>
  <r>
    <s v="21375102"/>
    <s v="MUSEO NACIONAL DE COSTA RICA"/>
    <x v="4"/>
    <s v="001"/>
    <x v="34"/>
    <s v="SERVICIOS DE TECNOLOGIAS DE INFORMACION"/>
    <n v="16750000"/>
    <n v="19246911"/>
    <n v="13810955.5"/>
    <n v="0"/>
    <n v="0"/>
    <n v="0"/>
    <n v="716623.29"/>
    <n v="716623.29"/>
    <n v="18530287.710000001"/>
    <n v="3.7233158609191887E-2"/>
  </r>
  <r>
    <s v="21375102"/>
    <s v="MUSEO NACIONAL DE COSTA RICA"/>
    <x v="4"/>
    <s v="001"/>
    <x v="35"/>
    <s v="SERVICIOS DE GESTION Y APOYO"/>
    <n v="502784000"/>
    <n v="523827800"/>
    <n v="374109900"/>
    <n v="0"/>
    <n v="0"/>
    <n v="0"/>
    <n v="223665877.30000001"/>
    <n v="199307458.63999999"/>
    <n v="300161922.69999999"/>
    <n v="0.42698359518146994"/>
  </r>
  <r>
    <s v="21375102"/>
    <s v="MUSEO NACIONAL DE COSTA RICA"/>
    <x v="4"/>
    <s v="001"/>
    <x v="141"/>
    <s v="SERVICIOS DE INGENIERIA Y ARQUITECTURA"/>
    <n v="1000000"/>
    <n v="1000000"/>
    <n v="750000"/>
    <n v="0"/>
    <n v="0"/>
    <n v="0"/>
    <n v="0"/>
    <n v="0"/>
    <n v="1000000"/>
    <n v="0"/>
  </r>
  <r>
    <s v="21375102"/>
    <s v="MUSEO NACIONAL DE COSTA RICA"/>
    <x v="4"/>
    <s v="001"/>
    <x v="36"/>
    <s v="SERVICIOS EN CIENCIAS ECONOMICAS Y SOCIALES"/>
    <n v="12000000"/>
    <n v="12000000"/>
    <n v="9000000"/>
    <n v="0"/>
    <n v="0"/>
    <n v="0"/>
    <n v="0"/>
    <n v="0"/>
    <n v="12000000"/>
    <n v="0"/>
  </r>
  <r>
    <s v="21375102"/>
    <s v="MUSEO NACIONAL DE COSTA RICA"/>
    <x v="4"/>
    <s v="001"/>
    <x v="38"/>
    <s v="SERVICIOS GENERALES"/>
    <n v="431229000"/>
    <n v="432188935"/>
    <n v="310401717.5"/>
    <n v="0"/>
    <n v="0"/>
    <n v="0"/>
    <n v="200751401.72"/>
    <n v="195268744.09"/>
    <n v="231437533.28"/>
    <n v="0.46449917029921184"/>
  </r>
  <r>
    <s v="21375102"/>
    <s v="MUSEO NACIONAL DE COSTA RICA"/>
    <x v="4"/>
    <s v="001"/>
    <x v="39"/>
    <s v="OTROS SERVICIOS DE GESTION Y APOYO"/>
    <n v="58555000"/>
    <n v="78638865"/>
    <n v="53958182.5"/>
    <n v="0"/>
    <n v="0"/>
    <n v="0"/>
    <n v="22914475.579999998"/>
    <n v="4038714.55"/>
    <n v="55724389.420000002"/>
    <n v="0.29138868649744626"/>
  </r>
  <r>
    <s v="21375102"/>
    <s v="MUSEO NACIONAL DE COSTA RICA"/>
    <x v="4"/>
    <s v="001"/>
    <x v="40"/>
    <s v="GASTOS DE VIAJE Y DE TRANSPORTE"/>
    <n v="24195000"/>
    <n v="39564650"/>
    <n v="24331075"/>
    <n v="0"/>
    <n v="0"/>
    <n v="0"/>
    <n v="13759363.18"/>
    <n v="13759363.18"/>
    <n v="25805286.82"/>
    <n v="0.34776911156802853"/>
  </r>
  <r>
    <s v="21375102"/>
    <s v="MUSEO NACIONAL DE COSTA RICA"/>
    <x v="4"/>
    <s v="001"/>
    <x v="41"/>
    <s v="TRANSPORTE DENTRO DEL PAIS"/>
    <n v="945000"/>
    <n v="1945000"/>
    <n v="1208750"/>
    <n v="0"/>
    <n v="0"/>
    <n v="0"/>
    <n v="500201"/>
    <n v="500201"/>
    <n v="1444799"/>
    <n v="0.25717275064267353"/>
  </r>
  <r>
    <s v="21375102"/>
    <s v="MUSEO NACIONAL DE COSTA RICA"/>
    <x v="4"/>
    <s v="001"/>
    <x v="42"/>
    <s v="VIATICOS DENTRO DEL PAIS"/>
    <n v="23250000"/>
    <n v="37619650"/>
    <n v="23122325"/>
    <n v="0"/>
    <n v="0"/>
    <n v="0"/>
    <n v="13259162.18"/>
    <n v="13259162.18"/>
    <n v="24360487.82"/>
    <n v="0.35245309778267475"/>
  </r>
  <r>
    <s v="21375102"/>
    <s v="MUSEO NACIONAL DE COSTA RICA"/>
    <x v="4"/>
    <s v="001"/>
    <x v="45"/>
    <s v="SEGUROS, REASEGUROS Y OTRAS OBLIGACIONES"/>
    <n v="58000000"/>
    <n v="58000000"/>
    <n v="43191574"/>
    <n v="0"/>
    <n v="0"/>
    <n v="0"/>
    <n v="19127299.02"/>
    <n v="13191574"/>
    <n v="38872700.979999997"/>
    <n v="0.32978101758620687"/>
  </r>
  <r>
    <s v="21375102"/>
    <s v="MUSEO NACIONAL DE COSTA RICA"/>
    <x v="4"/>
    <s v="001"/>
    <x v="46"/>
    <s v="SEGUROS"/>
    <n v="58000000"/>
    <n v="58000000"/>
    <n v="43191574"/>
    <n v="0"/>
    <n v="0"/>
    <n v="0"/>
    <n v="19127299.02"/>
    <n v="13191574"/>
    <n v="38872700.979999997"/>
    <n v="0.32978101758620687"/>
  </r>
  <r>
    <s v="21375102"/>
    <s v="MUSEO NACIONAL DE COSTA RICA"/>
    <x v="4"/>
    <s v="001"/>
    <x v="47"/>
    <s v="CAPACITACION Y PROTOCOLO"/>
    <n v="22766920"/>
    <n v="22766920"/>
    <n v="17075190"/>
    <n v="0"/>
    <n v="0"/>
    <n v="0"/>
    <n v="2045418.65"/>
    <n v="358323"/>
    <n v="20721501.350000001"/>
    <n v="8.984169356241424E-2"/>
  </r>
  <r>
    <s v="21375102"/>
    <s v="MUSEO NACIONAL DE COSTA RICA"/>
    <x v="4"/>
    <s v="001"/>
    <x v="48"/>
    <s v="ACTIVIDADES DE CAPACITACION"/>
    <n v="16266920"/>
    <n v="16266920"/>
    <n v="12200190"/>
    <n v="0"/>
    <n v="0"/>
    <n v="0"/>
    <n v="0"/>
    <n v="0"/>
    <n v="16266920"/>
    <n v="0"/>
  </r>
  <r>
    <s v="21375102"/>
    <s v="MUSEO NACIONAL DE COSTA RICA"/>
    <x v="4"/>
    <s v="001"/>
    <x v="117"/>
    <s v="ACTIVIDADES PROTOCOLARIAS Y SOCIALES"/>
    <n v="6500000"/>
    <n v="6500000"/>
    <n v="4875000"/>
    <n v="0"/>
    <n v="0"/>
    <n v="0"/>
    <n v="2045418.65"/>
    <n v="358323"/>
    <n v="4454581.3499999996"/>
    <n v="0.31467979230769227"/>
  </r>
  <r>
    <s v="21375102"/>
    <s v="MUSEO NACIONAL DE COSTA RICA"/>
    <x v="4"/>
    <s v="001"/>
    <x v="50"/>
    <s v="MANTENIMIENTO Y REPARACION"/>
    <n v="65360000"/>
    <n v="84860000"/>
    <n v="47732500"/>
    <n v="0"/>
    <n v="0"/>
    <n v="0"/>
    <n v="12510509.390000001"/>
    <n v="0"/>
    <n v="72349490.609999999"/>
    <n v="0.14742528152250767"/>
  </r>
  <r>
    <s v="21375102"/>
    <s v="MUSEO NACIONAL DE COSTA RICA"/>
    <x v="4"/>
    <s v="001"/>
    <x v="51"/>
    <s v="MANTENIMIENTO DE EDIFICIOS, LOCALES Y TERRENOS"/>
    <n v="6000000"/>
    <n v="26000000"/>
    <n v="4500000"/>
    <n v="0"/>
    <n v="0"/>
    <n v="0"/>
    <n v="849760"/>
    <n v="0"/>
    <n v="25150240"/>
    <n v="3.2683076923076926E-2"/>
  </r>
  <r>
    <s v="21375102"/>
    <s v="MUSEO NACIONAL DE COSTA RICA"/>
    <x v="4"/>
    <s v="001"/>
    <x v="142"/>
    <s v="MANTENIMIENTO DE INSTALACIONES Y OTRAS OBRAS"/>
    <n v="2760000"/>
    <n v="2760000"/>
    <n v="2070000"/>
    <n v="0"/>
    <n v="0"/>
    <n v="0"/>
    <n v="301399.25"/>
    <n v="0"/>
    <n v="2458600.75"/>
    <n v="0.10920262681159421"/>
  </r>
  <r>
    <s v="21375102"/>
    <s v="MUSEO NACIONAL DE COSTA RICA"/>
    <x v="4"/>
    <s v="001"/>
    <x v="52"/>
    <s v="MANT. Y REPARACION DE MAQUINARIA Y EQUIPO DE PROD."/>
    <n v="6750000"/>
    <n v="1300000"/>
    <n v="1300000"/>
    <n v="0"/>
    <n v="0"/>
    <n v="0"/>
    <n v="99999.35"/>
    <n v="0"/>
    <n v="1200000.6499999999"/>
    <n v="7.6922576923076927E-2"/>
  </r>
  <r>
    <s v="21375102"/>
    <s v="MUSEO NACIONAL DE COSTA RICA"/>
    <x v="4"/>
    <s v="001"/>
    <x v="53"/>
    <s v="MANT. Y REPARACION DE EQUIPO DE TRANSPORTE"/>
    <n v="9000000"/>
    <n v="9000000"/>
    <n v="6750000"/>
    <n v="0"/>
    <n v="0"/>
    <n v="0"/>
    <n v="285890.01"/>
    <n v="0"/>
    <n v="8714109.9900000002"/>
    <n v="3.1765556666666667E-2"/>
  </r>
  <r>
    <s v="21375102"/>
    <s v="MUSEO NACIONAL DE COSTA RICA"/>
    <x v="4"/>
    <s v="001"/>
    <x v="118"/>
    <s v="MANT. Y REPARACION DE EQUIPO DE COMUNICAC."/>
    <n v="7000000"/>
    <n v="7000000"/>
    <n v="5250000"/>
    <n v="0"/>
    <n v="0"/>
    <n v="0"/>
    <n v="4915500"/>
    <n v="0"/>
    <n v="2084500"/>
    <n v="0.70221428571428568"/>
  </r>
  <r>
    <s v="21375102"/>
    <s v="MUSEO NACIONAL DE COSTA RICA"/>
    <x v="4"/>
    <s v="001"/>
    <x v="54"/>
    <s v="MANT. Y REPARACION DE EQUIPO Y MOBILIARIO DE OFIC."/>
    <n v="18000000"/>
    <n v="22950000"/>
    <n v="15975000"/>
    <n v="0"/>
    <n v="0"/>
    <n v="0"/>
    <n v="5608749.79"/>
    <n v="0"/>
    <n v="17341250.210000001"/>
    <n v="0.24438996906318083"/>
  </r>
  <r>
    <s v="21375102"/>
    <s v="MUSEO NACIONAL DE COSTA RICA"/>
    <x v="4"/>
    <s v="001"/>
    <x v="55"/>
    <s v="MANT. Y REP. DE EQUIPO DE COMPUTO Y SIST. DE INF."/>
    <n v="15000000"/>
    <n v="15000000"/>
    <n v="11250000"/>
    <n v="0"/>
    <n v="0"/>
    <n v="0"/>
    <n v="449210.99"/>
    <n v="0"/>
    <n v="14550789.01"/>
    <n v="2.9947399333333333E-2"/>
  </r>
  <r>
    <s v="21375102"/>
    <s v="MUSEO NACIONAL DE COSTA RICA"/>
    <x v="4"/>
    <s v="001"/>
    <x v="56"/>
    <s v="MANTENIMIENTO Y REPARACION DE OTROS EQUIPOS"/>
    <n v="850000"/>
    <n v="850000"/>
    <n v="637500"/>
    <n v="0"/>
    <n v="0"/>
    <n v="0"/>
    <n v="0"/>
    <n v="0"/>
    <n v="850000"/>
    <n v="0"/>
  </r>
  <r>
    <s v="21375102"/>
    <s v="MUSEO NACIONAL DE COSTA RICA"/>
    <x v="4"/>
    <s v="001"/>
    <x v="57"/>
    <s v="IMPUESTOS"/>
    <n v="600000"/>
    <n v="500000"/>
    <n v="400000"/>
    <n v="0"/>
    <n v="0"/>
    <n v="0"/>
    <n v="0"/>
    <n v="0"/>
    <n v="500000"/>
    <n v="0"/>
  </r>
  <r>
    <s v="21375102"/>
    <s v="MUSEO NACIONAL DE COSTA RICA"/>
    <x v="4"/>
    <s v="001"/>
    <x v="58"/>
    <s v="OTROS IMPUESTOS"/>
    <n v="600000"/>
    <n v="500000"/>
    <n v="400000"/>
    <n v="0"/>
    <n v="0"/>
    <n v="0"/>
    <n v="0"/>
    <n v="0"/>
    <n v="500000"/>
    <n v="0"/>
  </r>
  <r>
    <s v="21375102"/>
    <s v="MUSEO NACIONAL DE COSTA RICA"/>
    <x v="4"/>
    <s v="001"/>
    <x v="59"/>
    <s v="SERVICIOS DIVERSOS"/>
    <n v="1650000"/>
    <n v="1650000"/>
    <n v="1237500"/>
    <n v="0"/>
    <n v="0"/>
    <n v="0"/>
    <n v="14929.56"/>
    <n v="7467.04"/>
    <n v="1635070.44"/>
    <n v="9.0482181818181823E-3"/>
  </r>
  <r>
    <s v="21375102"/>
    <s v="MUSEO NACIONAL DE COSTA RICA"/>
    <x v="4"/>
    <s v="001"/>
    <x v="60"/>
    <s v="DEDUCIBLES"/>
    <n v="1500000"/>
    <n v="1500000"/>
    <n v="1125000"/>
    <n v="0"/>
    <n v="0"/>
    <n v="0"/>
    <n v="0"/>
    <n v="0"/>
    <n v="1500000"/>
    <n v="0"/>
  </r>
  <r>
    <s v="21375102"/>
    <s v="MUSEO NACIONAL DE COSTA RICA"/>
    <x v="4"/>
    <s v="001"/>
    <x v="143"/>
    <s v="OTROS SERVICIOS NO ESPECIFICADOS"/>
    <n v="150000"/>
    <n v="150000"/>
    <n v="112500"/>
    <n v="0"/>
    <n v="0"/>
    <n v="0"/>
    <n v="14929.56"/>
    <n v="7467.04"/>
    <n v="135070.44"/>
    <n v="9.9530399999999991E-2"/>
  </r>
  <r>
    <s v="21375102"/>
    <s v="MUSEO NACIONAL DE COSTA RICA"/>
    <x v="4"/>
    <s v="001"/>
    <x v="61"/>
    <s v="MATERIALES Y SUMINISTROS"/>
    <n v="101331290"/>
    <n v="101331290"/>
    <n v="75669342.5"/>
    <n v="0"/>
    <n v="0"/>
    <n v="0"/>
    <n v="22276412.850000001"/>
    <n v="5662263.8499999996"/>
    <n v="79054877.150000006"/>
    <n v="0.21983745445261776"/>
  </r>
  <r>
    <s v="21375102"/>
    <s v="MUSEO NACIONAL DE COSTA RICA"/>
    <x v="4"/>
    <s v="001"/>
    <x v="62"/>
    <s v="PRODUCTOS QUIMICOS Y CONEXOS"/>
    <n v="24076000"/>
    <n v="23899000"/>
    <n v="17968500"/>
    <n v="0"/>
    <n v="0"/>
    <n v="0"/>
    <n v="6586126.9900000002"/>
    <n v="5662263.8499999996"/>
    <n v="17312873.010000002"/>
    <n v="0.27558169756056738"/>
  </r>
  <r>
    <s v="21375102"/>
    <s v="MUSEO NACIONAL DE COSTA RICA"/>
    <x v="4"/>
    <s v="001"/>
    <x v="63"/>
    <s v="COMBUSTIBLES Y LUBRICANTES"/>
    <n v="14250000"/>
    <n v="14250000"/>
    <n v="10687500"/>
    <n v="0"/>
    <n v="0"/>
    <n v="0"/>
    <n v="5662263.8499999996"/>
    <n v="5662263.8499999996"/>
    <n v="8587736.1500000004"/>
    <n v="0.39735184912280697"/>
  </r>
  <r>
    <s v="21375102"/>
    <s v="MUSEO NACIONAL DE COSTA RICA"/>
    <x v="4"/>
    <s v="001"/>
    <x v="119"/>
    <s v="PRODUCTOS FARMACEUTICOS Y MEDICINALES"/>
    <n v="950000"/>
    <n v="950000"/>
    <n v="712500"/>
    <n v="0"/>
    <n v="0"/>
    <n v="0"/>
    <n v="0"/>
    <n v="0"/>
    <n v="950000"/>
    <n v="0"/>
  </r>
  <r>
    <s v="21375102"/>
    <s v="MUSEO NACIONAL DE COSTA RICA"/>
    <x v="4"/>
    <s v="001"/>
    <x v="64"/>
    <s v="TINTAS, PINTURAS Y DILUYENTES"/>
    <n v="6100000"/>
    <n v="6100000"/>
    <n v="4575000"/>
    <n v="0"/>
    <n v="0"/>
    <n v="0"/>
    <n v="799111.14"/>
    <n v="0"/>
    <n v="5300888.8600000003"/>
    <n v="0.13100182622950821"/>
  </r>
  <r>
    <s v="21375102"/>
    <s v="MUSEO NACIONAL DE COSTA RICA"/>
    <x v="4"/>
    <s v="001"/>
    <x v="144"/>
    <s v="OTROS PRODUCTOS QUIMICOS Y CONEXOS"/>
    <n v="2776000"/>
    <n v="2599000"/>
    <n v="1993500"/>
    <n v="0"/>
    <n v="0"/>
    <n v="0"/>
    <n v="124752"/>
    <n v="0"/>
    <n v="2474248"/>
    <n v="4.8000000000000001E-2"/>
  </r>
  <r>
    <s v="21375102"/>
    <s v="MUSEO NACIONAL DE COSTA RICA"/>
    <x v="4"/>
    <s v="001"/>
    <x v="65"/>
    <s v="ALIMENTOS Y PRODUCTOS AGROPECUARIOS"/>
    <n v="456843"/>
    <n v="1466843"/>
    <n v="847632.25"/>
    <n v="0"/>
    <n v="0"/>
    <n v="0"/>
    <n v="0"/>
    <n v="0"/>
    <n v="1466843"/>
    <n v="0"/>
  </r>
  <r>
    <s v="21375102"/>
    <s v="MUSEO NACIONAL DE COSTA RICA"/>
    <x v="4"/>
    <s v="001"/>
    <x v="67"/>
    <s v="ALIMENTOS Y BEBIDAS"/>
    <n v="456843"/>
    <n v="1466843"/>
    <n v="847632.25"/>
    <n v="0"/>
    <n v="0"/>
    <n v="0"/>
    <n v="0"/>
    <n v="0"/>
    <n v="1466843"/>
    <n v="0"/>
  </r>
  <r>
    <s v="21375102"/>
    <s v="MUSEO NACIONAL DE COSTA RICA"/>
    <x v="4"/>
    <s v="001"/>
    <x v="68"/>
    <s v="MATERIALES Y PROD DE USO EN LA CONSTRUC Y MANT."/>
    <n v="14940000"/>
    <n v="12830000"/>
    <n v="10100000"/>
    <n v="0"/>
    <n v="0"/>
    <n v="0"/>
    <n v="1521784.29"/>
    <n v="0"/>
    <n v="11308215.710000001"/>
    <n v="0.11861140218238504"/>
  </r>
  <r>
    <s v="21375102"/>
    <s v="MUSEO NACIONAL DE COSTA RICA"/>
    <x v="4"/>
    <s v="001"/>
    <x v="120"/>
    <s v="MATERIALES Y PRODUCTOS METALICOS"/>
    <n v="3410000"/>
    <n v="3100000"/>
    <n v="2402500"/>
    <n v="0"/>
    <n v="0"/>
    <n v="0"/>
    <n v="324904.67"/>
    <n v="0"/>
    <n v="2775095.33"/>
    <n v="0.10480795806451612"/>
  </r>
  <r>
    <s v="21375102"/>
    <s v="MUSEO NACIONAL DE COSTA RICA"/>
    <x v="4"/>
    <s v="001"/>
    <x v="145"/>
    <s v="MATERIALES Y PRODUCTOS MINERALES Y ASFALTICOS"/>
    <n v="1950000"/>
    <n v="1750000"/>
    <n v="1362500"/>
    <n v="0"/>
    <n v="0"/>
    <n v="0"/>
    <n v="0"/>
    <n v="0"/>
    <n v="1750000"/>
    <n v="0"/>
  </r>
  <r>
    <s v="21375102"/>
    <s v="MUSEO NACIONAL DE COSTA RICA"/>
    <x v="4"/>
    <s v="001"/>
    <x v="146"/>
    <s v="MADERA Y SUS DERIVADOS"/>
    <n v="500000"/>
    <n v="500000"/>
    <n v="375000"/>
    <n v="0"/>
    <n v="0"/>
    <n v="0"/>
    <n v="0"/>
    <n v="0"/>
    <n v="500000"/>
    <n v="0"/>
  </r>
  <r>
    <s v="21375102"/>
    <s v="MUSEO NACIONAL DE COSTA RICA"/>
    <x v="4"/>
    <s v="001"/>
    <x v="69"/>
    <s v="MAT. Y PROD. ELECTRICOS, TELEFONICOS Y DE COMPUTO"/>
    <n v="3230000"/>
    <n v="3630000"/>
    <n v="2622500"/>
    <n v="0"/>
    <n v="0"/>
    <n v="0"/>
    <n v="899903.75"/>
    <n v="0"/>
    <n v="2730096.25"/>
    <n v="0.2479073691460055"/>
  </r>
  <r>
    <s v="21375102"/>
    <s v="MUSEO NACIONAL DE COSTA RICA"/>
    <x v="4"/>
    <s v="001"/>
    <x v="147"/>
    <s v="MATERIALES Y PRODUCTOS DE VIDRIO"/>
    <n v="850000"/>
    <n v="850000"/>
    <n v="637500"/>
    <n v="0"/>
    <n v="0"/>
    <n v="0"/>
    <n v="0"/>
    <n v="0"/>
    <n v="850000"/>
    <n v="0"/>
  </r>
  <r>
    <s v="21375102"/>
    <s v="MUSEO NACIONAL DE COSTA RICA"/>
    <x v="4"/>
    <s v="001"/>
    <x v="148"/>
    <s v="MATERIALES Y PRODUCTOS DE PLASTICO"/>
    <n v="2800000"/>
    <n v="1300000"/>
    <n v="1300000"/>
    <n v="0"/>
    <n v="0"/>
    <n v="0"/>
    <n v="98305.48"/>
    <n v="0"/>
    <n v="1201694.52"/>
    <n v="7.5619599999999995E-2"/>
  </r>
  <r>
    <s v="21375102"/>
    <s v="MUSEO NACIONAL DE COSTA RICA"/>
    <x v="4"/>
    <s v="001"/>
    <x v="149"/>
    <s v="OTROS MAT. Y PROD.DE USO EN LA CONSTRU. Y MANTENIM"/>
    <n v="2200000"/>
    <n v="1700000"/>
    <n v="1400000"/>
    <n v="0"/>
    <n v="0"/>
    <n v="0"/>
    <n v="198670.39"/>
    <n v="0"/>
    <n v="1501329.61"/>
    <n v="0.11686493529411765"/>
  </r>
  <r>
    <s v="21375102"/>
    <s v="MUSEO NACIONAL DE COSTA RICA"/>
    <x v="4"/>
    <s v="001"/>
    <x v="70"/>
    <s v="HERRAMIENTAS, REPUESTOS Y ACCESORIOS"/>
    <n v="28536790"/>
    <n v="29103290"/>
    <n v="21685842.5"/>
    <n v="0"/>
    <n v="0"/>
    <n v="0"/>
    <n v="3178924.22"/>
    <n v="0"/>
    <n v="25924365.780000001"/>
    <n v="0.1092290328687925"/>
  </r>
  <r>
    <s v="21375102"/>
    <s v="MUSEO NACIONAL DE COSTA RICA"/>
    <x v="4"/>
    <s v="001"/>
    <x v="71"/>
    <s v="HERRAMIENTAS E INSTRUMENTOS"/>
    <n v="8585000"/>
    <n v="9151500"/>
    <n v="6722000"/>
    <n v="0"/>
    <n v="0"/>
    <n v="0"/>
    <n v="74704.59"/>
    <n v="0"/>
    <n v="9076795.4100000001"/>
    <n v="8.1630978528110139E-3"/>
  </r>
  <r>
    <s v="21375102"/>
    <s v="MUSEO NACIONAL DE COSTA RICA"/>
    <x v="4"/>
    <s v="001"/>
    <x v="72"/>
    <s v="REPUESTOS Y ACCESORIOS"/>
    <n v="19951790"/>
    <n v="19951790"/>
    <n v="14963842.5"/>
    <n v="0"/>
    <n v="0"/>
    <n v="0"/>
    <n v="3104219.63"/>
    <n v="0"/>
    <n v="16847570.370000001"/>
    <n v="0.15558602160507903"/>
  </r>
  <r>
    <s v="21375102"/>
    <s v="MUSEO NACIONAL DE COSTA RICA"/>
    <x v="4"/>
    <s v="001"/>
    <x v="73"/>
    <s v="UTILES, MATERIALES Y SUMINISTROS DIVERSOS"/>
    <n v="33321657"/>
    <n v="34032157"/>
    <n v="25067367.75"/>
    <n v="0"/>
    <n v="0"/>
    <n v="0"/>
    <n v="10989577.35"/>
    <n v="0"/>
    <n v="23042579.649999999"/>
    <n v="0.32291744981077747"/>
  </r>
  <r>
    <s v="21375102"/>
    <s v="MUSEO NACIONAL DE COSTA RICA"/>
    <x v="4"/>
    <s v="001"/>
    <x v="74"/>
    <s v="UTILES Y MATERIALES DE OFICINA Y COMPUTO"/>
    <n v="6735157"/>
    <n v="6735157"/>
    <n v="5051367.75"/>
    <n v="0"/>
    <n v="0"/>
    <n v="0"/>
    <n v="853688.98"/>
    <n v="0"/>
    <n v="5881468.0199999996"/>
    <n v="0.12675116259353716"/>
  </r>
  <r>
    <s v="21375102"/>
    <s v="MUSEO NACIONAL DE COSTA RICA"/>
    <x v="4"/>
    <s v="001"/>
    <x v="150"/>
    <s v="UTILES Y MATERIALES MEDICO, HOSPITALARIO Y DE INV."/>
    <n v="1416500"/>
    <n v="150000"/>
    <n v="150000"/>
    <n v="0"/>
    <n v="0"/>
    <n v="0"/>
    <n v="0"/>
    <n v="0"/>
    <n v="150000"/>
    <n v="0"/>
  </r>
  <r>
    <s v="21375102"/>
    <s v="MUSEO NACIONAL DE COSTA RICA"/>
    <x v="4"/>
    <s v="001"/>
    <x v="75"/>
    <s v="PRODUCTOS DE PAPEL, CARTON E IMPRESOS"/>
    <n v="2950000"/>
    <n v="2823000"/>
    <n v="2149000"/>
    <n v="0"/>
    <n v="0"/>
    <n v="0"/>
    <n v="549095.25"/>
    <n v="0"/>
    <n v="2273904.75"/>
    <n v="0.19450770456960681"/>
  </r>
  <r>
    <s v="21375102"/>
    <s v="MUSEO NACIONAL DE COSTA RICA"/>
    <x v="4"/>
    <s v="001"/>
    <x v="121"/>
    <s v="TEXTILES Y VESTUARIO"/>
    <n v="4150000"/>
    <n v="4150000"/>
    <n v="3112500"/>
    <n v="0"/>
    <n v="0"/>
    <n v="0"/>
    <n v="0"/>
    <n v="0"/>
    <n v="4150000"/>
    <n v="0"/>
  </r>
  <r>
    <s v="21375102"/>
    <s v="MUSEO NACIONAL DE COSTA RICA"/>
    <x v="4"/>
    <s v="001"/>
    <x v="76"/>
    <s v="UTILES Y MATERIALES DE LIMPIEZA"/>
    <n v="8500000"/>
    <n v="10300000"/>
    <n v="7275000"/>
    <n v="0"/>
    <n v="0"/>
    <n v="0"/>
    <n v="7190560.3200000003"/>
    <n v="0"/>
    <n v="3109439.68"/>
    <n v="0.69811265242718445"/>
  </r>
  <r>
    <s v="21375102"/>
    <s v="MUSEO NACIONAL DE COSTA RICA"/>
    <x v="4"/>
    <s v="001"/>
    <x v="77"/>
    <s v="UTILES Y MATERIALES DE RESGUARDO Y SEGURIDAD"/>
    <n v="1100000"/>
    <n v="1100000"/>
    <n v="825000"/>
    <n v="0"/>
    <n v="0"/>
    <n v="0"/>
    <n v="0"/>
    <n v="0"/>
    <n v="1100000"/>
    <n v="0"/>
  </r>
  <r>
    <s v="21375102"/>
    <s v="MUSEO NACIONAL DE COSTA RICA"/>
    <x v="4"/>
    <s v="001"/>
    <x v="78"/>
    <s v="UTILES Y MATERIALES DE COCINA Y COMEDOR"/>
    <n v="100000"/>
    <n v="100000"/>
    <n v="75000"/>
    <n v="0"/>
    <n v="0"/>
    <n v="0"/>
    <n v="0"/>
    <n v="0"/>
    <n v="100000"/>
    <n v="0"/>
  </r>
  <r>
    <s v="21375102"/>
    <s v="MUSEO NACIONAL DE COSTA RICA"/>
    <x v="4"/>
    <s v="001"/>
    <x v="122"/>
    <s v="OTROS UTILES, MATERIALES Y SUMINISTROS DIVERSOS"/>
    <n v="8370000"/>
    <n v="8674000"/>
    <n v="6429500"/>
    <n v="0"/>
    <n v="0"/>
    <n v="0"/>
    <n v="2396232.7999999998"/>
    <n v="0"/>
    <n v="6277767.2000000002"/>
    <n v="0.27625464606871108"/>
  </r>
  <r>
    <s v="21375102"/>
    <s v="MUSEO NACIONAL DE COSTA RICA"/>
    <x v="4"/>
    <s v="001"/>
    <x v="79"/>
    <s v="TRANSFERENCIAS CORRIENTES"/>
    <n v="61711922"/>
    <n v="61711922"/>
    <n v="58249345"/>
    <n v="0"/>
    <n v="0"/>
    <n v="0"/>
    <n v="30348633.920000002"/>
    <n v="30348633.920000002"/>
    <n v="31363288.079999998"/>
    <n v="0.49177910744701814"/>
  </r>
  <r>
    <s v="21375102"/>
    <s v="MUSEO NACIONAL DE COSTA RICA"/>
    <x v="4"/>
    <s v="001"/>
    <x v="80"/>
    <s v="TRANSFERENCIAS CORRIENTES AL SECTOR PUBLICO"/>
    <n v="33011922"/>
    <n v="33011922"/>
    <n v="32724345"/>
    <n v="0"/>
    <n v="0"/>
    <n v="0"/>
    <n v="18557960.84"/>
    <n v="18557960.84"/>
    <n v="14453961.16"/>
    <n v="0.56215935685295759"/>
  </r>
  <r>
    <s v="21375102"/>
    <s v="MUSEO NACIONAL DE COSTA RICA"/>
    <x v="4"/>
    <s v="001"/>
    <x v="151"/>
    <s v="CCSS CONTRIBUCION ESTATAL SEGURO PENSIONES (CONTRIBUCION ESTATAL AL SEGURO DE PENSIONES, SEGUN LEY NO. 17 DEL 22 DE OCTUBRE DE 1943, LEY"/>
    <n v="28477317"/>
    <n v="28477317"/>
    <n v="28229242"/>
    <n v="0"/>
    <n v="0"/>
    <n v="0"/>
    <n v="16008790.390000001"/>
    <n v="16008790.390000001"/>
    <n v="12468526.609999999"/>
    <n v="0.56215936318719917"/>
  </r>
  <r>
    <s v="21375102"/>
    <s v="MUSEO NACIONAL DE COSTA RICA"/>
    <x v="4"/>
    <s v="001"/>
    <x v="152"/>
    <s v="CCSS CONTRIBUCION ESTATAL SEGURO SALUD (CONTRIBUCION ESTATAL AL SEGURO DE SALUD, SEGUN LEY NO. 17 DEL 22 DE OCTUBRE DE 1943, LEY"/>
    <n v="4534605"/>
    <n v="4534605"/>
    <n v="4495103"/>
    <n v="0"/>
    <n v="0"/>
    <n v="0"/>
    <n v="2549170.4500000002"/>
    <n v="2549170.4500000002"/>
    <n v="1985434.55"/>
    <n v="0.56215931707392375"/>
  </r>
  <r>
    <s v="21375102"/>
    <s v="MUSEO NACIONAL DE COSTA RICA"/>
    <x v="4"/>
    <s v="001"/>
    <x v="87"/>
    <s v="PRESTACIONES"/>
    <n v="28700000"/>
    <n v="28700000"/>
    <n v="25525000"/>
    <n v="0"/>
    <n v="0"/>
    <n v="0"/>
    <n v="11790673.08"/>
    <n v="11790673.08"/>
    <n v="16909326.920000002"/>
    <n v="0.41082484599303137"/>
  </r>
  <r>
    <s v="21375102"/>
    <s v="MUSEO NACIONAL DE COSTA RICA"/>
    <x v="4"/>
    <s v="001"/>
    <x v="88"/>
    <s v="PRESTACIONES LEGALES"/>
    <n v="12700000"/>
    <n v="12700000"/>
    <n v="9525000"/>
    <n v="0"/>
    <n v="0"/>
    <n v="0"/>
    <n v="3478951.3"/>
    <n v="3478951.3"/>
    <n v="9221048.6999999993"/>
    <n v="0.27393317322834643"/>
  </r>
  <r>
    <s v="21375102"/>
    <s v="MUSEO NACIONAL DE COSTA RICA"/>
    <x v="4"/>
    <s v="001"/>
    <x v="89"/>
    <s v="OTRAS PRESTACIONES"/>
    <n v="16000000"/>
    <n v="16000000"/>
    <n v="16000000"/>
    <n v="0"/>
    <n v="0"/>
    <n v="0"/>
    <n v="8311721.7800000003"/>
    <n v="8311721.7800000003"/>
    <n v="7688278.2199999997"/>
    <n v="0.51948261125000006"/>
  </r>
  <r>
    <s v="21375102"/>
    <s v="MUSEO NACIONAL DE COSTA RICA"/>
    <x v="4"/>
    <s v="001"/>
    <x v="94"/>
    <s v="OTRAS TRANSFERENCIAS CORRIENTES AL SECTOR PRIVADO"/>
    <n v="0"/>
    <n v="0"/>
    <n v="0"/>
    <n v="0"/>
    <n v="0"/>
    <n v="0"/>
    <n v="0"/>
    <n v="0"/>
    <n v="0"/>
    <n v="0"/>
  </r>
  <r>
    <s v="21375102"/>
    <s v="MUSEO NACIONAL DE COSTA RICA"/>
    <x v="4"/>
    <s v="001"/>
    <x v="95"/>
    <s v="INDEMNIZACIONES"/>
    <n v="0"/>
    <n v="0"/>
    <n v="0"/>
    <n v="0"/>
    <n v="0"/>
    <n v="0"/>
    <n v="0"/>
    <n v="0"/>
    <n v="0"/>
    <n v="0"/>
  </r>
  <r>
    <s v="21375102"/>
    <s v="MUSEO NACIONAL DE COSTA RICA"/>
    <x v="4"/>
    <s v="280"/>
    <x v="99"/>
    <s v="BIENES DURADEROS"/>
    <n v="36000000"/>
    <n v="36000000"/>
    <n v="36000000"/>
    <n v="0"/>
    <n v="0"/>
    <n v="0"/>
    <n v="10672672"/>
    <n v="0"/>
    <n v="25327328"/>
    <n v="0.29646311111111112"/>
  </r>
  <r>
    <s v="21375102"/>
    <s v="MUSEO NACIONAL DE COSTA RICA"/>
    <x v="4"/>
    <s v="280"/>
    <x v="100"/>
    <s v="MAQUINARIA, EQUIPO Y MOBILIARIO"/>
    <n v="16000000"/>
    <n v="16000000"/>
    <n v="16000000"/>
    <n v="0"/>
    <n v="0"/>
    <n v="0"/>
    <n v="10672672"/>
    <n v="0"/>
    <n v="5327328"/>
    <n v="0.66704200000000002"/>
  </r>
  <r>
    <s v="21375102"/>
    <s v="MUSEO NACIONAL DE COSTA RICA"/>
    <x v="4"/>
    <s v="280"/>
    <x v="102"/>
    <s v="EQUIPO Y MOBILIARIO DE OFICINA"/>
    <n v="3000000"/>
    <n v="3000000"/>
    <n v="3000000"/>
    <n v="0"/>
    <n v="0"/>
    <n v="0"/>
    <n v="0"/>
    <n v="0"/>
    <n v="3000000"/>
    <n v="0"/>
  </r>
  <r>
    <s v="21375102"/>
    <s v="MUSEO NACIONAL DE COSTA RICA"/>
    <x v="4"/>
    <s v="280"/>
    <x v="103"/>
    <s v="EQUIPO Y PROGRAMAS DE COMPUTO"/>
    <n v="13000000"/>
    <n v="13000000"/>
    <n v="13000000"/>
    <n v="0"/>
    <n v="0"/>
    <n v="0"/>
    <n v="10672672"/>
    <n v="0"/>
    <n v="2327328"/>
    <n v="0.82097476923076929"/>
  </r>
  <r>
    <s v="21375102"/>
    <s v="MUSEO NACIONAL DE COSTA RICA"/>
    <x v="4"/>
    <s v="280"/>
    <x v="108"/>
    <s v="BIENES DURADEROS DIVERSOS"/>
    <n v="20000000"/>
    <n v="20000000"/>
    <n v="20000000"/>
    <n v="0"/>
    <n v="0"/>
    <n v="0"/>
    <n v="0"/>
    <n v="0"/>
    <n v="20000000"/>
    <n v="0"/>
  </r>
  <r>
    <s v="21375102"/>
    <s v="MUSEO NACIONAL DE COSTA RICA"/>
    <x v="4"/>
    <s v="280"/>
    <x v="109"/>
    <s v="BIENES INTANGIBLES"/>
    <n v="20000000"/>
    <n v="20000000"/>
    <n v="20000000"/>
    <n v="0"/>
    <n v="0"/>
    <n v="0"/>
    <n v="0"/>
    <n v="0"/>
    <n v="20000000"/>
    <n v="0"/>
  </r>
  <r>
    <s v="21375103"/>
    <s v="MUSEO DE ARTE COSTARRICENSE"/>
    <x v="5"/>
    <s v="001"/>
    <x v="0"/>
    <s v=""/>
    <n v="1727065063"/>
    <n v="1730065063"/>
    <n v="1465705302.76"/>
    <n v="0"/>
    <n v="0"/>
    <n v="0"/>
    <n v="746653215"/>
    <n v="675619720.00999999"/>
    <n v="983411848"/>
    <n v="0.43157522278686694"/>
  </r>
  <r>
    <s v="21375103"/>
    <s v="MUSEO DE ARTE COSTARRICENSE"/>
    <x v="5"/>
    <s v="001"/>
    <x v="1"/>
    <s v="REMUNERACIONES"/>
    <n v="950037989"/>
    <n v="950037989"/>
    <n v="896527843"/>
    <n v="0"/>
    <n v="0"/>
    <n v="0"/>
    <n v="465582533.74000001"/>
    <n v="404238713.06"/>
    <n v="484455455.25999999"/>
    <n v="0.49006728060429172"/>
  </r>
  <r>
    <s v="21375103"/>
    <s v="MUSEO DE ARTE COSTARRICENSE"/>
    <x v="5"/>
    <s v="001"/>
    <x v="2"/>
    <s v="REMUNERACIONES BASICAS"/>
    <n v="497065600"/>
    <n v="530847723"/>
    <n v="486242922"/>
    <n v="0"/>
    <n v="0"/>
    <n v="0"/>
    <n v="240493869.09"/>
    <n v="203313467.34"/>
    <n v="290353853.91000003"/>
    <n v="0.45303739409653643"/>
  </r>
  <r>
    <s v="21375103"/>
    <s v="MUSEO DE ARTE COSTARRICENSE"/>
    <x v="5"/>
    <s v="001"/>
    <x v="3"/>
    <s v="SUELDOS PARA CARGOS FIJOS"/>
    <n v="483165600"/>
    <n v="516947723"/>
    <n v="485142922"/>
    <n v="0"/>
    <n v="0"/>
    <n v="0"/>
    <n v="239544740.47999999"/>
    <n v="202364338.72999999"/>
    <n v="277402982.51999998"/>
    <n v="0.46338291053851877"/>
  </r>
  <r>
    <s v="21375103"/>
    <s v="MUSEO DE ARTE COSTARRICENSE"/>
    <x v="5"/>
    <s v="001"/>
    <x v="130"/>
    <s v="JORNALES"/>
    <n v="4100000"/>
    <n v="4100000"/>
    <n v="1100000"/>
    <n v="0"/>
    <n v="0"/>
    <n v="0"/>
    <n v="949128.61"/>
    <n v="949128.61"/>
    <n v="3150871.39"/>
    <n v="0.23149478292682926"/>
  </r>
  <r>
    <s v="21375103"/>
    <s v="MUSEO DE ARTE COSTARRICENSE"/>
    <x v="5"/>
    <s v="001"/>
    <x v="4"/>
    <s v="SUPLENCIAS"/>
    <n v="9800000"/>
    <n v="9800000"/>
    <n v="0"/>
    <n v="0"/>
    <n v="0"/>
    <n v="0"/>
    <n v="0"/>
    <n v="0"/>
    <n v="9800000"/>
    <n v="0"/>
  </r>
  <r>
    <s v="21375103"/>
    <s v="MUSEO DE ARTE COSTARRICENSE"/>
    <x v="5"/>
    <s v="001"/>
    <x v="5"/>
    <s v="REMUNERACIONES EVENTUALES"/>
    <n v="4300000"/>
    <n v="4300000"/>
    <n v="4300000"/>
    <n v="0"/>
    <n v="0"/>
    <n v="0"/>
    <n v="4299844.3899999997"/>
    <n v="4226477.41"/>
    <n v="155.61000000000001"/>
    <n v="0.99996381162790693"/>
  </r>
  <r>
    <s v="21375103"/>
    <s v="MUSEO DE ARTE COSTARRICENSE"/>
    <x v="5"/>
    <s v="001"/>
    <x v="6"/>
    <s v="TIEMPO EXTRAORDINARIO"/>
    <n v="4300000"/>
    <n v="4300000"/>
    <n v="4300000"/>
    <n v="0"/>
    <n v="0"/>
    <n v="0"/>
    <n v="4299844.3899999997"/>
    <n v="4226477.41"/>
    <n v="155.61000000000001"/>
    <n v="0.99996381162790693"/>
  </r>
  <r>
    <s v="21375103"/>
    <s v="MUSEO DE ARTE COSTARRICENSE"/>
    <x v="5"/>
    <s v="001"/>
    <x v="7"/>
    <s v="INCENTIVOS SALARIALES"/>
    <n v="295600038"/>
    <n v="261817915"/>
    <n v="259168574"/>
    <n v="0"/>
    <n v="0"/>
    <n v="0"/>
    <n v="139195459.56999999"/>
    <n v="125192805.62"/>
    <n v="122622455.43000001"/>
    <n v="0.53164986654942992"/>
  </r>
  <r>
    <s v="21375103"/>
    <s v="MUSEO DE ARTE COSTARRICENSE"/>
    <x v="5"/>
    <s v="001"/>
    <x v="8"/>
    <s v="RETRIBUCION POR AÑOS SERVIDOS"/>
    <n v="110500000"/>
    <n v="96475338"/>
    <n v="96475338"/>
    <n v="0"/>
    <n v="0"/>
    <n v="0"/>
    <n v="58492222.539999999"/>
    <n v="50173245.119999997"/>
    <n v="37983115.460000001"/>
    <n v="0.60629196800533625"/>
  </r>
  <r>
    <s v="21375103"/>
    <s v="MUSEO DE ARTE COSTARRICENSE"/>
    <x v="5"/>
    <s v="001"/>
    <x v="9"/>
    <s v="RESTRICCION AL EJERCICIO LIBERAL DE LA PROFESION"/>
    <n v="54988320"/>
    <n v="48296760"/>
    <n v="48296760"/>
    <n v="0"/>
    <n v="0"/>
    <n v="0"/>
    <n v="30732774.539999999"/>
    <n v="26395344.5"/>
    <n v="17563985.460000001"/>
    <n v="0.63633201357606595"/>
  </r>
  <r>
    <s v="21375103"/>
    <s v="MUSEO DE ARTE COSTARRICENSE"/>
    <x v="5"/>
    <s v="001"/>
    <x v="10"/>
    <s v="DECIMOTERCER MES"/>
    <n v="61468187"/>
    <n v="61468187"/>
    <n v="58818846"/>
    <n v="0"/>
    <n v="0"/>
    <n v="0"/>
    <n v="279255.27"/>
    <n v="279255.27"/>
    <n v="61188931.729999997"/>
    <n v="4.5430861658568196E-3"/>
  </r>
  <r>
    <s v="21375103"/>
    <s v="MUSEO DE ARTE COSTARRICENSE"/>
    <x v="5"/>
    <s v="001"/>
    <x v="11"/>
    <s v="SALARIO ESCOLAR"/>
    <n v="53143531"/>
    <n v="41673276"/>
    <n v="41673276"/>
    <n v="0"/>
    <n v="0"/>
    <n v="0"/>
    <n v="40307026.609999999"/>
    <n v="40307026.609999999"/>
    <n v="1366249.39"/>
    <n v="0.96721521509372099"/>
  </r>
  <r>
    <s v="21375103"/>
    <s v="MUSEO DE ARTE COSTARRICENSE"/>
    <x v="5"/>
    <s v="001"/>
    <x v="12"/>
    <s v="OTROS INCENTIVOS SALARIALES"/>
    <n v="15500000"/>
    <n v="13904354"/>
    <n v="13904354"/>
    <n v="0"/>
    <n v="0"/>
    <n v="0"/>
    <n v="9384180.6099999994"/>
    <n v="8037934.1200000001"/>
    <n v="4520173.3899999997"/>
    <n v="0.67490950029034069"/>
  </r>
  <r>
    <s v="21375103"/>
    <s v="MUSEO DE ARTE COSTARRICENSE"/>
    <x v="5"/>
    <s v="001"/>
    <x v="13"/>
    <s v="CONTRIB. PATRONALES AL DES. Y LA SEGURIDAD SOCIAL"/>
    <n v="71711002"/>
    <n v="71711002"/>
    <n v="68610034"/>
    <n v="0"/>
    <n v="0"/>
    <n v="0"/>
    <n v="37645037"/>
    <n v="32642730"/>
    <n v="34065965"/>
    <n v="0.52495483189594816"/>
  </r>
  <r>
    <s v="21375103"/>
    <s v="MUSEO DE ARTE COSTARRICENSE"/>
    <x v="5"/>
    <s v="001"/>
    <x v="153"/>
    <s v="CCSS CONTRIBUCION PATRONAL SEGURO SALUD (CONTRIBUCION PATRONAL SEGURO DE SALUD, SEGUN LEY NO. 17 DEL 22 DE OCTUBRE DE 1943, LEY"/>
    <n v="68033515"/>
    <n v="68033515"/>
    <n v="65091571"/>
    <n v="0"/>
    <n v="0"/>
    <n v="0"/>
    <n v="35716699"/>
    <n v="30970672"/>
    <n v="32316816"/>
    <n v="0.52498682450847933"/>
  </r>
  <r>
    <s v="21375103"/>
    <s v="MUSEO DE ARTE COSTARRICENSE"/>
    <x v="5"/>
    <s v="001"/>
    <x v="154"/>
    <s v="BANCO POPULAR Y DE DESARROLLO COMUNAL. (BPDC) (SEGUN LEY NO. 4351 DEL 11 DE JULIO DE 1969, LEY ORGANICA DEL B.P.D.C.)."/>
    <n v="3677487"/>
    <n v="3677487"/>
    <n v="3518463"/>
    <n v="0"/>
    <n v="0"/>
    <n v="0"/>
    <n v="1928338"/>
    <n v="1672058"/>
    <n v="1749149"/>
    <n v="0.52436296851627207"/>
  </r>
  <r>
    <s v="21375103"/>
    <s v="MUSEO DE ARTE COSTARRICENSE"/>
    <x v="5"/>
    <s v="001"/>
    <x v="16"/>
    <s v="CONTRIB PATRONALES A FOND PENS Y OTROS FOND CAPIT."/>
    <n v="81361349"/>
    <n v="81361349"/>
    <n v="78206313"/>
    <n v="0"/>
    <n v="0"/>
    <n v="0"/>
    <n v="43948323.689999998"/>
    <n v="38863232.689999998"/>
    <n v="37413025.310000002"/>
    <n v="0.54016218057053111"/>
  </r>
  <r>
    <s v="21375103"/>
    <s v="MUSEO DE ARTE COSTARRICENSE"/>
    <x v="5"/>
    <s v="001"/>
    <x v="155"/>
    <s v="CCSS CONTRIBUCION PATRONAL SEGURO PENSIONES (CONTRIBUCION PATRONAL SEGURO DE PENSIONES, SEGUN LEY NO. 17 DEL 22 DE OCTUBRE DE 1943, LEY"/>
    <n v="39863962"/>
    <n v="39863962"/>
    <n v="38140142"/>
    <n v="0"/>
    <n v="0"/>
    <n v="0"/>
    <n v="20948540"/>
    <n v="18169992"/>
    <n v="18915422"/>
    <n v="0.52550070161114437"/>
  </r>
  <r>
    <s v="21375103"/>
    <s v="MUSEO DE ARTE COSTARRICENSE"/>
    <x v="5"/>
    <s v="001"/>
    <x v="156"/>
    <s v="CCSS APORTE PATRONAL REGIMEN PENSIONES (APORTE PATRONAL AL REGIMEN DE PENSIONES, SEGUN LEY DE PROTECCION AL TRABAJADOR NO. 7983 DEL 16"/>
    <n v="22064924"/>
    <n v="22064924"/>
    <n v="21110780"/>
    <n v="0"/>
    <n v="0"/>
    <n v="0"/>
    <n v="11570060"/>
    <n v="10032366"/>
    <n v="10494864"/>
    <n v="0.52436437125276303"/>
  </r>
  <r>
    <s v="21375103"/>
    <s v="MUSEO DE ARTE COSTARRICENSE"/>
    <x v="5"/>
    <s v="001"/>
    <x v="157"/>
    <s v="CCSS APORTE PATRONAL FONDO CAPITALIZACION LABORAL (APORTE PATRONAL AL FONDO DE CAPITALIZACION LABORAL, SEGUN LEY DE PROTECCION AL TRABAJADOR"/>
    <n v="11032463"/>
    <n v="11032463"/>
    <n v="10555391"/>
    <n v="0"/>
    <n v="0"/>
    <n v="0"/>
    <n v="5785048"/>
    <n v="5016199"/>
    <n v="5247415"/>
    <n v="0.52436595527218177"/>
  </r>
  <r>
    <s v="21375103"/>
    <s v="MUSEO DE ARTE COSTARRICENSE"/>
    <x v="5"/>
    <s v="001"/>
    <x v="158"/>
    <s v="ASOCIACION DE EMPLEADOS DEL MINISTERIO DE CULTURA Y JUVENTUD (ASEMICULTURA). (APORTE PATRONAL A LA ASOCIACION DE EMPLEADOS DEL MINISTERIO DE CULTURA"/>
    <n v="8400000"/>
    <n v="8400000"/>
    <n v="8400000"/>
    <n v="0"/>
    <n v="0"/>
    <n v="0"/>
    <n v="5644675.6900000004"/>
    <n v="5644675.6900000004"/>
    <n v="2755324.31"/>
    <n v="0.67198520119047622"/>
  </r>
  <r>
    <s v="21375103"/>
    <s v="MUSEO DE ARTE COSTARRICENSE"/>
    <x v="5"/>
    <s v="001"/>
    <x v="21"/>
    <s v="SERVICIOS"/>
    <n v="587329617"/>
    <n v="587329617"/>
    <n v="392332838.33999997"/>
    <n v="0"/>
    <n v="0"/>
    <n v="0"/>
    <n v="231203151.56"/>
    <n v="221513477.25"/>
    <n v="356126465.44"/>
    <n v="0.39365144353004761"/>
  </r>
  <r>
    <s v="21375103"/>
    <s v="MUSEO DE ARTE COSTARRICENSE"/>
    <x v="5"/>
    <s v="001"/>
    <x v="22"/>
    <s v="ALQUILERES"/>
    <n v="106920082"/>
    <n v="106920082"/>
    <n v="82690061.5"/>
    <n v="0"/>
    <n v="0"/>
    <n v="0"/>
    <n v="65101980.640000001"/>
    <n v="65101980.640000001"/>
    <n v="41818101.359999999"/>
    <n v="0.6088844997331746"/>
  </r>
  <r>
    <s v="21375103"/>
    <s v="MUSEO DE ARTE COSTARRICENSE"/>
    <x v="5"/>
    <s v="001"/>
    <x v="159"/>
    <s v="ALQUILER DE EDIFICIOS, LOCALES Y TERRENOS"/>
    <n v="98223851"/>
    <n v="98223851"/>
    <n v="76167888.25"/>
    <n v="0"/>
    <n v="0"/>
    <n v="0"/>
    <n v="60087370.130000003"/>
    <n v="60087370.130000003"/>
    <n v="38136480.869999997"/>
    <n v="0.61173909919292413"/>
  </r>
  <r>
    <s v="21375103"/>
    <s v="MUSEO DE ARTE COSTARRICENSE"/>
    <x v="5"/>
    <s v="001"/>
    <x v="23"/>
    <s v="ALQUILER DE EQUIPO DE COMPUTO"/>
    <n v="8696231"/>
    <n v="8696231"/>
    <n v="6522173.25"/>
    <n v="0"/>
    <n v="0"/>
    <n v="0"/>
    <n v="5014610.51"/>
    <n v="5014610.51"/>
    <n v="3681620.49"/>
    <n v="0.576641824486953"/>
  </r>
  <r>
    <s v="21375103"/>
    <s v="MUSEO DE ARTE COSTARRICENSE"/>
    <x v="5"/>
    <s v="001"/>
    <x v="24"/>
    <s v="SERVICIOS BASICOS"/>
    <n v="52575927"/>
    <n v="52575927"/>
    <n v="39431945.25"/>
    <n v="0"/>
    <n v="0"/>
    <n v="0"/>
    <n v="22436794.77"/>
    <n v="22436794.77"/>
    <n v="30139132.23"/>
    <n v="0.42675034089270553"/>
  </r>
  <r>
    <s v="21375103"/>
    <s v="MUSEO DE ARTE COSTARRICENSE"/>
    <x v="5"/>
    <s v="001"/>
    <x v="25"/>
    <s v="SERVICIO DE AGUA Y ALCANTARILLADO"/>
    <n v="1356000"/>
    <n v="1356000"/>
    <n v="1017000"/>
    <n v="0"/>
    <n v="0"/>
    <n v="0"/>
    <n v="603985"/>
    <n v="603985"/>
    <n v="752015"/>
    <n v="0.44541666666666668"/>
  </r>
  <r>
    <s v="21375103"/>
    <s v="MUSEO DE ARTE COSTARRICENSE"/>
    <x v="5"/>
    <s v="001"/>
    <x v="26"/>
    <s v="SERVICIO DE ENERGIA ELECTRICA"/>
    <n v="18984000"/>
    <n v="18984000"/>
    <n v="14238000"/>
    <n v="0"/>
    <n v="0"/>
    <n v="0"/>
    <n v="8274760"/>
    <n v="8274760"/>
    <n v="10709240"/>
    <n v="0.43588074167720187"/>
  </r>
  <r>
    <s v="21375103"/>
    <s v="MUSEO DE ARTE COSTARRICENSE"/>
    <x v="5"/>
    <s v="001"/>
    <x v="115"/>
    <s v="SERVICIO DE CORREO"/>
    <n v="1592000"/>
    <n v="1592000"/>
    <n v="1194000"/>
    <n v="0"/>
    <n v="0"/>
    <n v="0"/>
    <n v="74226"/>
    <n v="74226"/>
    <n v="1517774"/>
    <n v="4.6624371859296479E-2"/>
  </r>
  <r>
    <s v="21375103"/>
    <s v="MUSEO DE ARTE COSTARRICENSE"/>
    <x v="5"/>
    <s v="001"/>
    <x v="27"/>
    <s v="SERVICIO DE TELECOMUNICACIONES"/>
    <n v="30643927"/>
    <n v="30643927"/>
    <n v="22982945.25"/>
    <n v="0"/>
    <n v="0"/>
    <n v="0"/>
    <n v="13483823.77"/>
    <n v="13483823.77"/>
    <n v="17160103.23"/>
    <n v="0.44001618232545714"/>
  </r>
  <r>
    <s v="21375103"/>
    <s v="MUSEO DE ARTE COSTARRICENSE"/>
    <x v="5"/>
    <s v="001"/>
    <x v="29"/>
    <s v="SERVICIOS COMERCIALES Y FINANCIEROS"/>
    <n v="43013304"/>
    <n v="43013304"/>
    <n v="32738545.25"/>
    <n v="0"/>
    <n v="0"/>
    <n v="0"/>
    <n v="9074389.3699999992"/>
    <n v="9074389.3699999992"/>
    <n v="33938914.630000003"/>
    <n v="0.2109670387096978"/>
  </r>
  <r>
    <s v="21375103"/>
    <s v="MUSEO DE ARTE COSTARRICENSE"/>
    <x v="5"/>
    <s v="001"/>
    <x v="30"/>
    <s v="INFORMACION"/>
    <n v="400000"/>
    <n v="400000"/>
    <n v="300000"/>
    <n v="0"/>
    <n v="0"/>
    <n v="0"/>
    <n v="215253.7"/>
    <n v="215253.7"/>
    <n v="184746.3"/>
    <n v="0.53813425000000004"/>
  </r>
  <r>
    <s v="21375103"/>
    <s v="MUSEO DE ARTE COSTARRICENSE"/>
    <x v="5"/>
    <s v="001"/>
    <x v="32"/>
    <s v="IMPRESION, ENCUADERNACION Y OTROS"/>
    <n v="40074250"/>
    <n v="40074250"/>
    <n v="30055687.5"/>
    <n v="0"/>
    <n v="0"/>
    <n v="0"/>
    <n v="7814791.5300000003"/>
    <n v="7814791.5300000003"/>
    <n v="32259458.469999999"/>
    <n v="0.19500780501194659"/>
  </r>
  <r>
    <s v="21375103"/>
    <s v="MUSEO DE ARTE COSTARRICENSE"/>
    <x v="5"/>
    <s v="001"/>
    <x v="139"/>
    <s v="TRANSPORTE DE BIENES"/>
    <n v="0"/>
    <n v="0"/>
    <n v="0"/>
    <n v="0"/>
    <n v="0"/>
    <n v="0"/>
    <n v="0"/>
    <n v="0"/>
    <n v="0"/>
    <n v="0"/>
  </r>
  <r>
    <s v="21375103"/>
    <s v="MUSEO DE ARTE COSTARRICENSE"/>
    <x v="5"/>
    <s v="001"/>
    <x v="33"/>
    <s v="COMIS. Y GASTOS POR SERV. FINANCIEROS Y COMERCIAL."/>
    <n v="1914269"/>
    <n v="1914269"/>
    <n v="1914269"/>
    <n v="0"/>
    <n v="0"/>
    <n v="0"/>
    <n v="977051.61"/>
    <n v="977051.61"/>
    <n v="937217.39"/>
    <n v="0.51040455129347029"/>
  </r>
  <r>
    <s v="21375103"/>
    <s v="MUSEO DE ARTE COSTARRICENSE"/>
    <x v="5"/>
    <s v="001"/>
    <x v="34"/>
    <s v="SERVICIOS DE TECNOLOGIAS DE INFORMACION"/>
    <n v="624785"/>
    <n v="624785"/>
    <n v="468588.75"/>
    <n v="0"/>
    <n v="0"/>
    <n v="0"/>
    <n v="67292.53"/>
    <n v="67292.53"/>
    <n v="557492.47"/>
    <n v="0.10770509855390253"/>
  </r>
  <r>
    <s v="21375103"/>
    <s v="MUSEO DE ARTE COSTARRICENSE"/>
    <x v="5"/>
    <s v="001"/>
    <x v="35"/>
    <s v="SERVICIOS DE GESTION Y APOYO"/>
    <n v="284251424"/>
    <n v="284251424"/>
    <n v="210490905.34"/>
    <n v="0"/>
    <n v="0"/>
    <n v="0"/>
    <n v="119506716.84999999"/>
    <n v="109817042.54000001"/>
    <n v="164744707.15000001"/>
    <n v="0.42042609732009645"/>
  </r>
  <r>
    <s v="21375103"/>
    <s v="MUSEO DE ARTE COSTARRICENSE"/>
    <x v="5"/>
    <s v="001"/>
    <x v="36"/>
    <s v="SERVICIOS EN CIENCIAS ECONOMICAS Y SOCIALES"/>
    <n v="3443767"/>
    <n v="3443767"/>
    <n v="2582825.25"/>
    <n v="0"/>
    <n v="0"/>
    <n v="0"/>
    <n v="0"/>
    <n v="0"/>
    <n v="3443767"/>
    <n v="0"/>
  </r>
  <r>
    <s v="21375103"/>
    <s v="MUSEO DE ARTE COSTARRICENSE"/>
    <x v="5"/>
    <s v="001"/>
    <x v="37"/>
    <s v="SERVICIOS INFORMATICOS"/>
    <n v="9576039"/>
    <n v="9576039"/>
    <n v="7182029.25"/>
    <n v="0"/>
    <n v="0"/>
    <n v="0"/>
    <n v="0"/>
    <n v="0"/>
    <n v="9576039"/>
    <n v="0"/>
  </r>
  <r>
    <s v="21375103"/>
    <s v="MUSEO DE ARTE COSTARRICENSE"/>
    <x v="5"/>
    <s v="001"/>
    <x v="38"/>
    <s v="SERVICIOS GENERALES"/>
    <n v="232000000"/>
    <n v="232000000"/>
    <n v="171302337.34"/>
    <n v="0"/>
    <n v="0"/>
    <n v="0"/>
    <n v="98363081.189999998"/>
    <n v="88673406.879999995"/>
    <n v="133636918.81"/>
    <n v="0.42397879823275864"/>
  </r>
  <r>
    <s v="21375103"/>
    <s v="MUSEO DE ARTE COSTARRICENSE"/>
    <x v="5"/>
    <s v="001"/>
    <x v="39"/>
    <s v="OTROS SERVICIOS DE GESTION Y APOYO"/>
    <n v="39231618"/>
    <n v="39231618"/>
    <n v="29423713.5"/>
    <n v="0"/>
    <n v="0"/>
    <n v="0"/>
    <n v="21143635.66"/>
    <n v="21143635.66"/>
    <n v="18087982.34"/>
    <n v="0.53894375857758403"/>
  </r>
  <r>
    <s v="21375103"/>
    <s v="MUSEO DE ARTE COSTARRICENSE"/>
    <x v="5"/>
    <s v="001"/>
    <x v="40"/>
    <s v="GASTOS DE VIAJE Y DE TRANSPORTE"/>
    <n v="2594900"/>
    <n v="2594900"/>
    <n v="2594900"/>
    <n v="0"/>
    <n v="0"/>
    <n v="0"/>
    <n v="2274600"/>
    <n v="2274600"/>
    <n v="320300"/>
    <n v="0.87656557092758869"/>
  </r>
  <r>
    <s v="21375103"/>
    <s v="MUSEO DE ARTE COSTARRICENSE"/>
    <x v="5"/>
    <s v="001"/>
    <x v="41"/>
    <s v="TRANSPORTE DENTRO DEL PAIS"/>
    <n v="0"/>
    <n v="0"/>
    <n v="0"/>
    <n v="0"/>
    <n v="0"/>
    <n v="0"/>
    <n v="0"/>
    <n v="0"/>
    <n v="0"/>
    <n v="0"/>
  </r>
  <r>
    <s v="21375103"/>
    <s v="MUSEO DE ARTE COSTARRICENSE"/>
    <x v="5"/>
    <s v="001"/>
    <x v="42"/>
    <s v="VIATICOS DENTRO DEL PAIS"/>
    <n v="2594900"/>
    <n v="2594900"/>
    <n v="2594900"/>
    <n v="0"/>
    <n v="0"/>
    <n v="0"/>
    <n v="2274600"/>
    <n v="2274600"/>
    <n v="320300"/>
    <n v="0.87656557092758869"/>
  </r>
  <r>
    <s v="21375103"/>
    <s v="MUSEO DE ARTE COSTARRICENSE"/>
    <x v="5"/>
    <s v="001"/>
    <x v="45"/>
    <s v="SEGUROS, REASEGUROS Y OTRAS OBLIGACIONES"/>
    <n v="71000000"/>
    <n v="71000000"/>
    <n v="4000000"/>
    <n v="0"/>
    <n v="0"/>
    <n v="0"/>
    <n v="3811820"/>
    <n v="3811820"/>
    <n v="67188180"/>
    <n v="5.3687605633802815E-2"/>
  </r>
  <r>
    <s v="21375103"/>
    <s v="MUSEO DE ARTE COSTARRICENSE"/>
    <x v="5"/>
    <s v="001"/>
    <x v="46"/>
    <s v="SEGUROS"/>
    <n v="71000000"/>
    <n v="71000000"/>
    <n v="4000000"/>
    <n v="0"/>
    <n v="0"/>
    <n v="0"/>
    <n v="3811820"/>
    <n v="3811820"/>
    <n v="67188180"/>
    <n v="5.3687605633802815E-2"/>
  </r>
  <r>
    <s v="21375103"/>
    <s v="MUSEO DE ARTE COSTARRICENSE"/>
    <x v="5"/>
    <s v="001"/>
    <x v="50"/>
    <s v="MANTENIMIENTO Y REPARACION"/>
    <n v="25813980"/>
    <n v="25813980"/>
    <n v="19516481"/>
    <n v="0"/>
    <n v="0"/>
    <n v="0"/>
    <n v="8996849.9299999997"/>
    <n v="8996849.9299999997"/>
    <n v="16817130.07"/>
    <n v="0.34852626096402028"/>
  </r>
  <r>
    <s v="21375103"/>
    <s v="MUSEO DE ARTE COSTARRICENSE"/>
    <x v="5"/>
    <s v="001"/>
    <x v="51"/>
    <s v="MANTENIMIENTO DE EDIFICIOS, LOCALES Y TERRENOS"/>
    <n v="6578480"/>
    <n v="6578480"/>
    <n v="4933860"/>
    <n v="0"/>
    <n v="0"/>
    <n v="0"/>
    <n v="0"/>
    <n v="0"/>
    <n v="6578480"/>
    <n v="0"/>
  </r>
  <r>
    <s v="21375103"/>
    <s v="MUSEO DE ARTE COSTARRICENSE"/>
    <x v="5"/>
    <s v="001"/>
    <x v="142"/>
    <s v="MANTENIMIENTO DE INSTALACIONES Y OTRAS OBRAS"/>
    <n v="2027220"/>
    <n v="2027220"/>
    <n v="1520415"/>
    <n v="0"/>
    <n v="0"/>
    <n v="0"/>
    <n v="1013610"/>
    <n v="1013610"/>
    <n v="1013610"/>
    <n v="0.5"/>
  </r>
  <r>
    <s v="21375103"/>
    <s v="MUSEO DE ARTE COSTARRICENSE"/>
    <x v="5"/>
    <s v="001"/>
    <x v="52"/>
    <s v="MANT. Y REPARACION DE MAQUINARIA Y EQUIPO DE PROD."/>
    <n v="735769"/>
    <n v="735769"/>
    <n v="551826.75"/>
    <n v="0"/>
    <n v="0"/>
    <n v="0"/>
    <n v="0"/>
    <n v="0"/>
    <n v="735769"/>
    <n v="0"/>
  </r>
  <r>
    <s v="21375103"/>
    <s v="MUSEO DE ARTE COSTARRICENSE"/>
    <x v="5"/>
    <s v="001"/>
    <x v="53"/>
    <s v="MANT. Y REPARACION DE EQUIPO DE TRANSPORTE"/>
    <n v="937434"/>
    <n v="937434"/>
    <n v="828075.5"/>
    <n v="0"/>
    <n v="0"/>
    <n v="0"/>
    <n v="478503.5"/>
    <n v="478503.5"/>
    <n v="458930.5"/>
    <n v="0.51043966828598064"/>
  </r>
  <r>
    <s v="21375103"/>
    <s v="MUSEO DE ARTE COSTARRICENSE"/>
    <x v="5"/>
    <s v="001"/>
    <x v="54"/>
    <s v="MANT. Y REPARACION DE EQUIPO Y MOBILIARIO DE OFIC."/>
    <n v="850000"/>
    <n v="850000"/>
    <n v="637500"/>
    <n v="0"/>
    <n v="0"/>
    <n v="0"/>
    <n v="0"/>
    <n v="0"/>
    <n v="850000"/>
    <n v="0"/>
  </r>
  <r>
    <s v="21375103"/>
    <s v="MUSEO DE ARTE COSTARRICENSE"/>
    <x v="5"/>
    <s v="001"/>
    <x v="55"/>
    <s v="MANT. Y REP. DE EQUIPO DE COMPUTO Y SIST. DE INF."/>
    <n v="14561093"/>
    <n v="14561093"/>
    <n v="10920819.75"/>
    <n v="0"/>
    <n v="0"/>
    <n v="0"/>
    <n v="7385521.4299999997"/>
    <n v="7385521.4299999997"/>
    <n v="7175571.5700000003"/>
    <n v="0.50720927543007932"/>
  </r>
  <r>
    <s v="21375103"/>
    <s v="MUSEO DE ARTE COSTARRICENSE"/>
    <x v="5"/>
    <s v="001"/>
    <x v="56"/>
    <s v="MANTENIMIENTO Y REPARACION DE OTROS EQUIPOS"/>
    <n v="123984"/>
    <n v="123984"/>
    <n v="123984"/>
    <n v="0"/>
    <n v="0"/>
    <n v="0"/>
    <n v="119215"/>
    <n v="119215"/>
    <n v="4769"/>
    <n v="0.96153535940121304"/>
  </r>
  <r>
    <s v="21375103"/>
    <s v="MUSEO DE ARTE COSTARRICENSE"/>
    <x v="5"/>
    <s v="001"/>
    <x v="57"/>
    <s v="IMPUESTOS"/>
    <n v="210000"/>
    <n v="210000"/>
    <n v="157500"/>
    <n v="0"/>
    <n v="0"/>
    <n v="0"/>
    <n v="0"/>
    <n v="0"/>
    <n v="210000"/>
    <n v="0"/>
  </r>
  <r>
    <s v="21375103"/>
    <s v="MUSEO DE ARTE COSTARRICENSE"/>
    <x v="5"/>
    <s v="001"/>
    <x v="58"/>
    <s v="OTROS IMPUESTOS"/>
    <n v="210000"/>
    <n v="210000"/>
    <n v="157500"/>
    <n v="0"/>
    <n v="0"/>
    <n v="0"/>
    <n v="0"/>
    <n v="0"/>
    <n v="210000"/>
    <n v="0"/>
  </r>
  <r>
    <s v="21375103"/>
    <s v="MUSEO DE ARTE COSTARRICENSE"/>
    <x v="5"/>
    <s v="001"/>
    <x v="59"/>
    <s v="SERVICIOS DIVERSOS"/>
    <n v="950000"/>
    <n v="950000"/>
    <n v="712500"/>
    <n v="0"/>
    <n v="0"/>
    <n v="0"/>
    <n v="0"/>
    <n v="0"/>
    <n v="950000"/>
    <n v="0"/>
  </r>
  <r>
    <s v="21375103"/>
    <s v="MUSEO DE ARTE COSTARRICENSE"/>
    <x v="5"/>
    <s v="001"/>
    <x v="60"/>
    <s v="DEDUCIBLES"/>
    <n v="750000"/>
    <n v="750000"/>
    <n v="562500"/>
    <n v="0"/>
    <n v="0"/>
    <n v="0"/>
    <n v="0"/>
    <n v="0"/>
    <n v="750000"/>
    <n v="0"/>
  </r>
  <r>
    <s v="21375103"/>
    <s v="MUSEO DE ARTE COSTARRICENSE"/>
    <x v="5"/>
    <s v="001"/>
    <x v="143"/>
    <s v="OTROS SERVICIOS NO ESPECIFICADOS"/>
    <n v="200000"/>
    <n v="200000"/>
    <n v="150000"/>
    <n v="0"/>
    <n v="0"/>
    <n v="0"/>
    <n v="0"/>
    <n v="0"/>
    <n v="200000"/>
    <n v="0"/>
  </r>
  <r>
    <s v="21375103"/>
    <s v="MUSEO DE ARTE COSTARRICENSE"/>
    <x v="5"/>
    <s v="001"/>
    <x v="61"/>
    <s v="MATERIALES Y SUMINISTROS"/>
    <n v="3156302"/>
    <n v="6156302"/>
    <n v="4086613.44"/>
    <n v="0"/>
    <n v="0"/>
    <n v="0"/>
    <n v="3331041.25"/>
    <n v="3331041.25"/>
    <n v="2825260.75"/>
    <n v="0.54107827231347649"/>
  </r>
  <r>
    <s v="21375103"/>
    <s v="MUSEO DE ARTE COSTARRICENSE"/>
    <x v="5"/>
    <s v="001"/>
    <x v="62"/>
    <s v="PRODUCTOS QUIMICOS Y CONEXOS"/>
    <n v="3000000"/>
    <n v="3000000.88"/>
    <n v="1017942.25"/>
    <n v="0"/>
    <n v="0"/>
    <n v="0"/>
    <n v="350000"/>
    <n v="350000"/>
    <n v="2650000.88"/>
    <n v="0.11666663244445449"/>
  </r>
  <r>
    <s v="21375103"/>
    <s v="MUSEO DE ARTE COSTARRICENSE"/>
    <x v="5"/>
    <s v="001"/>
    <x v="63"/>
    <s v="COMBUSTIBLES Y LUBRICANTES"/>
    <n v="3000000"/>
    <n v="3000000.88"/>
    <n v="1017942.25"/>
    <n v="0"/>
    <n v="0"/>
    <n v="0"/>
    <n v="350000"/>
    <n v="350000"/>
    <n v="2650000.88"/>
    <n v="0.11666663244445449"/>
  </r>
  <r>
    <s v="21375103"/>
    <s v="MUSEO DE ARTE COSTARRICENSE"/>
    <x v="5"/>
    <s v="001"/>
    <x v="70"/>
    <s v="HERRAMIENTAS, REPUESTOS Y ACCESORIOS"/>
    <n v="0"/>
    <n v="1687117.12"/>
    <n v="1687117.12"/>
    <n v="0"/>
    <n v="0"/>
    <n v="0"/>
    <n v="1687117.12"/>
    <n v="1687117.12"/>
    <n v="0"/>
    <n v="1"/>
  </r>
  <r>
    <s v="21375103"/>
    <s v="MUSEO DE ARTE COSTARRICENSE"/>
    <x v="5"/>
    <s v="001"/>
    <x v="71"/>
    <s v="HERRAMIENTAS E INSTRUMENTOS"/>
    <n v="0"/>
    <n v="1687117.12"/>
    <n v="1687117.12"/>
    <n v="0"/>
    <n v="0"/>
    <n v="0"/>
    <n v="1687117.12"/>
    <n v="1687117.12"/>
    <n v="0"/>
    <n v="1"/>
  </r>
  <r>
    <s v="21375103"/>
    <s v="MUSEO DE ARTE COSTARRICENSE"/>
    <x v="5"/>
    <s v="001"/>
    <x v="73"/>
    <s v="UTILES, MATERIALES Y SUMINISTROS DIVERSOS"/>
    <n v="156302"/>
    <n v="1469184"/>
    <n v="1381554.07"/>
    <n v="0"/>
    <n v="0"/>
    <n v="0"/>
    <n v="1293924.1299999999"/>
    <n v="1293924.1299999999"/>
    <n v="175259.87"/>
    <n v="0.88070938017293943"/>
  </r>
  <r>
    <s v="21375103"/>
    <s v="MUSEO DE ARTE COSTARRICENSE"/>
    <x v="5"/>
    <s v="001"/>
    <x v="75"/>
    <s v="PRODUCTOS DE PAPEL, CARTON E IMPRESOS"/>
    <n v="156302"/>
    <n v="1469184"/>
    <n v="1381554.07"/>
    <n v="0"/>
    <n v="0"/>
    <n v="0"/>
    <n v="1293924.1299999999"/>
    <n v="1293924.1299999999"/>
    <n v="175259.87"/>
    <n v="0.88070938017293943"/>
  </r>
  <r>
    <s v="21375103"/>
    <s v="MUSEO DE ARTE COSTARRICENSE"/>
    <x v="5"/>
    <s v="001"/>
    <x v="79"/>
    <s v="TRANSFERENCIAS CORRIENTES"/>
    <n v="166541155"/>
    <n v="166541155"/>
    <n v="152758008"/>
    <n v="0"/>
    <n v="0"/>
    <n v="0"/>
    <n v="40972205.299999997"/>
    <n v="40972205.299999997"/>
    <n v="125568949.7"/>
    <n v="0.24601850095251229"/>
  </r>
  <r>
    <s v="21375103"/>
    <s v="MUSEO DE ARTE COSTARRICENSE"/>
    <x v="5"/>
    <s v="001"/>
    <x v="80"/>
    <s v="TRANSFERENCIAS CORRIENTES AL SECTOR PUBLICO"/>
    <n v="13386055"/>
    <n v="13386055"/>
    <n v="12807208"/>
    <n v="0"/>
    <n v="0"/>
    <n v="0"/>
    <n v="6244874.4000000004"/>
    <n v="6244874.4000000004"/>
    <n v="7141180.5999999996"/>
    <n v="0.46652089805398234"/>
  </r>
  <r>
    <s v="21375103"/>
    <s v="MUSEO DE ARTE COSTARRICENSE"/>
    <x v="5"/>
    <s v="001"/>
    <x v="160"/>
    <s v="CCSS CONTRIBUCION ESTATAL SEGURO PENSIONES (CONTRIBUCION ESTATAL AL SEGURO DE PENSIONES, SEGUN LEY NO. 17 DEL 22 DE OCTUBRE DE 1943, LEY"/>
    <n v="11547311"/>
    <n v="11547311"/>
    <n v="11047976"/>
    <n v="0"/>
    <n v="0"/>
    <n v="0"/>
    <n v="5387061.9800000004"/>
    <n v="5387061.9800000004"/>
    <n v="6160249.0199999996"/>
    <n v="0.46652090517004352"/>
  </r>
  <r>
    <s v="21375103"/>
    <s v="MUSEO DE ARTE COSTARRICENSE"/>
    <x v="5"/>
    <s v="001"/>
    <x v="161"/>
    <s v="CCSS CONTRIBUCION ESTATAL SEGURO SALUD (CONTRIBUCION ESTATAL AL SEGURO DE SALUD, SEGUN LEY NO. 17 DEL 22 DE OCTUBRE DE 1943, LEY"/>
    <n v="1838744"/>
    <n v="1838744"/>
    <n v="1759232"/>
    <n v="0"/>
    <n v="0"/>
    <n v="0"/>
    <n v="857812.42"/>
    <n v="857812.42"/>
    <n v="980931.58"/>
    <n v="0.46652085336512317"/>
  </r>
  <r>
    <s v="21375103"/>
    <s v="MUSEO DE ARTE COSTARRICENSE"/>
    <x v="5"/>
    <s v="001"/>
    <x v="84"/>
    <s v="TRANSFERENCIAS CORRIENTES A PERSONAS"/>
    <n v="128817200"/>
    <n v="128817200"/>
    <n v="116612900"/>
    <n v="0"/>
    <n v="0"/>
    <n v="0"/>
    <n v="16817200"/>
    <n v="16817200"/>
    <n v="112000000"/>
    <n v="0.1305508891669746"/>
  </r>
  <r>
    <s v="21375103"/>
    <s v="MUSEO DE ARTE COSTARRICENSE"/>
    <x v="5"/>
    <s v="001"/>
    <x v="86"/>
    <s v="OTRAS TRANSFERENCIAS A PERSONAS"/>
    <n v="128817200"/>
    <n v="128817200"/>
    <n v="116612900"/>
    <n v="0"/>
    <n v="0"/>
    <n v="0"/>
    <n v="16817200"/>
    <n v="16817200"/>
    <n v="112000000"/>
    <n v="0.1305508891669746"/>
  </r>
  <r>
    <s v="21375103"/>
    <s v="MUSEO DE ARTE COSTARRICENSE"/>
    <x v="5"/>
    <s v="001"/>
    <x v="87"/>
    <s v="PRESTACIONES"/>
    <n v="8800000"/>
    <n v="8800000"/>
    <n v="7800000"/>
    <n v="0"/>
    <n v="0"/>
    <n v="0"/>
    <n v="2662030.9"/>
    <n v="2662030.9"/>
    <n v="6137969.0999999996"/>
    <n v="0.30250351136363635"/>
  </r>
  <r>
    <s v="21375103"/>
    <s v="MUSEO DE ARTE COSTARRICENSE"/>
    <x v="5"/>
    <s v="001"/>
    <x v="88"/>
    <s v="PRESTACIONES LEGALES"/>
    <n v="4000000"/>
    <n v="4000000"/>
    <n v="3000000"/>
    <n v="0"/>
    <n v="0"/>
    <n v="0"/>
    <n v="0"/>
    <n v="0"/>
    <n v="4000000"/>
    <n v="0"/>
  </r>
  <r>
    <s v="21375103"/>
    <s v="MUSEO DE ARTE COSTARRICENSE"/>
    <x v="5"/>
    <s v="001"/>
    <x v="89"/>
    <s v="OTRAS PRESTACIONES"/>
    <n v="4800000"/>
    <n v="4800000"/>
    <n v="4800000"/>
    <n v="0"/>
    <n v="0"/>
    <n v="0"/>
    <n v="2662030.9"/>
    <n v="2662030.9"/>
    <n v="2137969.1"/>
    <n v="0.55458977083333327"/>
  </r>
  <r>
    <s v="21375103"/>
    <s v="MUSEO DE ARTE COSTARRICENSE"/>
    <x v="5"/>
    <s v="001"/>
    <x v="96"/>
    <s v="TRANSFERENCIAS CORRIENTES AL SECTOR EXTERNO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5"/>
    <s v="001"/>
    <x v="162"/>
    <s v="PROGRAMA IBEROAMERICANO DE MUSEOS IBERMUSEOS (CUOTA ANUAL SEGUN COMPROMISOS ADQUIRIDOS EN LA X CONFERENCIA IBEROAMERICANA DE MINISTROS DE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5"/>
    <s v="280"/>
    <x v="99"/>
    <s v="BIENES DURADEROS"/>
    <n v="20000000"/>
    <n v="20000000"/>
    <n v="19999999.98"/>
    <n v="0"/>
    <n v="0"/>
    <n v="0"/>
    <n v="5564283.1500000004"/>
    <n v="5564283.1500000004"/>
    <n v="14435716.85"/>
    <n v="0.2782141575"/>
  </r>
  <r>
    <s v="21375103"/>
    <s v="MUSEO DE ARTE COSTARRICENSE"/>
    <x v="5"/>
    <s v="280"/>
    <x v="100"/>
    <s v="MAQUINARIA, EQUIPO Y MOBILIARIO"/>
    <n v="0"/>
    <n v="2721023.33"/>
    <n v="2721023.31"/>
    <n v="0"/>
    <n v="0"/>
    <n v="0"/>
    <n v="2654940.7200000002"/>
    <n v="2654940.7200000002"/>
    <n v="66082.61"/>
    <n v="0.97571405975412939"/>
  </r>
  <r>
    <s v="21375103"/>
    <s v="MUSEO DE ARTE COSTARRICENSE"/>
    <x v="5"/>
    <s v="280"/>
    <x v="101"/>
    <s v="MAQUINARIA Y EQUIPO PARA LA PRODUCCION"/>
    <n v="0"/>
    <n v="1660311.54"/>
    <n v="1660311.52"/>
    <n v="0"/>
    <n v="0"/>
    <n v="0"/>
    <n v="1660311.52"/>
    <n v="1660311.52"/>
    <n v="0.02"/>
    <n v="0.99999998795406797"/>
  </r>
  <r>
    <s v="21375103"/>
    <s v="MUSEO DE ARTE COSTARRICENSE"/>
    <x v="5"/>
    <s v="280"/>
    <x v="104"/>
    <s v="MAQUINARIA, EQUIPO Y MOBILIARIO DIVERSO"/>
    <n v="0"/>
    <n v="1060711.79"/>
    <n v="1060711.79"/>
    <n v="0"/>
    <n v="0"/>
    <n v="0"/>
    <n v="994629.2"/>
    <n v="994629.2"/>
    <n v="66082.59"/>
    <n v="0.9376997685676709"/>
  </r>
  <r>
    <s v="21375103"/>
    <s v="MUSEO DE ARTE COSTARRICENSE"/>
    <x v="5"/>
    <s v="280"/>
    <x v="105"/>
    <s v="CONSTRUCCIONES, ADICIONES Y MEJORAS"/>
    <n v="13063195"/>
    <n v="10342171.67"/>
    <n v="10342171.67"/>
    <n v="0"/>
    <n v="0"/>
    <n v="0"/>
    <n v="0"/>
    <n v="0"/>
    <n v="10342171.67"/>
    <n v="0"/>
  </r>
  <r>
    <s v="21375103"/>
    <s v="MUSEO DE ARTE COSTARRICENSE"/>
    <x v="5"/>
    <s v="280"/>
    <x v="106"/>
    <s v="EDIFICIOS"/>
    <n v="13063195"/>
    <n v="10342171.67"/>
    <n v="10342171.67"/>
    <n v="0"/>
    <n v="0"/>
    <n v="0"/>
    <n v="0"/>
    <n v="0"/>
    <n v="10342171.67"/>
    <n v="0"/>
  </r>
  <r>
    <s v="21375103"/>
    <s v="MUSEO DE ARTE COSTARRICENSE"/>
    <x v="5"/>
    <s v="280"/>
    <x v="108"/>
    <s v="BIENES DURADEROS DIVERSOS"/>
    <n v="6936805"/>
    <n v="6936805"/>
    <n v="6936805"/>
    <n v="0"/>
    <n v="0"/>
    <n v="0"/>
    <n v="2909342.43"/>
    <n v="2909342.43"/>
    <n v="4027462.57"/>
    <n v="0.41940669083245097"/>
  </r>
  <r>
    <s v="21375103"/>
    <s v="MUSEO DE ARTE COSTARRICENSE"/>
    <x v="5"/>
    <s v="280"/>
    <x v="109"/>
    <s v="BIENES INTANGIBLES"/>
    <n v="6936805"/>
    <n v="6936805"/>
    <n v="6936805"/>
    <n v="0"/>
    <n v="0"/>
    <n v="0"/>
    <n v="2909342.43"/>
    <n v="2909342.43"/>
    <n v="4027462.57"/>
    <n v="0.41940669083245097"/>
  </r>
  <r>
    <s v="21375104"/>
    <s v="MUSEO HISTORICO CULTURAL JUAN SANTAMARIA"/>
    <x v="6"/>
    <s v="001"/>
    <x v="0"/>
    <s v=""/>
    <n v="542351058"/>
    <n v="542351058"/>
    <n v="457420949.5"/>
    <n v="0"/>
    <n v="0"/>
    <n v="0"/>
    <n v="274137728.64999998"/>
    <n v="274137728.64999998"/>
    <n v="268213329.34999999"/>
    <n v="0.50546177536911885"/>
  </r>
  <r>
    <s v="21375104"/>
    <s v="MUSEO HISTORICO CULTURAL JUAN SANTAMARIA"/>
    <x v="6"/>
    <s v="001"/>
    <x v="1"/>
    <s v="REMUNERACIONES"/>
    <n v="210594336"/>
    <n v="210594336"/>
    <n v="202412150"/>
    <n v="0"/>
    <n v="0"/>
    <n v="0"/>
    <n v="106175089"/>
    <n v="106175089"/>
    <n v="104419247"/>
    <n v="0.50416877783455671"/>
  </r>
  <r>
    <s v="21375104"/>
    <s v="MUSEO HISTORICO CULTURAL JUAN SANTAMARIA"/>
    <x v="6"/>
    <s v="001"/>
    <x v="2"/>
    <s v="REMUNERACIONES BASICAS"/>
    <n v="109635156"/>
    <n v="109291656"/>
    <n v="103629581"/>
    <n v="0"/>
    <n v="0"/>
    <n v="0"/>
    <n v="56506810.649999999"/>
    <n v="56506810.649999999"/>
    <n v="52784845.350000001"/>
    <n v="0.51702767364052016"/>
  </r>
  <r>
    <s v="21375104"/>
    <s v="MUSEO HISTORICO CULTURAL JUAN SANTAMARIA"/>
    <x v="6"/>
    <s v="001"/>
    <x v="3"/>
    <s v="SUELDOS PARA CARGOS FIJOS"/>
    <n v="109635156"/>
    <n v="109291656"/>
    <n v="103629581"/>
    <n v="0"/>
    <n v="0"/>
    <n v="0"/>
    <n v="56506810.649999999"/>
    <n v="56506810.649999999"/>
    <n v="52784845.350000001"/>
    <n v="0.51702767364052016"/>
  </r>
  <r>
    <s v="21375104"/>
    <s v="MUSEO HISTORICO CULTURAL JUAN SANTAMARIA"/>
    <x v="6"/>
    <s v="001"/>
    <x v="5"/>
    <s v="REMUNERACIONES EVENTUALES"/>
    <n v="2100000"/>
    <n v="1900000"/>
    <n v="1900000"/>
    <n v="0"/>
    <n v="0"/>
    <n v="0"/>
    <n v="1893139.45"/>
    <n v="1893139.45"/>
    <n v="6860.55"/>
    <n v="0.99638918421052625"/>
  </r>
  <r>
    <s v="21375104"/>
    <s v="MUSEO HISTORICO CULTURAL JUAN SANTAMARIA"/>
    <x v="6"/>
    <s v="001"/>
    <x v="6"/>
    <s v="TIEMPO EXTRAORDINARIO"/>
    <n v="2100000"/>
    <n v="1900000"/>
    <n v="1900000"/>
    <n v="0"/>
    <n v="0"/>
    <n v="0"/>
    <n v="1893139.45"/>
    <n v="1893139.45"/>
    <n v="6860.55"/>
    <n v="0.99638918421052625"/>
  </r>
  <r>
    <s v="21375104"/>
    <s v="MUSEO HISTORICO CULTURAL JUAN SANTAMARIA"/>
    <x v="6"/>
    <s v="001"/>
    <x v="7"/>
    <s v="INCENTIVOS SALARIALES"/>
    <n v="63498325"/>
    <n v="64041825"/>
    <n v="62668747"/>
    <n v="0"/>
    <n v="0"/>
    <n v="0"/>
    <n v="30268243.940000001"/>
    <n v="30268243.940000001"/>
    <n v="33773581.060000002"/>
    <n v="0.47263243887881085"/>
  </r>
  <r>
    <s v="21375104"/>
    <s v="MUSEO HISTORICO CULTURAL JUAN SANTAMARIA"/>
    <x v="6"/>
    <s v="001"/>
    <x v="8"/>
    <s v="RETRIBUCION POR AÑOS SERVIDOS"/>
    <n v="20000000"/>
    <n v="20000000"/>
    <n v="19830696"/>
    <n v="0"/>
    <n v="0"/>
    <n v="0"/>
    <n v="9534780.5999999996"/>
    <n v="9534780.5999999996"/>
    <n v="10465219.4"/>
    <n v="0.47673903000000001"/>
  </r>
  <r>
    <s v="21375104"/>
    <s v="MUSEO HISTORICO CULTURAL JUAN SANTAMARIA"/>
    <x v="6"/>
    <s v="001"/>
    <x v="9"/>
    <s v="RESTRICCION AL EJERCICIO LIBERAL DE LA PROFESION"/>
    <n v="16900950"/>
    <n v="16900950"/>
    <n v="16900950"/>
    <n v="0"/>
    <n v="0"/>
    <n v="0"/>
    <n v="9607066.8399999999"/>
    <n v="9607066.8399999999"/>
    <n v="7293883.1600000001"/>
    <n v="0.56843354012644254"/>
  </r>
  <r>
    <s v="21375104"/>
    <s v="MUSEO HISTORICO CULTURAL JUAN SANTAMARIA"/>
    <x v="6"/>
    <s v="001"/>
    <x v="10"/>
    <s v="DECIMOTERCER MES"/>
    <n v="13256589"/>
    <n v="13256589"/>
    <n v="12770835"/>
    <n v="0"/>
    <n v="0"/>
    <n v="0"/>
    <n v="0"/>
    <n v="0"/>
    <n v="13256589"/>
    <n v="0"/>
  </r>
  <r>
    <s v="21375104"/>
    <s v="MUSEO HISTORICO CULTURAL JUAN SANTAMARIA"/>
    <x v="6"/>
    <s v="001"/>
    <x v="11"/>
    <s v="SALARIO ESCOLAR"/>
    <n v="9440786"/>
    <n v="9984286"/>
    <n v="9266266"/>
    <n v="0"/>
    <n v="0"/>
    <n v="0"/>
    <n v="8991705.0099999998"/>
    <n v="8991705.0099999998"/>
    <n v="992580.99"/>
    <n v="0.90058568133965711"/>
  </r>
  <r>
    <s v="21375104"/>
    <s v="MUSEO HISTORICO CULTURAL JUAN SANTAMARIA"/>
    <x v="6"/>
    <s v="001"/>
    <x v="12"/>
    <s v="OTROS INCENTIVOS SALARIALES"/>
    <n v="3900000"/>
    <n v="3900000"/>
    <n v="3900000"/>
    <n v="0"/>
    <n v="0"/>
    <n v="0"/>
    <n v="2134691.4900000002"/>
    <n v="2134691.4900000002"/>
    <n v="1765308.51"/>
    <n v="0.54735679230769241"/>
  </r>
  <r>
    <s v="21375104"/>
    <s v="MUSEO HISTORICO CULTURAL JUAN SANTAMARIA"/>
    <x v="6"/>
    <s v="001"/>
    <x v="13"/>
    <s v="CONTRIB. PATRONALES AL DES. Y LA SEGURIDAD SOCIAL"/>
    <n v="15792747"/>
    <n v="15792747"/>
    <n v="15224187"/>
    <n v="0"/>
    <n v="0"/>
    <n v="0"/>
    <n v="7730978.2300000004"/>
    <n v="7730978.2300000004"/>
    <n v="8061768.7699999996"/>
    <n v="0.48952713736248676"/>
  </r>
  <r>
    <s v="21375104"/>
    <s v="MUSEO HISTORICO CULTURAL JUAN SANTAMARIA"/>
    <x v="6"/>
    <s v="001"/>
    <x v="163"/>
    <s v="CCSS CONTRIBUCION PATRONAL SEGURO SALUD (CONTRIBUCION PATRONAL SEGURO DE SALUD, SEGUN LEY NO. 17 DEL 22 DE OCTUBRE DE 1943, LEY"/>
    <n v="14982863"/>
    <n v="14982863"/>
    <n v="14443460"/>
    <n v="0"/>
    <n v="0"/>
    <n v="0"/>
    <n v="7334517.79"/>
    <n v="7334517.79"/>
    <n v="7648345.21"/>
    <n v="0.48952712108493551"/>
  </r>
  <r>
    <s v="21375104"/>
    <s v="MUSEO HISTORICO CULTURAL JUAN SANTAMARIA"/>
    <x v="6"/>
    <s v="001"/>
    <x v="164"/>
    <s v="BANCO POPULAR Y DE DESARROLLO COMUNAL. (BPDC) (SEGUN LEY NO. 4351 DEL 11 DE JULIO DE 1969, LEY ORGANICA DEL B.P.D.C.)."/>
    <n v="809884"/>
    <n v="809884"/>
    <n v="780727"/>
    <n v="0"/>
    <n v="0"/>
    <n v="0"/>
    <n v="396460.44"/>
    <n v="396460.44"/>
    <n v="413423.56"/>
    <n v="0.48952743849736507"/>
  </r>
  <r>
    <s v="21375104"/>
    <s v="MUSEO HISTORICO CULTURAL JUAN SANTAMARIA"/>
    <x v="6"/>
    <s v="001"/>
    <x v="16"/>
    <s v="CONTRIB PATRONALES A FOND PENS Y OTROS FOND CAPIT."/>
    <n v="19568108"/>
    <n v="19568108"/>
    <n v="18989635"/>
    <n v="0"/>
    <n v="0"/>
    <n v="0"/>
    <n v="9775916.7300000004"/>
    <n v="9775916.7300000004"/>
    <n v="9792191.2699999996"/>
    <n v="0.49958415652652777"/>
  </r>
  <r>
    <s v="21375104"/>
    <s v="MUSEO HISTORICO CULTURAL JUAN SANTAMARIA"/>
    <x v="6"/>
    <s v="001"/>
    <x v="165"/>
    <s v="CCSS CONTRIBUCION PATRONAL SEGURO PENSIONES (CONTRIBUCION PATRONAL SEGURO DE PENSIONES, SEGUN LEY NO. 17 DEL 22 DE OCTUBRE DE 1943, LEY"/>
    <n v="8779148"/>
    <n v="8779148"/>
    <n v="8463087"/>
    <n v="0"/>
    <n v="0"/>
    <n v="0"/>
    <n v="4297630.95"/>
    <n v="4297630.95"/>
    <n v="4481517.05"/>
    <n v="0.48952711014781847"/>
  </r>
  <r>
    <s v="21375104"/>
    <s v="MUSEO HISTORICO CULTURAL JUAN SANTAMARIA"/>
    <x v="6"/>
    <s v="001"/>
    <x v="166"/>
    <s v="CCSS APORTE PATRONAL REGIMEN PENSIONES (APORTE PATRONAL AL REGIMEN DE PENSIONES, SEGUN LEY DE PROTECCION AL TRABAJADOR NO. 7983 DEL 16"/>
    <n v="4859307"/>
    <n v="4859307"/>
    <n v="4684366"/>
    <n v="0"/>
    <n v="0"/>
    <n v="0"/>
    <n v="2378762.52"/>
    <n v="2378762.52"/>
    <n v="2480544.48"/>
    <n v="0.48952711158196016"/>
  </r>
  <r>
    <s v="21375104"/>
    <s v="MUSEO HISTORICO CULTURAL JUAN SANTAMARIA"/>
    <x v="6"/>
    <s v="001"/>
    <x v="167"/>
    <s v="CCSS APORTE PATRONAL FONDO CAPITALIZACION LABORAL (APORTE PATRONAL AL FONDO DE CAPITALIZACION LABORAL, SEGUN LEY DE PROTECCION AL TRABAJADOR"/>
    <n v="2429653"/>
    <n v="2429653"/>
    <n v="2342182"/>
    <n v="0"/>
    <n v="0"/>
    <n v="0"/>
    <n v="1189381.28"/>
    <n v="1189381.28"/>
    <n v="1240271.72"/>
    <n v="0.48952722055371695"/>
  </r>
  <r>
    <s v="21375104"/>
    <s v="MUSEO HISTORICO CULTURAL JUAN SANTAMARIA"/>
    <x v="6"/>
    <s v="001"/>
    <x v="168"/>
    <s v="ASOCIACION DE EMPLEADOS DEL MINISTERIO DE CULTURA Y JUVENTUD (ASEMICULTURA). (APORTE PATRONAL A LA ASOCIACION SOLIDARISTA)."/>
    <n v="3500000"/>
    <n v="3500000"/>
    <n v="3500000"/>
    <n v="0"/>
    <n v="0"/>
    <n v="0"/>
    <n v="1910141.98"/>
    <n v="1910141.98"/>
    <n v="1589858.02"/>
    <n v="0.54575485142857139"/>
  </r>
  <r>
    <s v="21375104"/>
    <s v="MUSEO HISTORICO CULTURAL JUAN SANTAMARIA"/>
    <x v="6"/>
    <s v="001"/>
    <x v="21"/>
    <s v="SERVICIOS"/>
    <n v="294221166"/>
    <n v="294921166"/>
    <n v="220379374.5"/>
    <n v="0"/>
    <n v="0"/>
    <n v="0"/>
    <n v="164522594.88"/>
    <n v="164522594.88"/>
    <n v="130398571.12"/>
    <n v="0.55785278863301391"/>
  </r>
  <r>
    <s v="21375104"/>
    <s v="MUSEO HISTORICO CULTURAL JUAN SANTAMARIA"/>
    <x v="6"/>
    <s v="001"/>
    <x v="24"/>
    <s v="SERVICIOS BASICOS"/>
    <n v="33000000"/>
    <n v="33000000"/>
    <n v="24750000"/>
    <n v="0"/>
    <n v="0"/>
    <n v="0"/>
    <n v="17471821.890000001"/>
    <n v="17471821.890000001"/>
    <n v="15528178.109999999"/>
    <n v="0.52944914818181821"/>
  </r>
  <r>
    <s v="21375104"/>
    <s v="MUSEO HISTORICO CULTURAL JUAN SANTAMARIA"/>
    <x v="6"/>
    <s v="001"/>
    <x v="25"/>
    <s v="SERVICIO DE AGUA Y ALCANTARILLADO"/>
    <n v="2376000"/>
    <n v="2376000"/>
    <n v="1782000"/>
    <n v="0"/>
    <n v="0"/>
    <n v="0"/>
    <n v="1111670.52"/>
    <n v="1111670.52"/>
    <n v="1264329.48"/>
    <n v="0.46787479797979797"/>
  </r>
  <r>
    <s v="21375104"/>
    <s v="MUSEO HISTORICO CULTURAL JUAN SANTAMARIA"/>
    <x v="6"/>
    <s v="001"/>
    <x v="26"/>
    <s v="SERVICIO DE ENERGIA ELECTRICA"/>
    <n v="21120000"/>
    <n v="21120000"/>
    <n v="15840000"/>
    <n v="0"/>
    <n v="0"/>
    <n v="0"/>
    <n v="12457912"/>
    <n v="12457912"/>
    <n v="8662088"/>
    <n v="0.58986325757575753"/>
  </r>
  <r>
    <s v="21375104"/>
    <s v="MUSEO HISTORICO CULTURAL JUAN SANTAMARIA"/>
    <x v="6"/>
    <s v="001"/>
    <x v="27"/>
    <s v="SERVICIO DE TELECOMUNICACIONES"/>
    <n v="2640000"/>
    <n v="2640000"/>
    <n v="1980000"/>
    <n v="0"/>
    <n v="0"/>
    <n v="0"/>
    <n v="1191559.8400000001"/>
    <n v="1191559.8400000001"/>
    <n v="1448440.16"/>
    <n v="0.45134842424242427"/>
  </r>
  <r>
    <s v="21375104"/>
    <s v="MUSEO HISTORICO CULTURAL JUAN SANTAMARIA"/>
    <x v="6"/>
    <s v="001"/>
    <x v="28"/>
    <s v="OTROS SERVICIOS BASICOS"/>
    <n v="6864000"/>
    <n v="6864000"/>
    <n v="5148000"/>
    <n v="0"/>
    <n v="0"/>
    <n v="0"/>
    <n v="2710679.53"/>
    <n v="2710679.53"/>
    <n v="4153320.47"/>
    <n v="0.39491251893939389"/>
  </r>
  <r>
    <s v="21375104"/>
    <s v="MUSEO HISTORICO CULTURAL JUAN SANTAMARIA"/>
    <x v="6"/>
    <s v="001"/>
    <x v="29"/>
    <s v="SERVICIOS COMERCIALES Y FINANCIEROS"/>
    <n v="2916000"/>
    <n v="6045000"/>
    <n v="3825000"/>
    <n v="0"/>
    <n v="0"/>
    <n v="0"/>
    <n v="1272060.8400000001"/>
    <n v="1272060.8400000001"/>
    <n v="4772939.16"/>
    <n v="0.21043190074441689"/>
  </r>
  <r>
    <s v="21375104"/>
    <s v="MUSEO HISTORICO CULTURAL JUAN SANTAMARIA"/>
    <x v="6"/>
    <s v="001"/>
    <x v="32"/>
    <s v="IMPRESION, ENCUADERNACION Y OTROS"/>
    <n v="1000000"/>
    <n v="4940000"/>
    <n v="2720000"/>
    <n v="0"/>
    <n v="0"/>
    <n v="0"/>
    <n v="449502.71"/>
    <n v="449502.71"/>
    <n v="4490497.29"/>
    <n v="9.0992451417004058E-2"/>
  </r>
  <r>
    <s v="21375104"/>
    <s v="MUSEO HISTORICO CULTURAL JUAN SANTAMARIA"/>
    <x v="6"/>
    <s v="001"/>
    <x v="33"/>
    <s v="COMIS. Y GASTOS POR SERV. FINANCIEROS Y COMERCIAL."/>
    <n v="100000"/>
    <n v="860000"/>
    <n v="860000"/>
    <n v="0"/>
    <n v="0"/>
    <n v="0"/>
    <n v="591965.97"/>
    <n v="591965.97"/>
    <n v="268034.03000000003"/>
    <n v="0.68833252325581396"/>
  </r>
  <r>
    <s v="21375104"/>
    <s v="MUSEO HISTORICO CULTURAL JUAN SANTAMARIA"/>
    <x v="6"/>
    <s v="001"/>
    <x v="34"/>
    <s v="SERVICIOS DE TECNOLOGIAS DE INFORMACION"/>
    <n v="1816000"/>
    <n v="245000"/>
    <n v="245000"/>
    <n v="0"/>
    <n v="0"/>
    <n v="0"/>
    <n v="230592.16"/>
    <n v="230592.16"/>
    <n v="14407.84"/>
    <n v="0.94119248979591841"/>
  </r>
  <r>
    <s v="21375104"/>
    <s v="MUSEO HISTORICO CULTURAL JUAN SANTAMARIA"/>
    <x v="6"/>
    <s v="001"/>
    <x v="35"/>
    <s v="SERVICIOS DE GESTION Y APOYO"/>
    <n v="239696771"/>
    <n v="238332601"/>
    <n v="178555493.25"/>
    <n v="0"/>
    <n v="0"/>
    <n v="0"/>
    <n v="141136471.09999999"/>
    <n v="141136471.09999999"/>
    <n v="97196129.900000006"/>
    <n v="0.59218281723867061"/>
  </r>
  <r>
    <s v="21375104"/>
    <s v="MUSEO HISTORICO CULTURAL JUAN SANTAMARIA"/>
    <x v="6"/>
    <s v="001"/>
    <x v="38"/>
    <s v="SERVICIOS GENERALES"/>
    <n v="218976771"/>
    <n v="216934601"/>
    <n v="162676493.25"/>
    <n v="0"/>
    <n v="0"/>
    <n v="0"/>
    <n v="131257559.09999999"/>
    <n v="131257559.09999999"/>
    <n v="85677041.900000006"/>
    <n v="0.60505589470256982"/>
  </r>
  <r>
    <s v="21375104"/>
    <s v="MUSEO HISTORICO CULTURAL JUAN SANTAMARIA"/>
    <x v="6"/>
    <s v="001"/>
    <x v="39"/>
    <s v="OTROS SERVICIOS DE GESTION Y APOYO"/>
    <n v="20720000"/>
    <n v="21398000"/>
    <n v="15879000"/>
    <n v="0"/>
    <n v="0"/>
    <n v="0"/>
    <n v="9878912"/>
    <n v="9878912"/>
    <n v="11519088"/>
    <n v="0.46167454902327321"/>
  </r>
  <r>
    <s v="21375104"/>
    <s v="MUSEO HISTORICO CULTURAL JUAN SANTAMARIA"/>
    <x v="6"/>
    <s v="001"/>
    <x v="40"/>
    <s v="GASTOS DE VIAJE Y DE TRANSPORTE"/>
    <n v="300000"/>
    <n v="1450000"/>
    <n v="700000"/>
    <n v="0"/>
    <n v="0"/>
    <n v="0"/>
    <n v="668340"/>
    <n v="668340"/>
    <n v="781660"/>
    <n v="0.46092413793103448"/>
  </r>
  <r>
    <s v="21375104"/>
    <s v="MUSEO HISTORICO CULTURAL JUAN SANTAMARIA"/>
    <x v="6"/>
    <s v="001"/>
    <x v="41"/>
    <s v="TRANSPORTE DENTRO DEL PAIS"/>
    <n v="0"/>
    <n v="50000"/>
    <n v="50000"/>
    <n v="0"/>
    <n v="0"/>
    <n v="0"/>
    <n v="49940"/>
    <n v="49940"/>
    <n v="60"/>
    <n v="0.99880000000000002"/>
  </r>
  <r>
    <s v="21375104"/>
    <s v="MUSEO HISTORICO CULTURAL JUAN SANTAMARIA"/>
    <x v="6"/>
    <s v="001"/>
    <x v="42"/>
    <s v="VIATICOS DENTRO DEL PAIS"/>
    <n v="300000"/>
    <n v="1400000"/>
    <n v="650000"/>
    <n v="0"/>
    <n v="0"/>
    <n v="0"/>
    <n v="618400"/>
    <n v="618400"/>
    <n v="781600"/>
    <n v="0.44171428571428573"/>
  </r>
  <r>
    <s v="21375104"/>
    <s v="MUSEO HISTORICO CULTURAL JUAN SANTAMARIA"/>
    <x v="6"/>
    <s v="001"/>
    <x v="45"/>
    <s v="SEGUROS, REASEGUROS Y OTRAS OBLIGACIONES"/>
    <n v="7100000"/>
    <n v="7100000"/>
    <n v="5250000"/>
    <n v="0"/>
    <n v="0"/>
    <n v="0"/>
    <n v="398461"/>
    <n v="398461"/>
    <n v="6701539"/>
    <n v="5.6121267605633803E-2"/>
  </r>
  <r>
    <s v="21375104"/>
    <s v="MUSEO HISTORICO CULTURAL JUAN SANTAMARIA"/>
    <x v="6"/>
    <s v="001"/>
    <x v="46"/>
    <s v="SEGUROS"/>
    <n v="7100000"/>
    <n v="7100000"/>
    <n v="5250000"/>
    <n v="0"/>
    <n v="0"/>
    <n v="0"/>
    <n v="398461"/>
    <n v="398461"/>
    <n v="6701539"/>
    <n v="5.6121267605633803E-2"/>
  </r>
  <r>
    <s v="21375104"/>
    <s v="MUSEO HISTORICO CULTURAL JUAN SANTAMARIA"/>
    <x v="6"/>
    <s v="001"/>
    <x v="50"/>
    <s v="MANTENIMIENTO Y REPARACION"/>
    <n v="11093395"/>
    <n v="8878565"/>
    <n v="7212631.25"/>
    <n v="0"/>
    <n v="0"/>
    <n v="0"/>
    <n v="3575440.05"/>
    <n v="3575440.05"/>
    <n v="5303124.95"/>
    <n v="0.40270472199054685"/>
  </r>
  <r>
    <s v="21375104"/>
    <s v="MUSEO HISTORICO CULTURAL JUAN SANTAMARIA"/>
    <x v="6"/>
    <s v="001"/>
    <x v="51"/>
    <s v="MANTENIMIENTO DE EDIFICIOS, LOCALES Y TERRENOS"/>
    <n v="3107850"/>
    <n v="2055990"/>
    <n v="1804957.5"/>
    <n v="0"/>
    <n v="0"/>
    <n v="0"/>
    <n v="642744"/>
    <n v="642744"/>
    <n v="1413246"/>
    <n v="0.31262019756905435"/>
  </r>
  <r>
    <s v="21375104"/>
    <s v="MUSEO HISTORICO CULTURAL JUAN SANTAMARIA"/>
    <x v="6"/>
    <s v="001"/>
    <x v="52"/>
    <s v="MANT. Y REPARACION DE MAQUINARIA Y EQUIPO DE PROD."/>
    <n v="465000"/>
    <n v="244030"/>
    <n v="238265"/>
    <n v="0"/>
    <n v="0"/>
    <n v="0"/>
    <n v="0"/>
    <n v="0"/>
    <n v="244030"/>
    <n v="0"/>
  </r>
  <r>
    <s v="21375104"/>
    <s v="MUSEO HISTORICO CULTURAL JUAN SANTAMARIA"/>
    <x v="6"/>
    <s v="001"/>
    <x v="53"/>
    <s v="MANT. Y REPARACION DE EQUIPO DE TRANSPORTE"/>
    <n v="600000"/>
    <n v="600000"/>
    <n v="450000"/>
    <n v="0"/>
    <n v="0"/>
    <n v="0"/>
    <n v="254507.91"/>
    <n v="254507.91"/>
    <n v="345492.09"/>
    <n v="0.42417985000000002"/>
  </r>
  <r>
    <s v="21375104"/>
    <s v="MUSEO HISTORICO CULTURAL JUAN SANTAMARIA"/>
    <x v="6"/>
    <s v="001"/>
    <x v="54"/>
    <s v="MANT. Y REPARACION DE EQUIPO Y MOBILIARIO DE OFIC."/>
    <n v="2644200"/>
    <n v="1322200"/>
    <n v="1322150"/>
    <n v="0"/>
    <n v="0"/>
    <n v="0"/>
    <n v="1322100"/>
    <n v="1322100"/>
    <n v="100"/>
    <n v="0.99992436847678112"/>
  </r>
  <r>
    <s v="21375104"/>
    <s v="MUSEO HISTORICO CULTURAL JUAN SANTAMARIA"/>
    <x v="6"/>
    <s v="001"/>
    <x v="55"/>
    <s v="MANT. Y REP. DE EQUIPO DE COMPUTO Y SIST. DE INF."/>
    <n v="4166000"/>
    <n v="4516000"/>
    <n v="3299500"/>
    <n v="0"/>
    <n v="0"/>
    <n v="0"/>
    <n v="1356088.14"/>
    <n v="1356088.14"/>
    <n v="3159911.86"/>
    <n v="0.30028523914968996"/>
  </r>
  <r>
    <s v="21375104"/>
    <s v="MUSEO HISTORICO CULTURAL JUAN SANTAMARIA"/>
    <x v="6"/>
    <s v="001"/>
    <x v="56"/>
    <s v="MANTENIMIENTO Y REPARACION DE OTROS EQUIPOS"/>
    <n v="110345"/>
    <n v="140345"/>
    <n v="97758.75"/>
    <n v="0"/>
    <n v="0"/>
    <n v="0"/>
    <n v="0"/>
    <n v="0"/>
    <n v="140345"/>
    <n v="0"/>
  </r>
  <r>
    <s v="21375104"/>
    <s v="MUSEO HISTORICO CULTURAL JUAN SANTAMARIA"/>
    <x v="6"/>
    <s v="001"/>
    <x v="57"/>
    <s v="IMPUESTOS"/>
    <n v="115000"/>
    <n v="115000"/>
    <n v="86250"/>
    <n v="0"/>
    <n v="0"/>
    <n v="0"/>
    <n v="0"/>
    <n v="0"/>
    <n v="115000"/>
    <n v="0"/>
  </r>
  <r>
    <s v="21375104"/>
    <s v="MUSEO HISTORICO CULTURAL JUAN SANTAMARIA"/>
    <x v="6"/>
    <s v="001"/>
    <x v="58"/>
    <s v="OTROS IMPUESTOS"/>
    <n v="115000"/>
    <n v="115000"/>
    <n v="86250"/>
    <n v="0"/>
    <n v="0"/>
    <n v="0"/>
    <n v="0"/>
    <n v="0"/>
    <n v="115000"/>
    <n v="0"/>
  </r>
  <r>
    <s v="21375104"/>
    <s v="MUSEO HISTORICO CULTURAL JUAN SANTAMARIA"/>
    <x v="6"/>
    <s v="001"/>
    <x v="61"/>
    <s v="MATERIALES Y SUMINISTROS"/>
    <n v="3987577"/>
    <n v="3287577"/>
    <n v="1187577"/>
    <n v="0"/>
    <n v="0"/>
    <n v="0"/>
    <n v="751855.67"/>
    <n v="751855.67"/>
    <n v="2535721.33"/>
    <n v="0.22869598795708818"/>
  </r>
  <r>
    <s v="21375104"/>
    <s v="MUSEO HISTORICO CULTURAL JUAN SANTAMARIA"/>
    <x v="6"/>
    <s v="001"/>
    <x v="62"/>
    <s v="PRODUCTOS QUIMICOS Y CONEXOS"/>
    <n v="750000"/>
    <n v="1050000"/>
    <n v="900000"/>
    <n v="0"/>
    <n v="0"/>
    <n v="0"/>
    <n v="717382.99"/>
    <n v="717382.99"/>
    <n v="332617.01"/>
    <n v="0.68322189523809518"/>
  </r>
  <r>
    <s v="21375104"/>
    <s v="MUSEO HISTORICO CULTURAL JUAN SANTAMARIA"/>
    <x v="6"/>
    <s v="001"/>
    <x v="63"/>
    <s v="COMBUSTIBLES Y LUBRICANTES"/>
    <n v="500000"/>
    <n v="800000"/>
    <n v="675000"/>
    <n v="0"/>
    <n v="0"/>
    <n v="0"/>
    <n v="519533"/>
    <n v="519533"/>
    <n v="280467"/>
    <n v="0.64941625000000003"/>
  </r>
  <r>
    <s v="21375104"/>
    <s v="MUSEO HISTORICO CULTURAL JUAN SANTAMARIA"/>
    <x v="6"/>
    <s v="001"/>
    <x v="64"/>
    <s v="TINTAS, PINTURAS Y DILUYENTES"/>
    <n v="250000"/>
    <n v="250000"/>
    <n v="225000"/>
    <n v="0"/>
    <n v="0"/>
    <n v="0"/>
    <n v="197849.99"/>
    <n v="197849.99"/>
    <n v="52150.01"/>
    <n v="0.79139996000000001"/>
  </r>
  <r>
    <s v="21375104"/>
    <s v="MUSEO HISTORICO CULTURAL JUAN SANTAMARIA"/>
    <x v="6"/>
    <s v="001"/>
    <x v="68"/>
    <s v="MATERIALES Y PROD DE USO EN LA CONSTRUC Y MANT."/>
    <n v="0"/>
    <n v="150000"/>
    <n v="75000"/>
    <n v="0"/>
    <n v="0"/>
    <n v="0"/>
    <n v="0"/>
    <n v="0"/>
    <n v="150000"/>
    <n v="0"/>
  </r>
  <r>
    <s v="21375104"/>
    <s v="MUSEO HISTORICO CULTURAL JUAN SANTAMARIA"/>
    <x v="6"/>
    <s v="001"/>
    <x v="120"/>
    <s v="MATERIALES Y PRODUCTOS METALICOS"/>
    <n v="0"/>
    <n v="0"/>
    <n v="0"/>
    <n v="0"/>
    <n v="0"/>
    <n v="0"/>
    <n v="0"/>
    <n v="0"/>
    <n v="0"/>
    <n v="0"/>
  </r>
  <r>
    <s v="21375104"/>
    <s v="MUSEO HISTORICO CULTURAL JUAN SANTAMARIA"/>
    <x v="6"/>
    <s v="001"/>
    <x v="145"/>
    <s v="MATERIALES Y PRODUCTOS MINERALES Y ASFALTICOS"/>
    <n v="0"/>
    <n v="50000"/>
    <n v="25000"/>
    <n v="0"/>
    <n v="0"/>
    <n v="0"/>
    <n v="0"/>
    <n v="0"/>
    <n v="50000"/>
    <n v="0"/>
  </r>
  <r>
    <s v="21375104"/>
    <s v="MUSEO HISTORICO CULTURAL JUAN SANTAMARIA"/>
    <x v="6"/>
    <s v="001"/>
    <x v="69"/>
    <s v="MAT. Y PROD. ELECTRICOS, TELEFONICOS Y DE COMPUTO"/>
    <n v="0"/>
    <n v="50000"/>
    <n v="25000"/>
    <n v="0"/>
    <n v="0"/>
    <n v="0"/>
    <n v="0"/>
    <n v="0"/>
    <n v="50000"/>
    <n v="0"/>
  </r>
  <r>
    <s v="21375104"/>
    <s v="MUSEO HISTORICO CULTURAL JUAN SANTAMARIA"/>
    <x v="6"/>
    <s v="001"/>
    <x v="148"/>
    <s v="MATERIALES Y PRODUCTOS DE PLASTICO"/>
    <n v="0"/>
    <n v="50000"/>
    <n v="25000"/>
    <n v="0"/>
    <n v="0"/>
    <n v="0"/>
    <n v="0"/>
    <n v="0"/>
    <n v="50000"/>
    <n v="0"/>
  </r>
  <r>
    <s v="21375104"/>
    <s v="MUSEO HISTORICO CULTURAL JUAN SANTAMARIA"/>
    <x v="6"/>
    <s v="001"/>
    <x v="70"/>
    <s v="HERRAMIENTAS, REPUESTOS Y ACCESORIOS"/>
    <n v="0"/>
    <n v="0"/>
    <n v="0"/>
    <n v="0"/>
    <n v="0"/>
    <n v="0"/>
    <n v="0"/>
    <n v="0"/>
    <n v="0"/>
    <n v="0"/>
  </r>
  <r>
    <s v="21375104"/>
    <s v="MUSEO HISTORICO CULTURAL JUAN SANTAMARIA"/>
    <x v="6"/>
    <s v="001"/>
    <x v="71"/>
    <s v="HERRAMIENTAS E INSTRUMENTOS"/>
    <n v="0"/>
    <n v="0"/>
    <n v="0"/>
    <n v="0"/>
    <n v="0"/>
    <n v="0"/>
    <n v="0"/>
    <n v="0"/>
    <n v="0"/>
    <n v="0"/>
  </r>
  <r>
    <s v="21375104"/>
    <s v="MUSEO HISTORICO CULTURAL JUAN SANTAMARIA"/>
    <x v="6"/>
    <s v="001"/>
    <x v="73"/>
    <s v="UTILES, MATERIALES Y SUMINISTROS DIVERSOS"/>
    <n v="3237577"/>
    <n v="2087577"/>
    <n v="212577"/>
    <n v="0"/>
    <n v="0"/>
    <n v="0"/>
    <n v="34472.68"/>
    <n v="34472.68"/>
    <n v="2053104.32"/>
    <n v="1.6513249571153542E-2"/>
  </r>
  <r>
    <s v="21375104"/>
    <s v="MUSEO HISTORICO CULTURAL JUAN SANTAMARIA"/>
    <x v="6"/>
    <s v="001"/>
    <x v="74"/>
    <s v="UTILES Y MATERIALES DE OFICINA Y COMPUTO"/>
    <n v="50000"/>
    <n v="50000"/>
    <n v="42500"/>
    <n v="0"/>
    <n v="0"/>
    <n v="0"/>
    <n v="34472.68"/>
    <n v="34472.68"/>
    <n v="15527.32"/>
    <n v="0.6894536"/>
  </r>
  <r>
    <s v="21375104"/>
    <s v="MUSEO HISTORICO CULTURAL JUAN SANTAMARIA"/>
    <x v="6"/>
    <s v="001"/>
    <x v="121"/>
    <s v="TEXTILES Y VESTUARIO"/>
    <n v="687577"/>
    <n v="237577"/>
    <n v="170077"/>
    <n v="0"/>
    <n v="0"/>
    <n v="0"/>
    <n v="0"/>
    <n v="0"/>
    <n v="237577"/>
    <n v="0"/>
  </r>
  <r>
    <s v="21375104"/>
    <s v="MUSEO HISTORICO CULTURAL JUAN SANTAMARIA"/>
    <x v="6"/>
    <s v="001"/>
    <x v="76"/>
    <s v="UTILES Y MATERIALES DE LIMPIEZA"/>
    <n v="2500000"/>
    <n v="1800000"/>
    <n v="0"/>
    <n v="0"/>
    <n v="0"/>
    <n v="0"/>
    <n v="0"/>
    <n v="0"/>
    <n v="1800000"/>
    <n v="0"/>
  </r>
  <r>
    <s v="21375104"/>
    <s v="MUSEO HISTORICO CULTURAL JUAN SANTAMARIA"/>
    <x v="6"/>
    <s v="001"/>
    <x v="79"/>
    <s v="TRANSFERENCIAS CORRIENTES"/>
    <n v="3547979"/>
    <n v="3547979"/>
    <n v="3441848"/>
    <n v="0"/>
    <n v="0"/>
    <n v="0"/>
    <n v="1830573.34"/>
    <n v="1830573.34"/>
    <n v="1717405.66"/>
    <n v="0.51594818909582052"/>
  </r>
  <r>
    <s v="21375104"/>
    <s v="MUSEO HISTORICO CULTURAL JUAN SANTAMARIA"/>
    <x v="6"/>
    <s v="001"/>
    <x v="80"/>
    <s v="TRANSFERENCIAS CORRIENTES AL SECTOR PUBLICO"/>
    <n v="2947979"/>
    <n v="2947979"/>
    <n v="2841848"/>
    <n v="0"/>
    <n v="0"/>
    <n v="0"/>
    <n v="1443115.97"/>
    <n v="1443115.97"/>
    <n v="1504863.03"/>
    <n v="0.48952722186962661"/>
  </r>
  <r>
    <s v="21375104"/>
    <s v="MUSEO HISTORICO CULTURAL JUAN SANTAMARIA"/>
    <x v="6"/>
    <s v="001"/>
    <x v="169"/>
    <s v="CCSS CONTRIBUCION ESTATAL SEGURO PENSIONES (CONTRIBUCION ESTATAL AL SEGURO DE PENSIONES, SEGUN LEY NO. 17 DEL 22 DE OCTUBRE DE 1943, LEY"/>
    <n v="2543037"/>
    <n v="2543037"/>
    <n v="2451484"/>
    <n v="0"/>
    <n v="0"/>
    <n v="0"/>
    <n v="1244885.74"/>
    <n v="1244885.74"/>
    <n v="1298151.26"/>
    <n v="0.48952718344247448"/>
  </r>
  <r>
    <s v="21375104"/>
    <s v="MUSEO HISTORICO CULTURAL JUAN SANTAMARIA"/>
    <x v="6"/>
    <s v="001"/>
    <x v="170"/>
    <s v="CCSS CONTRIBUCION ESTATAL SEGURO SALUD (CONTRIBUCION ESTATAL AL SEGURO DE SALUD, SEGUN LEY NO. 17 DEL 22 DE OCTUBRE DE 1943, LEY"/>
    <n v="404942"/>
    <n v="404942"/>
    <n v="390364"/>
    <n v="0"/>
    <n v="0"/>
    <n v="0"/>
    <n v="198230.23"/>
    <n v="198230.23"/>
    <n v="206711.77"/>
    <n v="0.48952746319225965"/>
  </r>
  <r>
    <s v="21375104"/>
    <s v="MUSEO HISTORICO CULTURAL JUAN SANTAMARIA"/>
    <x v="6"/>
    <s v="001"/>
    <x v="87"/>
    <s v="PRESTACIONES"/>
    <n v="600000"/>
    <n v="600000"/>
    <n v="600000"/>
    <n v="0"/>
    <n v="0"/>
    <n v="0"/>
    <n v="387457.37"/>
    <n v="387457.37"/>
    <n v="212542.63"/>
    <n v="0.6457622833333333"/>
  </r>
  <r>
    <s v="21375104"/>
    <s v="MUSEO HISTORICO CULTURAL JUAN SANTAMARIA"/>
    <x v="6"/>
    <s v="001"/>
    <x v="89"/>
    <s v="OTRAS PRESTACIONES"/>
    <n v="600000"/>
    <n v="600000"/>
    <n v="600000"/>
    <n v="0"/>
    <n v="0"/>
    <n v="0"/>
    <n v="387457.37"/>
    <n v="387457.37"/>
    <n v="212542.63"/>
    <n v="0.6457622833333333"/>
  </r>
  <r>
    <s v="21375104"/>
    <s v="MUSEO HISTORICO CULTURAL JUAN SANTAMARIA"/>
    <x v="6"/>
    <s v="280"/>
    <x v="99"/>
    <s v="BIENES DURADEROS"/>
    <n v="30000000"/>
    <n v="30000000"/>
    <n v="30000000"/>
    <n v="0"/>
    <n v="0"/>
    <n v="0"/>
    <n v="857615.76"/>
    <n v="857615.76"/>
    <n v="29142384.239999998"/>
    <n v="2.8587192000000001E-2"/>
  </r>
  <r>
    <s v="21375104"/>
    <s v="MUSEO HISTORICO CULTURAL JUAN SANTAMARIA"/>
    <x v="6"/>
    <s v="280"/>
    <x v="100"/>
    <s v="MAQUINARIA, EQUIPO Y MOBILIARIO"/>
    <n v="6200000"/>
    <n v="16400000"/>
    <n v="16400000"/>
    <n v="0"/>
    <n v="0"/>
    <n v="0"/>
    <n v="0"/>
    <n v="0"/>
    <n v="16400000"/>
    <n v="0"/>
  </r>
  <r>
    <s v="21375104"/>
    <s v="MUSEO HISTORICO CULTURAL JUAN SANTAMARIA"/>
    <x v="6"/>
    <s v="280"/>
    <x v="124"/>
    <s v="EQUIPO DE COMUNICACION"/>
    <n v="5700000"/>
    <n v="5700000"/>
    <n v="5700000"/>
    <n v="0"/>
    <n v="0"/>
    <n v="0"/>
    <n v="0"/>
    <n v="0"/>
    <n v="5700000"/>
    <n v="0"/>
  </r>
  <r>
    <s v="21375104"/>
    <s v="MUSEO HISTORICO CULTURAL JUAN SANTAMARIA"/>
    <x v="6"/>
    <s v="280"/>
    <x v="102"/>
    <s v="EQUIPO Y MOBILIARIO DE OFICINA"/>
    <n v="500000"/>
    <n v="5700000"/>
    <n v="5700000"/>
    <n v="0"/>
    <n v="0"/>
    <n v="0"/>
    <n v="0"/>
    <n v="0"/>
    <n v="5700000"/>
    <n v="0"/>
  </r>
  <r>
    <s v="21375104"/>
    <s v="MUSEO HISTORICO CULTURAL JUAN SANTAMARIA"/>
    <x v="6"/>
    <s v="280"/>
    <x v="103"/>
    <s v="EQUIPO Y PROGRAMAS DE COMPUTO"/>
    <n v="0"/>
    <n v="5000000"/>
    <n v="5000000"/>
    <n v="0"/>
    <n v="0"/>
    <n v="0"/>
    <n v="0"/>
    <n v="0"/>
    <n v="5000000"/>
    <n v="0"/>
  </r>
  <r>
    <s v="21375104"/>
    <s v="MUSEO HISTORICO CULTURAL JUAN SANTAMARIA"/>
    <x v="6"/>
    <s v="280"/>
    <x v="105"/>
    <s v="CONSTRUCCIONES, ADICIONES Y MEJORAS"/>
    <n v="16500000"/>
    <n v="7140000"/>
    <n v="7140000"/>
    <n v="0"/>
    <n v="0"/>
    <n v="0"/>
    <n v="0"/>
    <n v="0"/>
    <n v="7140000"/>
    <n v="0"/>
  </r>
  <r>
    <s v="21375104"/>
    <s v="MUSEO HISTORICO CULTURAL JUAN SANTAMARIA"/>
    <x v="6"/>
    <s v="280"/>
    <x v="107"/>
    <s v="OTRAS CONSTRUCCIONES, ADICIONES Y MEJORAS"/>
    <n v="16500000"/>
    <n v="7140000"/>
    <n v="7140000"/>
    <n v="0"/>
    <n v="0"/>
    <n v="0"/>
    <n v="0"/>
    <n v="0"/>
    <n v="7140000"/>
    <n v="0"/>
  </r>
  <r>
    <s v="21375104"/>
    <s v="MUSEO HISTORICO CULTURAL JUAN SANTAMARIA"/>
    <x v="6"/>
    <s v="280"/>
    <x v="108"/>
    <s v="BIENES DURADEROS DIVERSOS"/>
    <n v="7300000"/>
    <n v="6460000"/>
    <n v="6460000"/>
    <n v="0"/>
    <n v="0"/>
    <n v="0"/>
    <n v="857615.76"/>
    <n v="857615.76"/>
    <n v="5602384.2400000002"/>
    <n v="0.13275785758513933"/>
  </r>
  <r>
    <s v="21375104"/>
    <s v="MUSEO HISTORICO CULTURAL JUAN SANTAMARIA"/>
    <x v="6"/>
    <s v="280"/>
    <x v="171"/>
    <s v="PIEZAS Y OBRAS DE COLECCION"/>
    <n v="5000000"/>
    <n v="5000000"/>
    <n v="5000000"/>
    <n v="0"/>
    <n v="0"/>
    <n v="0"/>
    <n v="0"/>
    <n v="0"/>
    <n v="5000000"/>
    <n v="0"/>
  </r>
  <r>
    <s v="21375104"/>
    <s v="MUSEO HISTORICO CULTURAL JUAN SANTAMARIA"/>
    <x v="6"/>
    <s v="280"/>
    <x v="109"/>
    <s v="BIENES INTANGIBLES"/>
    <n v="2300000"/>
    <n v="1460000"/>
    <n v="1460000"/>
    <n v="0"/>
    <n v="0"/>
    <n v="0"/>
    <n v="857615.76"/>
    <n v="857615.76"/>
    <n v="602384.24"/>
    <n v="0.58740805479452052"/>
  </r>
  <r>
    <s v="21375105"/>
    <s v="MUSEO DR. RAFAEL ANGEL CALDERON GUARDIA"/>
    <x v="7"/>
    <s v="001"/>
    <x v="0"/>
    <s v=""/>
    <n v="361883261"/>
    <n v="361883261"/>
    <n v="332603212.75"/>
    <n v="0"/>
    <n v="0"/>
    <n v="0"/>
    <n v="165234867.91999999"/>
    <n v="156619327.11000001"/>
    <n v="196648393.08000001"/>
    <n v="0.45659715639624454"/>
  </r>
  <r>
    <s v="21375105"/>
    <s v="MUSEO DR. RAFAEL ANGEL CALDERON GUARDIA"/>
    <x v="7"/>
    <s v="001"/>
    <x v="1"/>
    <s v="REMUNERACIONES"/>
    <n v="214012539"/>
    <n v="214012539"/>
    <n v="213102536"/>
    <n v="0"/>
    <n v="0"/>
    <n v="0"/>
    <n v="110507895.08"/>
    <n v="106464314.77"/>
    <n v="103504643.92"/>
    <n v="0.51636177766200886"/>
  </r>
  <r>
    <s v="21375105"/>
    <s v="MUSEO DR. RAFAEL ANGEL CALDERON GUARDIA"/>
    <x v="7"/>
    <s v="001"/>
    <x v="2"/>
    <s v="REMUNERACIONES BASICAS"/>
    <n v="113835000"/>
    <n v="113835000"/>
    <n v="113522300"/>
    <n v="0"/>
    <n v="0"/>
    <n v="0"/>
    <n v="58772166.490000002"/>
    <n v="57540614.229999997"/>
    <n v="55062833.509999998"/>
    <n v="0.5162925856722449"/>
  </r>
  <r>
    <s v="21375105"/>
    <s v="MUSEO DR. RAFAEL ANGEL CALDERON GUARDIA"/>
    <x v="7"/>
    <s v="001"/>
    <x v="3"/>
    <s v="SUELDOS PARA CARGOS FIJOS"/>
    <n v="113835000"/>
    <n v="113835000"/>
    <n v="113522300"/>
    <n v="0"/>
    <n v="0"/>
    <n v="0"/>
    <n v="58772166.490000002"/>
    <n v="57540614.229999997"/>
    <n v="55062833.509999998"/>
    <n v="0.5162925856722449"/>
  </r>
  <r>
    <s v="21375105"/>
    <s v="MUSEO DR. RAFAEL ANGEL CALDERON GUARDIA"/>
    <x v="7"/>
    <s v="001"/>
    <x v="5"/>
    <s v="REMUNERACIONES EVENTUALES"/>
    <n v="1500000"/>
    <n v="1500000"/>
    <n v="1500000"/>
    <n v="0"/>
    <n v="0"/>
    <n v="0"/>
    <n v="1494998.75"/>
    <n v="1484748.64"/>
    <n v="5001.25"/>
    <n v="0.99666583333333336"/>
  </r>
  <r>
    <s v="21375105"/>
    <s v="MUSEO DR. RAFAEL ANGEL CALDERON GUARDIA"/>
    <x v="7"/>
    <s v="001"/>
    <x v="6"/>
    <s v="TIEMPO EXTRAORDINARIO"/>
    <n v="1500000"/>
    <n v="1500000"/>
    <n v="1500000"/>
    <n v="0"/>
    <n v="0"/>
    <n v="0"/>
    <n v="1494998.75"/>
    <n v="1484748.64"/>
    <n v="5001.25"/>
    <n v="0.99666583333333336"/>
  </r>
  <r>
    <s v="21375105"/>
    <s v="MUSEO DR. RAFAEL ANGEL CALDERON GUARDIA"/>
    <x v="7"/>
    <s v="001"/>
    <x v="7"/>
    <s v="INCENTIVOS SALARIALES"/>
    <n v="62837715"/>
    <n v="62837715"/>
    <n v="62380254"/>
    <n v="0"/>
    <n v="0"/>
    <n v="0"/>
    <n v="31076506.73"/>
    <n v="30745578.789999999"/>
    <n v="31761208.27"/>
    <n v="0.49455182655830182"/>
  </r>
  <r>
    <s v="21375105"/>
    <s v="MUSEO DR. RAFAEL ANGEL CALDERON GUARDIA"/>
    <x v="7"/>
    <s v="001"/>
    <x v="8"/>
    <s v="RETRIBUCION POR AÑOS SERVIDOS"/>
    <n v="23200000"/>
    <n v="23200000"/>
    <n v="23026810"/>
    <n v="0"/>
    <n v="0"/>
    <n v="0"/>
    <n v="11493234.24"/>
    <n v="11305192.859999999"/>
    <n v="11706765.76"/>
    <n v="0.49539802758620688"/>
  </r>
  <r>
    <s v="21375105"/>
    <s v="MUSEO DR. RAFAEL ANGEL CALDERON GUARDIA"/>
    <x v="7"/>
    <s v="001"/>
    <x v="9"/>
    <s v="RESTRICCION AL EJERCICIO LIBERAL DE LA PROFESION"/>
    <n v="10694640"/>
    <n v="10694640"/>
    <n v="10522655"/>
    <n v="0"/>
    <n v="0"/>
    <n v="0"/>
    <n v="7304793.96"/>
    <n v="7201560.9100000001"/>
    <n v="3389846.04"/>
    <n v="0.68303317923744977"/>
  </r>
  <r>
    <s v="21375105"/>
    <s v="MUSEO DR. RAFAEL ANGEL CALDERON GUARDIA"/>
    <x v="7"/>
    <s v="001"/>
    <x v="10"/>
    <s v="DECIMOTERCER MES"/>
    <n v="13760805"/>
    <n v="13760805"/>
    <n v="13701584"/>
    <n v="0"/>
    <n v="0"/>
    <n v="0"/>
    <n v="0"/>
    <n v="0"/>
    <n v="13760805"/>
    <n v="0"/>
  </r>
  <r>
    <s v="21375105"/>
    <s v="MUSEO DR. RAFAEL ANGEL CALDERON GUARDIA"/>
    <x v="7"/>
    <s v="001"/>
    <x v="11"/>
    <s v="SALARIO ESCOLAR"/>
    <n v="11382270"/>
    <n v="11382270"/>
    <n v="11382270"/>
    <n v="0"/>
    <n v="0"/>
    <n v="0"/>
    <n v="9675741.9100000001"/>
    <n v="9675741.9100000001"/>
    <n v="1706528.09"/>
    <n v="0.85007137504206109"/>
  </r>
  <r>
    <s v="21375105"/>
    <s v="MUSEO DR. RAFAEL ANGEL CALDERON GUARDIA"/>
    <x v="7"/>
    <s v="001"/>
    <x v="12"/>
    <s v="OTROS INCENTIVOS SALARIALES"/>
    <n v="3800000"/>
    <n v="3800000"/>
    <n v="3746935"/>
    <n v="0"/>
    <n v="0"/>
    <n v="0"/>
    <n v="2602736.62"/>
    <n v="2563083.11"/>
    <n v="1197263.3799999999"/>
    <n v="0.68493068947368418"/>
  </r>
  <r>
    <s v="21375105"/>
    <s v="MUSEO DR. RAFAEL ANGEL CALDERON GUARDIA"/>
    <x v="7"/>
    <s v="001"/>
    <x v="13"/>
    <s v="CONTRIB. PATRONALES AL DES. Y LA SEGURIDAD SOCIAL"/>
    <n v="16030162"/>
    <n v="16030162"/>
    <n v="15960845"/>
    <n v="0"/>
    <n v="0"/>
    <n v="0"/>
    <n v="8918201"/>
    <n v="7691887"/>
    <n v="7111961"/>
    <n v="0.55633879433033806"/>
  </r>
  <r>
    <s v="21375105"/>
    <s v="MUSEO DR. RAFAEL ANGEL CALDERON GUARDIA"/>
    <x v="7"/>
    <s v="001"/>
    <x v="172"/>
    <s v="CCSS CONTRIBUCION PATRONAL SEGURO SALUD (CONTRIBUCION PATRONAL SEGURO DE SALUD, SEGUN LEY NO. 17 DEL 22 DE OCTUBRE DE 1943, LEY"/>
    <n v="15208102"/>
    <n v="15208102"/>
    <n v="15142340"/>
    <n v="0"/>
    <n v="0"/>
    <n v="0"/>
    <n v="8462249"/>
    <n v="7298587"/>
    <n v="6745853"/>
    <n v="0.55643031589346259"/>
  </r>
  <r>
    <s v="21375105"/>
    <s v="MUSEO DR. RAFAEL ANGEL CALDERON GUARDIA"/>
    <x v="7"/>
    <s v="001"/>
    <x v="173"/>
    <s v="BANCO POPULAR Y DE DESARROLLO COMUNAL. (BPDC) (SEGUN LEY NO. 4351 DEL 11 DE JULIO DE 1969, LEY ORGANICA DEL B.P.D.C.)."/>
    <n v="822060"/>
    <n v="822060"/>
    <n v="818505"/>
    <n v="0"/>
    <n v="0"/>
    <n v="0"/>
    <n v="455952"/>
    <n v="393300"/>
    <n v="366108"/>
    <n v="0.55464564630318958"/>
  </r>
  <r>
    <s v="21375105"/>
    <s v="MUSEO DR. RAFAEL ANGEL CALDERON GUARDIA"/>
    <x v="7"/>
    <s v="001"/>
    <x v="16"/>
    <s v="CONTRIB PATRONALES A FOND PENS Y OTROS FOND CAPIT."/>
    <n v="19809662"/>
    <n v="19809662"/>
    <n v="19739137"/>
    <n v="0"/>
    <n v="0"/>
    <n v="0"/>
    <n v="10246022.109999999"/>
    <n v="9001486.1099999994"/>
    <n v="9563639.8900000006"/>
    <n v="0.51722346953723897"/>
  </r>
  <r>
    <s v="21375105"/>
    <s v="MUSEO DR. RAFAEL ANGEL CALDERON GUARDIA"/>
    <x v="7"/>
    <s v="001"/>
    <x v="174"/>
    <s v="CCSS CONTRIBUCION PATRONAL SEGURO PENSIONES (CONTRIBUCION PATRONAL SEGURO DE PENSIONES, SEGUN LEY NO. 17 DEL 22 DE OCTUBRE DE 1943, LEY"/>
    <n v="8911126"/>
    <n v="8911126"/>
    <n v="8872593"/>
    <n v="0"/>
    <n v="0"/>
    <n v="0"/>
    <n v="4952502"/>
    <n v="4271843"/>
    <n v="3958624"/>
    <n v="0.5557661287698098"/>
  </r>
  <r>
    <s v="21375105"/>
    <s v="MUSEO DR. RAFAEL ANGEL CALDERON GUARDIA"/>
    <x v="7"/>
    <s v="001"/>
    <x v="175"/>
    <s v="CCSS APORTE PATRONAL REGIMEN PENSIONES (APORTE PATRONAL AL REGIMEN DE PENSIONES, SEGUN LEY DE PROTECCION AL TRABAJADOR NO. 7983 DEL 16"/>
    <n v="4932357"/>
    <n v="4932357"/>
    <n v="4911029"/>
    <n v="0"/>
    <n v="0"/>
    <n v="0"/>
    <n v="2735781"/>
    <n v="2359862"/>
    <n v="2196576"/>
    <n v="0.55465997290950353"/>
  </r>
  <r>
    <s v="21375105"/>
    <s v="MUSEO DR. RAFAEL ANGEL CALDERON GUARDIA"/>
    <x v="7"/>
    <s v="001"/>
    <x v="176"/>
    <s v="CCSS APORTE PATRONAL FONDO CAPITALIZACION LABORAL (APORTE PATRONAL AL FONDO DE CAPITALIZACION LABORAL, SEGUN LEY DE PROTECCION AL TRABAJADOR"/>
    <n v="2466179"/>
    <n v="2466179"/>
    <n v="2455515"/>
    <n v="0"/>
    <n v="0"/>
    <n v="0"/>
    <n v="1367882"/>
    <n v="1179924"/>
    <n v="1098297"/>
    <n v="0.55465641382884212"/>
  </r>
  <r>
    <s v="21375105"/>
    <s v="MUSEO DR. RAFAEL ANGEL CALDERON GUARDIA"/>
    <x v="7"/>
    <s v="001"/>
    <x v="177"/>
    <s v="ASOCIACION DE EMPLEADOS DEL MINISTERIO DE CULTURA Y JUVENTUD (ASEMICULTURA). (APORTE PATRONAL A LA ASOCIACION DE EMPLEADOS DEL MINISTERIO DE CULTURA"/>
    <n v="3500000"/>
    <n v="3500000"/>
    <n v="3500000"/>
    <n v="0"/>
    <n v="0"/>
    <n v="0"/>
    <n v="1189857.1100000001"/>
    <n v="1189857.1100000001"/>
    <n v="2310142.89"/>
    <n v="0.33995917428571432"/>
  </r>
  <r>
    <s v="21375105"/>
    <s v="MUSEO DR. RAFAEL ANGEL CALDERON GUARDIA"/>
    <x v="7"/>
    <s v="001"/>
    <x v="21"/>
    <s v="SERVICIOS"/>
    <n v="106906491"/>
    <n v="106906491"/>
    <n v="79209194.579999998"/>
    <n v="0"/>
    <n v="0"/>
    <n v="0"/>
    <n v="51869709.600000001"/>
    <n v="47297749.100000001"/>
    <n v="55036781.399999999"/>
    <n v="0.48518765432119554"/>
  </r>
  <r>
    <s v="21375105"/>
    <s v="MUSEO DR. RAFAEL ANGEL CALDERON GUARDIA"/>
    <x v="7"/>
    <s v="001"/>
    <x v="24"/>
    <s v="SERVICIOS BASICOS"/>
    <n v="15048000"/>
    <n v="15048000"/>
    <n v="10322248.07"/>
    <n v="0"/>
    <n v="0"/>
    <n v="0"/>
    <n v="6896873.5999999996"/>
    <n v="6862754.8899999997"/>
    <n v="8151126.4000000004"/>
    <n v="0.45832493354598614"/>
  </r>
  <r>
    <s v="21375105"/>
    <s v="MUSEO DR. RAFAEL ANGEL CALDERON GUARDIA"/>
    <x v="7"/>
    <s v="001"/>
    <x v="25"/>
    <s v="SERVICIO DE AGUA Y ALCANTARILLADO"/>
    <n v="1000000"/>
    <n v="1000000"/>
    <n v="750000"/>
    <n v="0"/>
    <n v="0"/>
    <n v="0"/>
    <n v="527791"/>
    <n v="527791"/>
    <n v="472209"/>
    <n v="0.52779100000000001"/>
  </r>
  <r>
    <s v="21375105"/>
    <s v="MUSEO DR. RAFAEL ANGEL CALDERON GUARDIA"/>
    <x v="7"/>
    <s v="001"/>
    <x v="26"/>
    <s v="SERVICIO DE ENERGIA ELECTRICA"/>
    <n v="3428000"/>
    <n v="3428000"/>
    <n v="2577333.34"/>
    <n v="0"/>
    <n v="0"/>
    <n v="0"/>
    <n v="2271925"/>
    <n v="2271925"/>
    <n v="1156075"/>
    <n v="0.66275525087514586"/>
  </r>
  <r>
    <s v="21375105"/>
    <s v="MUSEO DR. RAFAEL ANGEL CALDERON GUARDIA"/>
    <x v="7"/>
    <s v="001"/>
    <x v="115"/>
    <s v="SERVICIO DE CORREO"/>
    <n v="20000"/>
    <n v="20000"/>
    <n v="15000"/>
    <n v="0"/>
    <n v="0"/>
    <n v="0"/>
    <n v="0"/>
    <n v="0"/>
    <n v="20000"/>
    <n v="0"/>
  </r>
  <r>
    <s v="21375105"/>
    <s v="MUSEO DR. RAFAEL ANGEL CALDERON GUARDIA"/>
    <x v="7"/>
    <s v="001"/>
    <x v="27"/>
    <s v="SERVICIO DE TELECOMUNICACIONES"/>
    <n v="6000000"/>
    <n v="6000000"/>
    <n v="3500000"/>
    <n v="0"/>
    <n v="0"/>
    <n v="0"/>
    <n v="1737328.1"/>
    <n v="1703209.39"/>
    <n v="4262671.9000000004"/>
    <n v="0.28955468333333334"/>
  </r>
  <r>
    <s v="21375105"/>
    <s v="MUSEO DR. RAFAEL ANGEL CALDERON GUARDIA"/>
    <x v="7"/>
    <s v="001"/>
    <x v="28"/>
    <s v="OTROS SERVICIOS BASICOS"/>
    <n v="4600000"/>
    <n v="4600000"/>
    <n v="3479914.73"/>
    <n v="0"/>
    <n v="0"/>
    <n v="0"/>
    <n v="2359829.5"/>
    <n v="2359829.5"/>
    <n v="2240170.5"/>
    <n v="0.51300641304347827"/>
  </r>
  <r>
    <s v="21375105"/>
    <s v="MUSEO DR. RAFAEL ANGEL CALDERON GUARDIA"/>
    <x v="7"/>
    <s v="001"/>
    <x v="29"/>
    <s v="SERVICIOS COMERCIALES Y FINANCIEROS"/>
    <n v="1850000"/>
    <n v="1850000"/>
    <n v="1664639.67"/>
    <n v="0"/>
    <n v="0"/>
    <n v="0"/>
    <n v="1267715.3700000001"/>
    <n v="1267715.3700000001"/>
    <n v="582284.63"/>
    <n v="0.68525155135135141"/>
  </r>
  <r>
    <s v="21375105"/>
    <s v="MUSEO DR. RAFAEL ANGEL CALDERON GUARDIA"/>
    <x v="7"/>
    <s v="001"/>
    <x v="30"/>
    <s v="INFORMACION"/>
    <n v="90000"/>
    <n v="90000"/>
    <n v="85993"/>
    <n v="0"/>
    <n v="0"/>
    <n v="0"/>
    <n v="85993"/>
    <n v="85993"/>
    <n v="4007"/>
    <n v="0.95547777777777776"/>
  </r>
  <r>
    <s v="21375105"/>
    <s v="MUSEO DR. RAFAEL ANGEL CALDERON GUARDIA"/>
    <x v="7"/>
    <s v="001"/>
    <x v="32"/>
    <s v="IMPRESION, ENCUADERNACION Y OTROS"/>
    <n v="1000000"/>
    <n v="1000000"/>
    <n v="821000"/>
    <n v="0"/>
    <n v="0"/>
    <n v="0"/>
    <n v="793115.93"/>
    <n v="793115.93"/>
    <n v="206884.07"/>
    <n v="0.79311593000000002"/>
  </r>
  <r>
    <s v="21375105"/>
    <s v="MUSEO DR. RAFAEL ANGEL CALDERON GUARDIA"/>
    <x v="7"/>
    <s v="001"/>
    <x v="33"/>
    <s v="COMIS. Y GASTOS POR SERV. FINANCIEROS Y COMERCIAL."/>
    <n v="700000"/>
    <n v="700000"/>
    <n v="700000"/>
    <n v="0"/>
    <n v="0"/>
    <n v="0"/>
    <n v="333317.8"/>
    <n v="333317.8"/>
    <n v="366682.2"/>
    <n v="0.47616828571428571"/>
  </r>
  <r>
    <s v="21375105"/>
    <s v="MUSEO DR. RAFAEL ANGEL CALDERON GUARDIA"/>
    <x v="7"/>
    <s v="001"/>
    <x v="34"/>
    <s v="SERVICIOS DE TECNOLOGIAS DE INFORMACION"/>
    <n v="60000"/>
    <n v="60000"/>
    <n v="57646.67"/>
    <n v="0"/>
    <n v="0"/>
    <n v="0"/>
    <n v="55288.639999999999"/>
    <n v="55288.639999999999"/>
    <n v="4711.3599999999997"/>
    <n v="0.92147733333333337"/>
  </r>
  <r>
    <s v="21375105"/>
    <s v="MUSEO DR. RAFAEL ANGEL CALDERON GUARDIA"/>
    <x v="7"/>
    <s v="001"/>
    <x v="35"/>
    <s v="SERVICIOS DE GESTION Y APOYO"/>
    <n v="82308491"/>
    <n v="82308491"/>
    <n v="61731368.25"/>
    <n v="0"/>
    <n v="0"/>
    <n v="0"/>
    <n v="41240117.469999999"/>
    <n v="36702275.68"/>
    <n v="41068373.530000001"/>
    <n v="0.5010432941845574"/>
  </r>
  <r>
    <s v="21375105"/>
    <s v="MUSEO DR. RAFAEL ANGEL CALDERON GUARDIA"/>
    <x v="7"/>
    <s v="001"/>
    <x v="38"/>
    <s v="SERVICIOS GENERALES"/>
    <n v="82000000"/>
    <n v="82000000"/>
    <n v="61500000"/>
    <n v="0"/>
    <n v="0"/>
    <n v="0"/>
    <n v="41166667.469999999"/>
    <n v="36628825.68"/>
    <n v="40833332.530000001"/>
    <n v="0.50203253012195126"/>
  </r>
  <r>
    <s v="21375105"/>
    <s v="MUSEO DR. RAFAEL ANGEL CALDERON GUARDIA"/>
    <x v="7"/>
    <s v="001"/>
    <x v="39"/>
    <s v="OTROS SERVICIOS DE GESTION Y APOYO"/>
    <n v="308491"/>
    <n v="308491"/>
    <n v="231368.25"/>
    <n v="0"/>
    <n v="0"/>
    <n v="0"/>
    <n v="73450"/>
    <n v="73450"/>
    <n v="235041"/>
    <n v="0.23809446628913"/>
  </r>
  <r>
    <s v="21375105"/>
    <s v="MUSEO DR. RAFAEL ANGEL CALDERON GUARDIA"/>
    <x v="7"/>
    <s v="001"/>
    <x v="40"/>
    <s v="GASTOS DE VIAJE Y DE TRANSPORTE"/>
    <n v="850000"/>
    <n v="1150000"/>
    <n v="817650"/>
    <n v="0"/>
    <n v="0"/>
    <n v="0"/>
    <n v="692843.16"/>
    <n v="692843.16"/>
    <n v="457156.84"/>
    <n v="0.60247231304347826"/>
  </r>
  <r>
    <s v="21375105"/>
    <s v="MUSEO DR. RAFAEL ANGEL CALDERON GUARDIA"/>
    <x v="7"/>
    <s v="001"/>
    <x v="41"/>
    <s v="TRANSPORTE DENTRO DEL PAIS"/>
    <n v="50000"/>
    <n v="50000"/>
    <n v="37500"/>
    <n v="0"/>
    <n v="0"/>
    <n v="0"/>
    <n v="10143.16"/>
    <n v="10143.16"/>
    <n v="39856.839999999997"/>
    <n v="0.20286319999999999"/>
  </r>
  <r>
    <s v="21375105"/>
    <s v="MUSEO DR. RAFAEL ANGEL CALDERON GUARDIA"/>
    <x v="7"/>
    <s v="001"/>
    <x v="42"/>
    <s v="VIATICOS DENTRO DEL PAIS"/>
    <n v="800000"/>
    <n v="1100000"/>
    <n v="780150"/>
    <n v="0"/>
    <n v="0"/>
    <n v="0"/>
    <n v="682700"/>
    <n v="682700"/>
    <n v="417300"/>
    <n v="0.62063636363636365"/>
  </r>
  <r>
    <s v="21375105"/>
    <s v="MUSEO DR. RAFAEL ANGEL CALDERON GUARDIA"/>
    <x v="7"/>
    <s v="001"/>
    <x v="45"/>
    <s v="SEGUROS, REASEGUROS Y OTRAS OBLIGACIONES"/>
    <n v="6000000"/>
    <n v="5700000"/>
    <n v="4026266.59"/>
    <n v="0"/>
    <n v="0"/>
    <n v="0"/>
    <n v="1162638"/>
    <n v="1162638"/>
    <n v="4537362"/>
    <n v="0.20397157894736842"/>
  </r>
  <r>
    <s v="21375105"/>
    <s v="MUSEO DR. RAFAEL ANGEL CALDERON GUARDIA"/>
    <x v="7"/>
    <s v="001"/>
    <x v="46"/>
    <s v="SEGUROS"/>
    <n v="6000000"/>
    <n v="5700000"/>
    <n v="4026266.59"/>
    <n v="0"/>
    <n v="0"/>
    <n v="0"/>
    <n v="1162638"/>
    <n v="1162638"/>
    <n v="4537362"/>
    <n v="0.20397157894736842"/>
  </r>
  <r>
    <s v="21375105"/>
    <s v="MUSEO DR. RAFAEL ANGEL CALDERON GUARDIA"/>
    <x v="7"/>
    <s v="001"/>
    <x v="50"/>
    <s v="MANTENIMIENTO Y REPARACION"/>
    <n v="850000"/>
    <n v="850000"/>
    <n v="647022"/>
    <n v="0"/>
    <n v="0"/>
    <n v="0"/>
    <n v="609522"/>
    <n v="609522"/>
    <n v="240478"/>
    <n v="0.71708470588235296"/>
  </r>
  <r>
    <s v="21375105"/>
    <s v="MUSEO DR. RAFAEL ANGEL CALDERON GUARDIA"/>
    <x v="7"/>
    <s v="001"/>
    <x v="53"/>
    <s v="MANT. Y REPARACION DE EQUIPO DE TRANSPORTE"/>
    <n v="800000"/>
    <n v="800000"/>
    <n v="609522"/>
    <n v="0"/>
    <n v="0"/>
    <n v="0"/>
    <n v="609522"/>
    <n v="609522"/>
    <n v="190478"/>
    <n v="0.76190250000000004"/>
  </r>
  <r>
    <s v="21375105"/>
    <s v="MUSEO DR. RAFAEL ANGEL CALDERON GUARDIA"/>
    <x v="7"/>
    <s v="001"/>
    <x v="56"/>
    <s v="MANTENIMIENTO Y REPARACION DE OTROS EQUIPOS"/>
    <n v="50000"/>
    <n v="50000"/>
    <n v="37500"/>
    <n v="0"/>
    <n v="0"/>
    <n v="0"/>
    <n v="0"/>
    <n v="0"/>
    <n v="50000"/>
    <n v="0"/>
  </r>
  <r>
    <s v="21375105"/>
    <s v="MUSEO DR. RAFAEL ANGEL CALDERON GUARDIA"/>
    <x v="7"/>
    <s v="001"/>
    <x v="61"/>
    <s v="MATERIALES Y SUMINISTROS"/>
    <n v="2471934"/>
    <n v="2471934"/>
    <n v="1812124.17"/>
    <n v="0"/>
    <n v="0"/>
    <n v="0"/>
    <n v="851652.04"/>
    <n v="851652.04"/>
    <n v="1620281.96"/>
    <n v="0.34452863223694485"/>
  </r>
  <r>
    <s v="21375105"/>
    <s v="MUSEO DR. RAFAEL ANGEL CALDERON GUARDIA"/>
    <x v="7"/>
    <s v="001"/>
    <x v="62"/>
    <s v="PRODUCTOS QUIMICOS Y CONEXOS"/>
    <n v="400000"/>
    <n v="825000"/>
    <n v="522179"/>
    <n v="0"/>
    <n v="0"/>
    <n v="0"/>
    <n v="419284"/>
    <n v="419284"/>
    <n v="405716"/>
    <n v="0.50822303030303029"/>
  </r>
  <r>
    <s v="21375105"/>
    <s v="MUSEO DR. RAFAEL ANGEL CALDERON GUARDIA"/>
    <x v="7"/>
    <s v="001"/>
    <x v="63"/>
    <s v="COMBUSTIBLES Y LUBRICANTES"/>
    <n v="400000"/>
    <n v="400000"/>
    <n v="300000"/>
    <n v="0"/>
    <n v="0"/>
    <n v="0"/>
    <n v="197105"/>
    <n v="197105"/>
    <n v="202895"/>
    <n v="0.49276249999999999"/>
  </r>
  <r>
    <s v="21375105"/>
    <s v="MUSEO DR. RAFAEL ANGEL CALDERON GUARDIA"/>
    <x v="7"/>
    <s v="001"/>
    <x v="64"/>
    <s v="TINTAS, PINTURAS Y DILUYENTES"/>
    <n v="0"/>
    <n v="425000"/>
    <n v="222179"/>
    <n v="0"/>
    <n v="0"/>
    <n v="0"/>
    <n v="222179"/>
    <n v="222179"/>
    <n v="202821"/>
    <n v="0.52277411764705883"/>
  </r>
  <r>
    <s v="21375105"/>
    <s v="MUSEO DR. RAFAEL ANGEL CALDERON GUARDIA"/>
    <x v="7"/>
    <s v="001"/>
    <x v="68"/>
    <s v="MATERIALES Y PROD DE USO EN LA CONSTRUC Y MANT."/>
    <n v="471934"/>
    <n v="771934"/>
    <n v="503950.5"/>
    <n v="0"/>
    <n v="0"/>
    <n v="0"/>
    <n v="319022.15999999997"/>
    <n v="319022.15999999997"/>
    <n v="452911.84"/>
    <n v="0.41327647182272054"/>
  </r>
  <r>
    <s v="21375105"/>
    <s v="MUSEO DR. RAFAEL ANGEL CALDERON GUARDIA"/>
    <x v="7"/>
    <s v="001"/>
    <x v="69"/>
    <s v="MAT. Y PROD. ELECTRICOS, TELEFONICOS Y DE COMPUTO"/>
    <n v="321934"/>
    <n v="621934"/>
    <n v="391450.5"/>
    <n v="0"/>
    <n v="0"/>
    <n v="0"/>
    <n v="208372.15"/>
    <n v="208372.15"/>
    <n v="413561.85"/>
    <n v="0.33503900735447811"/>
  </r>
  <r>
    <s v="21375105"/>
    <s v="MUSEO DR. RAFAEL ANGEL CALDERON GUARDIA"/>
    <x v="7"/>
    <s v="001"/>
    <x v="149"/>
    <s v="OTROS MAT. Y PROD.DE USO EN LA CONSTRU. Y MANTENIM"/>
    <n v="150000"/>
    <n v="150000"/>
    <n v="112500"/>
    <n v="0"/>
    <n v="0"/>
    <n v="0"/>
    <n v="110650.01"/>
    <n v="110650.01"/>
    <n v="39349.99"/>
    <n v="0.73766673333333332"/>
  </r>
  <r>
    <s v="21375105"/>
    <s v="MUSEO DR. RAFAEL ANGEL CALDERON GUARDIA"/>
    <x v="7"/>
    <s v="001"/>
    <x v="73"/>
    <s v="UTILES, MATERIALES Y SUMINISTROS DIVERSOS"/>
    <n v="1600000"/>
    <n v="875000"/>
    <n v="785994.67"/>
    <n v="0"/>
    <n v="0"/>
    <n v="0"/>
    <n v="113345.88"/>
    <n v="113345.88"/>
    <n v="761654.12"/>
    <n v="0.12953814857142856"/>
  </r>
  <r>
    <s v="21375105"/>
    <s v="MUSEO DR. RAFAEL ANGEL CALDERON GUARDIA"/>
    <x v="7"/>
    <s v="001"/>
    <x v="74"/>
    <s v="UTILES Y MATERIALES DE OFICINA Y COMPUTO"/>
    <n v="250000"/>
    <n v="75000"/>
    <n v="75000"/>
    <n v="0"/>
    <n v="0"/>
    <n v="0"/>
    <n v="52285.919999999998"/>
    <n v="52285.919999999998"/>
    <n v="22714.080000000002"/>
    <n v="0.69714560000000003"/>
  </r>
  <r>
    <s v="21375105"/>
    <s v="MUSEO DR. RAFAEL ANGEL CALDERON GUARDIA"/>
    <x v="7"/>
    <s v="001"/>
    <x v="75"/>
    <s v="PRODUCTOS DE PAPEL, CARTON E IMPRESOS"/>
    <n v="600000"/>
    <n v="300000"/>
    <n v="300000"/>
    <n v="0"/>
    <n v="0"/>
    <n v="0"/>
    <n v="21100"/>
    <n v="21100"/>
    <n v="278900"/>
    <n v="7.0333333333333331E-2"/>
  </r>
  <r>
    <s v="21375105"/>
    <s v="MUSEO DR. RAFAEL ANGEL CALDERON GUARDIA"/>
    <x v="7"/>
    <s v="001"/>
    <x v="76"/>
    <s v="UTILES Y MATERIALES DE LIMPIEZA"/>
    <n v="750000"/>
    <n v="500000"/>
    <n v="410994.67"/>
    <n v="0"/>
    <n v="0"/>
    <n v="0"/>
    <n v="39959.96"/>
    <n v="39959.96"/>
    <n v="460040.04"/>
    <n v="7.9919919999999992E-2"/>
  </r>
  <r>
    <s v="21375105"/>
    <s v="MUSEO DR. RAFAEL ANGEL CALDERON GUARDIA"/>
    <x v="7"/>
    <s v="001"/>
    <x v="79"/>
    <s v="TRANSFERENCIAS CORRIENTES"/>
    <n v="3492297"/>
    <n v="3492297"/>
    <n v="3479358"/>
    <n v="0"/>
    <n v="0"/>
    <n v="0"/>
    <n v="2005611.2"/>
    <n v="2005611.2"/>
    <n v="1486685.8"/>
    <n v="0.5742957142533982"/>
  </r>
  <r>
    <s v="21375105"/>
    <s v="MUSEO DR. RAFAEL ANGEL CALDERON GUARDIA"/>
    <x v="7"/>
    <s v="001"/>
    <x v="80"/>
    <s v="TRANSFERENCIAS CORRIENTES AL SECTOR PUBLICO"/>
    <n v="2992297"/>
    <n v="2992297"/>
    <n v="2979358"/>
    <n v="0"/>
    <n v="0"/>
    <n v="0"/>
    <n v="1514138.8"/>
    <n v="1514138.8"/>
    <n v="1478158.2"/>
    <n v="0.50601220400247704"/>
  </r>
  <r>
    <s v="21375105"/>
    <s v="MUSEO DR. RAFAEL ANGEL CALDERON GUARDIA"/>
    <x v="7"/>
    <s v="001"/>
    <x v="178"/>
    <s v="CCSS CONTRIBUCION ESTATAL SEGURO PENSIONES (CONTRIBUCION ESTATAL AL SEGURO DE PENSIONES, SEGUN LEY NO. 17 DEL 22 DE OCTUBRE DE 1943, LEY"/>
    <n v="2581267"/>
    <n v="2581267"/>
    <n v="2570105"/>
    <n v="0"/>
    <n v="0"/>
    <n v="0"/>
    <n v="1286104.3500000001"/>
    <n v="1286104.3500000001"/>
    <n v="1295162.6499999999"/>
    <n v="0.49824537717330292"/>
  </r>
  <r>
    <s v="21375105"/>
    <s v="MUSEO DR. RAFAEL ANGEL CALDERON GUARDIA"/>
    <x v="7"/>
    <s v="001"/>
    <x v="179"/>
    <s v="CCSS CONTRIBUCION ESTATAL SEGURO SALUD (CONTRIBUCION ESTATAL AL SEGURO DE SALUD, SEGUN LEY NO. 17 DEL 22 DE OCTUBRE DE 1943, LEY"/>
    <n v="411030"/>
    <n v="411030"/>
    <n v="409253"/>
    <n v="0"/>
    <n v="0"/>
    <n v="0"/>
    <n v="228034.45"/>
    <n v="228034.45"/>
    <n v="182995.55"/>
    <n v="0.55478785003527731"/>
  </r>
  <r>
    <s v="21375105"/>
    <s v="MUSEO DR. RAFAEL ANGEL CALDERON GUARDIA"/>
    <x v="7"/>
    <s v="001"/>
    <x v="87"/>
    <s v="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7"/>
    <s v="001"/>
    <x v="89"/>
    <s v="OTRAS PRESTACIONES"/>
    <n v="500000"/>
    <n v="500000"/>
    <n v="500000"/>
    <n v="0"/>
    <n v="0"/>
    <n v="0"/>
    <n v="491472.4"/>
    <n v="491472.4"/>
    <n v="8527.6"/>
    <n v="0.98294480000000006"/>
  </r>
  <r>
    <s v="21375105"/>
    <s v="MUSEO DR. RAFAEL ANGEL CALDERON GUARDIA"/>
    <x v="7"/>
    <s v="280"/>
    <x v="99"/>
    <s v="BIENES DURADEROS"/>
    <n v="35000000"/>
    <n v="35000000"/>
    <n v="35000000"/>
    <n v="0"/>
    <n v="0"/>
    <n v="0"/>
    <n v="0"/>
    <n v="0"/>
    <n v="35000000"/>
    <n v="0"/>
  </r>
  <r>
    <s v="21375105"/>
    <s v="MUSEO DR. RAFAEL ANGEL CALDERON GUARDIA"/>
    <x v="7"/>
    <s v="280"/>
    <x v="100"/>
    <s v="MAQUINARIA, EQUIPO Y MOBILIARIO"/>
    <n v="35000000"/>
    <n v="26000000"/>
    <n v="26000000"/>
    <n v="0"/>
    <n v="0"/>
    <n v="0"/>
    <n v="0"/>
    <n v="0"/>
    <n v="26000000"/>
    <n v="0"/>
  </r>
  <r>
    <s v="21375105"/>
    <s v="MUSEO DR. RAFAEL ANGEL CALDERON GUARDIA"/>
    <x v="7"/>
    <s v="280"/>
    <x v="124"/>
    <s v="EQUIPO DE COMUNICACION"/>
    <n v="35000000"/>
    <n v="26000000"/>
    <n v="26000000"/>
    <n v="0"/>
    <n v="0"/>
    <n v="0"/>
    <n v="0"/>
    <n v="0"/>
    <n v="26000000"/>
    <n v="0"/>
  </r>
  <r>
    <s v="21375105"/>
    <s v="MUSEO DR. RAFAEL ANGEL CALDERON GUARDIA"/>
    <x v="7"/>
    <s v="280"/>
    <x v="108"/>
    <s v="BIENES DURADEROS DIVERSOS"/>
    <n v="0"/>
    <n v="9000000"/>
    <n v="9000000"/>
    <n v="0"/>
    <n v="0"/>
    <n v="0"/>
    <n v="0"/>
    <n v="0"/>
    <n v="9000000"/>
    <n v="0"/>
  </r>
  <r>
    <s v="21375105"/>
    <s v="MUSEO DR. RAFAEL ANGEL CALDERON GUARDIA"/>
    <x v="7"/>
    <s v="280"/>
    <x v="171"/>
    <s v="PIEZAS Y OBRAS DE COLECCION"/>
    <n v="0"/>
    <n v="5000000"/>
    <n v="5000000"/>
    <n v="0"/>
    <n v="0"/>
    <n v="0"/>
    <n v="0"/>
    <n v="0"/>
    <n v="5000000"/>
    <n v="0"/>
  </r>
  <r>
    <s v="21375105"/>
    <s v="MUSEO DR. RAFAEL ANGEL CALDERON GUARDIA"/>
    <x v="7"/>
    <s v="280"/>
    <x v="109"/>
    <s v="BIENES INTANGIBLES"/>
    <n v="0"/>
    <n v="2500000"/>
    <n v="2500000"/>
    <n v="0"/>
    <n v="0"/>
    <n v="0"/>
    <n v="0"/>
    <n v="0"/>
    <n v="2500000"/>
    <n v="0"/>
  </r>
  <r>
    <s v="21375105"/>
    <s v="MUSEO DR. RAFAEL ANGEL CALDERON GUARDIA"/>
    <x v="7"/>
    <s v="280"/>
    <x v="180"/>
    <s v="OTROS BIENES DURADEROS"/>
    <n v="0"/>
    <n v="1500000"/>
    <n v="1500000"/>
    <n v="0"/>
    <n v="0"/>
    <n v="0"/>
    <n v="0"/>
    <n v="0"/>
    <n v="1500000"/>
    <n v="0"/>
  </r>
  <r>
    <s v="21375106"/>
    <s v="MUSEO DE ARTE Y DISEÑO CONTEMPORÁNEO"/>
    <x v="8"/>
    <s v="001"/>
    <x v="0"/>
    <s v=""/>
    <n v="401995066"/>
    <n v="379385896"/>
    <n v="359552228"/>
    <n v="0"/>
    <n v="0"/>
    <n v="0"/>
    <n v="196192167.50999999"/>
    <n v="190673918.18000001"/>
    <n v="183193728.49000001"/>
    <n v="0.51713089384324396"/>
  </r>
  <r>
    <s v="21375106"/>
    <s v="MUSEO DE ARTE Y DISEÑO CONTEMPORÁNEO"/>
    <x v="8"/>
    <s v="001"/>
    <x v="1"/>
    <s v="REMUNERACIONES"/>
    <n v="302349226"/>
    <n v="305294626"/>
    <n v="300987347"/>
    <n v="0"/>
    <n v="0"/>
    <n v="0"/>
    <n v="172511505.06999999"/>
    <n v="167004012.84"/>
    <n v="132783120.93000001"/>
    <n v="0.56506564602941944"/>
  </r>
  <r>
    <s v="21375106"/>
    <s v="MUSEO DE ARTE Y DISEÑO CONTEMPORÁNEO"/>
    <x v="8"/>
    <s v="001"/>
    <x v="2"/>
    <s v="REMUNERACIONES BASICAS"/>
    <n v="170075416"/>
    <n v="172209481"/>
    <n v="171442031"/>
    <n v="0"/>
    <n v="0"/>
    <n v="0"/>
    <n v="100404313.59"/>
    <n v="98406845.819999993"/>
    <n v="71805167.409999996"/>
    <n v="0.58303592233693569"/>
  </r>
  <r>
    <s v="21375106"/>
    <s v="MUSEO DE ARTE Y DISEÑO CONTEMPORÁNEO"/>
    <x v="8"/>
    <s v="001"/>
    <x v="3"/>
    <s v="SUELDOS PARA CARGOS FIJOS"/>
    <n v="168180416"/>
    <n v="168180416"/>
    <n v="168180416"/>
    <n v="0"/>
    <n v="0"/>
    <n v="0"/>
    <n v="100404313.59"/>
    <n v="98406845.819999993"/>
    <n v="67776102.409999996"/>
    <n v="0.59700359874243625"/>
  </r>
  <r>
    <s v="21375106"/>
    <s v="MUSEO DE ARTE Y DISEÑO CONTEMPORÁNEO"/>
    <x v="8"/>
    <s v="001"/>
    <x v="4"/>
    <s v="SUPLENCIAS"/>
    <n v="1895000"/>
    <n v="4029065"/>
    <n v="3261615"/>
    <n v="0"/>
    <n v="0"/>
    <n v="0"/>
    <n v="0"/>
    <n v="0"/>
    <n v="4029065"/>
    <n v="0"/>
  </r>
  <r>
    <s v="21375106"/>
    <s v="MUSEO DE ARTE Y DISEÑO CONTEMPORÁNEO"/>
    <x v="8"/>
    <s v="001"/>
    <x v="5"/>
    <s v="REMUNERACIONES EVENTUALES"/>
    <n v="8200000"/>
    <n v="7000000"/>
    <n v="7000000"/>
    <n v="0"/>
    <n v="0"/>
    <n v="0"/>
    <n v="3820889.43"/>
    <n v="3804790.3"/>
    <n v="3179110.57"/>
    <n v="0.54584134714285715"/>
  </r>
  <r>
    <s v="21375106"/>
    <s v="MUSEO DE ARTE Y DISEÑO CONTEMPORÁNEO"/>
    <x v="8"/>
    <s v="001"/>
    <x v="6"/>
    <s v="TIEMPO EXTRAORDINARIO"/>
    <n v="8200000"/>
    <n v="7000000"/>
    <n v="7000000"/>
    <n v="0"/>
    <n v="0"/>
    <n v="0"/>
    <n v="3820889.43"/>
    <n v="3804790.3"/>
    <n v="3179110.57"/>
    <n v="0.54584134714285715"/>
  </r>
  <r>
    <s v="21375106"/>
    <s v="MUSEO DE ARTE Y DISEÑO CONTEMPORÁNEO"/>
    <x v="8"/>
    <s v="001"/>
    <x v="7"/>
    <s v="INCENTIVOS SALARIALES"/>
    <n v="74185826"/>
    <n v="76407061"/>
    <n v="73278635"/>
    <n v="0"/>
    <n v="0"/>
    <n v="0"/>
    <n v="35885199.659999996"/>
    <n v="35660802.329999998"/>
    <n v="40521861.340000004"/>
    <n v="0.46965815973473968"/>
  </r>
  <r>
    <s v="21375106"/>
    <s v="MUSEO DE ARTE Y DISEÑO CONTEMPORÁNEO"/>
    <x v="8"/>
    <s v="001"/>
    <x v="8"/>
    <s v="RETRIBUCION POR AÑOS SERVIDOS"/>
    <n v="19300000"/>
    <n v="20405360"/>
    <n v="18324664"/>
    <n v="0"/>
    <n v="0"/>
    <n v="0"/>
    <n v="9240982.6099999994"/>
    <n v="9140976.8300000001"/>
    <n v="11164377.390000001"/>
    <n v="0.45287035416184762"/>
  </r>
  <r>
    <s v="21375106"/>
    <s v="MUSEO DE ARTE Y DISEÑO CONTEMPORÁNEO"/>
    <x v="8"/>
    <s v="001"/>
    <x v="9"/>
    <s v="RESTRICCION AL EJERCICIO LIBERAL DE LA PROFESION"/>
    <n v="16670670"/>
    <n v="18359060"/>
    <n v="17359060"/>
    <n v="0"/>
    <n v="0"/>
    <n v="0"/>
    <n v="10516285.619999999"/>
    <n v="10409891.619999999"/>
    <n v="7842774.3799999999"/>
    <n v="0.57281176814063461"/>
  </r>
  <r>
    <s v="21375106"/>
    <s v="MUSEO DE ARTE Y DISEÑO CONTEMPORÁNEO"/>
    <x v="8"/>
    <s v="001"/>
    <x v="10"/>
    <s v="DECIMOTERCER MES"/>
    <n v="19172054"/>
    <n v="19488594"/>
    <n v="19488594"/>
    <n v="0"/>
    <n v="0"/>
    <n v="0"/>
    <n v="0"/>
    <n v="0"/>
    <n v="19488594"/>
    <n v="0"/>
  </r>
  <r>
    <s v="21375106"/>
    <s v="MUSEO DE ARTE Y DISEÑO CONTEMPORÁNEO"/>
    <x v="8"/>
    <s v="001"/>
    <x v="11"/>
    <s v="SALARIO ESCOLAR"/>
    <n v="15543102"/>
    <n v="14463115"/>
    <n v="14463115"/>
    <n v="0"/>
    <n v="0"/>
    <n v="0"/>
    <n v="14093198.470000001"/>
    <n v="14093198.470000001"/>
    <n v="369916.53"/>
    <n v="0.97442345373040318"/>
  </r>
  <r>
    <s v="21375106"/>
    <s v="MUSEO DE ARTE Y DISEÑO CONTEMPORÁNEO"/>
    <x v="8"/>
    <s v="001"/>
    <x v="12"/>
    <s v="OTROS INCENTIVOS SALARIALES"/>
    <n v="3500000"/>
    <n v="3690932"/>
    <n v="3643202"/>
    <n v="0"/>
    <n v="0"/>
    <n v="0"/>
    <n v="2034732.96"/>
    <n v="2016735.41"/>
    <n v="1656199.04"/>
    <n v="0.55127890733289042"/>
  </r>
  <r>
    <s v="21375106"/>
    <s v="MUSEO DE ARTE Y DISEÑO CONTEMPORÁNEO"/>
    <x v="8"/>
    <s v="001"/>
    <x v="13"/>
    <s v="CONTRIB. PATRONALES AL DES. Y LA SEGURIDAD SOCIAL"/>
    <n v="22745696"/>
    <n v="23038196"/>
    <n v="22834272"/>
    <n v="0"/>
    <n v="0"/>
    <n v="0"/>
    <n v="15418167"/>
    <n v="13797533"/>
    <n v="7620029"/>
    <n v="0.66924367689206221"/>
  </r>
  <r>
    <s v="21375106"/>
    <s v="MUSEO DE ARTE Y DISEÑO CONTEMPORÁNEO"/>
    <x v="8"/>
    <s v="001"/>
    <x v="181"/>
    <s v="CCSS CONTRIBUCION PATRONAL SEGURO SALUD (CONTRIBUCION PATRONAL SEGURO DE SALUD, SEGUN LEY NO. 17 DEL 22 DE OCTUBRE DE 1943, LEY"/>
    <n v="21579250"/>
    <n v="21856750"/>
    <n v="21663284"/>
    <n v="0"/>
    <n v="0"/>
    <n v="0"/>
    <n v="14629625"/>
    <n v="13092099"/>
    <n v="7227125"/>
    <n v="0.6693412790099168"/>
  </r>
  <r>
    <s v="21375106"/>
    <s v="MUSEO DE ARTE Y DISEÑO CONTEMPORÁNEO"/>
    <x v="8"/>
    <s v="001"/>
    <x v="182"/>
    <s v="BANCO POPULAR Y DE DESARROLLO COMUNAL. (BPDC) (SEGUN LEY NO. 4351 DEL 11 DE JULIO DE 1969, LEY ORGANICA DEL B.P.D.C.)."/>
    <n v="1166446"/>
    <n v="1181446"/>
    <n v="1170988"/>
    <n v="0"/>
    <n v="0"/>
    <n v="0"/>
    <n v="788542"/>
    <n v="705434"/>
    <n v="392904"/>
    <n v="0.66743803779436384"/>
  </r>
  <r>
    <s v="21375106"/>
    <s v="MUSEO DE ARTE Y DISEÑO CONTEMPORÁNEO"/>
    <x v="8"/>
    <s v="001"/>
    <x v="16"/>
    <s v="CONTRIB PATRONALES A FOND PENS Y OTROS FOND CAPIT."/>
    <n v="27142288"/>
    <n v="26639888"/>
    <n v="26432409"/>
    <n v="0"/>
    <n v="0"/>
    <n v="0"/>
    <n v="16982935.390000001"/>
    <n v="15334041.390000001"/>
    <n v="9656952.6099999994"/>
    <n v="0.63750025488095152"/>
  </r>
  <r>
    <s v="21375106"/>
    <s v="MUSEO DE ARTE Y DISEÑO CONTEMPORÁNEO"/>
    <x v="8"/>
    <s v="001"/>
    <x v="183"/>
    <s v="CCSS CONTRIBUCION PATRONAL SEGURO PENSIONES (CONTRIBUCION PATRONAL SEGURO DE PENSIONES, SEGUN LEY NO. 17 DEL 22 DE OCTUBRE DE 1943, LEY"/>
    <n v="12644274"/>
    <n v="12806874"/>
    <n v="12693514"/>
    <n v="0"/>
    <n v="0"/>
    <n v="0"/>
    <n v="8569801"/>
    <n v="7668894"/>
    <n v="4237073"/>
    <n v="0.6691563452564615"/>
  </r>
  <r>
    <s v="21375106"/>
    <s v="MUSEO DE ARTE Y DISEÑO CONTEMPORÁNEO"/>
    <x v="8"/>
    <s v="001"/>
    <x v="184"/>
    <s v="CCSS APORTE PATRONAL REGIMEN PENSIONES (APORTE PATRONAL AL REGIMEN DE PENSIONES, SEGUN LEY DE PROTECCION AL TRABAJADOR NO. 7983 DEL 16"/>
    <n v="6998676"/>
    <n v="7088676"/>
    <n v="7025930"/>
    <n v="0"/>
    <n v="0"/>
    <n v="0"/>
    <n v="4731277"/>
    <n v="4232619"/>
    <n v="2357399"/>
    <n v="0.66744156454604497"/>
  </r>
  <r>
    <s v="21375106"/>
    <s v="MUSEO DE ARTE Y DISEÑO CONTEMPORÁNEO"/>
    <x v="8"/>
    <s v="001"/>
    <x v="185"/>
    <s v="CCSS APORTE PATRONAL FONDO CAPITALIZACION LABORAL (APORTE PATRONAL AL FONDO DE CAPITALIZACION LABORAL, SEGUN LEY DE PROTECCION AL TRABAJADOR"/>
    <n v="3499338"/>
    <n v="3544338"/>
    <n v="3512965"/>
    <n v="0"/>
    <n v="0"/>
    <n v="0"/>
    <n v="2365646"/>
    <n v="2116317"/>
    <n v="1178692"/>
    <n v="0.66744368059705361"/>
  </r>
  <r>
    <s v="21375106"/>
    <s v="MUSEO DE ARTE Y DISEÑO CONTEMPORÁNEO"/>
    <x v="8"/>
    <s v="001"/>
    <x v="186"/>
    <s v="ASOCIACION DE EMPLEADOS DEL MINISTERIO DE CULTURA Y JUVENTUD (ASEMICULTURA). (APORTE PATRONAL A LA ASOCIACION DE EMPLEADOS DEL MINISTERIO DE CULTURA"/>
    <n v="4000000"/>
    <n v="3200000"/>
    <n v="3200000"/>
    <n v="0"/>
    <n v="0"/>
    <n v="0"/>
    <n v="1316211.3899999999"/>
    <n v="1316211.3899999999"/>
    <n v="1883788.61"/>
    <n v="0.41131605937499999"/>
  </r>
  <r>
    <s v="21375106"/>
    <s v="MUSEO DE ARTE Y DISEÑO CONTEMPORÁNEO"/>
    <x v="8"/>
    <s v="001"/>
    <x v="21"/>
    <s v="SERVICIOS"/>
    <n v="72316977"/>
    <n v="46707807"/>
    <n v="33506900.66"/>
    <n v="0"/>
    <n v="0"/>
    <n v="0"/>
    <n v="16666764.43"/>
    <n v="16656007.33"/>
    <n v="30041042.57"/>
    <n v="0.3568303780564992"/>
  </r>
  <r>
    <s v="21375106"/>
    <s v="MUSEO DE ARTE Y DISEÑO CONTEMPORÁNEO"/>
    <x v="8"/>
    <s v="001"/>
    <x v="24"/>
    <s v="SERVICIOS BASICOS"/>
    <n v="9250000"/>
    <n v="9100000"/>
    <n v="7012400"/>
    <n v="0"/>
    <n v="0"/>
    <n v="0"/>
    <n v="5474538.9500000002"/>
    <n v="5474538.9500000002"/>
    <n v="3625461.05"/>
    <n v="0.60159768681318682"/>
  </r>
  <r>
    <s v="21375106"/>
    <s v="MUSEO DE ARTE Y DISEÑO CONTEMPORÁNEO"/>
    <x v="8"/>
    <s v="001"/>
    <x v="26"/>
    <s v="SERVICIO DE ENERGIA ELECTRICA"/>
    <n v="6200000"/>
    <n v="6200000"/>
    <n v="4869700"/>
    <n v="0"/>
    <n v="0"/>
    <n v="0"/>
    <n v="4147790.95"/>
    <n v="4147790.95"/>
    <n v="2052209.05"/>
    <n v="0.66899854032258066"/>
  </r>
  <r>
    <s v="21375106"/>
    <s v="MUSEO DE ARTE Y DISEÑO CONTEMPORÁNEO"/>
    <x v="8"/>
    <s v="001"/>
    <x v="115"/>
    <s v="SERVICIO DE CORREO"/>
    <n v="300000"/>
    <n v="300000"/>
    <n v="225000"/>
    <n v="0"/>
    <n v="0"/>
    <n v="0"/>
    <n v="0"/>
    <n v="0"/>
    <n v="300000"/>
    <n v="0"/>
  </r>
  <r>
    <s v="21375106"/>
    <s v="MUSEO DE ARTE Y DISEÑO CONTEMPORÁNEO"/>
    <x v="8"/>
    <s v="001"/>
    <x v="27"/>
    <s v="SERVICIO DE TELECOMUNICACIONES"/>
    <n v="2500000"/>
    <n v="2500000"/>
    <n v="1917700"/>
    <n v="0"/>
    <n v="0"/>
    <n v="0"/>
    <n v="1326748"/>
    <n v="1326748"/>
    <n v="1173252"/>
    <n v="0.53069920000000004"/>
  </r>
  <r>
    <s v="21375106"/>
    <s v="MUSEO DE ARTE Y DISEÑO CONTEMPORÁNEO"/>
    <x v="8"/>
    <s v="001"/>
    <x v="28"/>
    <s v="OTROS SERVICIOS BASICOS"/>
    <n v="250000"/>
    <n v="100000"/>
    <n v="0"/>
    <n v="0"/>
    <n v="0"/>
    <n v="0"/>
    <n v="0"/>
    <n v="0"/>
    <n v="100000"/>
    <n v="0"/>
  </r>
  <r>
    <s v="21375106"/>
    <s v="MUSEO DE ARTE Y DISEÑO CONTEMPORÁNEO"/>
    <x v="8"/>
    <s v="001"/>
    <x v="29"/>
    <s v="SERVICIOS COMERCIALES Y FINANCIEROS"/>
    <n v="19497540"/>
    <n v="7519888"/>
    <n v="5251138"/>
    <n v="0"/>
    <n v="0"/>
    <n v="0"/>
    <n v="1914997.05"/>
    <n v="1914997.05"/>
    <n v="5604890.9500000002"/>
    <n v="0.25465765580551203"/>
  </r>
  <r>
    <s v="21375106"/>
    <s v="MUSEO DE ARTE Y DISEÑO CONTEMPORÁNEO"/>
    <x v="8"/>
    <s v="001"/>
    <x v="30"/>
    <s v="INFORMACION"/>
    <n v="70000"/>
    <n v="70000"/>
    <n v="52500"/>
    <n v="0"/>
    <n v="0"/>
    <n v="0"/>
    <n v="0"/>
    <n v="0"/>
    <n v="70000"/>
    <n v="0"/>
  </r>
  <r>
    <s v="21375106"/>
    <s v="MUSEO DE ARTE Y DISEÑO CONTEMPORÁNEO"/>
    <x v="8"/>
    <s v="001"/>
    <x v="32"/>
    <s v="IMPRESION, ENCUADERNACION Y OTROS"/>
    <n v="5000000"/>
    <n v="5000000"/>
    <n v="2748750"/>
    <n v="0"/>
    <n v="0"/>
    <n v="0"/>
    <n v="516669.9"/>
    <n v="516669.9"/>
    <n v="4483330.0999999996"/>
    <n v="0.10333398000000001"/>
  </r>
  <r>
    <s v="21375106"/>
    <s v="MUSEO DE ARTE Y DISEÑO CONTEMPORÁNEO"/>
    <x v="8"/>
    <s v="001"/>
    <x v="33"/>
    <s v="COMIS. Y GASTOS POR SERV. FINANCIEROS Y COMERCIAL."/>
    <n v="1579000"/>
    <n v="1879000"/>
    <n v="1879000"/>
    <n v="0"/>
    <n v="0"/>
    <n v="0"/>
    <n v="827439.65"/>
    <n v="827439.65"/>
    <n v="1051560.3500000001"/>
    <n v="0.44036170835550825"/>
  </r>
  <r>
    <s v="21375106"/>
    <s v="MUSEO DE ARTE Y DISEÑO CONTEMPORÁNEO"/>
    <x v="8"/>
    <s v="001"/>
    <x v="34"/>
    <s v="SERVICIOS DE TECNOLOGIAS DE INFORMACION"/>
    <n v="12848540"/>
    <n v="570888"/>
    <n v="570888"/>
    <n v="0"/>
    <n v="0"/>
    <n v="0"/>
    <n v="570887.5"/>
    <n v="570887.5"/>
    <n v="0.5"/>
    <n v="0.99999912417146619"/>
  </r>
  <r>
    <s v="21375106"/>
    <s v="MUSEO DE ARTE Y DISEÑO CONTEMPORÁNEO"/>
    <x v="8"/>
    <s v="001"/>
    <x v="35"/>
    <s v="SERVICIOS DE GESTION Y APOYO"/>
    <n v="18561000"/>
    <n v="18353419"/>
    <n v="13543488"/>
    <n v="0"/>
    <n v="0"/>
    <n v="0"/>
    <n v="7467938.0099999998"/>
    <n v="7457180.9100000001"/>
    <n v="10885480.99"/>
    <n v="0.40689628510088499"/>
  </r>
  <r>
    <s v="21375106"/>
    <s v="MUSEO DE ARTE Y DISEÑO CONTEMPORÁNEO"/>
    <x v="8"/>
    <s v="001"/>
    <x v="38"/>
    <s v="SERVICIOS GENERALES"/>
    <n v="12239000"/>
    <n v="7631419"/>
    <n v="5601988"/>
    <n v="0"/>
    <n v="0"/>
    <n v="0"/>
    <n v="2022224.54"/>
    <n v="2011467.44"/>
    <n v="5609194.46"/>
    <n v="0.26498670037643063"/>
  </r>
  <r>
    <s v="21375106"/>
    <s v="MUSEO DE ARTE Y DISEÑO CONTEMPORÁNEO"/>
    <x v="8"/>
    <s v="001"/>
    <x v="39"/>
    <s v="OTROS SERVICIOS DE GESTION Y APOYO"/>
    <n v="6322000"/>
    <n v="10722000"/>
    <n v="7941500"/>
    <n v="0"/>
    <n v="0"/>
    <n v="0"/>
    <n v="5445713.4699999997"/>
    <n v="5445713.4699999997"/>
    <n v="5276286.53"/>
    <n v="0.50790090188397685"/>
  </r>
  <r>
    <s v="21375106"/>
    <s v="MUSEO DE ARTE Y DISEÑO CONTEMPORÁNEO"/>
    <x v="8"/>
    <s v="001"/>
    <x v="45"/>
    <s v="SEGUROS, REASEGUROS Y OTRAS OBLIGACIONES"/>
    <n v="9000000"/>
    <n v="9000000"/>
    <n v="6108766.6600000001"/>
    <n v="0"/>
    <n v="0"/>
    <n v="0"/>
    <n v="1181689.2"/>
    <n v="1181689.2"/>
    <n v="7818310.7999999998"/>
    <n v="0.13129879999999999"/>
  </r>
  <r>
    <s v="21375106"/>
    <s v="MUSEO DE ARTE Y DISEÑO CONTEMPORÁNEO"/>
    <x v="8"/>
    <s v="001"/>
    <x v="46"/>
    <s v="SEGUROS"/>
    <n v="9000000"/>
    <n v="9000000"/>
    <n v="6108766.6600000001"/>
    <n v="0"/>
    <n v="0"/>
    <n v="0"/>
    <n v="1181689.2"/>
    <n v="1181689.2"/>
    <n v="7818310.7999999998"/>
    <n v="0.13129879999999999"/>
  </r>
  <r>
    <s v="21375106"/>
    <s v="MUSEO DE ARTE Y DISEÑO CONTEMPORÁNEO"/>
    <x v="8"/>
    <s v="001"/>
    <x v="50"/>
    <s v="MANTENIMIENTO Y REPARACION"/>
    <n v="15528437"/>
    <n v="2254500"/>
    <n v="1365875"/>
    <n v="0"/>
    <n v="0"/>
    <n v="0"/>
    <n v="627368.22"/>
    <n v="627368.22"/>
    <n v="1627131.78"/>
    <n v="0.27827377245508983"/>
  </r>
  <r>
    <s v="21375106"/>
    <s v="MUSEO DE ARTE Y DISEÑO CONTEMPORÁNEO"/>
    <x v="8"/>
    <s v="001"/>
    <x v="51"/>
    <s v="MANTENIMIENTO DE EDIFICIOS, LOCALES Y TERRENOS"/>
    <n v="13123937"/>
    <n v="0"/>
    <n v="0"/>
    <n v="0"/>
    <n v="0"/>
    <n v="0"/>
    <n v="0"/>
    <n v="0"/>
    <n v="0"/>
    <n v="0"/>
  </r>
  <r>
    <s v="21375106"/>
    <s v="MUSEO DE ARTE Y DISEÑO CONTEMPORÁNEO"/>
    <x v="8"/>
    <s v="001"/>
    <x v="53"/>
    <s v="MANT. Y REPARACION DE EQUIPO DE TRANSPORTE"/>
    <n v="1497500"/>
    <n v="1497500"/>
    <n v="798125"/>
    <n v="0"/>
    <n v="0"/>
    <n v="0"/>
    <n v="423750"/>
    <n v="423750"/>
    <n v="1073750"/>
    <n v="0.28297161936560933"/>
  </r>
  <r>
    <s v="21375106"/>
    <s v="MUSEO DE ARTE Y DISEÑO CONTEMPORÁNEO"/>
    <x v="8"/>
    <s v="001"/>
    <x v="54"/>
    <s v="MANT. Y REPARACION DE EQUIPO Y MOBILIARIO DE OFIC."/>
    <n v="300000"/>
    <n v="300000"/>
    <n v="225000"/>
    <n v="0"/>
    <n v="0"/>
    <n v="0"/>
    <n v="118787.86"/>
    <n v="118787.86"/>
    <n v="181212.14"/>
    <n v="0.39595953333333334"/>
  </r>
  <r>
    <s v="21375106"/>
    <s v="MUSEO DE ARTE Y DISEÑO CONTEMPORÁNEO"/>
    <x v="8"/>
    <s v="001"/>
    <x v="55"/>
    <s v="MANT. Y REP. DE EQUIPO DE COMPUTO Y SIST. DE INF."/>
    <n v="150000"/>
    <n v="0"/>
    <n v="0"/>
    <n v="0"/>
    <n v="0"/>
    <n v="0"/>
    <n v="0"/>
    <n v="0"/>
    <n v="0"/>
    <n v="0"/>
  </r>
  <r>
    <s v="21375106"/>
    <s v="MUSEO DE ARTE Y DISEÑO CONTEMPORÁNEO"/>
    <x v="8"/>
    <s v="001"/>
    <x v="56"/>
    <s v="MANTENIMIENTO Y REPARACION DE OTROS EQUIPOS"/>
    <n v="457000"/>
    <n v="457000"/>
    <n v="342750"/>
    <n v="0"/>
    <n v="0"/>
    <n v="0"/>
    <n v="84830.36"/>
    <n v="84830.36"/>
    <n v="372169.64"/>
    <n v="0.18562442013129102"/>
  </r>
  <r>
    <s v="21375106"/>
    <s v="MUSEO DE ARTE Y DISEÑO CONTEMPORÁNEO"/>
    <x v="8"/>
    <s v="001"/>
    <x v="57"/>
    <s v="IMPUESTOS"/>
    <n v="300000"/>
    <n v="300000"/>
    <n v="225000"/>
    <n v="0"/>
    <n v="0"/>
    <n v="0"/>
    <n v="0"/>
    <n v="0"/>
    <n v="300000"/>
    <n v="0"/>
  </r>
  <r>
    <s v="21375106"/>
    <s v="MUSEO DE ARTE Y DISEÑO CONTEMPORÁNEO"/>
    <x v="8"/>
    <s v="001"/>
    <x v="58"/>
    <s v="OTROS IMPUESTOS"/>
    <n v="300000"/>
    <n v="300000"/>
    <n v="225000"/>
    <n v="0"/>
    <n v="0"/>
    <n v="0"/>
    <n v="0"/>
    <n v="0"/>
    <n v="300000"/>
    <n v="0"/>
  </r>
  <r>
    <s v="21375106"/>
    <s v="MUSEO DE ARTE Y DISEÑO CONTEMPORÁNEO"/>
    <x v="8"/>
    <s v="001"/>
    <x v="59"/>
    <s v="SERVICIOS DIVERSOS"/>
    <n v="180000"/>
    <n v="180000"/>
    <n v="233"/>
    <n v="0"/>
    <n v="0"/>
    <n v="0"/>
    <n v="233"/>
    <n v="233"/>
    <n v="179767"/>
    <n v="1.2944444444444444E-3"/>
  </r>
  <r>
    <s v="21375106"/>
    <s v="MUSEO DE ARTE Y DISEÑO CONTEMPORÁNEO"/>
    <x v="8"/>
    <s v="001"/>
    <x v="187"/>
    <s v="INTERESES MORATORIOS Y MULTAS"/>
    <n v="30000"/>
    <n v="30000"/>
    <n v="233"/>
    <n v="0"/>
    <n v="0"/>
    <n v="0"/>
    <n v="233"/>
    <n v="233"/>
    <n v="29767"/>
    <n v="7.7666666666666665E-3"/>
  </r>
  <r>
    <s v="21375106"/>
    <s v="MUSEO DE ARTE Y DISEÑO CONTEMPORÁNEO"/>
    <x v="8"/>
    <s v="001"/>
    <x v="60"/>
    <s v="DEDUCIBLES"/>
    <n v="150000"/>
    <n v="150000"/>
    <n v="0"/>
    <n v="0"/>
    <n v="0"/>
    <n v="0"/>
    <n v="0"/>
    <n v="0"/>
    <n v="150000"/>
    <n v="0"/>
  </r>
  <r>
    <s v="21375106"/>
    <s v="MUSEO DE ARTE Y DISEÑO CONTEMPORÁNEO"/>
    <x v="8"/>
    <s v="001"/>
    <x v="61"/>
    <s v="MATERIALES Y SUMINISTROS"/>
    <n v="3883000"/>
    <n v="3883000"/>
    <n v="2995583.34"/>
    <n v="0"/>
    <n v="0"/>
    <n v="0"/>
    <n v="425569.89"/>
    <n v="425569.89"/>
    <n v="3457430.11"/>
    <n v="0.10959822044810713"/>
  </r>
  <r>
    <s v="21375106"/>
    <s v="MUSEO DE ARTE Y DISEÑO CONTEMPORÁNEO"/>
    <x v="8"/>
    <s v="001"/>
    <x v="62"/>
    <s v="PRODUCTOS QUIMICOS Y CONEXOS"/>
    <n v="1433000"/>
    <n v="1433000"/>
    <n v="1074750"/>
    <n v="0"/>
    <n v="0"/>
    <n v="0"/>
    <n v="31703"/>
    <n v="31703"/>
    <n v="1401297"/>
    <n v="2.2123517096999303E-2"/>
  </r>
  <r>
    <s v="21375106"/>
    <s v="MUSEO DE ARTE Y DISEÑO CONTEMPORÁNEO"/>
    <x v="8"/>
    <s v="001"/>
    <x v="63"/>
    <s v="COMBUSTIBLES Y LUBRICANTES"/>
    <n v="480000"/>
    <n v="480000"/>
    <n v="360000"/>
    <n v="0"/>
    <n v="0"/>
    <n v="0"/>
    <n v="31703"/>
    <n v="31703"/>
    <n v="448297"/>
    <n v="6.6047916666666664E-2"/>
  </r>
  <r>
    <s v="21375106"/>
    <s v="MUSEO DE ARTE Y DISEÑO CONTEMPORÁNEO"/>
    <x v="8"/>
    <s v="001"/>
    <x v="64"/>
    <s v="TINTAS, PINTURAS Y DILUYENTES"/>
    <n v="953000"/>
    <n v="953000"/>
    <n v="714750"/>
    <n v="0"/>
    <n v="0"/>
    <n v="0"/>
    <n v="0"/>
    <n v="0"/>
    <n v="953000"/>
    <n v="0"/>
  </r>
  <r>
    <s v="21375106"/>
    <s v="MUSEO DE ARTE Y DISEÑO CONTEMPORÁNEO"/>
    <x v="8"/>
    <s v="001"/>
    <x v="68"/>
    <s v="MATERIALES Y PROD DE USO EN LA CONSTRUC Y MANT."/>
    <n v="1450000"/>
    <n v="1450000"/>
    <n v="1180833.3400000001"/>
    <n v="0"/>
    <n v="0"/>
    <n v="0"/>
    <n v="264492.59000000003"/>
    <n v="264492.59000000003"/>
    <n v="1185507.4099999999"/>
    <n v="0.18240868275862071"/>
  </r>
  <r>
    <s v="21375106"/>
    <s v="MUSEO DE ARTE Y DISEÑO CONTEMPORÁNEO"/>
    <x v="8"/>
    <s v="001"/>
    <x v="120"/>
    <s v="MATERIALES Y PRODUCTOS METALICOS"/>
    <n v="300000"/>
    <n v="300000"/>
    <n v="225000"/>
    <n v="0"/>
    <n v="0"/>
    <n v="0"/>
    <n v="0"/>
    <n v="0"/>
    <n v="300000"/>
    <n v="0"/>
  </r>
  <r>
    <s v="21375106"/>
    <s v="MUSEO DE ARTE Y DISEÑO CONTEMPORÁNEO"/>
    <x v="8"/>
    <s v="001"/>
    <x v="146"/>
    <s v="MADERA Y SUS DERIVADOS"/>
    <n v="300000"/>
    <n v="300000"/>
    <n v="225000"/>
    <n v="0"/>
    <n v="0"/>
    <n v="0"/>
    <n v="0"/>
    <n v="0"/>
    <n v="300000"/>
    <n v="0"/>
  </r>
  <r>
    <s v="21375106"/>
    <s v="MUSEO DE ARTE Y DISEÑO CONTEMPORÁNEO"/>
    <x v="8"/>
    <s v="001"/>
    <x v="69"/>
    <s v="MAT. Y PROD. ELECTRICOS, TELEFONICOS Y DE COMPUTO"/>
    <n v="400000"/>
    <n v="400000"/>
    <n v="393333.34"/>
    <n v="0"/>
    <n v="0"/>
    <n v="0"/>
    <n v="256670.87"/>
    <n v="256670.87"/>
    <n v="143329.13"/>
    <n v="0.64167717499999999"/>
  </r>
  <r>
    <s v="21375106"/>
    <s v="MUSEO DE ARTE Y DISEÑO CONTEMPORÁNEO"/>
    <x v="8"/>
    <s v="001"/>
    <x v="148"/>
    <s v="MATERIALES Y PRODUCTOS DE PLASTICO"/>
    <n v="150000"/>
    <n v="150000"/>
    <n v="112500"/>
    <n v="0"/>
    <n v="0"/>
    <n v="0"/>
    <n v="0"/>
    <n v="0"/>
    <n v="150000"/>
    <n v="0"/>
  </r>
  <r>
    <s v="21375106"/>
    <s v="MUSEO DE ARTE Y DISEÑO CONTEMPORÁNEO"/>
    <x v="8"/>
    <s v="001"/>
    <x v="149"/>
    <s v="OTROS MAT. Y PROD.DE USO EN LA CONSTRU. Y MANTENIM"/>
    <n v="300000"/>
    <n v="300000"/>
    <n v="225000"/>
    <n v="0"/>
    <n v="0"/>
    <n v="0"/>
    <n v="7821.72"/>
    <n v="7821.72"/>
    <n v="292178.28000000003"/>
    <n v="2.6072400000000003E-2"/>
  </r>
  <r>
    <s v="21375106"/>
    <s v="MUSEO DE ARTE Y DISEÑO CONTEMPORÁNEO"/>
    <x v="8"/>
    <s v="001"/>
    <x v="70"/>
    <s v="HERRAMIENTAS, REPUESTOS Y ACCESORIOS"/>
    <n v="250000"/>
    <n v="250000"/>
    <n v="187500"/>
    <n v="0"/>
    <n v="0"/>
    <n v="0"/>
    <n v="0"/>
    <n v="0"/>
    <n v="250000"/>
    <n v="0"/>
  </r>
  <r>
    <s v="21375106"/>
    <s v="MUSEO DE ARTE Y DISEÑO CONTEMPORÁNEO"/>
    <x v="8"/>
    <s v="001"/>
    <x v="72"/>
    <s v="REPUESTOS Y ACCESORIOS"/>
    <n v="250000"/>
    <n v="250000"/>
    <n v="187500"/>
    <n v="0"/>
    <n v="0"/>
    <n v="0"/>
    <n v="0"/>
    <n v="0"/>
    <n v="250000"/>
    <n v="0"/>
  </r>
  <r>
    <s v="21375106"/>
    <s v="MUSEO DE ARTE Y DISEÑO CONTEMPORÁNEO"/>
    <x v="8"/>
    <s v="001"/>
    <x v="73"/>
    <s v="UTILES, MATERIALES Y SUMINISTROS DIVERSOS"/>
    <n v="750000"/>
    <n v="750000"/>
    <n v="552500"/>
    <n v="0"/>
    <n v="0"/>
    <n v="0"/>
    <n v="129374.3"/>
    <n v="129374.3"/>
    <n v="620625.69999999995"/>
    <n v="0.17249906666666667"/>
  </r>
  <r>
    <s v="21375106"/>
    <s v="MUSEO DE ARTE Y DISEÑO CONTEMPORÁNEO"/>
    <x v="8"/>
    <s v="001"/>
    <x v="74"/>
    <s v="UTILES Y MATERIALES DE OFICINA Y COMPUTO"/>
    <n v="0"/>
    <n v="70000"/>
    <n v="35000"/>
    <n v="0"/>
    <n v="0"/>
    <n v="0"/>
    <n v="0"/>
    <n v="0"/>
    <n v="70000"/>
    <n v="0"/>
  </r>
  <r>
    <s v="21375106"/>
    <s v="MUSEO DE ARTE Y DISEÑO CONTEMPORÁNEO"/>
    <x v="8"/>
    <s v="001"/>
    <x v="75"/>
    <s v="PRODUCTOS DE PAPEL, CARTON E IMPRESOS"/>
    <n v="20000"/>
    <n v="20000"/>
    <n v="15000"/>
    <n v="0"/>
    <n v="0"/>
    <n v="0"/>
    <n v="0"/>
    <n v="0"/>
    <n v="20000"/>
    <n v="0"/>
  </r>
  <r>
    <s v="21375106"/>
    <s v="MUSEO DE ARTE Y DISEÑO CONTEMPORÁNEO"/>
    <x v="8"/>
    <s v="001"/>
    <x v="121"/>
    <s v="TEXTILES Y VESTUARIO"/>
    <n v="100000"/>
    <n v="30000"/>
    <n v="30000"/>
    <n v="0"/>
    <n v="0"/>
    <n v="0"/>
    <n v="0"/>
    <n v="0"/>
    <n v="30000"/>
    <n v="0"/>
  </r>
  <r>
    <s v="21375106"/>
    <s v="MUSEO DE ARTE Y DISEÑO CONTEMPORÁNEO"/>
    <x v="8"/>
    <s v="001"/>
    <x v="76"/>
    <s v="UTILES Y MATERIALES DE LIMPIEZA"/>
    <n v="130000"/>
    <n v="130000"/>
    <n v="129687.15"/>
    <n v="0"/>
    <n v="0"/>
    <n v="0"/>
    <n v="129374.3"/>
    <n v="129374.3"/>
    <n v="625.70000000000005"/>
    <n v="0.99518692307692314"/>
  </r>
  <r>
    <s v="21375106"/>
    <s v="MUSEO DE ARTE Y DISEÑO CONTEMPORÁNEO"/>
    <x v="8"/>
    <s v="001"/>
    <x v="77"/>
    <s v="UTILES Y MATERIALES DE RESGUARDO Y SEGURIDAD"/>
    <n v="500000"/>
    <n v="500000"/>
    <n v="342812.85"/>
    <n v="0"/>
    <n v="0"/>
    <n v="0"/>
    <n v="0"/>
    <n v="0"/>
    <n v="500000"/>
    <n v="0"/>
  </r>
  <r>
    <s v="21375106"/>
    <s v="MUSEO DE ARTE Y DISEÑO CONTEMPORÁNEO"/>
    <x v="8"/>
    <s v="001"/>
    <x v="79"/>
    <s v="TRANSFERENCIAS CORRIENTES"/>
    <n v="11445863"/>
    <n v="11500463"/>
    <n v="10062397"/>
    <n v="0"/>
    <n v="0"/>
    <n v="0"/>
    <n v="5202134.5599999996"/>
    <n v="5202134.5599999996"/>
    <n v="6298328.4400000004"/>
    <n v="0.45234131530182736"/>
  </r>
  <r>
    <s v="21375106"/>
    <s v="MUSEO DE ARTE Y DISEÑO CONTEMPORÁNEO"/>
    <x v="8"/>
    <s v="001"/>
    <x v="80"/>
    <s v="TRANSFERENCIAS CORRIENTES AL SECTOR PUBLICO"/>
    <n v="4245863"/>
    <n v="4300463"/>
    <n v="4262397"/>
    <n v="0"/>
    <n v="0"/>
    <n v="0"/>
    <n v="2336023.9700000002"/>
    <n v="2336023.9700000002"/>
    <n v="1964439.03"/>
    <n v="0.54320289931572485"/>
  </r>
  <r>
    <s v="21375106"/>
    <s v="MUSEO DE ARTE Y DISEÑO CONTEMPORÁNEO"/>
    <x v="8"/>
    <s v="001"/>
    <x v="188"/>
    <s v="CCSS CONTRIBUCION ESTATAL SEGURO PENSIONES (CONTRIBUCION ESTATAL AL SEGURO DE PENSIONES, SEGUN LEY NO. 17 DEL 22 DE OCTUBRE DE 1943, LEY"/>
    <n v="3662640"/>
    <n v="3709740"/>
    <n v="3676903"/>
    <n v="0"/>
    <n v="0"/>
    <n v="0"/>
    <n v="2015141.55"/>
    <n v="2015141.55"/>
    <n v="1694598.45"/>
    <n v="0.54320290640314417"/>
  </r>
  <r>
    <s v="21375106"/>
    <s v="MUSEO DE ARTE Y DISEÑO CONTEMPORÁNEO"/>
    <x v="8"/>
    <s v="001"/>
    <x v="189"/>
    <s v="CCSS CONTRIBUCION ESTATAL SEGURO SALUD (CONTRIBUCION ESTATAL AL SEGURO DE SALUD, SEGUN LEY NO. 17 DEL 22 DE OCTUBRE DE 1943, LEY"/>
    <n v="583223"/>
    <n v="590723"/>
    <n v="585494"/>
    <n v="0"/>
    <n v="0"/>
    <n v="0"/>
    <n v="320882.42"/>
    <n v="320882.42"/>
    <n v="269840.58"/>
    <n v="0.5432028548067368"/>
  </r>
  <r>
    <s v="21375106"/>
    <s v="MUSEO DE ARTE Y DISEÑO CONTEMPORÁNEO"/>
    <x v="8"/>
    <s v="001"/>
    <x v="84"/>
    <s v="TRANSFERENCIAS CORRIENTES A PERSONAS"/>
    <n v="5600000"/>
    <n v="5600000"/>
    <n v="4200000"/>
    <n v="0"/>
    <n v="0"/>
    <n v="0"/>
    <n v="1560000"/>
    <n v="1560000"/>
    <n v="4040000"/>
    <n v="0.27857142857142858"/>
  </r>
  <r>
    <s v="21375106"/>
    <s v="MUSEO DE ARTE Y DISEÑO CONTEMPORÁNEO"/>
    <x v="8"/>
    <s v="001"/>
    <x v="86"/>
    <s v="OTRAS TRANSFERENCIAS A PERSONAS"/>
    <n v="5600000"/>
    <n v="5600000"/>
    <n v="4200000"/>
    <n v="0"/>
    <n v="0"/>
    <n v="0"/>
    <n v="1560000"/>
    <n v="1560000"/>
    <n v="4040000"/>
    <n v="0.27857142857142858"/>
  </r>
  <r>
    <s v="21375106"/>
    <s v="MUSEO DE ARTE Y DISEÑO CONTEMPORÁNEO"/>
    <x v="8"/>
    <s v="001"/>
    <x v="87"/>
    <s v="PRESTACIONES"/>
    <n v="1600000"/>
    <n v="1600000"/>
    <n v="1600000"/>
    <n v="0"/>
    <n v="0"/>
    <n v="0"/>
    <n v="1306110.5900000001"/>
    <n v="1306110.5900000001"/>
    <n v="293889.40999999997"/>
    <n v="0.81631911875000007"/>
  </r>
  <r>
    <s v="21375106"/>
    <s v="MUSEO DE ARTE Y DISEÑO CONTEMPORÁNEO"/>
    <x v="8"/>
    <s v="001"/>
    <x v="89"/>
    <s v="OTRAS PRESTACIONES"/>
    <n v="1600000"/>
    <n v="1600000"/>
    <n v="1600000"/>
    <n v="0"/>
    <n v="0"/>
    <n v="0"/>
    <n v="1306110.5900000001"/>
    <n v="1306110.5900000001"/>
    <n v="293889.40999999997"/>
    <n v="0.81631911875000007"/>
  </r>
  <r>
    <s v="21375106"/>
    <s v="MUSEO DE ARTE Y DISEÑO CONTEMPORÁNEO"/>
    <x v="8"/>
    <s v="280"/>
    <x v="99"/>
    <s v="BIENES DURADEROS"/>
    <n v="12000000"/>
    <n v="12000000"/>
    <n v="12000000"/>
    <n v="0"/>
    <n v="0"/>
    <n v="0"/>
    <n v="1386193.56"/>
    <n v="1386193.56"/>
    <n v="10613806.439999999"/>
    <n v="0.11551613000000001"/>
  </r>
  <r>
    <s v="21375106"/>
    <s v="MUSEO DE ARTE Y DISEÑO CONTEMPORÁNEO"/>
    <x v="8"/>
    <s v="280"/>
    <x v="100"/>
    <s v="MAQUINARIA, EQUIPO Y MOBILIARIO"/>
    <n v="8200000"/>
    <n v="6246542"/>
    <n v="6246542"/>
    <n v="0"/>
    <n v="0"/>
    <n v="0"/>
    <n v="0"/>
    <n v="0"/>
    <n v="6246542"/>
    <n v="0"/>
  </r>
  <r>
    <s v="21375106"/>
    <s v="MUSEO DE ARTE Y DISEÑO CONTEMPORÁNEO"/>
    <x v="8"/>
    <s v="280"/>
    <x v="124"/>
    <s v="EQUIPO DE COMUNICACION"/>
    <n v="3700000"/>
    <n v="738542"/>
    <n v="738542"/>
    <n v="0"/>
    <n v="0"/>
    <n v="0"/>
    <n v="0"/>
    <n v="0"/>
    <n v="738542"/>
    <n v="0"/>
  </r>
  <r>
    <s v="21375106"/>
    <s v="MUSEO DE ARTE Y DISEÑO CONTEMPORÁNEO"/>
    <x v="8"/>
    <s v="280"/>
    <x v="103"/>
    <s v="EQUIPO Y PROGRAMAS DE COMPUTO"/>
    <n v="4500000"/>
    <n v="4500000"/>
    <n v="4500000"/>
    <n v="0"/>
    <n v="0"/>
    <n v="0"/>
    <n v="0"/>
    <n v="0"/>
    <n v="4500000"/>
    <n v="0"/>
  </r>
  <r>
    <s v="21375106"/>
    <s v="MUSEO DE ARTE Y DISEÑO CONTEMPORÁNEO"/>
    <x v="8"/>
    <s v="280"/>
    <x v="104"/>
    <s v="MAQUINARIA, EQUIPO Y MOBILIARIO DIVERSO"/>
    <n v="0"/>
    <n v="1008000"/>
    <n v="1008000"/>
    <n v="0"/>
    <n v="0"/>
    <n v="0"/>
    <n v="0"/>
    <n v="0"/>
    <n v="1008000"/>
    <n v="0"/>
  </r>
  <r>
    <s v="21375106"/>
    <s v="MUSEO DE ARTE Y DISEÑO CONTEMPORÁNEO"/>
    <x v="8"/>
    <s v="280"/>
    <x v="108"/>
    <s v="BIENES DURADEROS DIVERSOS"/>
    <n v="3800000"/>
    <n v="5753458"/>
    <n v="5753458"/>
    <n v="0"/>
    <n v="0"/>
    <n v="0"/>
    <n v="1386193.56"/>
    <n v="1386193.56"/>
    <n v="4367264.4400000004"/>
    <n v="0.24093224631169638"/>
  </r>
  <r>
    <s v="21375106"/>
    <s v="MUSEO DE ARTE Y DISEÑO CONTEMPORÁNEO"/>
    <x v="8"/>
    <s v="280"/>
    <x v="109"/>
    <s v="BIENES INTANGIBLES"/>
    <n v="3800000"/>
    <n v="5753458"/>
    <n v="5753458"/>
    <n v="0"/>
    <n v="0"/>
    <n v="0"/>
    <n v="1386193.56"/>
    <n v="1386193.56"/>
    <n v="4367264.4400000004"/>
    <n v="0.24093224631169638"/>
  </r>
  <r>
    <s v="21375107"/>
    <s v="CENTRO CULTURAL E HISTÓRICO JOSÉ FIGUERE"/>
    <x v="9"/>
    <s v="001"/>
    <x v="0"/>
    <s v=""/>
    <n v="151918193"/>
    <n v="151918193"/>
    <n v="146443489.59"/>
    <n v="0"/>
    <n v="0"/>
    <n v="0"/>
    <n v="82751796.189999998"/>
    <n v="80119603.329999998"/>
    <n v="69166396.810000002"/>
    <n v="0.54471287839765181"/>
  </r>
  <r>
    <s v="21375107"/>
    <s v="CENTRO CULTURAL E HISTÓRICO JOSÉ FIGUERE"/>
    <x v="9"/>
    <s v="001"/>
    <x v="1"/>
    <s v="REMUNERACIONES"/>
    <n v="125606085"/>
    <n v="125606085"/>
    <n v="125606085"/>
    <n v="0"/>
    <n v="0"/>
    <n v="0"/>
    <n v="72755370.709999993"/>
    <n v="70503907.200000003"/>
    <n v="52850714.289999999"/>
    <n v="0.57923444321984874"/>
  </r>
  <r>
    <s v="21375107"/>
    <s v="CENTRO CULTURAL E HISTÓRICO JOSÉ FIGUERE"/>
    <x v="9"/>
    <s v="001"/>
    <x v="2"/>
    <s v="REMUNERACIONES BASICAS"/>
    <n v="60343632"/>
    <n v="60343632"/>
    <n v="60343632"/>
    <n v="0"/>
    <n v="0"/>
    <n v="0"/>
    <n v="34937035.810000002"/>
    <n v="34399737.640000001"/>
    <n v="25406596.190000001"/>
    <n v="0.57896806426898539"/>
  </r>
  <r>
    <s v="21375107"/>
    <s v="CENTRO CULTURAL E HISTÓRICO JOSÉ FIGUERE"/>
    <x v="9"/>
    <s v="001"/>
    <x v="3"/>
    <s v="SUELDOS PARA CARGOS FIJOS"/>
    <n v="60343632"/>
    <n v="60343632"/>
    <n v="60343632"/>
    <n v="0"/>
    <n v="0"/>
    <n v="0"/>
    <n v="34937035.810000002"/>
    <n v="34399737.640000001"/>
    <n v="25406596.190000001"/>
    <n v="0.57896806426898539"/>
  </r>
  <r>
    <s v="21375107"/>
    <s v="CENTRO CULTURAL E HISTÓRICO JOSÉ FIGUERE"/>
    <x v="9"/>
    <s v="001"/>
    <x v="5"/>
    <s v="REMUNERACIONES EVENTUALES"/>
    <n v="700000"/>
    <n v="686570"/>
    <n v="686570"/>
    <n v="0"/>
    <n v="0"/>
    <n v="0"/>
    <n v="458163.8"/>
    <n v="452161.19"/>
    <n v="228406.2"/>
    <n v="0.66732277844939336"/>
  </r>
  <r>
    <s v="21375107"/>
    <s v="CENTRO CULTURAL E HISTÓRICO JOSÉ FIGUERE"/>
    <x v="9"/>
    <s v="001"/>
    <x v="6"/>
    <s v="TIEMPO EXTRAORDINARIO"/>
    <n v="700000"/>
    <n v="686570"/>
    <n v="686570"/>
    <n v="0"/>
    <n v="0"/>
    <n v="0"/>
    <n v="458163.8"/>
    <n v="452161.19"/>
    <n v="228406.2"/>
    <n v="0.66732277844939336"/>
  </r>
  <r>
    <s v="21375107"/>
    <s v="CENTRO CULTURAL E HISTÓRICO JOSÉ FIGUERE"/>
    <x v="9"/>
    <s v="001"/>
    <x v="7"/>
    <s v="INCENTIVOS SALARIALES"/>
    <n v="45260330"/>
    <n v="45273760"/>
    <n v="45273760"/>
    <n v="0"/>
    <n v="0"/>
    <n v="0"/>
    <n v="23965298.100000001"/>
    <n v="23716320.370000001"/>
    <n v="21308461.899999999"/>
    <n v="0.52934189914864593"/>
  </r>
  <r>
    <s v="21375107"/>
    <s v="CENTRO CULTURAL E HISTÓRICO JOSÉ FIGUERE"/>
    <x v="9"/>
    <s v="001"/>
    <x v="8"/>
    <s v="RETRIBUCION POR AÑOS SERVIDOS"/>
    <n v="13000000"/>
    <n v="13000000"/>
    <n v="13000000"/>
    <n v="0"/>
    <n v="0"/>
    <n v="0"/>
    <n v="6813668.0300000003"/>
    <n v="6708506.6399999997"/>
    <n v="6186331.9699999997"/>
    <n v="0.52412831000000004"/>
  </r>
  <r>
    <s v="21375107"/>
    <s v="CENTRO CULTURAL E HISTÓRICO JOSÉ FIGUERE"/>
    <x v="9"/>
    <s v="001"/>
    <x v="9"/>
    <s v="RESTRICCION AL EJERCICIO LIBERAL DE LA PROFESION"/>
    <n v="12382920"/>
    <n v="12382920"/>
    <n v="12382920"/>
    <n v="0"/>
    <n v="0"/>
    <n v="0"/>
    <n v="7223370"/>
    <n v="7113265.2000000002"/>
    <n v="5159550"/>
    <n v="0.58333333333333337"/>
  </r>
  <r>
    <s v="21375107"/>
    <s v="CENTRO CULTURAL E HISTÓRICO JOSÉ FIGUERE"/>
    <x v="9"/>
    <s v="001"/>
    <x v="10"/>
    <s v="DECIMOTERCER MES"/>
    <n v="8174209"/>
    <n v="8174209"/>
    <n v="8174209"/>
    <n v="0"/>
    <n v="0"/>
    <n v="0"/>
    <n v="0"/>
    <n v="0"/>
    <n v="8174209"/>
    <n v="0"/>
  </r>
  <r>
    <s v="21375107"/>
    <s v="CENTRO CULTURAL E HISTÓRICO JOSÉ FIGUERE"/>
    <x v="9"/>
    <s v="001"/>
    <x v="11"/>
    <s v="SALARIO ESCOLAR"/>
    <n v="7703201"/>
    <n v="7716631"/>
    <n v="7716631"/>
    <n v="0"/>
    <n v="0"/>
    <n v="0"/>
    <n v="7716630.9299999997"/>
    <n v="7716630.9299999997"/>
    <n v="7.0000000000000007E-2"/>
    <n v="0.99999999092868375"/>
  </r>
  <r>
    <s v="21375107"/>
    <s v="CENTRO CULTURAL E HISTÓRICO JOSÉ FIGUERE"/>
    <x v="9"/>
    <s v="001"/>
    <x v="12"/>
    <s v="OTROS INCENTIVOS SALARIALES"/>
    <n v="4000000"/>
    <n v="4000000"/>
    <n v="4000000"/>
    <n v="0"/>
    <n v="0"/>
    <n v="0"/>
    <n v="2211629.14"/>
    <n v="2177917.6"/>
    <n v="1788370.86"/>
    <n v="0.55290728500000008"/>
  </r>
  <r>
    <s v="21375107"/>
    <s v="CENTRO CULTURAL E HISTÓRICO JOSÉ FIGUERE"/>
    <x v="9"/>
    <s v="001"/>
    <x v="13"/>
    <s v="CONTRIB. PATRONALES AL DES. Y LA SEGURIDAD SOCIAL"/>
    <n v="9567651"/>
    <n v="9567651"/>
    <n v="9567651"/>
    <n v="0"/>
    <n v="0"/>
    <n v="0"/>
    <n v="6473716"/>
    <n v="5768974"/>
    <n v="3093935"/>
    <n v="0.67662543293019362"/>
  </r>
  <r>
    <s v="21375107"/>
    <s v="CENTRO CULTURAL E HISTÓRICO JOSÉ FIGUERE"/>
    <x v="9"/>
    <s v="001"/>
    <x v="190"/>
    <s v="CCSS CONTRIBUCION PATRONAL SEGURO SALUD (CONTRIBUCION PATRONAL SEGURO DE SALUD, SEGUN LEY NO. 17 DEL 22 DE OCTUBRE DE 1943, LEY"/>
    <n v="9077002"/>
    <n v="9077002"/>
    <n v="9077002"/>
    <n v="0"/>
    <n v="0"/>
    <n v="0"/>
    <n v="6303926"/>
    <n v="5617730"/>
    <n v="2773076"/>
    <n v="0.69449428346495901"/>
  </r>
  <r>
    <s v="21375107"/>
    <s v="CENTRO CULTURAL E HISTÓRICO JOSÉ FIGUERE"/>
    <x v="9"/>
    <s v="001"/>
    <x v="191"/>
    <s v="BANCO POPULAR Y DE DESARROLLO COMUNAL. (BPDC) (SEGUN LEY NO. 4351 DEL 11 DE JULIO DE 1969, LEY ORGANICA DEL B.P.D.C.)."/>
    <n v="490649"/>
    <n v="490649"/>
    <n v="490649"/>
    <n v="0"/>
    <n v="0"/>
    <n v="0"/>
    <n v="169790"/>
    <n v="151244"/>
    <n v="320859"/>
    <n v="0.34605186192165888"/>
  </r>
  <r>
    <s v="21375107"/>
    <s v="CENTRO CULTURAL E HISTÓRICO JOSÉ FIGUERE"/>
    <x v="9"/>
    <s v="001"/>
    <x v="16"/>
    <s v="CONTRIB PATRONALES A FOND PENS Y OTROS FOND CAPIT."/>
    <n v="9734472"/>
    <n v="9734472"/>
    <n v="9734472"/>
    <n v="0"/>
    <n v="0"/>
    <n v="0"/>
    <n v="6921157"/>
    <n v="6166714"/>
    <n v="2813315"/>
    <n v="0.71099459734436543"/>
  </r>
  <r>
    <s v="21375107"/>
    <s v="CENTRO CULTURAL E HISTÓRICO JOSÉ FIGUERE"/>
    <x v="9"/>
    <s v="001"/>
    <x v="192"/>
    <s v="CCSS CONTRIBUCION PATRONAL SEGURO PENSIONES (CONTRIBUCION PATRONAL SEGURO DE PENSIONES, SEGUN LEY NO. 17 DEL 22 DE OCTUBRE DE 1943, LEY"/>
    <n v="5318633"/>
    <n v="5318633"/>
    <n v="5318633"/>
    <n v="0"/>
    <n v="0"/>
    <n v="0"/>
    <n v="3695155"/>
    <n v="3293082"/>
    <n v="1623478"/>
    <n v="0.69475652860424852"/>
  </r>
  <r>
    <s v="21375107"/>
    <s v="CENTRO CULTURAL E HISTÓRICO JOSÉ FIGUERE"/>
    <x v="9"/>
    <s v="001"/>
    <x v="193"/>
    <s v="CCSS APORTE PATRONAL REGIMEN PENSIONES (APORTE PATRONAL AL REGIMEN DE PENSIONES, SEGUN LEY DE PROTECCION AL TRABAJADOR NO. 7983 DEL 16"/>
    <n v="2943893"/>
    <n v="2943893"/>
    <n v="2943893"/>
    <n v="0"/>
    <n v="0"/>
    <n v="0"/>
    <n v="2207270"/>
    <n v="1966174"/>
    <n v="736623"/>
    <n v="0.74977928885322942"/>
  </r>
  <r>
    <s v="21375107"/>
    <s v="CENTRO CULTURAL E HISTÓRICO JOSÉ FIGUERE"/>
    <x v="9"/>
    <s v="001"/>
    <x v="194"/>
    <s v="CCSS APORTE PATRONAL FONDO CAPITALIZACION LABORAL (APORTE PATRONAL AL FONDO DE CAPITALIZACION LABORAL, SEGUN LEY DE PROTECCION AL TRABAJADOR"/>
    <n v="1471946"/>
    <n v="1471946"/>
    <n v="1471946"/>
    <n v="0"/>
    <n v="0"/>
    <n v="0"/>
    <n v="1018732"/>
    <n v="907458"/>
    <n v="453214"/>
    <n v="0.69209875905773721"/>
  </r>
  <r>
    <s v="21375107"/>
    <s v="CENTRO CULTURAL E HISTÓRICO JOSÉ FIGUERE"/>
    <x v="9"/>
    <s v="001"/>
    <x v="21"/>
    <s v="SERVICIOS"/>
    <n v="18410000"/>
    <n v="18410000"/>
    <n v="13889333.34"/>
    <n v="0"/>
    <n v="0"/>
    <n v="0"/>
    <n v="7932689.5"/>
    <n v="7676929.8200000003"/>
    <n v="10477310.5"/>
    <n v="0.43089024986420421"/>
  </r>
  <r>
    <s v="21375107"/>
    <s v="CENTRO CULTURAL E HISTÓRICO JOSÉ FIGUERE"/>
    <x v="9"/>
    <s v="001"/>
    <x v="22"/>
    <s v="ALQUILERES"/>
    <n v="20000"/>
    <n v="20000"/>
    <n v="0"/>
    <n v="0"/>
    <n v="0"/>
    <n v="0"/>
    <n v="0"/>
    <n v="0"/>
    <n v="20000"/>
    <n v="0"/>
  </r>
  <r>
    <s v="21375107"/>
    <s v="CENTRO CULTURAL E HISTÓRICO JOSÉ FIGUERE"/>
    <x v="9"/>
    <s v="001"/>
    <x v="159"/>
    <s v="ALQUILER DE EDIFICIOS, LOCALES Y TERRENOS"/>
    <n v="20000"/>
    <n v="20000"/>
    <n v="0"/>
    <n v="0"/>
    <n v="0"/>
    <n v="0"/>
    <n v="0"/>
    <n v="0"/>
    <n v="20000"/>
    <n v="0"/>
  </r>
  <r>
    <s v="21375107"/>
    <s v="CENTRO CULTURAL E HISTÓRICO JOSÉ FIGUERE"/>
    <x v="9"/>
    <s v="001"/>
    <x v="24"/>
    <s v="SERVICIOS BASICOS"/>
    <n v="2430000"/>
    <n v="2430000"/>
    <n v="1962000"/>
    <n v="0"/>
    <n v="0"/>
    <n v="0"/>
    <n v="1666342.68"/>
    <n v="1666342.68"/>
    <n v="763657.32"/>
    <n v="0.68573772839506175"/>
  </r>
  <r>
    <s v="21375107"/>
    <s v="CENTRO CULTURAL E HISTÓRICO JOSÉ FIGUERE"/>
    <x v="9"/>
    <s v="001"/>
    <x v="25"/>
    <s v="SERVICIO DE AGUA Y ALCANTARILLADO"/>
    <n v="600000"/>
    <n v="600000"/>
    <n v="500000"/>
    <n v="0"/>
    <n v="0"/>
    <n v="0"/>
    <n v="500000"/>
    <n v="500000"/>
    <n v="100000"/>
    <n v="0.83333333333333337"/>
  </r>
  <r>
    <s v="21375107"/>
    <s v="CENTRO CULTURAL E HISTÓRICO JOSÉ FIGUERE"/>
    <x v="9"/>
    <s v="001"/>
    <x v="26"/>
    <s v="SERVICIO DE ENERGIA ELECTRICA"/>
    <n v="960000"/>
    <n v="960000"/>
    <n v="720000"/>
    <n v="0"/>
    <n v="0"/>
    <n v="0"/>
    <n v="424980"/>
    <n v="424980"/>
    <n v="535020"/>
    <n v="0.44268750000000001"/>
  </r>
  <r>
    <s v="21375107"/>
    <s v="CENTRO CULTURAL E HISTÓRICO JOSÉ FIGUERE"/>
    <x v="9"/>
    <s v="001"/>
    <x v="27"/>
    <s v="SERVICIO DE TELECOMUNICACIONES"/>
    <n v="540000"/>
    <n v="540000"/>
    <n v="430000"/>
    <n v="0"/>
    <n v="0"/>
    <n v="0"/>
    <n v="430000"/>
    <n v="430000"/>
    <n v="110000"/>
    <n v="0.79629629629629628"/>
  </r>
  <r>
    <s v="21375107"/>
    <s v="CENTRO CULTURAL E HISTÓRICO JOSÉ FIGUERE"/>
    <x v="9"/>
    <s v="001"/>
    <x v="28"/>
    <s v="OTROS SERVICIOS BASICOS"/>
    <n v="330000"/>
    <n v="330000"/>
    <n v="312000"/>
    <n v="0"/>
    <n v="0"/>
    <n v="0"/>
    <n v="311362.68"/>
    <n v="311362.68"/>
    <n v="18637.32"/>
    <n v="0.94352327272727265"/>
  </r>
  <r>
    <s v="21375107"/>
    <s v="CENTRO CULTURAL E HISTÓRICO JOSÉ FIGUERE"/>
    <x v="9"/>
    <s v="001"/>
    <x v="29"/>
    <s v="SERVICIOS COMERCIALES Y FINANCIEROS"/>
    <n v="1800000"/>
    <n v="1800000"/>
    <n v="1635000"/>
    <n v="0"/>
    <n v="0"/>
    <n v="0"/>
    <n v="732498.05"/>
    <n v="732498.05"/>
    <n v="1067501.95"/>
    <n v="0.40694336111111112"/>
  </r>
  <r>
    <s v="21375107"/>
    <s v="CENTRO CULTURAL E HISTÓRICO JOSÉ FIGUERE"/>
    <x v="9"/>
    <s v="001"/>
    <x v="30"/>
    <s v="INFORMACION"/>
    <n v="100000"/>
    <n v="100000"/>
    <n v="75000"/>
    <n v="0"/>
    <n v="0"/>
    <n v="0"/>
    <n v="24272.400000000001"/>
    <n v="24272.400000000001"/>
    <n v="75727.600000000006"/>
    <n v="0.24272400000000002"/>
  </r>
  <r>
    <s v="21375107"/>
    <s v="CENTRO CULTURAL E HISTÓRICO JOSÉ FIGUERE"/>
    <x v="9"/>
    <s v="001"/>
    <x v="32"/>
    <s v="IMPRESION, ENCUADERNACION Y OTROS"/>
    <n v="100000"/>
    <n v="100000"/>
    <n v="0"/>
    <n v="0"/>
    <n v="0"/>
    <n v="0"/>
    <n v="0"/>
    <n v="0"/>
    <n v="100000"/>
    <n v="0"/>
  </r>
  <r>
    <s v="21375107"/>
    <s v="CENTRO CULTURAL E HISTÓRICO JOSÉ FIGUERE"/>
    <x v="9"/>
    <s v="001"/>
    <x v="33"/>
    <s v="COMIS. Y GASTOS POR SERV. FINANCIEROS Y COMERCIAL."/>
    <n v="1500000"/>
    <n v="1500000"/>
    <n v="1500000"/>
    <n v="0"/>
    <n v="0"/>
    <n v="0"/>
    <n v="650568.53"/>
    <n v="650568.53"/>
    <n v="849431.47"/>
    <n v="0.43371235333333336"/>
  </r>
  <r>
    <s v="21375107"/>
    <s v="CENTRO CULTURAL E HISTÓRICO JOSÉ FIGUERE"/>
    <x v="9"/>
    <s v="001"/>
    <x v="34"/>
    <s v="SERVICIOS DE TECNOLOGIAS DE INFORMACION"/>
    <n v="100000"/>
    <n v="100000"/>
    <n v="60000"/>
    <n v="0"/>
    <n v="0"/>
    <n v="0"/>
    <n v="57657.120000000003"/>
    <n v="57657.120000000003"/>
    <n v="42342.879999999997"/>
    <n v="0.57657120000000006"/>
  </r>
  <r>
    <s v="21375107"/>
    <s v="CENTRO CULTURAL E HISTÓRICO JOSÉ FIGUERE"/>
    <x v="9"/>
    <s v="001"/>
    <x v="35"/>
    <s v="SERVICIOS DE GESTION Y APOYO"/>
    <n v="7500000"/>
    <n v="7500000"/>
    <n v="5035666.66"/>
    <n v="0"/>
    <n v="0"/>
    <n v="0"/>
    <n v="2107126.0299999998"/>
    <n v="2084526.03"/>
    <n v="5392873.9699999997"/>
    <n v="0.28095013733333329"/>
  </r>
  <r>
    <s v="21375107"/>
    <s v="CENTRO CULTURAL E HISTÓRICO JOSÉ FIGUERE"/>
    <x v="9"/>
    <s v="001"/>
    <x v="38"/>
    <s v="SERVICIOS GENERALES"/>
    <n v="7000000"/>
    <n v="7000000"/>
    <n v="4660666.66"/>
    <n v="0"/>
    <n v="0"/>
    <n v="0"/>
    <n v="1752465.3"/>
    <n v="1752465.3"/>
    <n v="5247534.7"/>
    <n v="0.25035218571428575"/>
  </r>
  <r>
    <s v="21375107"/>
    <s v="CENTRO CULTURAL E HISTÓRICO JOSÉ FIGUERE"/>
    <x v="9"/>
    <s v="001"/>
    <x v="39"/>
    <s v="OTROS SERVICIOS DE GESTION Y APOYO"/>
    <n v="500000"/>
    <n v="500000"/>
    <n v="375000"/>
    <n v="0"/>
    <n v="0"/>
    <n v="0"/>
    <n v="354660.73"/>
    <n v="332060.73"/>
    <n v="145339.26999999999"/>
    <n v="0.70932145999999996"/>
  </r>
  <r>
    <s v="21375107"/>
    <s v="CENTRO CULTURAL E HISTÓRICO JOSÉ FIGUERE"/>
    <x v="9"/>
    <s v="001"/>
    <x v="40"/>
    <s v="GASTOS DE VIAJE Y DE TRANSPORTE"/>
    <n v="500000"/>
    <n v="500000"/>
    <n v="375000"/>
    <n v="0"/>
    <n v="0"/>
    <n v="0"/>
    <n v="255130"/>
    <n v="255130"/>
    <n v="244870"/>
    <n v="0.51026000000000005"/>
  </r>
  <r>
    <s v="21375107"/>
    <s v="CENTRO CULTURAL E HISTÓRICO JOSÉ FIGUERE"/>
    <x v="9"/>
    <s v="001"/>
    <x v="41"/>
    <s v="TRANSPORTE DENTRO DEL PAIS"/>
    <n v="100000"/>
    <n v="100000"/>
    <n v="75000"/>
    <n v="0"/>
    <n v="0"/>
    <n v="0"/>
    <n v="35930"/>
    <n v="35930"/>
    <n v="64070"/>
    <n v="0.35930000000000001"/>
  </r>
  <r>
    <s v="21375107"/>
    <s v="CENTRO CULTURAL E HISTÓRICO JOSÉ FIGUERE"/>
    <x v="9"/>
    <s v="001"/>
    <x v="42"/>
    <s v="VIATICOS DENTRO DEL PAIS"/>
    <n v="400000"/>
    <n v="400000"/>
    <n v="300000"/>
    <n v="0"/>
    <n v="0"/>
    <n v="0"/>
    <n v="219200"/>
    <n v="219200"/>
    <n v="180800"/>
    <n v="0.54800000000000004"/>
  </r>
  <r>
    <s v="21375107"/>
    <s v="CENTRO CULTURAL E HISTÓRICO JOSÉ FIGUERE"/>
    <x v="9"/>
    <s v="001"/>
    <x v="45"/>
    <s v="SEGUROS, REASEGUROS Y OTRAS OBLIGACIONES"/>
    <n v="2700000"/>
    <n v="2700000"/>
    <n v="2420947.34"/>
    <n v="0"/>
    <n v="0"/>
    <n v="0"/>
    <n v="2420947.34"/>
    <n v="2420947.34"/>
    <n v="279052.65999999997"/>
    <n v="0.89664716296296287"/>
  </r>
  <r>
    <s v="21375107"/>
    <s v="CENTRO CULTURAL E HISTÓRICO JOSÉ FIGUERE"/>
    <x v="9"/>
    <s v="001"/>
    <x v="46"/>
    <s v="SEGUROS"/>
    <n v="2700000"/>
    <n v="2700000"/>
    <n v="2420947.34"/>
    <n v="0"/>
    <n v="0"/>
    <n v="0"/>
    <n v="2420947.34"/>
    <n v="2420947.34"/>
    <n v="279052.65999999997"/>
    <n v="0.89664716296296287"/>
  </r>
  <r>
    <s v="21375107"/>
    <s v="CENTRO CULTURAL E HISTÓRICO JOSÉ FIGUERE"/>
    <x v="9"/>
    <s v="001"/>
    <x v="50"/>
    <s v="MANTENIMIENTO Y REPARACION"/>
    <n v="3060000"/>
    <n v="3190000"/>
    <n v="2225719.34"/>
    <n v="0"/>
    <n v="0"/>
    <n v="0"/>
    <n v="750645.4"/>
    <n v="517485.72"/>
    <n v="2439354.6"/>
    <n v="0.23531203761755487"/>
  </r>
  <r>
    <s v="21375107"/>
    <s v="CENTRO CULTURAL E HISTÓRICO JOSÉ FIGUERE"/>
    <x v="9"/>
    <s v="001"/>
    <x v="51"/>
    <s v="MANTENIMIENTO DE EDIFICIOS, LOCALES Y TERRENOS"/>
    <n v="500000"/>
    <n v="725000"/>
    <n v="487500"/>
    <n v="0"/>
    <n v="0"/>
    <n v="0"/>
    <n v="355950"/>
    <n v="237300"/>
    <n v="369050"/>
    <n v="0.49096551724137932"/>
  </r>
  <r>
    <s v="21375107"/>
    <s v="CENTRO CULTURAL E HISTÓRICO JOSÉ FIGUERE"/>
    <x v="9"/>
    <s v="001"/>
    <x v="53"/>
    <s v="MANT. Y REPARACION DE EQUIPO DE TRANSPORTE"/>
    <n v="500000"/>
    <n v="500000"/>
    <n v="375000"/>
    <n v="0"/>
    <n v="0"/>
    <n v="0"/>
    <n v="35685.72"/>
    <n v="35685.72"/>
    <n v="464314.28"/>
    <n v="7.1371440000000008E-2"/>
  </r>
  <r>
    <s v="21375107"/>
    <s v="CENTRO CULTURAL E HISTÓRICO JOSÉ FIGUERE"/>
    <x v="9"/>
    <s v="001"/>
    <x v="118"/>
    <s v="MANT. Y REPARACION DE EQUIPO DE COMUNICAC."/>
    <n v="200000"/>
    <n v="200000"/>
    <n v="150000"/>
    <n v="0"/>
    <n v="0"/>
    <n v="0"/>
    <n v="0"/>
    <n v="0"/>
    <n v="200000"/>
    <n v="0"/>
  </r>
  <r>
    <s v="21375107"/>
    <s v="CENTRO CULTURAL E HISTÓRICO JOSÉ FIGUERE"/>
    <x v="9"/>
    <s v="001"/>
    <x v="54"/>
    <s v="MANT. Y REPARACION DE EQUIPO Y MOBILIARIO DE OFIC."/>
    <n v="1000000"/>
    <n v="775000"/>
    <n v="503219.34"/>
    <n v="0"/>
    <n v="0"/>
    <n v="0"/>
    <n v="114509.68"/>
    <n v="0"/>
    <n v="660490.31999999995"/>
    <n v="0.14775442580645159"/>
  </r>
  <r>
    <s v="21375107"/>
    <s v="CENTRO CULTURAL E HISTÓRICO JOSÉ FIGUERE"/>
    <x v="9"/>
    <s v="001"/>
    <x v="55"/>
    <s v="MANT. Y REP. DE EQUIPO DE COMPUTO Y SIST. DE INF."/>
    <n v="360000"/>
    <n v="490000"/>
    <n v="335000"/>
    <n v="0"/>
    <n v="0"/>
    <n v="0"/>
    <n v="244500"/>
    <n v="244500"/>
    <n v="245500"/>
    <n v="0.49897959183673468"/>
  </r>
  <r>
    <s v="21375107"/>
    <s v="CENTRO CULTURAL E HISTÓRICO JOSÉ FIGUERE"/>
    <x v="9"/>
    <s v="001"/>
    <x v="56"/>
    <s v="MANTENIMIENTO Y REPARACION DE OTROS EQUIPOS"/>
    <n v="500000"/>
    <n v="500000"/>
    <n v="375000"/>
    <n v="0"/>
    <n v="0"/>
    <n v="0"/>
    <n v="0"/>
    <n v="0"/>
    <n v="500000"/>
    <n v="0"/>
  </r>
  <r>
    <s v="21375107"/>
    <s v="CENTRO CULTURAL E HISTÓRICO JOSÉ FIGUERE"/>
    <x v="9"/>
    <s v="001"/>
    <x v="57"/>
    <s v="IMPUESTOS"/>
    <n v="400000"/>
    <n v="270000"/>
    <n v="235000"/>
    <n v="0"/>
    <n v="0"/>
    <n v="0"/>
    <n v="0"/>
    <n v="0"/>
    <n v="270000"/>
    <n v="0"/>
  </r>
  <r>
    <s v="21375107"/>
    <s v="CENTRO CULTURAL E HISTÓRICO JOSÉ FIGUERE"/>
    <x v="9"/>
    <s v="001"/>
    <x v="58"/>
    <s v="OTROS IMPUESTOS"/>
    <n v="400000"/>
    <n v="270000"/>
    <n v="235000"/>
    <n v="0"/>
    <n v="0"/>
    <n v="0"/>
    <n v="0"/>
    <n v="0"/>
    <n v="270000"/>
    <n v="0"/>
  </r>
  <r>
    <s v="21375107"/>
    <s v="CENTRO CULTURAL E HISTÓRICO JOSÉ FIGUERE"/>
    <x v="9"/>
    <s v="001"/>
    <x v="61"/>
    <s v="MATERIALES Y SUMINISTROS"/>
    <n v="2316147"/>
    <n v="2316147"/>
    <n v="1737110.25"/>
    <n v="0"/>
    <n v="0"/>
    <n v="0"/>
    <n v="896201.79"/>
    <n v="771232.12"/>
    <n v="1419945.21"/>
    <n v="0.38693648978238432"/>
  </r>
  <r>
    <s v="21375107"/>
    <s v="CENTRO CULTURAL E HISTÓRICO JOSÉ FIGUERE"/>
    <x v="9"/>
    <s v="001"/>
    <x v="62"/>
    <s v="PRODUCTOS QUIMICOS Y CONEXOS"/>
    <n v="1000000"/>
    <n v="1000000"/>
    <n v="775000"/>
    <n v="0"/>
    <n v="0"/>
    <n v="0"/>
    <n v="582881.67000000004"/>
    <n v="572012"/>
    <n v="417118.33"/>
    <n v="0.58288167000000002"/>
  </r>
  <r>
    <s v="21375107"/>
    <s v="CENTRO CULTURAL E HISTÓRICO JOSÉ FIGUERE"/>
    <x v="9"/>
    <s v="001"/>
    <x v="63"/>
    <s v="COMBUSTIBLES Y LUBRICANTES"/>
    <n v="900000"/>
    <n v="900000"/>
    <n v="675000"/>
    <n v="0"/>
    <n v="0"/>
    <n v="0"/>
    <n v="482881.67"/>
    <n v="472012"/>
    <n v="417118.33"/>
    <n v="0.53653518888888885"/>
  </r>
  <r>
    <s v="21375107"/>
    <s v="CENTRO CULTURAL E HISTÓRICO JOSÉ FIGUERE"/>
    <x v="9"/>
    <s v="001"/>
    <x v="64"/>
    <s v="TINTAS, PINTURAS Y DILUYENTES"/>
    <n v="100000"/>
    <n v="100000"/>
    <n v="100000"/>
    <n v="0"/>
    <n v="0"/>
    <n v="0"/>
    <n v="100000"/>
    <n v="100000"/>
    <n v="0"/>
    <n v="1"/>
  </r>
  <r>
    <s v="21375107"/>
    <s v="CENTRO CULTURAL E HISTÓRICO JOSÉ FIGUERE"/>
    <x v="9"/>
    <s v="001"/>
    <x v="65"/>
    <s v="ALIMENTOS Y PRODUCTOS AGROPECUARIOS"/>
    <n v="300000"/>
    <n v="300000"/>
    <n v="180000"/>
    <n v="0"/>
    <n v="0"/>
    <n v="0"/>
    <n v="0"/>
    <n v="0"/>
    <n v="300000"/>
    <n v="0"/>
  </r>
  <r>
    <s v="21375107"/>
    <s v="CENTRO CULTURAL E HISTÓRICO JOSÉ FIGUERE"/>
    <x v="9"/>
    <s v="001"/>
    <x v="67"/>
    <s v="ALIMENTOS Y BEBIDAS"/>
    <n v="300000"/>
    <n v="300000"/>
    <n v="180000"/>
    <n v="0"/>
    <n v="0"/>
    <n v="0"/>
    <n v="0"/>
    <n v="0"/>
    <n v="300000"/>
    <n v="0"/>
  </r>
  <r>
    <s v="21375107"/>
    <s v="CENTRO CULTURAL E HISTÓRICO JOSÉ FIGUERE"/>
    <x v="9"/>
    <s v="001"/>
    <x v="68"/>
    <s v="MATERIALES Y PROD DE USO EN LA CONSTRUC Y MANT."/>
    <n v="200000"/>
    <n v="200000"/>
    <n v="150000"/>
    <n v="0"/>
    <n v="0"/>
    <n v="0"/>
    <n v="150000"/>
    <n v="35900"/>
    <n v="50000"/>
    <n v="0.75"/>
  </r>
  <r>
    <s v="21375107"/>
    <s v="CENTRO CULTURAL E HISTÓRICO JOSÉ FIGUERE"/>
    <x v="9"/>
    <s v="001"/>
    <x v="69"/>
    <s v="MAT. Y PROD. ELECTRICOS, TELEFONICOS Y DE COMPUTO"/>
    <n v="200000"/>
    <n v="200000"/>
    <n v="150000"/>
    <n v="0"/>
    <n v="0"/>
    <n v="0"/>
    <n v="150000"/>
    <n v="35900"/>
    <n v="50000"/>
    <n v="0.75"/>
  </r>
  <r>
    <s v="21375107"/>
    <s v="CENTRO CULTURAL E HISTÓRICO JOSÉ FIGUERE"/>
    <x v="9"/>
    <s v="001"/>
    <x v="70"/>
    <s v="HERRAMIENTAS, REPUESTOS Y ACCESORIOS"/>
    <n v="216147"/>
    <n v="216147"/>
    <n v="162110.25"/>
    <n v="0"/>
    <n v="0"/>
    <n v="0"/>
    <n v="24065.02"/>
    <n v="24065.02"/>
    <n v="192081.98"/>
    <n v="0.1113363590519415"/>
  </r>
  <r>
    <s v="21375107"/>
    <s v="CENTRO CULTURAL E HISTÓRICO JOSÉ FIGUERE"/>
    <x v="9"/>
    <s v="001"/>
    <x v="71"/>
    <s v="HERRAMIENTAS E INSTRUMENTOS"/>
    <n v="100000"/>
    <n v="100000"/>
    <n v="75000"/>
    <n v="0"/>
    <n v="0"/>
    <n v="0"/>
    <n v="0"/>
    <n v="0"/>
    <n v="100000"/>
    <n v="0"/>
  </r>
  <r>
    <s v="21375107"/>
    <s v="CENTRO CULTURAL E HISTÓRICO JOSÉ FIGUERE"/>
    <x v="9"/>
    <s v="001"/>
    <x v="72"/>
    <s v="REPUESTOS Y ACCESORIOS"/>
    <n v="116147"/>
    <n v="116147"/>
    <n v="87110.25"/>
    <n v="0"/>
    <n v="0"/>
    <n v="0"/>
    <n v="24065.02"/>
    <n v="24065.02"/>
    <n v="92081.98"/>
    <n v="0.20719450351709473"/>
  </r>
  <r>
    <s v="21375107"/>
    <s v="CENTRO CULTURAL E HISTÓRICO JOSÉ FIGUERE"/>
    <x v="9"/>
    <s v="001"/>
    <x v="73"/>
    <s v="UTILES, MATERIALES Y SUMINISTROS DIVERSOS"/>
    <n v="600000"/>
    <n v="600000"/>
    <n v="470000"/>
    <n v="0"/>
    <n v="0"/>
    <n v="0"/>
    <n v="139255.1"/>
    <n v="139255.1"/>
    <n v="460744.9"/>
    <n v="0.23209183333333333"/>
  </r>
  <r>
    <s v="21375107"/>
    <s v="CENTRO CULTURAL E HISTÓRICO JOSÉ FIGUERE"/>
    <x v="9"/>
    <s v="001"/>
    <x v="74"/>
    <s v="UTILES Y MATERIALES DE OFICINA Y COMPUTO"/>
    <n v="200000"/>
    <n v="200000"/>
    <n v="170000"/>
    <n v="0"/>
    <n v="0"/>
    <n v="0"/>
    <n v="139255.1"/>
    <n v="139255.1"/>
    <n v="60744.9"/>
    <n v="0.69627550000000005"/>
  </r>
  <r>
    <s v="21375107"/>
    <s v="CENTRO CULTURAL E HISTÓRICO JOSÉ FIGUERE"/>
    <x v="9"/>
    <s v="001"/>
    <x v="75"/>
    <s v="PRODUCTOS DE PAPEL, CARTON E IMPRESOS"/>
    <n v="200000"/>
    <n v="200000"/>
    <n v="150000"/>
    <n v="0"/>
    <n v="0"/>
    <n v="0"/>
    <n v="0"/>
    <n v="0"/>
    <n v="200000"/>
    <n v="0"/>
  </r>
  <r>
    <s v="21375107"/>
    <s v="CENTRO CULTURAL E HISTÓRICO JOSÉ FIGUERE"/>
    <x v="9"/>
    <s v="001"/>
    <x v="76"/>
    <s v="UTILES Y MATERIALES DE LIMPIEZA"/>
    <n v="200000"/>
    <n v="200000"/>
    <n v="150000"/>
    <n v="0"/>
    <n v="0"/>
    <n v="0"/>
    <n v="0"/>
    <n v="0"/>
    <n v="200000"/>
    <n v="0"/>
  </r>
  <r>
    <s v="21375107"/>
    <s v="CENTRO CULTURAL E HISTÓRICO JOSÉ FIGUERE"/>
    <x v="9"/>
    <s v="001"/>
    <x v="79"/>
    <s v="TRANSFERENCIAS CORRIENTES"/>
    <n v="3585961"/>
    <n v="3585961"/>
    <n v="3210961"/>
    <n v="0"/>
    <n v="0"/>
    <n v="0"/>
    <n v="1167534.19"/>
    <n v="1167534.19"/>
    <n v="2418426.81"/>
    <n v="0.32558474283462646"/>
  </r>
  <r>
    <s v="21375107"/>
    <s v="CENTRO CULTURAL E HISTÓRICO JOSÉ FIGUERE"/>
    <x v="9"/>
    <s v="001"/>
    <x v="80"/>
    <s v="TRANSFERENCIAS CORRIENTES AL SECTOR PUBLICO"/>
    <n v="1785961"/>
    <n v="1785961"/>
    <n v="1785961"/>
    <n v="0"/>
    <n v="0"/>
    <n v="0"/>
    <n v="1080361.04"/>
    <n v="1080361.04"/>
    <n v="705599.96"/>
    <n v="0.60491860684527832"/>
  </r>
  <r>
    <s v="21375107"/>
    <s v="CENTRO CULTURAL E HISTÓRICO JOSÉ FIGUERE"/>
    <x v="9"/>
    <s v="001"/>
    <x v="195"/>
    <s v="CCSS CONTRIBUCION ESTATAL SEGURO PENSIONES (CONTRIBUCION ESTATAL AL SEGURO DE PENSIONES, SEGUN LEY NO. 17 DEL 22 DE OCTUBRE DE 1943, LEY"/>
    <n v="1540637"/>
    <n v="1540637"/>
    <n v="1540637"/>
    <n v="0"/>
    <n v="0"/>
    <n v="0"/>
    <n v="931959.8"/>
    <n v="931959.8"/>
    <n v="608677.19999999995"/>
    <n v="0.60491848501626277"/>
  </r>
  <r>
    <s v="21375107"/>
    <s v="CENTRO CULTURAL E HISTÓRICO JOSÉ FIGUERE"/>
    <x v="9"/>
    <s v="001"/>
    <x v="196"/>
    <s v="CCSS CONTRIBUCION ESTATAL SEGURO SALUD (CONTRIBUCION ESTATAL AL SEGURO DE SALUD, SEGUN LEY NO. 17 DEL 22 DE OCTUBRE DE 1943, LEY"/>
    <n v="245324"/>
    <n v="245324"/>
    <n v="245324"/>
    <n v="0"/>
    <n v="0"/>
    <n v="0"/>
    <n v="148401.24"/>
    <n v="148401.24"/>
    <n v="96922.76"/>
    <n v="0.60491937193262779"/>
  </r>
  <r>
    <s v="21375107"/>
    <s v="CENTRO CULTURAL E HISTÓRICO JOSÉ FIGUERE"/>
    <x v="9"/>
    <s v="001"/>
    <x v="84"/>
    <s v="TRANSFERENCIAS CORRIENTES A PERSONAS"/>
    <n v="1500000"/>
    <n v="1500000"/>
    <n v="1125000"/>
    <n v="0"/>
    <n v="0"/>
    <n v="0"/>
    <n v="0"/>
    <n v="0"/>
    <n v="1500000"/>
    <n v="0"/>
  </r>
  <r>
    <s v="21375107"/>
    <s v="CENTRO CULTURAL E HISTÓRICO JOSÉ FIGUERE"/>
    <x v="9"/>
    <s v="001"/>
    <x v="86"/>
    <s v="OTRAS TRANSFERENCIAS A PERSONAS"/>
    <n v="1500000"/>
    <n v="1500000"/>
    <n v="1125000"/>
    <n v="0"/>
    <n v="0"/>
    <n v="0"/>
    <n v="0"/>
    <n v="0"/>
    <n v="1500000"/>
    <n v="0"/>
  </r>
  <r>
    <s v="21375107"/>
    <s v="CENTRO CULTURAL E HISTÓRICO JOSÉ FIGUERE"/>
    <x v="9"/>
    <s v="001"/>
    <x v="87"/>
    <s v="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9"/>
    <s v="001"/>
    <x v="89"/>
    <s v="OTRAS PRESTACIONES"/>
    <n v="300000"/>
    <n v="300000"/>
    <n v="300000"/>
    <n v="0"/>
    <n v="0"/>
    <n v="0"/>
    <n v="87173.15"/>
    <n v="87173.15"/>
    <n v="212826.85"/>
    <n v="0.29057716666666666"/>
  </r>
  <r>
    <s v="21375107"/>
    <s v="CENTRO CULTURAL E HISTÓRICO JOSÉ FIGUERE"/>
    <x v="9"/>
    <s v="280"/>
    <x v="99"/>
    <s v="BIENES DURADEROS"/>
    <n v="2000000"/>
    <n v="2000000"/>
    <n v="2000000"/>
    <n v="0"/>
    <n v="0"/>
    <n v="0"/>
    <n v="0"/>
    <n v="0"/>
    <n v="2000000"/>
    <n v="0"/>
  </r>
  <r>
    <s v="21375107"/>
    <s v="CENTRO CULTURAL E HISTÓRICO JOSÉ FIGUERE"/>
    <x v="9"/>
    <s v="280"/>
    <x v="108"/>
    <s v="BIENES DURADEROS DIVERSOS"/>
    <n v="2000000"/>
    <n v="2000000"/>
    <n v="2000000"/>
    <n v="0"/>
    <n v="0"/>
    <n v="0"/>
    <n v="0"/>
    <n v="0"/>
    <n v="2000000"/>
    <n v="0"/>
  </r>
  <r>
    <s v="21375107"/>
    <s v="CENTRO CULTURAL E HISTÓRICO JOSÉ FIGUERE"/>
    <x v="9"/>
    <s v="280"/>
    <x v="109"/>
    <s v="BIENES INTANGIBLES"/>
    <n v="2000000"/>
    <n v="2000000"/>
    <n v="2000000"/>
    <n v="0"/>
    <n v="0"/>
    <n v="0"/>
    <n v="0"/>
    <n v="0"/>
    <n v="2000000"/>
    <n v="0"/>
  </r>
  <r>
    <s v="21375108"/>
    <s v="CASA DE LA CULTURA DE PUNTARENAS"/>
    <x v="10"/>
    <s v="001"/>
    <x v="0"/>
    <s v=""/>
    <n v="154477753"/>
    <n v="154477753"/>
    <n v="132293929"/>
    <n v="0"/>
    <n v="0"/>
    <n v="0"/>
    <n v="56060810.380000003"/>
    <n v="54984130.359999999"/>
    <n v="98416942.620000005"/>
    <n v="0.36290539764648183"/>
  </r>
  <r>
    <s v="21375108"/>
    <s v="CASA DE LA CULTURA DE PUNTARENAS"/>
    <x v="10"/>
    <s v="001"/>
    <x v="1"/>
    <s v="REMUNERACIONES"/>
    <n v="67529639"/>
    <n v="67529639"/>
    <n v="64778765"/>
    <n v="0"/>
    <n v="0"/>
    <n v="0"/>
    <n v="31327942.510000002"/>
    <n v="30313243.82"/>
    <n v="36201696.490000002"/>
    <n v="0.46391396391146117"/>
  </r>
  <r>
    <s v="21375108"/>
    <s v="CASA DE LA CULTURA DE PUNTARENAS"/>
    <x v="10"/>
    <s v="001"/>
    <x v="2"/>
    <s v="REMUNERACIONES BASICAS"/>
    <n v="39569200"/>
    <n v="39386350"/>
    <n v="37196450"/>
    <n v="0"/>
    <n v="0"/>
    <n v="0"/>
    <n v="18963256.539999999"/>
    <n v="18678541.030000001"/>
    <n v="20423093.460000001"/>
    <n v="0.48146773031773699"/>
  </r>
  <r>
    <s v="21375108"/>
    <s v="CASA DE LA CULTURA DE PUNTARENAS"/>
    <x v="10"/>
    <s v="001"/>
    <x v="3"/>
    <s v="SUELDOS PARA CARGOS FIJOS"/>
    <n v="39569200"/>
    <n v="39386350"/>
    <n v="37196450"/>
    <n v="0"/>
    <n v="0"/>
    <n v="0"/>
    <n v="18963256.539999999"/>
    <n v="18678541.030000001"/>
    <n v="20423093.460000001"/>
    <n v="0.48146773031773699"/>
  </r>
  <r>
    <s v="21375108"/>
    <s v="CASA DE LA CULTURA DE PUNTARENAS"/>
    <x v="10"/>
    <s v="001"/>
    <x v="5"/>
    <s v="REMUNERACIONES EVENTUALES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10"/>
    <s v="001"/>
    <x v="6"/>
    <s v="TIEMPO EXTRAORDINARIO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10"/>
    <s v="001"/>
    <x v="7"/>
    <s v="INCENTIVOS SALARIALES"/>
    <n v="13984948"/>
    <n v="14167798"/>
    <n v="13997874"/>
    <n v="0"/>
    <n v="0"/>
    <n v="0"/>
    <n v="6731974.7400000002"/>
    <n v="6687006.5599999996"/>
    <n v="7435823.2599999998"/>
    <n v="0.47516027120093046"/>
  </r>
  <r>
    <s v="21375108"/>
    <s v="CASA DE LA CULTURA DE PUNTARENAS"/>
    <x v="10"/>
    <s v="001"/>
    <x v="8"/>
    <s v="RETRIBUCION POR AÑOS SERVIDOS"/>
    <n v="4900000"/>
    <n v="4900000"/>
    <n v="4900000"/>
    <n v="0"/>
    <n v="0"/>
    <n v="0"/>
    <n v="3127670"/>
    <n v="3082701.82"/>
    <n v="1772330"/>
    <n v="0.63829999999999998"/>
  </r>
  <r>
    <s v="21375108"/>
    <s v="CASA DE LA CULTURA DE PUNTARENAS"/>
    <x v="10"/>
    <s v="001"/>
    <x v="9"/>
    <s v="RESTRICCION AL EJERCICIO LIBERAL DE LA PROFESION"/>
    <n v="1876200"/>
    <n v="1876200"/>
    <n v="1876200"/>
    <n v="0"/>
    <n v="0"/>
    <n v="0"/>
    <n v="781750"/>
    <n v="781750"/>
    <n v="1094450"/>
    <n v="0.41666666666666669"/>
  </r>
  <r>
    <s v="21375108"/>
    <s v="CASA DE LA CULTURA DE PUNTARENAS"/>
    <x v="10"/>
    <s v="001"/>
    <x v="10"/>
    <s v="DECIMOTERCER MES"/>
    <n v="4231526"/>
    <n v="4231526"/>
    <n v="4061602"/>
    <n v="0"/>
    <n v="0"/>
    <n v="0"/>
    <n v="0"/>
    <n v="0"/>
    <n v="4231526"/>
    <n v="0"/>
  </r>
  <r>
    <s v="21375108"/>
    <s v="CASA DE LA CULTURA DE PUNTARENAS"/>
    <x v="10"/>
    <s v="001"/>
    <x v="11"/>
    <s v="SALARIO ESCOLAR"/>
    <n v="2977222"/>
    <n v="3160072"/>
    <n v="3160072"/>
    <n v="0"/>
    <n v="0"/>
    <n v="0"/>
    <n v="2822554.74"/>
    <n v="2822554.74"/>
    <n v="337517.26"/>
    <n v="0.89319317407957799"/>
  </r>
  <r>
    <s v="21375108"/>
    <s v="CASA DE LA CULTURA DE PUNTARENAS"/>
    <x v="10"/>
    <s v="001"/>
    <x v="13"/>
    <s v="CONTRIB. PATRONALES AL DES. Y LA SEGURIDAD SOCIAL"/>
    <n v="4994206"/>
    <n v="4994206"/>
    <n v="4805515"/>
    <n v="0"/>
    <n v="0"/>
    <n v="0"/>
    <n v="2196199.66"/>
    <n v="1910391.66"/>
    <n v="2798006.34"/>
    <n v="0.43974951373651788"/>
  </r>
  <r>
    <s v="21375108"/>
    <s v="CASA DE LA CULTURA DE PUNTARENAS"/>
    <x v="10"/>
    <s v="001"/>
    <x v="197"/>
    <s v="CCSS CONTRIBUCION PATRONAL SEGURO SALUD (CONTRIBUCION PATRONAL SEGURO DE SALUD, SEGUN LEY NO. 17 DEL 22 DE OCTUBRE DE 1943, LEY"/>
    <n v="4738093"/>
    <n v="4738093"/>
    <n v="4549402"/>
    <n v="0"/>
    <n v="0"/>
    <n v="0"/>
    <n v="1940086.66"/>
    <n v="1654278.66"/>
    <n v="2798006.34"/>
    <n v="0.40946571964712386"/>
  </r>
  <r>
    <s v="21375108"/>
    <s v="CASA DE LA CULTURA DE PUNTARENAS"/>
    <x v="10"/>
    <s v="001"/>
    <x v="198"/>
    <s v="BANCO POPULAR Y DE DESARROLLO COMUNAL. (BPDC) (SEGUN LEY NO. 4351 DEL 11 DE JULIO DE 1969, LEY ORGANICA DEL B.P.D.C.)."/>
    <n v="256113"/>
    <n v="256113"/>
    <n v="256113"/>
    <n v="0"/>
    <n v="0"/>
    <n v="0"/>
    <n v="256113"/>
    <n v="256113"/>
    <n v="0"/>
    <n v="1"/>
  </r>
  <r>
    <s v="21375108"/>
    <s v="CASA DE LA CULTURA DE PUNTARENAS"/>
    <x v="10"/>
    <s v="001"/>
    <x v="16"/>
    <s v="CONTRIB PATRONALES A FOND PENS Y OTROS FOND CAPIT."/>
    <n v="7081285"/>
    <n v="7081285"/>
    <n v="6878926"/>
    <n v="0"/>
    <n v="0"/>
    <n v="0"/>
    <n v="3001086.18"/>
    <n v="2601879.1800000002"/>
    <n v="4080198.82"/>
    <n v="0.42380530934710298"/>
  </r>
  <r>
    <s v="21375108"/>
    <s v="CASA DE LA CULTURA DE PUNTARENAS"/>
    <x v="10"/>
    <s v="001"/>
    <x v="199"/>
    <s v="CCSS CONTRIBUCION PATRONAL SEGURO PENSIONES (CONTRIBUCION PATRONAL SEGURO DE PENSIONES, SEGUN LEY NO. 17 DEL 22 DE OCTUBRE DE 1943, LEY"/>
    <n v="2776266"/>
    <n v="2776266"/>
    <n v="2665703"/>
    <n v="0"/>
    <n v="0"/>
    <n v="0"/>
    <n v="1086845.8"/>
    <n v="919377.8"/>
    <n v="1689420.2"/>
    <n v="0.39147754573949328"/>
  </r>
  <r>
    <s v="21375108"/>
    <s v="CASA DE LA CULTURA DE PUNTARENAS"/>
    <x v="10"/>
    <s v="001"/>
    <x v="200"/>
    <s v="CCSS APORTE PATRONAL REGIMEN PENSIONES (APORTE PATRONAL AL REGIMEN DE PENSIONES, SEGUN LEY DE PROTECCION AL TRABAJADOR NO. 7983 DEL 16"/>
    <n v="1536679"/>
    <n v="1536679"/>
    <n v="1475482"/>
    <n v="0"/>
    <n v="0"/>
    <n v="0"/>
    <n v="707432.8"/>
    <n v="614737.80000000005"/>
    <n v="829246.2"/>
    <n v="0.46036472158466413"/>
  </r>
  <r>
    <s v="21375108"/>
    <s v="CASA DE LA CULTURA DE PUNTARENAS"/>
    <x v="10"/>
    <s v="001"/>
    <x v="201"/>
    <s v="CCSS APORTE PATRONAL FONDO CAPITALIZACION LABORAL (APORTE PATRONAL AL FONDO DE CAPITALIZACION LABORAL, SEGUN LEY DE PROTECCION AL TRABAJADOR"/>
    <n v="768340"/>
    <n v="768340"/>
    <n v="737741"/>
    <n v="0"/>
    <n v="0"/>
    <n v="0"/>
    <n v="472258.8"/>
    <n v="425910.8"/>
    <n v="296081.2"/>
    <n v="0.6146482026186324"/>
  </r>
  <r>
    <s v="21375108"/>
    <s v="CASA DE LA CULTURA DE PUNTARENAS"/>
    <x v="10"/>
    <s v="001"/>
    <x v="202"/>
    <s v="ASOCIACION DE EMPLEADOS DEL MINISTERIO DE CULTURA Y JUVENTUD (ASEMICULTURA). (APORTE PATRONAL A LA ASOCIACION DE EMPLEADOS DEL MINISTERIO DE CULTURA"/>
    <n v="2000000"/>
    <n v="2000000"/>
    <n v="2000000"/>
    <n v="0"/>
    <n v="0"/>
    <n v="0"/>
    <n v="734548.78"/>
    <n v="641852.78"/>
    <n v="1265451.22"/>
    <n v="0.36727439000000001"/>
  </r>
  <r>
    <s v="21375108"/>
    <s v="CASA DE LA CULTURA DE PUNTARENAS"/>
    <x v="10"/>
    <s v="001"/>
    <x v="21"/>
    <s v="SERVICIOS"/>
    <n v="65863287"/>
    <n v="65863287"/>
    <n v="47595037"/>
    <n v="0"/>
    <n v="0"/>
    <n v="0"/>
    <n v="24211539.620000001"/>
    <n v="24149558.289999999"/>
    <n v="41651747.380000003"/>
    <n v="0.3676029655185597"/>
  </r>
  <r>
    <s v="21375108"/>
    <s v="CASA DE LA CULTURA DE PUNTARENAS"/>
    <x v="10"/>
    <s v="001"/>
    <x v="24"/>
    <s v="SERVICIOS BASICOS"/>
    <n v="4053000"/>
    <n v="4053000"/>
    <n v="3039750"/>
    <n v="0"/>
    <n v="0"/>
    <n v="0"/>
    <n v="2106466.1800000002"/>
    <n v="2106466.1800000002"/>
    <n v="1946533.82"/>
    <n v="0.51973012089810022"/>
  </r>
  <r>
    <s v="21375108"/>
    <s v="CASA DE LA CULTURA DE PUNTARENAS"/>
    <x v="10"/>
    <s v="001"/>
    <x v="25"/>
    <s v="SERVICIO DE AGUA Y ALCANTARILLADO"/>
    <n v="1207500"/>
    <n v="1207500"/>
    <n v="905625"/>
    <n v="0"/>
    <n v="0"/>
    <n v="0"/>
    <n v="724299"/>
    <n v="724299"/>
    <n v="483201"/>
    <n v="0.59983354037267078"/>
  </r>
  <r>
    <s v="21375108"/>
    <s v="CASA DE LA CULTURA DE PUNTARENAS"/>
    <x v="10"/>
    <s v="001"/>
    <x v="26"/>
    <s v="SERVICIO DE ENERGIA ELECTRICA"/>
    <n v="2163000"/>
    <n v="2163000"/>
    <n v="1622250"/>
    <n v="0"/>
    <n v="0"/>
    <n v="0"/>
    <n v="1126380"/>
    <n v="1126380"/>
    <n v="1036620"/>
    <n v="0.520748959778086"/>
  </r>
  <r>
    <s v="21375108"/>
    <s v="CASA DE LA CULTURA DE PUNTARENAS"/>
    <x v="10"/>
    <s v="001"/>
    <x v="27"/>
    <s v="SERVICIO DE TELECOMUNICACIONES"/>
    <n v="682500"/>
    <n v="682500"/>
    <n v="511875"/>
    <n v="0"/>
    <n v="0"/>
    <n v="0"/>
    <n v="255787.18"/>
    <n v="255787.18"/>
    <n v="426712.82"/>
    <n v="0.37477975091575089"/>
  </r>
  <r>
    <s v="21375108"/>
    <s v="CASA DE LA CULTURA DE PUNTARENAS"/>
    <x v="10"/>
    <s v="001"/>
    <x v="29"/>
    <s v="SERVICIOS COMERCIALES Y FINANCIEROS"/>
    <n v="1230000"/>
    <n v="1230000"/>
    <n v="397500"/>
    <n v="0"/>
    <n v="0"/>
    <n v="0"/>
    <n v="158418.82999999999"/>
    <n v="158418.82999999999"/>
    <n v="1071581.17"/>
    <n v="0.12879579674796746"/>
  </r>
  <r>
    <s v="21375108"/>
    <s v="CASA DE LA CULTURA DE PUNTARENAS"/>
    <x v="10"/>
    <s v="001"/>
    <x v="30"/>
    <s v="INFORMACION"/>
    <n v="70000"/>
    <n v="70000"/>
    <n v="52500"/>
    <n v="0"/>
    <n v="0"/>
    <n v="0"/>
    <n v="0"/>
    <n v="0"/>
    <n v="70000"/>
    <n v="0"/>
  </r>
  <r>
    <s v="21375108"/>
    <s v="CASA DE LA CULTURA DE PUNTARENAS"/>
    <x v="10"/>
    <s v="001"/>
    <x v="32"/>
    <s v="IMPRESION, ENCUADERNACION Y OTROS"/>
    <n v="800000"/>
    <n v="800000"/>
    <n v="0"/>
    <n v="0"/>
    <n v="0"/>
    <n v="0"/>
    <n v="0"/>
    <n v="0"/>
    <n v="800000"/>
    <n v="0"/>
  </r>
  <r>
    <s v="21375108"/>
    <s v="CASA DE LA CULTURA DE PUNTARENAS"/>
    <x v="10"/>
    <s v="001"/>
    <x v="33"/>
    <s v="COMIS. Y GASTOS POR SERV. FINANCIEROS Y COMERCIAL."/>
    <n v="300000"/>
    <n v="300000"/>
    <n v="300000"/>
    <n v="0"/>
    <n v="0"/>
    <n v="0"/>
    <n v="158418.82999999999"/>
    <n v="158418.82999999999"/>
    <n v="141581.17000000001"/>
    <n v="0.52806276666666663"/>
  </r>
  <r>
    <s v="21375108"/>
    <s v="CASA DE LA CULTURA DE PUNTARENAS"/>
    <x v="10"/>
    <s v="001"/>
    <x v="34"/>
    <s v="SERVICIOS DE TECNOLOGIAS DE INFORMACION"/>
    <n v="60000"/>
    <n v="60000"/>
    <n v="45000"/>
    <n v="0"/>
    <n v="0"/>
    <n v="0"/>
    <n v="0"/>
    <n v="0"/>
    <n v="60000"/>
    <n v="0"/>
  </r>
  <r>
    <s v="21375108"/>
    <s v="CASA DE LA CULTURA DE PUNTARENAS"/>
    <x v="10"/>
    <s v="001"/>
    <x v="35"/>
    <s v="SERVICIOS DE GESTION Y APOYO"/>
    <n v="54560000"/>
    <n v="59460000"/>
    <n v="43370000"/>
    <n v="0"/>
    <n v="0"/>
    <n v="0"/>
    <n v="21384976.609999999"/>
    <n v="21322995.280000001"/>
    <n v="38075023.390000001"/>
    <n v="0.35965315523040697"/>
  </r>
  <r>
    <s v="21375108"/>
    <s v="CASA DE LA CULTURA DE PUNTARENAS"/>
    <x v="10"/>
    <s v="001"/>
    <x v="38"/>
    <s v="SERVICIOS GENERALES"/>
    <n v="40350000"/>
    <n v="45250000"/>
    <n v="32712500"/>
    <n v="0"/>
    <n v="0"/>
    <n v="0"/>
    <n v="21384976.609999999"/>
    <n v="21322995.280000001"/>
    <n v="23865023.390000001"/>
    <n v="0.47259616817679556"/>
  </r>
  <r>
    <s v="21375108"/>
    <s v="CASA DE LA CULTURA DE PUNTARENAS"/>
    <x v="10"/>
    <s v="001"/>
    <x v="39"/>
    <s v="OTROS SERVICIOS DE GESTION Y APOYO"/>
    <n v="14210000"/>
    <n v="14210000"/>
    <n v="10657500"/>
    <n v="0"/>
    <n v="0"/>
    <n v="0"/>
    <n v="0"/>
    <n v="0"/>
    <n v="14210000"/>
    <n v="0"/>
  </r>
  <r>
    <s v="21375108"/>
    <s v="CASA DE LA CULTURA DE PUNTARENAS"/>
    <x v="10"/>
    <s v="001"/>
    <x v="40"/>
    <s v="GASTOS DE VIAJE Y DE TRANSPORTE"/>
    <n v="130000"/>
    <n v="130000"/>
    <n v="97500"/>
    <n v="0"/>
    <n v="0"/>
    <n v="0"/>
    <n v="56000"/>
    <n v="56000"/>
    <n v="74000"/>
    <n v="0.43076923076923079"/>
  </r>
  <r>
    <s v="21375108"/>
    <s v="CASA DE LA CULTURA DE PUNTARENAS"/>
    <x v="10"/>
    <s v="001"/>
    <x v="41"/>
    <s v="TRANSPORTE DENTRO DEL PAIS"/>
    <n v="30000"/>
    <n v="30000"/>
    <n v="22500"/>
    <n v="0"/>
    <n v="0"/>
    <n v="0"/>
    <n v="15000"/>
    <n v="15000"/>
    <n v="15000"/>
    <n v="0.5"/>
  </r>
  <r>
    <s v="21375108"/>
    <s v="CASA DE LA CULTURA DE PUNTARENAS"/>
    <x v="10"/>
    <s v="001"/>
    <x v="42"/>
    <s v="VIATICOS DENTRO DEL PAIS"/>
    <n v="100000"/>
    <n v="100000"/>
    <n v="75000"/>
    <n v="0"/>
    <n v="0"/>
    <n v="0"/>
    <n v="41000"/>
    <n v="41000"/>
    <n v="59000"/>
    <n v="0.41"/>
  </r>
  <r>
    <s v="21375108"/>
    <s v="CASA DE LA CULTURA DE PUNTARENAS"/>
    <x v="10"/>
    <s v="001"/>
    <x v="45"/>
    <s v="SEGUROS, REASEGUROS Y OTRAS OBLIGACIONES"/>
    <n v="5890287"/>
    <n v="990287"/>
    <n v="690287"/>
    <n v="0"/>
    <n v="0"/>
    <n v="0"/>
    <n v="505678"/>
    <n v="505678"/>
    <n v="484609"/>
    <n v="0.51063782519612999"/>
  </r>
  <r>
    <s v="21375108"/>
    <s v="CASA DE LA CULTURA DE PUNTARENAS"/>
    <x v="10"/>
    <s v="001"/>
    <x v="46"/>
    <s v="SEGUROS"/>
    <n v="5890287"/>
    <n v="990287"/>
    <n v="690287"/>
    <n v="0"/>
    <n v="0"/>
    <n v="0"/>
    <n v="505678"/>
    <n v="505678"/>
    <n v="484609"/>
    <n v="0.51063782519612999"/>
  </r>
  <r>
    <s v="21375108"/>
    <s v="CASA DE LA CULTURA DE PUNTARENAS"/>
    <x v="10"/>
    <s v="001"/>
    <x v="61"/>
    <s v="MATERIALES Y SUMINISTROS"/>
    <n v="1652574"/>
    <n v="1652574"/>
    <n v="525000"/>
    <n v="0"/>
    <n v="0"/>
    <n v="0"/>
    <n v="150000"/>
    <n v="150000"/>
    <n v="1502574"/>
    <n v="9.0767493619045195E-2"/>
  </r>
  <r>
    <s v="21375108"/>
    <s v="CASA DE LA CULTURA DE PUNTARENAS"/>
    <x v="10"/>
    <s v="001"/>
    <x v="62"/>
    <s v="PRODUCTOS QUIMICOS Y CONEXOS"/>
    <n v="350000"/>
    <n v="350000"/>
    <n v="75000"/>
    <n v="0"/>
    <n v="0"/>
    <n v="0"/>
    <n v="0"/>
    <n v="0"/>
    <n v="350000"/>
    <n v="0"/>
  </r>
  <r>
    <s v="21375108"/>
    <s v="CASA DE LA CULTURA DE PUNTARENAS"/>
    <x v="10"/>
    <s v="001"/>
    <x v="63"/>
    <s v="COMBUSTIBLES Y LUBRICANTES"/>
    <n v="100000"/>
    <n v="100000"/>
    <n v="75000"/>
    <n v="0"/>
    <n v="0"/>
    <n v="0"/>
    <n v="0"/>
    <n v="0"/>
    <n v="100000"/>
    <n v="0"/>
  </r>
  <r>
    <s v="21375108"/>
    <s v="CASA DE LA CULTURA DE PUNTARENAS"/>
    <x v="10"/>
    <s v="001"/>
    <x v="119"/>
    <s v="PRODUCTOS FARMACEUTICOS Y MEDICINALES"/>
    <n v="50000"/>
    <n v="50000"/>
    <n v="0"/>
    <n v="0"/>
    <n v="0"/>
    <n v="0"/>
    <n v="0"/>
    <n v="0"/>
    <n v="50000"/>
    <n v="0"/>
  </r>
  <r>
    <s v="21375108"/>
    <s v="CASA DE LA CULTURA DE PUNTARENAS"/>
    <x v="10"/>
    <s v="001"/>
    <x v="64"/>
    <s v="TINTAS, PINTURAS Y DILUYENTES"/>
    <n v="200000"/>
    <n v="200000"/>
    <n v="0"/>
    <n v="0"/>
    <n v="0"/>
    <n v="0"/>
    <n v="0"/>
    <n v="0"/>
    <n v="200000"/>
    <n v="0"/>
  </r>
  <r>
    <s v="21375108"/>
    <s v="CASA DE LA CULTURA DE PUNTARENAS"/>
    <x v="10"/>
    <s v="001"/>
    <x v="68"/>
    <s v="MATERIALES Y PROD DE USO EN LA CONSTRUC Y MANT."/>
    <n v="300000"/>
    <n v="300000"/>
    <n v="75000"/>
    <n v="0"/>
    <n v="0"/>
    <n v="0"/>
    <n v="75000"/>
    <n v="75000"/>
    <n v="225000"/>
    <n v="0.25"/>
  </r>
  <r>
    <s v="21375108"/>
    <s v="CASA DE LA CULTURA DE PUNTARENAS"/>
    <x v="10"/>
    <s v="001"/>
    <x v="69"/>
    <s v="MAT. Y PROD. ELECTRICOS, TELEFONICOS Y DE COMPUTO"/>
    <n v="200000"/>
    <n v="200000"/>
    <n v="0"/>
    <n v="0"/>
    <n v="0"/>
    <n v="0"/>
    <n v="0"/>
    <n v="0"/>
    <n v="200000"/>
    <n v="0"/>
  </r>
  <r>
    <s v="21375108"/>
    <s v="CASA DE LA CULTURA DE PUNTARENAS"/>
    <x v="10"/>
    <s v="001"/>
    <x v="149"/>
    <s v="OTROS MAT. Y PROD.DE USO EN LA CONSTRU. Y MANTENIM"/>
    <n v="100000"/>
    <n v="100000"/>
    <n v="75000"/>
    <n v="0"/>
    <n v="0"/>
    <n v="0"/>
    <n v="75000"/>
    <n v="75000"/>
    <n v="25000"/>
    <n v="0.75"/>
  </r>
  <r>
    <s v="21375108"/>
    <s v="CASA DE LA CULTURA DE PUNTARENAS"/>
    <x v="10"/>
    <s v="001"/>
    <x v="73"/>
    <s v="UTILES, MATERIALES Y SUMINISTROS DIVERSOS"/>
    <n v="1002574"/>
    <n v="1002574"/>
    <n v="375000"/>
    <n v="0"/>
    <n v="0"/>
    <n v="0"/>
    <n v="75000"/>
    <n v="75000"/>
    <n v="927574"/>
    <n v="7.4807445634935674E-2"/>
  </r>
  <r>
    <s v="21375108"/>
    <s v="CASA DE LA CULTURA DE PUNTARENAS"/>
    <x v="10"/>
    <s v="001"/>
    <x v="74"/>
    <s v="UTILES Y MATERIALES DE OFICINA Y COMPUTO"/>
    <n v="102574"/>
    <n v="102574"/>
    <n v="0"/>
    <n v="0"/>
    <n v="0"/>
    <n v="0"/>
    <n v="0"/>
    <n v="0"/>
    <n v="102574"/>
    <n v="0"/>
  </r>
  <r>
    <s v="21375108"/>
    <s v="CASA DE LA CULTURA DE PUNTARENAS"/>
    <x v="10"/>
    <s v="001"/>
    <x v="75"/>
    <s v="PRODUCTOS DE PAPEL, CARTON E IMPRESOS"/>
    <n v="100000"/>
    <n v="100000"/>
    <n v="0"/>
    <n v="0"/>
    <n v="0"/>
    <n v="0"/>
    <n v="0"/>
    <n v="0"/>
    <n v="100000"/>
    <n v="0"/>
  </r>
  <r>
    <s v="21375108"/>
    <s v="CASA DE LA CULTURA DE PUNTARENAS"/>
    <x v="10"/>
    <s v="001"/>
    <x v="121"/>
    <s v="TEXTILES Y VESTUARIO"/>
    <n v="300000"/>
    <n v="300000"/>
    <n v="0"/>
    <n v="0"/>
    <n v="0"/>
    <n v="0"/>
    <n v="0"/>
    <n v="0"/>
    <n v="300000"/>
    <n v="0"/>
  </r>
  <r>
    <s v="21375108"/>
    <s v="CASA DE LA CULTURA DE PUNTARENAS"/>
    <x v="10"/>
    <s v="001"/>
    <x v="76"/>
    <s v="UTILES Y MATERIALES DE LIMPIEZA"/>
    <n v="400000"/>
    <n v="400000"/>
    <n v="300000"/>
    <n v="0"/>
    <n v="0"/>
    <n v="0"/>
    <n v="0"/>
    <n v="0"/>
    <n v="400000"/>
    <n v="0"/>
  </r>
  <r>
    <s v="21375108"/>
    <s v="CASA DE LA CULTURA DE PUNTARENAS"/>
    <x v="10"/>
    <s v="001"/>
    <x v="77"/>
    <s v="UTILES Y MATERIALES DE RESGUARDO Y SEGURIDAD"/>
    <n v="100000"/>
    <n v="100000"/>
    <n v="75000"/>
    <n v="0"/>
    <n v="0"/>
    <n v="0"/>
    <n v="75000"/>
    <n v="75000"/>
    <n v="25000"/>
    <n v="0.75"/>
  </r>
  <r>
    <s v="21375108"/>
    <s v="CASA DE LA CULTURA DE PUNTARENAS"/>
    <x v="10"/>
    <s v="001"/>
    <x v="79"/>
    <s v="TRANSFERENCIAS CORRIENTES"/>
    <n v="1432253"/>
    <n v="1432253"/>
    <n v="1395127"/>
    <n v="0"/>
    <n v="0"/>
    <n v="0"/>
    <n v="371328.25"/>
    <n v="371328.25"/>
    <n v="1060924.75"/>
    <n v="0.25926163184856305"/>
  </r>
  <r>
    <s v="21375108"/>
    <s v="CASA DE LA CULTURA DE PUNTARENAS"/>
    <x v="10"/>
    <s v="001"/>
    <x v="80"/>
    <s v="TRANSFERENCIAS CORRIENTES AL SECTOR PUBLICO"/>
    <n v="932253"/>
    <n v="932253"/>
    <n v="895127"/>
    <n v="0"/>
    <n v="0"/>
    <n v="0"/>
    <n v="371328.25"/>
    <n v="371328.25"/>
    <n v="560924.75"/>
    <n v="0.39831274342909062"/>
  </r>
  <r>
    <s v="21375108"/>
    <s v="CASA DE LA CULTURA DE PUNTARENAS"/>
    <x v="10"/>
    <s v="001"/>
    <x v="203"/>
    <s v="CCSS CONTRIBUCION ESTATAL SEGURO PENSIONES (CONTRIBUCION ESTATAL AL SEGURO DE PENSIONES, SEGUN LEY NO. 17 DEL 22 DE OCTUBRE DE 1943, LEY"/>
    <n v="804196"/>
    <n v="804196"/>
    <n v="772170"/>
    <n v="0"/>
    <n v="0"/>
    <n v="0"/>
    <n v="320321.62"/>
    <n v="320321.62"/>
    <n v="483874.38"/>
    <n v="0.39831287397599591"/>
  </r>
  <r>
    <s v="21375108"/>
    <s v="CASA DE LA CULTURA DE PUNTARENAS"/>
    <x v="10"/>
    <s v="001"/>
    <x v="204"/>
    <s v="CCSS CONTRIBUCION ESTATAL SEGURO SALUD (CONTRIBUCION ESTATAL AL SEGURO DE SALUD, SEGUN LEY NO. 17 DEL 22 DE OCTUBRE DE 1943, LEY"/>
    <n v="128057"/>
    <n v="128057"/>
    <n v="122957"/>
    <n v="0"/>
    <n v="0"/>
    <n v="0"/>
    <n v="51006.63"/>
    <n v="51006.63"/>
    <n v="77050.37"/>
    <n v="0.3983119235965234"/>
  </r>
  <r>
    <s v="21375108"/>
    <s v="CASA DE LA CULTURA DE PUNTARENAS"/>
    <x v="10"/>
    <s v="001"/>
    <x v="87"/>
    <s v="PRESTACIONES"/>
    <n v="500000"/>
    <n v="500000"/>
    <n v="500000"/>
    <n v="0"/>
    <n v="0"/>
    <n v="0"/>
    <n v="0"/>
    <n v="0"/>
    <n v="500000"/>
    <n v="0"/>
  </r>
  <r>
    <s v="21375108"/>
    <s v="CASA DE LA CULTURA DE PUNTARENAS"/>
    <x v="10"/>
    <s v="001"/>
    <x v="89"/>
    <s v="OTRAS PRESTACIONES"/>
    <n v="500000"/>
    <n v="500000"/>
    <n v="500000"/>
    <n v="0"/>
    <n v="0"/>
    <n v="0"/>
    <n v="0"/>
    <n v="0"/>
    <n v="500000"/>
    <n v="0"/>
  </r>
  <r>
    <s v="21375108"/>
    <s v="CASA DE LA CULTURA DE PUNTARENAS"/>
    <x v="10"/>
    <s v="280"/>
    <x v="99"/>
    <s v="BIENES DURADEROS"/>
    <n v="18000000"/>
    <n v="18000000"/>
    <n v="18000000"/>
    <n v="0"/>
    <n v="0"/>
    <n v="0"/>
    <n v="0"/>
    <n v="0"/>
    <n v="18000000"/>
    <n v="0"/>
  </r>
  <r>
    <s v="21375108"/>
    <s v="CASA DE LA CULTURA DE PUNTARENAS"/>
    <x v="10"/>
    <s v="280"/>
    <x v="100"/>
    <s v="MAQUINARIA, EQUIPO Y MOBILIARIO"/>
    <n v="18000000"/>
    <n v="18000000"/>
    <n v="18000000"/>
    <n v="0"/>
    <n v="0"/>
    <n v="0"/>
    <n v="0"/>
    <n v="0"/>
    <n v="18000000"/>
    <n v="0"/>
  </r>
  <r>
    <s v="21375108"/>
    <s v="CASA DE LA CULTURA DE PUNTARENAS"/>
    <x v="10"/>
    <s v="280"/>
    <x v="124"/>
    <s v="EQUIPO DE COMUNICACION"/>
    <n v="16000000"/>
    <n v="16000000"/>
    <n v="16000000"/>
    <n v="0"/>
    <n v="0"/>
    <n v="0"/>
    <n v="0"/>
    <n v="0"/>
    <n v="16000000"/>
    <n v="0"/>
  </r>
  <r>
    <s v="21375108"/>
    <s v="CASA DE LA CULTURA DE PUNTARENAS"/>
    <x v="10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300"/>
    <s v="DIRECCIÓN DE GESTIÓN SOCIOCULTURAL"/>
    <x v="11"/>
    <s v="001"/>
    <x v="0"/>
    <s v=""/>
    <n v="2469432468"/>
    <n v="2469432468"/>
    <n v="2282077682.1399999"/>
    <n v="175313030.34"/>
    <n v="167209588.80000001"/>
    <n v="8305414.9100000001"/>
    <n v="1091262258.4400001"/>
    <n v="1048933748.36"/>
    <n v="1027342175.51"/>
    <n v="0.44190811961090648"/>
  </r>
  <r>
    <s v="21375300"/>
    <s v="Gestión y Desarrollo Cultural"/>
    <x v="12"/>
    <s v="001"/>
    <x v="1"/>
    <s v="REMUNERACIONES"/>
    <n v="952863293"/>
    <n v="952863293"/>
    <n v="914023450"/>
    <n v="0"/>
    <n v="37376504.799999997"/>
    <n v="0"/>
    <n v="464659657.42000002"/>
    <n v="464659657.42000002"/>
    <n v="450827130.77999997"/>
    <n v="0.4876456684117435"/>
  </r>
  <r>
    <s v="21375300"/>
    <s v="Gestión y Desarrollo Cultural"/>
    <x v="12"/>
    <s v="001"/>
    <x v="2"/>
    <s v="REMUNERACIONES BASICAS"/>
    <n v="504055512"/>
    <n v="501555512"/>
    <n v="473946260"/>
    <n v="0"/>
    <n v="0"/>
    <n v="0"/>
    <n v="238066623.69999999"/>
    <n v="238066623.69999999"/>
    <n v="263488888.30000001"/>
    <n v="0.47465657938976052"/>
  </r>
  <r>
    <s v="21375300"/>
    <s v="Gestión y Desarrollo Cultural"/>
    <x v="12"/>
    <s v="001"/>
    <x v="3"/>
    <s v="SUELDOS PARA CARGOS FIJOS"/>
    <n v="497055512"/>
    <n v="497055512"/>
    <n v="469446260"/>
    <n v="0"/>
    <n v="0"/>
    <n v="0"/>
    <n v="238066623.69999999"/>
    <n v="238066623.69999999"/>
    <n v="258988888.30000001"/>
    <n v="0.478953794802702"/>
  </r>
  <r>
    <s v="21375300"/>
    <s v="Gestión y Desarrollo Cultural"/>
    <x v="12"/>
    <s v="001"/>
    <x v="4"/>
    <s v="SUPLENCIAS"/>
    <n v="7000000"/>
    <n v="4500000"/>
    <n v="4500000"/>
    <n v="0"/>
    <n v="0"/>
    <n v="0"/>
    <n v="0"/>
    <n v="0"/>
    <n v="4500000"/>
    <n v="0"/>
  </r>
  <r>
    <s v="21375300"/>
    <s v="Gestión y Desarrollo Cultural"/>
    <x v="12"/>
    <s v="001"/>
    <x v="5"/>
    <s v="REMUNERACIONES EVENTUALES"/>
    <n v="21200000"/>
    <n v="23700000"/>
    <n v="23700000"/>
    <n v="0"/>
    <n v="0"/>
    <n v="0"/>
    <n v="10485378.880000001"/>
    <n v="10485378.880000001"/>
    <n v="13214621.119999999"/>
    <n v="0.44242104978902957"/>
  </r>
  <r>
    <s v="21375300"/>
    <s v="Gestión y Desarrollo Cultural"/>
    <x v="12"/>
    <s v="001"/>
    <x v="6"/>
    <s v="TIEMPO EXTRAORDINARIO"/>
    <n v="21200000"/>
    <n v="23700000"/>
    <n v="23700000"/>
    <n v="0"/>
    <n v="0"/>
    <n v="0"/>
    <n v="10485378.880000001"/>
    <n v="10485378.880000001"/>
    <n v="13214621.119999999"/>
    <n v="0.44242104978902957"/>
  </r>
  <r>
    <s v="21375300"/>
    <s v="Gestión y Desarrollo Cultural"/>
    <x v="12"/>
    <s v="001"/>
    <x v="7"/>
    <s v="INCENTIVOS SALARIALES"/>
    <n v="280909720"/>
    <n v="280909720"/>
    <n v="275109869"/>
    <n v="0"/>
    <n v="0"/>
    <n v="0"/>
    <n v="136125710.84"/>
    <n v="136125710.84"/>
    <n v="144784009.16"/>
    <n v="0.4845888239111128"/>
  </r>
  <r>
    <s v="21375300"/>
    <s v="Gestión y Desarrollo Cultural"/>
    <x v="12"/>
    <s v="001"/>
    <x v="8"/>
    <s v="RETRIBUCION POR AÑOS SERVIDOS"/>
    <n v="73500000"/>
    <n v="73500000"/>
    <n v="73500000"/>
    <n v="0"/>
    <n v="0"/>
    <n v="0"/>
    <n v="35808770.789999999"/>
    <n v="35808770.789999999"/>
    <n v="37691229.210000001"/>
    <n v="0.48719416040816327"/>
  </r>
  <r>
    <s v="21375300"/>
    <s v="Gestión y Desarrollo Cultural"/>
    <x v="12"/>
    <s v="001"/>
    <x v="9"/>
    <s v="RESTRICCION AL EJERCICIO LIBERAL DE LA PROFESION"/>
    <n v="76184880"/>
    <n v="76184880"/>
    <n v="76184880"/>
    <n v="0"/>
    <n v="0"/>
    <n v="0"/>
    <n v="43504311.229999997"/>
    <n v="43504311.229999997"/>
    <n v="32680568.77"/>
    <n v="0.57103602748996907"/>
  </r>
  <r>
    <s v="21375300"/>
    <s v="Gestión y Desarrollo Cultural"/>
    <x v="12"/>
    <s v="001"/>
    <x v="10"/>
    <s v="DECIMOTERCER MES"/>
    <n v="60752479"/>
    <n v="60752479"/>
    <n v="58452628"/>
    <n v="0"/>
    <n v="0"/>
    <n v="0"/>
    <n v="932185.88"/>
    <n v="932185.88"/>
    <n v="59820293.119999997"/>
    <n v="1.5343997402970173E-2"/>
  </r>
  <r>
    <s v="21375300"/>
    <s v="Gestión y Desarrollo Cultural"/>
    <x v="12"/>
    <s v="001"/>
    <x v="11"/>
    <s v="SALARIO ESCOLAR"/>
    <n v="50172361"/>
    <n v="50172361"/>
    <n v="46672361"/>
    <n v="0"/>
    <n v="0"/>
    <n v="0"/>
    <n v="45299595.289999999"/>
    <n v="45299595.289999999"/>
    <n v="4872765.71"/>
    <n v="0.90287948159346132"/>
  </r>
  <r>
    <s v="21375300"/>
    <s v="Gestión y Desarrollo Cultural"/>
    <x v="12"/>
    <s v="001"/>
    <x v="12"/>
    <s v="OTROS INCENTIVOS SALARIALES"/>
    <n v="20300000"/>
    <n v="20300000"/>
    <n v="20300000"/>
    <n v="0"/>
    <n v="0"/>
    <n v="0"/>
    <n v="10580847.65"/>
    <n v="10580847.65"/>
    <n v="9719152.3499999996"/>
    <n v="0.52122402216748775"/>
  </r>
  <r>
    <s v="21375300"/>
    <s v="Gestión y Desarrollo Cultural"/>
    <x v="12"/>
    <s v="001"/>
    <x v="13"/>
    <s v="CONTRIB. PATRONALES AL DES. Y LA SEGURIDAD SOCIAL"/>
    <n v="72715104"/>
    <n v="72715104"/>
    <n v="70023202"/>
    <n v="0"/>
    <n v="18464464.199999999"/>
    <n v="0"/>
    <n v="39707619"/>
    <n v="39707619"/>
    <n v="14543020.800000001"/>
    <n v="0.54607112987145012"/>
  </r>
  <r>
    <s v="21375300"/>
    <s v="Gestión y Desarrollo Cultural"/>
    <x v="12"/>
    <s v="001"/>
    <x v="206"/>
    <s v="CCSS CONTRIBUCION PATRONAL SEGURO SALUD (CONTRIBUCION PATRONAL SEGURO DE SALUD, SEGUN LEY NO. 17 DEL 22 DE OCTUBRE DE 1943, LEY"/>
    <n v="68986124"/>
    <n v="68986124"/>
    <n v="66432268"/>
    <n v="0"/>
    <n v="17535569.199999999"/>
    <n v="0"/>
    <n v="37653330"/>
    <n v="37653330"/>
    <n v="13797224.800000001"/>
    <n v="0.54581019800445663"/>
  </r>
  <r>
    <s v="21375300"/>
    <s v="Gestión y Desarrollo Cultural"/>
    <x v="12"/>
    <s v="001"/>
    <x v="207"/>
    <s v="BANCO POPULAR Y DE DESARROLLO COMUNAL. (BPDC) (SEGUN LEY NO. 4351 DEL 11 DE JULIO DE 1969, LEY ORGANICA DEL B.P.D.C.)."/>
    <n v="3728980"/>
    <n v="3728980"/>
    <n v="3590934"/>
    <n v="0"/>
    <n v="928895"/>
    <n v="0"/>
    <n v="2054289"/>
    <n v="2054289"/>
    <n v="745796"/>
    <n v="0.5508983689909841"/>
  </r>
  <r>
    <s v="21375300"/>
    <s v="Gestión y Desarrollo Cultural"/>
    <x v="12"/>
    <s v="001"/>
    <x v="16"/>
    <s v="CONTRIB PATRONALES A FOND PENS Y OTROS FOND CAPIT."/>
    <n v="73982957"/>
    <n v="73982957"/>
    <n v="71244119"/>
    <n v="0"/>
    <n v="18912040.600000001"/>
    <n v="0"/>
    <n v="40274325"/>
    <n v="40274325"/>
    <n v="14796591.4"/>
    <n v="0.54437301012448047"/>
  </r>
  <r>
    <s v="21375300"/>
    <s v="Gestión y Desarrollo Cultural"/>
    <x v="12"/>
    <s v="001"/>
    <x v="208"/>
    <s v="CCSS CONTRIBUCION PATRONAL SEGURO PENSIONES (CONTRIBUCION PATRONAL SEGURO DE PENSIONES, SEGUN LEY NO. 17 DEL 22 DE OCTUBRE DE 1943, LEY"/>
    <n v="40422140"/>
    <n v="40422140"/>
    <n v="38925719"/>
    <n v="0"/>
    <n v="10276230"/>
    <n v="0"/>
    <n v="22061482"/>
    <n v="22061482"/>
    <n v="8084428"/>
    <n v="0.54577719042089312"/>
  </r>
  <r>
    <s v="21375300"/>
    <s v="Gestión y Desarrollo Cultural"/>
    <x v="12"/>
    <s v="001"/>
    <x v="209"/>
    <s v="CCSS APORTE PATRONAL REGIMEN PENSIONES (APORTE PATRONAL AL REGIMEN DE PENSIONES, SEGUN LEY DE PROTECCION AL TRABAJADOR NO. 7983 DEL 16"/>
    <n v="22373878"/>
    <n v="22373878"/>
    <n v="21545600"/>
    <n v="0"/>
    <n v="5813124.4000000004"/>
    <n v="0"/>
    <n v="12085978"/>
    <n v="12085978"/>
    <n v="4474775.5999999996"/>
    <n v="0.54018252892949536"/>
  </r>
  <r>
    <s v="21375300"/>
    <s v="Gestión y Desarrollo Cultural"/>
    <x v="12"/>
    <s v="001"/>
    <x v="210"/>
    <s v="CCSS APORTE PATRONAL FONDO CAPITALIZACION LABORAL (APORTE PATRONAL AL FONDO DE CAPITALIZACION LABORAL, SEGUN LEY DE PROTECCION AL TRABAJADOR"/>
    <n v="11186939"/>
    <n v="11186939"/>
    <n v="10772800"/>
    <n v="0"/>
    <n v="2822686.2"/>
    <n v="0"/>
    <n v="6126865"/>
    <n v="6126865"/>
    <n v="2237387.7999999998"/>
    <n v="0.54768020099153125"/>
  </r>
  <r>
    <s v="21375300"/>
    <s v="Gestión y Desarrollo Cultural"/>
    <x v="12"/>
    <s v="001"/>
    <x v="21"/>
    <s v="SERVICIOS"/>
    <n v="608819487"/>
    <n v="608819487"/>
    <n v="464783582.47000003"/>
    <n v="9515923.6300000008"/>
    <n v="104890015.06999999"/>
    <n v="8192414.9100000001"/>
    <n v="126963142.94"/>
    <n v="116702730.91"/>
    <n v="359257990.44999999"/>
    <n v="0.20853988029460035"/>
  </r>
  <r>
    <s v="21375300"/>
    <s v="Gestión y Desarrollo Cultural"/>
    <x v="12"/>
    <s v="001"/>
    <x v="22"/>
    <s v="ALQUILERES"/>
    <n v="8511662"/>
    <n v="8511662"/>
    <n v="6383746.5"/>
    <n v="0"/>
    <n v="2080679.28"/>
    <n v="0"/>
    <n v="3782614.92"/>
    <n v="3782614.92"/>
    <n v="2648367.7999999998"/>
    <n v="0.44440379798915886"/>
  </r>
  <r>
    <s v="21375300"/>
    <s v="Gestión y Desarrollo Cultural"/>
    <x v="12"/>
    <s v="001"/>
    <x v="23"/>
    <s v="ALQUILER DE EQUIPO DE COMPUTO"/>
    <n v="8511662"/>
    <n v="8511662"/>
    <n v="6383746.5"/>
    <n v="0"/>
    <n v="2080679.28"/>
    <n v="0"/>
    <n v="3782614.92"/>
    <n v="3782614.92"/>
    <n v="2648367.7999999998"/>
    <n v="0.44440379798915886"/>
  </r>
  <r>
    <s v="21375300"/>
    <s v="Gestión y Desarrollo Cultural"/>
    <x v="12"/>
    <s v="001"/>
    <x v="24"/>
    <s v="SERVICIOS BASICOS"/>
    <n v="21636000"/>
    <n v="21636000"/>
    <n v="14820333.289999999"/>
    <n v="0"/>
    <n v="2457992.33"/>
    <n v="1500884.25"/>
    <n v="9435123.4199999999"/>
    <n v="9435123.4199999999"/>
    <n v="8242000"/>
    <n v="0.43608446200776485"/>
  </r>
  <r>
    <s v="21375300"/>
    <s v="Gestión y Desarrollo Cultural"/>
    <x v="12"/>
    <s v="001"/>
    <x v="25"/>
    <s v="SERVICIO DE AGUA Y ALCANTARILLADO"/>
    <n v="2142000"/>
    <n v="2142000"/>
    <n v="1961500"/>
    <n v="0"/>
    <n v="213166.56"/>
    <n v="0"/>
    <n v="1666833.44"/>
    <n v="1666833.44"/>
    <n v="262000"/>
    <n v="0.77816687208216617"/>
  </r>
  <r>
    <s v="21375300"/>
    <s v="Gestión y Desarrollo Cultural"/>
    <x v="12"/>
    <s v="001"/>
    <x v="26"/>
    <s v="SERVICIO DE ENERGIA ELECTRICA"/>
    <n v="6174000"/>
    <n v="6174000"/>
    <n v="4630500"/>
    <n v="0"/>
    <n v="546129"/>
    <n v="0"/>
    <n v="3283871"/>
    <n v="3283871"/>
    <n v="2344000"/>
    <n v="0.53188710722384192"/>
  </r>
  <r>
    <s v="21375300"/>
    <s v="Gestión y Desarrollo Cultural"/>
    <x v="12"/>
    <s v="001"/>
    <x v="27"/>
    <s v="SERVICIO DE TELECOMUNICACIONES"/>
    <n v="13320000"/>
    <n v="13320000"/>
    <n v="8228333.29"/>
    <n v="0"/>
    <n v="1698696.77"/>
    <n v="1500884.25"/>
    <n v="4484418.9800000004"/>
    <n v="4484418.9800000004"/>
    <n v="5636000"/>
    <n v="0.33666809159159161"/>
  </r>
  <r>
    <s v="21375300"/>
    <s v="Gestión y Desarrollo Cultural"/>
    <x v="12"/>
    <s v="001"/>
    <x v="29"/>
    <s v="SERVICIOS COMERCIALES Y FINANCIEROS"/>
    <n v="550000"/>
    <n v="750000"/>
    <n v="625163.18000000005"/>
    <n v="0"/>
    <n v="232507.22"/>
    <n v="0"/>
    <n v="297120.84000000003"/>
    <n v="297120.84000000003"/>
    <n v="220371.94"/>
    <n v="0.39616112000000003"/>
  </r>
  <r>
    <s v="21375300"/>
    <s v="Gestión y Desarrollo Cultural"/>
    <x v="12"/>
    <s v="001"/>
    <x v="30"/>
    <s v="INFORMACION"/>
    <n v="200000"/>
    <n v="400000"/>
    <n v="300000"/>
    <n v="0"/>
    <n v="35731.730000000003"/>
    <n v="0"/>
    <n v="198733.1"/>
    <n v="198733.1"/>
    <n v="165535.17000000001"/>
    <n v="0.49683274999999999"/>
  </r>
  <r>
    <s v="21375300"/>
    <s v="Gestión y Desarrollo Cultural"/>
    <x v="12"/>
    <s v="001"/>
    <x v="34"/>
    <s v="SERVICIOS DE TECNOLOGIAS DE INFORMACION"/>
    <n v="350000"/>
    <n v="350000"/>
    <n v="325163.18"/>
    <n v="0"/>
    <n v="196775.49"/>
    <n v="0"/>
    <n v="98387.74"/>
    <n v="98387.74"/>
    <n v="54836.77"/>
    <n v="0.28110782857142858"/>
  </r>
  <r>
    <s v="21375300"/>
    <s v="Gestión y Desarrollo Cultural"/>
    <x v="12"/>
    <s v="001"/>
    <x v="35"/>
    <s v="SERVICIOS DE GESTION Y APOYO"/>
    <n v="519430885"/>
    <n v="519214823"/>
    <n v="404693322.31"/>
    <n v="9370973.6300000008"/>
    <n v="95811895.430000007"/>
    <n v="6691530.6600000001"/>
    <n v="91938405.769999996"/>
    <n v="81758973.739999995"/>
    <n v="315402017.50999999"/>
    <n v="0.17707199736475937"/>
  </r>
  <r>
    <s v="21375300"/>
    <s v="Gestión y Desarrollo Cultural"/>
    <x v="12"/>
    <s v="001"/>
    <x v="37"/>
    <s v="SERVICIOS INFORMATICOS"/>
    <n v="5430885"/>
    <n v="5214823"/>
    <n v="4252354.83"/>
    <n v="1416451.62"/>
    <n v="0"/>
    <n v="0"/>
    <n v="2832903.22"/>
    <n v="2832903.22"/>
    <n v="965468.16000000003"/>
    <n v="0.54324053184547205"/>
  </r>
  <r>
    <s v="21375300"/>
    <s v="Gestión y Desarrollo Cultural"/>
    <x v="12"/>
    <s v="001"/>
    <x v="38"/>
    <s v="SERVICIOS GENERALES"/>
    <n v="110000000"/>
    <n v="110000000"/>
    <n v="85121943.090000004"/>
    <n v="0"/>
    <n v="24839576.969999999"/>
    <n v="0"/>
    <n v="59421308.020000003"/>
    <n v="57400628.390000001"/>
    <n v="25739115.010000002"/>
    <n v="0.54019370927272725"/>
  </r>
  <r>
    <s v="21375300"/>
    <s v="Gestión y Desarrollo Cultural"/>
    <x v="12"/>
    <s v="001"/>
    <x v="39"/>
    <s v="OTROS SERVICIOS DE GESTION Y APOYO"/>
    <n v="404000000"/>
    <n v="404000000"/>
    <n v="315319024.38999999"/>
    <n v="7954522.0099999998"/>
    <n v="70972318.459999993"/>
    <n v="6691530.6600000001"/>
    <n v="29684194.530000001"/>
    <n v="21525442.129999999"/>
    <n v="288697434.33999997"/>
    <n v="7.3475729034653464E-2"/>
  </r>
  <r>
    <s v="21375300"/>
    <s v="Gestión y Desarrollo Cultural"/>
    <x v="12"/>
    <s v="001"/>
    <x v="40"/>
    <s v="GASTOS DE VIAJE Y DE TRANSPORTE"/>
    <n v="24000000"/>
    <n v="24000000"/>
    <n v="15786890.67"/>
    <n v="144950"/>
    <n v="2348582.8199999998"/>
    <n v="0"/>
    <n v="9696107.1799999997"/>
    <n v="9615127.1799999997"/>
    <n v="11810360"/>
    <n v="0.40400446583333333"/>
  </r>
  <r>
    <s v="21375300"/>
    <s v="Gestión y Desarrollo Cultural"/>
    <x v="12"/>
    <s v="001"/>
    <x v="41"/>
    <s v="TRANSPORTE DENTRO DEL PAIS"/>
    <n v="2000000"/>
    <n v="2000000"/>
    <n v="1750000"/>
    <n v="1350"/>
    <n v="721782.88"/>
    <n v="0"/>
    <n v="815407.12"/>
    <n v="812827.12"/>
    <n v="461460"/>
    <n v="0.40770356000000002"/>
  </r>
  <r>
    <s v="21375300"/>
    <s v="Gestión y Desarrollo Cultural"/>
    <x v="12"/>
    <s v="001"/>
    <x v="42"/>
    <s v="VIATICOS DENTRO DEL PAIS"/>
    <n v="22000000"/>
    <n v="22000000"/>
    <n v="14036890.67"/>
    <n v="143600"/>
    <n v="1626799.94"/>
    <n v="0"/>
    <n v="8880700.0600000005"/>
    <n v="8802300.0600000005"/>
    <n v="11348900"/>
    <n v="0.40366818454545456"/>
  </r>
  <r>
    <s v="21375300"/>
    <s v="Gestión y Desarrollo Cultural"/>
    <x v="12"/>
    <s v="001"/>
    <x v="45"/>
    <s v="SEGUROS, REASEGUROS Y OTRAS OBLIGACIONES"/>
    <n v="9500000"/>
    <n v="9500000"/>
    <n v="7000000"/>
    <n v="0"/>
    <n v="0"/>
    <n v="0"/>
    <n v="6593073"/>
    <n v="6593073"/>
    <n v="2906927"/>
    <n v="0.69400768421052628"/>
  </r>
  <r>
    <s v="21375300"/>
    <s v="Gestión y Desarrollo Cultural"/>
    <x v="12"/>
    <s v="001"/>
    <x v="46"/>
    <s v="SEGUROS"/>
    <n v="9500000"/>
    <n v="9500000"/>
    <n v="7000000"/>
    <n v="0"/>
    <n v="0"/>
    <n v="0"/>
    <n v="6593073"/>
    <n v="6593073"/>
    <n v="2906927"/>
    <n v="0.69400768421052628"/>
  </r>
  <r>
    <s v="21375300"/>
    <s v="Gestión y Desarrollo Cultural"/>
    <x v="12"/>
    <s v="001"/>
    <x v="50"/>
    <s v="MANTENIMIENTO Y REPARACION"/>
    <n v="24215940"/>
    <n v="24215940"/>
    <n v="14549731.18"/>
    <n v="0"/>
    <n v="1942295.99"/>
    <n v="0"/>
    <n v="4445697.8099999996"/>
    <n v="4445697.8099999996"/>
    <n v="17827946.199999999"/>
    <n v="0.18358559733795177"/>
  </r>
  <r>
    <s v="21375300"/>
    <s v="Gestión y Desarrollo Cultural"/>
    <x v="12"/>
    <s v="001"/>
    <x v="51"/>
    <s v="MANTENIMIENTO DE EDIFICIOS, LOCALES Y TERRENOS"/>
    <n v="15000000"/>
    <n v="15000000"/>
    <n v="7500000.3399999999"/>
    <n v="0"/>
    <n v="0"/>
    <n v="0"/>
    <n v="0"/>
    <n v="0"/>
    <n v="15000000"/>
    <n v="0"/>
  </r>
  <r>
    <s v="21375300"/>
    <s v="Gestión y Desarrollo Cultural"/>
    <x v="12"/>
    <s v="001"/>
    <x v="53"/>
    <s v="MANT. Y REPARACION DE EQUIPO DE TRANSPORTE"/>
    <n v="8000000"/>
    <n v="8000000"/>
    <n v="6082500"/>
    <n v="0"/>
    <n v="1932126"/>
    <n v="0"/>
    <n v="4129298.94"/>
    <n v="4129298.94"/>
    <n v="1938575.06"/>
    <n v="0.5161623675"/>
  </r>
  <r>
    <s v="21375300"/>
    <s v="Gestión y Desarrollo Cultural"/>
    <x v="12"/>
    <s v="001"/>
    <x v="118"/>
    <s v="MANT. Y REPARACION DE EQUIPO DE COMUNICAC."/>
    <n v="632800"/>
    <n v="632800"/>
    <n v="527333.34"/>
    <n v="0"/>
    <n v="0"/>
    <n v="0"/>
    <n v="316398.87"/>
    <n v="316398.87"/>
    <n v="316401.13"/>
    <n v="0.49999821428571428"/>
  </r>
  <r>
    <s v="21375300"/>
    <s v="Gestión y Desarrollo Cultural"/>
    <x v="12"/>
    <s v="001"/>
    <x v="54"/>
    <s v="MANT. Y REPARACION DE EQUIPO Y MOBILIARIO DE OFIC."/>
    <n v="572970"/>
    <n v="572970"/>
    <n v="429727.5"/>
    <n v="0"/>
    <n v="0"/>
    <n v="0"/>
    <n v="0"/>
    <n v="0"/>
    <n v="572970"/>
    <n v="0"/>
  </r>
  <r>
    <s v="21375300"/>
    <s v="Gestión y Desarrollo Cultural"/>
    <x v="12"/>
    <s v="001"/>
    <x v="56"/>
    <s v="MANTENIMIENTO Y REPARACION DE OTROS EQUIPOS"/>
    <n v="10170"/>
    <n v="10170"/>
    <n v="10170"/>
    <n v="0"/>
    <n v="10169.99"/>
    <n v="0"/>
    <n v="0"/>
    <n v="0"/>
    <n v="0.01"/>
    <n v="0"/>
  </r>
  <r>
    <s v="21375300"/>
    <s v="Gestión y Desarrollo Cultural"/>
    <x v="12"/>
    <s v="001"/>
    <x v="57"/>
    <s v="IMPUESTOS"/>
    <n v="375000"/>
    <n v="391062"/>
    <n v="391062"/>
    <n v="0"/>
    <n v="16062"/>
    <n v="0"/>
    <n v="375000"/>
    <n v="375000"/>
    <n v="0"/>
    <n v="0.9589272289304509"/>
  </r>
  <r>
    <s v="21375300"/>
    <s v="Gestión y Desarrollo Cultural"/>
    <x v="12"/>
    <s v="001"/>
    <x v="58"/>
    <s v="OTROS IMPUESTOS"/>
    <n v="375000"/>
    <n v="391062"/>
    <n v="391062"/>
    <n v="0"/>
    <n v="16062"/>
    <n v="0"/>
    <n v="375000"/>
    <n v="375000"/>
    <n v="0"/>
    <n v="0.9589272289304509"/>
  </r>
  <r>
    <s v="21375300"/>
    <s v="Gestión y Desarrollo Cultural"/>
    <x v="12"/>
    <s v="001"/>
    <x v="59"/>
    <s v="SERVICIOS DIVERSOS"/>
    <n v="600000"/>
    <n v="600000"/>
    <n v="533333.34"/>
    <n v="0"/>
    <n v="0"/>
    <n v="0"/>
    <n v="400000"/>
    <n v="400000"/>
    <n v="200000"/>
    <n v="0.66666666666666663"/>
  </r>
  <r>
    <s v="21375300"/>
    <s v="Gestión y Desarrollo Cultural"/>
    <x v="12"/>
    <s v="001"/>
    <x v="60"/>
    <s v="DEDUCIBLES"/>
    <n v="600000"/>
    <n v="600000"/>
    <n v="533333.34"/>
    <n v="0"/>
    <n v="0"/>
    <n v="0"/>
    <n v="400000"/>
    <n v="400000"/>
    <n v="200000"/>
    <n v="0.66666666666666663"/>
  </r>
  <r>
    <s v="21375300"/>
    <s v="Gestión y Desarrollo Cultural"/>
    <x v="12"/>
    <s v="001"/>
    <x v="61"/>
    <s v="MATERIALES Y SUMINISTROS"/>
    <n v="12700000"/>
    <n v="12700000"/>
    <n v="10953090.67"/>
    <n v="0"/>
    <n v="2088615.21"/>
    <n v="113000"/>
    <n v="7157760.4299999997"/>
    <n v="7157760.4299999997"/>
    <n v="3340624.36"/>
    <n v="0.56360318346456695"/>
  </r>
  <r>
    <s v="21375300"/>
    <s v="Gestión y Desarrollo Cultural"/>
    <x v="12"/>
    <s v="001"/>
    <x v="62"/>
    <s v="PRODUCTOS QUIMICOS Y CONEXOS"/>
    <n v="7000000"/>
    <n v="7000000"/>
    <n v="5354875"/>
    <n v="0"/>
    <n v="2088615.21"/>
    <n v="0"/>
    <n v="3224575.16"/>
    <n v="3224575.16"/>
    <n v="1686809.63"/>
    <n v="0.46065359428571429"/>
  </r>
  <r>
    <s v="21375300"/>
    <s v="Gestión y Desarrollo Cultural"/>
    <x v="12"/>
    <s v="001"/>
    <x v="63"/>
    <s v="COMBUSTIBLES Y LUBRICANTES"/>
    <n v="6000000"/>
    <n v="6000000"/>
    <n v="4500000"/>
    <n v="0"/>
    <n v="1609150"/>
    <n v="0"/>
    <n v="2890850"/>
    <n v="2890850"/>
    <n v="1500000"/>
    <n v="0.48180833333333334"/>
  </r>
  <r>
    <s v="21375300"/>
    <s v="Gestión y Desarrollo Cultural"/>
    <x v="12"/>
    <s v="001"/>
    <x v="119"/>
    <s v="PRODUCTOS FARMACEUTICOS Y MEDICINALES"/>
    <n v="500000"/>
    <n v="500000"/>
    <n v="354875"/>
    <n v="0"/>
    <n v="0"/>
    <n v="0"/>
    <n v="324875"/>
    <n v="324875"/>
    <n v="175125"/>
    <n v="0.64975000000000005"/>
  </r>
  <r>
    <s v="21375300"/>
    <s v="Gestión y Desarrollo Cultural"/>
    <x v="12"/>
    <s v="001"/>
    <x v="64"/>
    <s v="TINTAS, PINTURAS Y DILUYENTES"/>
    <n v="500000"/>
    <n v="500000"/>
    <n v="500000"/>
    <n v="0"/>
    <n v="479465.21"/>
    <n v="0"/>
    <n v="8850.16"/>
    <n v="8850.16"/>
    <n v="11684.63"/>
    <n v="1.7700319999999999E-2"/>
  </r>
  <r>
    <s v="21375300"/>
    <s v="Gestión y Desarrollo Cultural"/>
    <x v="12"/>
    <s v="001"/>
    <x v="70"/>
    <s v="HERRAMIENTAS, REPUESTOS Y ACCESORIOS"/>
    <n v="1000000"/>
    <n v="1000000"/>
    <n v="978333.34"/>
    <n v="0"/>
    <n v="0"/>
    <n v="0"/>
    <n v="869318.41"/>
    <n v="869318.41"/>
    <n v="130681.59"/>
    <n v="0.86931840999999999"/>
  </r>
  <r>
    <s v="21375300"/>
    <s v="Gestión y Desarrollo Cultural"/>
    <x v="12"/>
    <s v="001"/>
    <x v="72"/>
    <s v="REPUESTOS Y ACCESORIOS"/>
    <n v="1000000"/>
    <n v="1000000"/>
    <n v="978333.34"/>
    <n v="0"/>
    <n v="0"/>
    <n v="0"/>
    <n v="869318.41"/>
    <n v="869318.41"/>
    <n v="130681.59"/>
    <n v="0.86931840999999999"/>
  </r>
  <r>
    <s v="21375300"/>
    <s v="Gestión y Desarrollo Cultural"/>
    <x v="12"/>
    <s v="001"/>
    <x v="73"/>
    <s v="UTILES, MATERIALES Y SUMINISTROS DIVERSOS"/>
    <n v="4700000"/>
    <n v="4700000"/>
    <n v="4619882.33"/>
    <n v="0"/>
    <n v="0"/>
    <n v="113000"/>
    <n v="3063866.86"/>
    <n v="3063866.86"/>
    <n v="1523133.14"/>
    <n v="0.65188656595744676"/>
  </r>
  <r>
    <s v="21375300"/>
    <s v="Gestión y Desarrollo Cultural"/>
    <x v="12"/>
    <s v="001"/>
    <x v="74"/>
    <s v="UTILES Y MATERIALES DE OFICINA Y COMPUTO"/>
    <n v="1000000"/>
    <n v="1000000"/>
    <n v="1000000"/>
    <n v="0"/>
    <n v="0"/>
    <n v="0"/>
    <n v="718819.74"/>
    <n v="718819.74"/>
    <n v="281180.26"/>
    <n v="0.71881974000000004"/>
  </r>
  <r>
    <s v="21375300"/>
    <s v="Gestión y Desarrollo Cultural"/>
    <x v="12"/>
    <s v="001"/>
    <x v="75"/>
    <s v="PRODUCTOS DE PAPEL, CARTON E IMPRESOS"/>
    <n v="700000"/>
    <n v="450000"/>
    <n v="400000"/>
    <n v="0"/>
    <n v="0"/>
    <n v="0"/>
    <n v="157977.29999999999"/>
    <n v="157977.29999999999"/>
    <n v="292022.7"/>
    <n v="0.35106066666666663"/>
  </r>
  <r>
    <s v="21375300"/>
    <s v="Gestión y Desarrollo Cultural"/>
    <x v="12"/>
    <s v="001"/>
    <x v="121"/>
    <s v="TEXTILES Y VESTUARIO"/>
    <n v="500000"/>
    <n v="500000"/>
    <n v="471549"/>
    <n v="0"/>
    <n v="0"/>
    <n v="0"/>
    <n v="471549"/>
    <n v="471549"/>
    <n v="28451"/>
    <n v="0.94309799999999999"/>
  </r>
  <r>
    <s v="21375300"/>
    <s v="Gestión y Desarrollo Cultural"/>
    <x v="12"/>
    <s v="001"/>
    <x v="76"/>
    <s v="UTILES Y MATERIALES DE LIMPIEZA"/>
    <n v="2500000"/>
    <n v="2500000"/>
    <n v="2498333.33"/>
    <n v="0"/>
    <n v="0"/>
    <n v="0"/>
    <n v="1675247.62"/>
    <n v="1675247.62"/>
    <n v="824752.38"/>
    <n v="0.67009904800000009"/>
  </r>
  <r>
    <s v="21375300"/>
    <s v="Gestión y Desarrollo Cultural"/>
    <x v="12"/>
    <s v="001"/>
    <x v="77"/>
    <s v="UTILES Y MATERIALES DE RESGUARDO Y SEGURIDAD"/>
    <n v="0"/>
    <n v="250000"/>
    <n v="250000"/>
    <n v="0"/>
    <n v="0"/>
    <n v="113000"/>
    <n v="40273.199999999997"/>
    <n v="40273.199999999997"/>
    <n v="96726.8"/>
    <n v="0.16109279999999998"/>
  </r>
  <r>
    <s v="21375300"/>
    <s v="Gestión y Desarrollo Cultural"/>
    <x v="12"/>
    <s v="001"/>
    <x v="79"/>
    <s v="TRANSFERENCIAS CORRIENTES"/>
    <n v="518049688"/>
    <n v="518049688"/>
    <n v="515317559"/>
    <n v="0"/>
    <n v="21827256.469999999"/>
    <n v="0"/>
    <n v="488225100.13"/>
    <n v="456875100.13"/>
    <n v="7997331.4000000004"/>
    <n v="0.94242909790151252"/>
  </r>
  <r>
    <s v="21375300"/>
    <s v="Gestión y Desarrollo Cultural"/>
    <x v="12"/>
    <s v="001"/>
    <x v="80"/>
    <s v="TRANSFERENCIAS CORRIENTES AL SECTOR PUBLICO"/>
    <n v="13573487"/>
    <n v="13573487"/>
    <n v="13070999"/>
    <n v="0"/>
    <n v="3540546.47"/>
    <n v="0"/>
    <n v="7318243.1299999999"/>
    <n v="7318243.1299999999"/>
    <n v="2714697.4"/>
    <n v="0.53915719151607833"/>
  </r>
  <r>
    <s v="21375300"/>
    <s v="Gestión y Desarrollo Cultural"/>
    <x v="12"/>
    <s v="001"/>
    <x v="211"/>
    <s v="CCSS CONTRIBUCION ESTATAL SEGURO PENSIONES (CONTRIBUCION ESTATAL AL SEGURO DE PENSIONES, SEGUN LEY NO. 17 DEL 22 DE OCTUBRE DE 1943, LEY"/>
    <n v="11708997"/>
    <n v="11708997"/>
    <n v="11275532"/>
    <n v="0"/>
    <n v="3054207.67"/>
    <n v="0"/>
    <n v="6312989.9299999997"/>
    <n v="6312989.9299999997"/>
    <n v="2341799.4"/>
    <n v="0.53915719083368108"/>
  </r>
  <r>
    <s v="21375300"/>
    <s v="Gestión y Desarrollo Cultural"/>
    <x v="12"/>
    <s v="001"/>
    <x v="212"/>
    <s v="CCSS CONTRIBUCION ESTATAL SEGURO SALUD (CONTRIBUCION ESTATAL AL SEGURO DE SALUD, SEGUN LEY NO. 17 DEL 22 DE OCTUBRE DE 1943, LEY"/>
    <n v="1864490"/>
    <n v="1864490"/>
    <n v="1795467"/>
    <n v="0"/>
    <n v="486338.8"/>
    <n v="0"/>
    <n v="1005253.2"/>
    <n v="1005253.2"/>
    <n v="372898"/>
    <n v="0.53915719580153287"/>
  </r>
  <r>
    <s v="21375300"/>
    <s v="Gestión y Desarrollo Cultural"/>
    <x v="12"/>
    <s v="001"/>
    <x v="84"/>
    <s v="TRANSFERENCIAS CORRIENTES A PERSONAS"/>
    <n v="476133126"/>
    <n v="476133126"/>
    <n v="476133126"/>
    <n v="0"/>
    <n v="9852776"/>
    <n v="0"/>
    <n v="466280350"/>
    <n v="434930350"/>
    <n v="0"/>
    <n v="0.97930667819151063"/>
  </r>
  <r>
    <s v="21375300"/>
    <s v="Gestión y Desarrollo Cultural"/>
    <x v="12"/>
    <s v="001"/>
    <x v="86"/>
    <s v="OTRAS TRANSFERENCIAS A PERSONAS"/>
    <n v="476133126"/>
    <n v="476133126"/>
    <n v="476133126"/>
    <n v="0"/>
    <n v="9852776"/>
    <n v="0"/>
    <n v="466280350"/>
    <n v="434930350"/>
    <n v="0"/>
    <n v="0.97930667819151063"/>
  </r>
  <r>
    <s v="21375300"/>
    <s v="Gestión y Desarrollo Cultural"/>
    <x v="12"/>
    <s v="001"/>
    <x v="87"/>
    <s v="PRESTACIONES"/>
    <n v="14100000"/>
    <n v="14100000"/>
    <n v="13433934"/>
    <n v="0"/>
    <n v="8433934"/>
    <n v="0"/>
    <n v="1947007"/>
    <n v="1947007"/>
    <n v="3719059"/>
    <n v="0.13808560283687943"/>
  </r>
  <r>
    <s v="21375300"/>
    <s v="Gestión y Desarrollo Cultural"/>
    <x v="12"/>
    <s v="001"/>
    <x v="88"/>
    <s v="PRESTACIONES LEGALES"/>
    <n v="9100000"/>
    <n v="9100000"/>
    <n v="8433934"/>
    <n v="0"/>
    <n v="8433934"/>
    <n v="0"/>
    <n v="0"/>
    <n v="0"/>
    <n v="666066"/>
    <n v="0"/>
  </r>
  <r>
    <s v="21375300"/>
    <s v="Gestión y Desarrollo Cultural"/>
    <x v="12"/>
    <s v="001"/>
    <x v="89"/>
    <s v="OTRAS PRESTACIONES"/>
    <n v="5000000"/>
    <n v="5000000"/>
    <n v="5000000"/>
    <n v="0"/>
    <n v="0"/>
    <n v="0"/>
    <n v="1947007"/>
    <n v="1947007"/>
    <n v="3052993"/>
    <n v="0.38940140000000001"/>
  </r>
  <r>
    <s v="21375300"/>
    <s v="Gestión y Desarrollo Cultural"/>
    <x v="12"/>
    <s v="001"/>
    <x v="96"/>
    <s v="TRANSFERENCIAS CORRIENTES AL SECTOR EXTERNO"/>
    <n v="14243075"/>
    <n v="14243075"/>
    <n v="12679500"/>
    <n v="0"/>
    <n v="0"/>
    <n v="0"/>
    <n v="12679500"/>
    <n v="12679500"/>
    <n v="1563575"/>
    <n v="0.89022209038427447"/>
  </r>
  <r>
    <s v="21375300"/>
    <s v="Gestión y Desarrollo Cultural"/>
    <x v="12"/>
    <s v="001"/>
    <x v="213"/>
    <s v="PROGRAMA IBEROAMERICANO DE CULTURA (IBERCULTURA). (CUOTA ANUAL PARA FONDOS DE SISTEMA IBEROAMERICANO IBER CULTURA VIVA, SEGUN"/>
    <n v="14243075"/>
    <n v="14243075"/>
    <n v="12679500"/>
    <n v="0"/>
    <n v="0"/>
    <n v="0"/>
    <n v="12679500"/>
    <n v="12679500"/>
    <n v="1563575"/>
    <n v="0.89022209038427447"/>
  </r>
  <r>
    <s v="21375300"/>
    <s v="Gestión y Desarrollo Cultural"/>
    <x v="12"/>
    <s v="280"/>
    <x v="99"/>
    <s v="BIENES DURADEROS"/>
    <n v="377000000"/>
    <n v="377000000"/>
    <n v="377000000"/>
    <n v="165797106.71000001"/>
    <n v="1027197.25"/>
    <n v="0"/>
    <n v="4256597.5199999996"/>
    <n v="3538499.47"/>
    <n v="205919098.52000001"/>
    <n v="1.1290709602122015E-2"/>
  </r>
  <r>
    <s v="21375300"/>
    <s v="Gestión y Desarrollo Cultural"/>
    <x v="12"/>
    <s v="280"/>
    <x v="100"/>
    <s v="MAQUINARIA, EQUIPO Y MOBILIARIO"/>
    <n v="9030244"/>
    <n v="9030244"/>
    <n v="9030244"/>
    <n v="797106.69"/>
    <n v="1027197.25"/>
    <n v="0"/>
    <n v="2434543.52"/>
    <n v="1716445.47"/>
    <n v="4771396.54"/>
    <n v="0.26959886355230267"/>
  </r>
  <r>
    <s v="21375300"/>
    <s v="Gestión y Desarrollo Cultural"/>
    <x v="12"/>
    <s v="280"/>
    <x v="124"/>
    <s v="EQUIPO DE COMUNICACION"/>
    <n v="1000000"/>
    <n v="1000000"/>
    <n v="1000000"/>
    <n v="0"/>
    <n v="0"/>
    <n v="0"/>
    <n v="940589.4"/>
    <n v="940589.4"/>
    <n v="59410.6"/>
    <n v="0.94058940000000002"/>
  </r>
  <r>
    <s v="21375300"/>
    <s v="Gestión y Desarrollo Cultural"/>
    <x v="12"/>
    <s v="280"/>
    <x v="102"/>
    <s v="EQUIPO Y MOBILIARIO DE OFICINA"/>
    <n v="1530244"/>
    <n v="1530244"/>
    <n v="1530244"/>
    <n v="797106.69"/>
    <n v="722868.62"/>
    <n v="0"/>
    <n v="0"/>
    <n v="0"/>
    <n v="10268.69"/>
    <n v="0"/>
  </r>
  <r>
    <s v="21375300"/>
    <s v="Gestión y Desarrollo Cultural"/>
    <x v="12"/>
    <s v="280"/>
    <x v="103"/>
    <s v="EQUIPO Y PROGRAMAS DE COMPUTO"/>
    <n v="3000000"/>
    <n v="4000000"/>
    <n v="4000000"/>
    <n v="0"/>
    <n v="0"/>
    <n v="0"/>
    <n v="0"/>
    <n v="0"/>
    <n v="4000000"/>
    <n v="0"/>
  </r>
  <r>
    <s v="21375300"/>
    <s v="Gestión y Desarrollo Cultural"/>
    <x v="12"/>
    <s v="280"/>
    <x v="104"/>
    <s v="MAQUINARIA, EQUIPO Y MOBILIARIO DIVERSO"/>
    <n v="3500000"/>
    <n v="2500000"/>
    <n v="2500000"/>
    <n v="0"/>
    <n v="304328.63"/>
    <n v="0"/>
    <n v="1493954.12"/>
    <n v="775856.07"/>
    <n v="701717.25"/>
    <n v="0.59758164800000002"/>
  </r>
  <r>
    <s v="21375300"/>
    <s v="Gestión y Desarrollo Cultural"/>
    <x v="12"/>
    <s v="280"/>
    <x v="105"/>
    <s v="CONSTRUCCIONES, ADICIONES Y MEJORAS"/>
    <n v="362000000"/>
    <n v="362000000"/>
    <n v="362000000"/>
    <n v="165000000.02000001"/>
    <n v="0"/>
    <n v="0"/>
    <n v="0"/>
    <n v="0"/>
    <n v="196999999.97999999"/>
    <n v="0"/>
  </r>
  <r>
    <s v="21375300"/>
    <s v="Gestión y Desarrollo Cultural"/>
    <x v="12"/>
    <s v="280"/>
    <x v="106"/>
    <s v="EDIFICIOS"/>
    <n v="327000000"/>
    <n v="327000000"/>
    <n v="327000000"/>
    <n v="165000000.02000001"/>
    <n v="0"/>
    <n v="0"/>
    <n v="0"/>
    <n v="0"/>
    <n v="161999999.97999999"/>
    <n v="0"/>
  </r>
  <r>
    <s v="21375300"/>
    <s v="Gestión y Desarrollo Cultural"/>
    <x v="12"/>
    <s v="280"/>
    <x v="107"/>
    <s v="OTRAS CONSTRUCCIONES, ADICIONES Y MEJORAS"/>
    <n v="35000000"/>
    <n v="35000000"/>
    <n v="35000000"/>
    <n v="0"/>
    <n v="0"/>
    <n v="0"/>
    <n v="0"/>
    <n v="0"/>
    <n v="35000000"/>
    <n v="0"/>
  </r>
  <r>
    <s v="21375300"/>
    <s v="Gestión y Desarrollo Cultural"/>
    <x v="12"/>
    <s v="280"/>
    <x v="108"/>
    <s v="BIENES DURADEROS DIVERSOS"/>
    <n v="5969756"/>
    <n v="5969756"/>
    <n v="5969756"/>
    <n v="0"/>
    <n v="0"/>
    <n v="0"/>
    <n v="1822054"/>
    <n v="1822054"/>
    <n v="4147702"/>
    <n v="0.30521414945602465"/>
  </r>
  <r>
    <s v="21375300"/>
    <s v="Gestión y Desarrollo Cultural"/>
    <x v="12"/>
    <s v="280"/>
    <x v="109"/>
    <s v="BIENES INTANGIBLES"/>
    <n v="5969756"/>
    <n v="5969756"/>
    <n v="5969756"/>
    <n v="0"/>
    <n v="0"/>
    <n v="0"/>
    <n v="1822054"/>
    <n v="1822054"/>
    <n v="4147702"/>
    <n v="0.30521414945602465"/>
  </r>
  <r>
    <s v="21375500"/>
    <s v="SIST. NAC. DE BIBLIOTECAS"/>
    <x v="13"/>
    <s v="001"/>
    <x v="0"/>
    <s v=""/>
    <n v="3269693980"/>
    <n v="3315879634"/>
    <n v="3145408650"/>
    <n v="193600"/>
    <n v="189319284.68000001"/>
    <n v="0"/>
    <n v="1599387690.0899999"/>
    <n v="1591284482.3"/>
    <n v="1526979059.23"/>
    <n v="0.48234190218799716"/>
  </r>
  <r>
    <s v="21375500"/>
    <s v="Información y Comunicación"/>
    <x v="14"/>
    <s v="001"/>
    <x v="1"/>
    <s v="REMUNERACIONES"/>
    <n v="2681976115"/>
    <n v="2681976115"/>
    <n v="2636859248"/>
    <n v="0"/>
    <n v="94901129.599999994"/>
    <n v="0"/>
    <n v="1387296028.3699999"/>
    <n v="1387296028.3699999"/>
    <n v="1199778957.03"/>
    <n v="0.51726636214655475"/>
  </r>
  <r>
    <s v="21375500"/>
    <s v="Información y Comunicación"/>
    <x v="14"/>
    <s v="001"/>
    <x v="2"/>
    <s v="REMUNERACIONES BASICAS"/>
    <n v="1406478180"/>
    <n v="1406478180"/>
    <n v="1377668128"/>
    <n v="0"/>
    <n v="0"/>
    <n v="0"/>
    <n v="737686779.15999997"/>
    <n v="737686779.15999997"/>
    <n v="668791400.84000003"/>
    <n v="0.52449216038317781"/>
  </r>
  <r>
    <s v="21375500"/>
    <s v="Información y Comunicación"/>
    <x v="14"/>
    <s v="001"/>
    <x v="3"/>
    <s v="SUELDOS PARA CARGOS FIJOS"/>
    <n v="1404478180"/>
    <n v="1404478180"/>
    <n v="1377668128"/>
    <n v="0"/>
    <n v="0"/>
    <n v="0"/>
    <n v="737686779.15999997"/>
    <n v="737686779.15999997"/>
    <n v="666791400.84000003"/>
    <n v="0.52523904583551451"/>
  </r>
  <r>
    <s v="21375500"/>
    <s v="Información y Comunicación"/>
    <x v="14"/>
    <s v="001"/>
    <x v="4"/>
    <s v="SUPLENCIAS"/>
    <n v="2000000"/>
    <n v="2000000"/>
    <n v="0"/>
    <n v="0"/>
    <n v="0"/>
    <n v="0"/>
    <n v="0"/>
    <n v="0"/>
    <n v="2000000"/>
    <n v="0"/>
  </r>
  <r>
    <s v="21375500"/>
    <s v="Información y Comunicación"/>
    <x v="14"/>
    <s v="001"/>
    <x v="5"/>
    <s v="REMUNERACIONES EVENTUALES"/>
    <n v="3600000"/>
    <n v="3600000"/>
    <n v="3600000"/>
    <n v="0"/>
    <n v="0"/>
    <n v="0"/>
    <n v="2387624"/>
    <n v="2387624"/>
    <n v="1212376"/>
    <n v="0.66322888888888887"/>
  </r>
  <r>
    <s v="21375500"/>
    <s v="Información y Comunicación"/>
    <x v="14"/>
    <s v="001"/>
    <x v="6"/>
    <s v="TIEMPO EXTRAORDINARIO"/>
    <n v="3600000"/>
    <n v="3600000"/>
    <n v="3600000"/>
    <n v="0"/>
    <n v="0"/>
    <n v="0"/>
    <n v="2387624"/>
    <n v="2387624"/>
    <n v="1212376"/>
    <n v="0.66322888888888887"/>
  </r>
  <r>
    <s v="21375500"/>
    <s v="Información y Comunicación"/>
    <x v="14"/>
    <s v="001"/>
    <x v="7"/>
    <s v="INCENTIVOS SALARIALES"/>
    <n v="860105768"/>
    <n v="860105768"/>
    <n v="849072491"/>
    <n v="0"/>
    <n v="0"/>
    <n v="0"/>
    <n v="412689021.20999998"/>
    <n v="412689021.20999998"/>
    <n v="447416746.79000002"/>
    <n v="0.47981194472119848"/>
  </r>
  <r>
    <s v="21375500"/>
    <s v="Información y Comunicación"/>
    <x v="14"/>
    <s v="001"/>
    <x v="8"/>
    <s v="RETRIBUCION POR AÑOS SERVIDOS"/>
    <n v="261900000"/>
    <n v="261900000"/>
    <n v="261900000"/>
    <n v="0"/>
    <n v="0"/>
    <n v="0"/>
    <n v="141576766.44999999"/>
    <n v="141576766.44999999"/>
    <n v="120323233.55"/>
    <n v="0.5405756641848033"/>
  </r>
  <r>
    <s v="21375500"/>
    <s v="Información y Comunicación"/>
    <x v="14"/>
    <s v="001"/>
    <x v="9"/>
    <s v="RESTRICCION AL EJERCICIO LIBERAL DE LA PROFESION"/>
    <n v="222769110"/>
    <n v="222769110"/>
    <n v="222769110"/>
    <n v="0"/>
    <n v="0"/>
    <n v="0"/>
    <n v="114406189.98"/>
    <n v="114406189.98"/>
    <n v="108362920.02"/>
    <n v="0.51356397653157571"/>
  </r>
  <r>
    <s v="21375500"/>
    <s v="Información y Comunicación"/>
    <x v="14"/>
    <s v="001"/>
    <x v="10"/>
    <s v="DECIMOTERCER MES"/>
    <n v="176680308"/>
    <n v="176680308"/>
    <n v="174447031"/>
    <n v="0"/>
    <n v="0"/>
    <n v="0"/>
    <n v="0"/>
    <n v="0"/>
    <n v="176680308"/>
    <n v="0"/>
  </r>
  <r>
    <s v="21375500"/>
    <s v="Información y Comunicación"/>
    <x v="14"/>
    <s v="001"/>
    <x v="11"/>
    <s v="SALARIO ESCOLAR"/>
    <n v="154856350"/>
    <n v="154856350"/>
    <n v="146056350"/>
    <n v="0"/>
    <n v="0"/>
    <n v="0"/>
    <n v="132948035.06999999"/>
    <n v="132948035.06999999"/>
    <n v="21908314.93"/>
    <n v="0.85852491725395819"/>
  </r>
  <r>
    <s v="21375500"/>
    <s v="Información y Comunicación"/>
    <x v="14"/>
    <s v="001"/>
    <x v="12"/>
    <s v="OTROS INCENTIVOS SALARIALES"/>
    <n v="43900000"/>
    <n v="43900000"/>
    <n v="43900000"/>
    <n v="0"/>
    <n v="0"/>
    <n v="0"/>
    <n v="23758029.710000001"/>
    <n v="23758029.710000001"/>
    <n v="20141970.289999999"/>
    <n v="0.54118518701594531"/>
  </r>
  <r>
    <s v="21375500"/>
    <s v="Información y Comunicación"/>
    <x v="14"/>
    <s v="001"/>
    <x v="13"/>
    <s v="CONTRIB. PATRONALES AL DES. Y LA SEGURIDAD SOCIAL"/>
    <n v="204116605"/>
    <n v="204116605"/>
    <n v="201502625"/>
    <n v="0"/>
    <n v="46964243"/>
    <n v="0"/>
    <n v="116329041"/>
    <n v="116329041"/>
    <n v="40823321"/>
    <n v="0.56991463776305706"/>
  </r>
  <r>
    <s v="21375500"/>
    <s v="Información y Comunicación"/>
    <x v="14"/>
    <s v="001"/>
    <x v="214"/>
    <s v="CCSS CONTRIBUCION PATRONAL SEGURO SALUD (CONTRIBUCION PATRONAL SEGURO DE SALUD, SEGUN LEY NO. 17 DEL 22 DE OCTUBRE DE 1943, LEY"/>
    <n v="193649087"/>
    <n v="193649087"/>
    <n v="191169157"/>
    <n v="0"/>
    <n v="44558965.600000001"/>
    <n v="0"/>
    <n v="110360304"/>
    <n v="110360304"/>
    <n v="38729817.399999999"/>
    <n v="0.56989839564800016"/>
  </r>
  <r>
    <s v="21375500"/>
    <s v="Información y Comunicación"/>
    <x v="14"/>
    <s v="001"/>
    <x v="215"/>
    <s v="BANCO POPULAR Y DE DESARROLLO COMUNAL. (BPDC) (SEGUN LEY NO. 4351 DEL 11 DE JULIO DE 1969, LEY ORGANICA DEL B.P.D.C.)."/>
    <n v="10467518"/>
    <n v="10467518"/>
    <n v="10333468"/>
    <n v="0"/>
    <n v="2405277.4"/>
    <n v="0"/>
    <n v="5968737"/>
    <n v="5968737"/>
    <n v="2093503.6"/>
    <n v="0.57021511689781668"/>
  </r>
  <r>
    <s v="21375500"/>
    <s v="Información y Comunicación"/>
    <x v="14"/>
    <s v="001"/>
    <x v="16"/>
    <s v="CONTRIB PATRONALES A FOND PENS Y OTROS FOND CAPIT."/>
    <n v="207675562"/>
    <n v="207675562"/>
    <n v="205016004"/>
    <n v="0"/>
    <n v="47936886.600000001"/>
    <n v="0"/>
    <n v="118203563"/>
    <n v="118203563"/>
    <n v="41535112.399999999"/>
    <n v="0.56917415733296539"/>
  </r>
  <r>
    <s v="21375500"/>
    <s v="Información y Comunicación"/>
    <x v="14"/>
    <s v="001"/>
    <x v="216"/>
    <s v="CCSS CONTRIBUCION PATRONAL SEGURO PENSIONES (CONTRIBUCION PATRONAL SEGURO DE PENSIONES, SEGUN LEY NO. 17 DEL 22 DE OCTUBRE DE 1943, LEY"/>
    <n v="113467897"/>
    <n v="113467897"/>
    <n v="112014792"/>
    <n v="0"/>
    <n v="26116201.600000001"/>
    <n v="0"/>
    <n v="64658116"/>
    <n v="64658116"/>
    <n v="22693579.399999999"/>
    <n v="0.56983620662327072"/>
  </r>
  <r>
    <s v="21375500"/>
    <s v="Información y Comunicación"/>
    <x v="14"/>
    <s v="001"/>
    <x v="217"/>
    <s v="CCSS APORTE PATRONAL REGIMEN PENSIONES (APORTE PATRONAL AL REGIMEN DE PENSIONES, SEGUN LEY DE PROTECCION AL TRABAJADOR NO. 7983 DEL 16"/>
    <n v="62805110"/>
    <n v="62805110"/>
    <n v="62000808"/>
    <n v="0"/>
    <n v="14579209"/>
    <n v="0"/>
    <n v="35664879"/>
    <n v="35664879"/>
    <n v="12561022"/>
    <n v="0.56786587906620978"/>
  </r>
  <r>
    <s v="21375500"/>
    <s v="Información y Comunicación"/>
    <x v="14"/>
    <s v="001"/>
    <x v="218"/>
    <s v="CCSS APORTE PATRONAL FONDO CAPITALIZACION LABORAL (APORTE PATRONAL AL FONDO DE CAPITALIZACION LABORAL, SEGUN LEY DE PROTECCION AL TRABAJADOR"/>
    <n v="31402555"/>
    <n v="31402555"/>
    <n v="31000404"/>
    <n v="0"/>
    <n v="7241476"/>
    <n v="0"/>
    <n v="17880568"/>
    <n v="17880568"/>
    <n v="6280511"/>
    <n v="0.56939850913404977"/>
  </r>
  <r>
    <s v="21375500"/>
    <s v="Información y Comunicación"/>
    <x v="14"/>
    <s v="001"/>
    <x v="21"/>
    <s v="SERVICIOS"/>
    <n v="300898694"/>
    <n v="300898694"/>
    <n v="222837745.5"/>
    <n v="193600"/>
    <n v="45572987.030000001"/>
    <n v="0"/>
    <n v="139150198.71000001"/>
    <n v="137574792.09999999"/>
    <n v="115981908.26000001"/>
    <n v="0.46244866290446579"/>
  </r>
  <r>
    <s v="21375500"/>
    <s v="Información y Comunicación"/>
    <x v="14"/>
    <s v="001"/>
    <x v="24"/>
    <s v="SERVICIOS BASICOS"/>
    <n v="120616681"/>
    <n v="120253726.63"/>
    <n v="85967717.010000005"/>
    <n v="0"/>
    <n v="13737794.699999999"/>
    <n v="0"/>
    <n v="61680244.409999996"/>
    <n v="60683775.409999996"/>
    <n v="44835687.520000003"/>
    <n v="0.51291752978083982"/>
  </r>
  <r>
    <s v="21375500"/>
    <s v="Información y Comunicación"/>
    <x v="14"/>
    <s v="001"/>
    <x v="25"/>
    <s v="SERVICIO DE AGUA Y ALCANTARILLADO"/>
    <n v="32000000"/>
    <n v="32000000"/>
    <n v="25600000"/>
    <n v="0"/>
    <n v="5876057.4000000004"/>
    <n v="0"/>
    <n v="19323942.600000001"/>
    <n v="19312861.600000001"/>
    <n v="6800000"/>
    <n v="0.60387320625000007"/>
  </r>
  <r>
    <s v="21375500"/>
    <s v="Información y Comunicación"/>
    <x v="14"/>
    <s v="001"/>
    <x v="26"/>
    <s v="SERVICIO DE ENERGIA ELECTRICA"/>
    <n v="43000000"/>
    <n v="43000000"/>
    <n v="34550000"/>
    <n v="0"/>
    <n v="6832735.9500000002"/>
    <n v="0"/>
    <n v="27717264.050000001"/>
    <n v="26731876.050000001"/>
    <n v="8450000"/>
    <n v="0.64458753604651164"/>
  </r>
  <r>
    <s v="21375500"/>
    <s v="Información y Comunicación"/>
    <x v="14"/>
    <s v="001"/>
    <x v="115"/>
    <s v="SERVICIO DE CORREO"/>
    <n v="24000"/>
    <n v="29000"/>
    <n v="29000"/>
    <n v="0"/>
    <n v="145.5"/>
    <n v="0"/>
    <n v="27854.5"/>
    <n v="27854.5"/>
    <n v="1000"/>
    <n v="0.96050000000000002"/>
  </r>
  <r>
    <s v="21375500"/>
    <s v="Información y Comunicación"/>
    <x v="14"/>
    <s v="001"/>
    <x v="27"/>
    <s v="SERVICIO DE TELECOMUNICACIONES"/>
    <n v="42392681"/>
    <n v="42024726.630000003"/>
    <n v="23352050.34"/>
    <n v="0"/>
    <n v="0"/>
    <n v="0"/>
    <n v="13226039.109999999"/>
    <n v="13226039.109999999"/>
    <n v="28798687.52"/>
    <n v="0.31472040797425166"/>
  </r>
  <r>
    <s v="21375500"/>
    <s v="Información y Comunicación"/>
    <x v="14"/>
    <s v="001"/>
    <x v="28"/>
    <s v="OTROS SERVICIOS BASICOS"/>
    <n v="3200000"/>
    <n v="3200000"/>
    <n v="2436666.67"/>
    <n v="0"/>
    <n v="1028855.85"/>
    <n v="0"/>
    <n v="1385144.15"/>
    <n v="1385144.15"/>
    <n v="786000"/>
    <n v="0.43285754687499994"/>
  </r>
  <r>
    <s v="21375500"/>
    <s v="Información y Comunicación"/>
    <x v="14"/>
    <s v="001"/>
    <x v="29"/>
    <s v="SERVICIOS COMERCIALES Y FINANCIEROS"/>
    <n v="0"/>
    <n v="1615220.66"/>
    <n v="1537695.13"/>
    <n v="0"/>
    <n v="546005.64"/>
    <n v="0"/>
    <n v="443973.5"/>
    <n v="443973.5"/>
    <n v="625241.52"/>
    <n v="0.27486863621469526"/>
  </r>
  <r>
    <s v="21375500"/>
    <s v="Información y Comunicación"/>
    <x v="14"/>
    <s v="001"/>
    <x v="30"/>
    <s v="INFORMACION"/>
    <n v="0"/>
    <n v="532576.6"/>
    <n v="455051.07"/>
    <n v="0"/>
    <n v="150323.9"/>
    <n v="0"/>
    <n v="75743.899999999994"/>
    <n v="75743.899999999994"/>
    <n v="306508.79999999999"/>
    <n v="0.14222160718289162"/>
  </r>
  <r>
    <s v="21375500"/>
    <s v="Información y Comunicación"/>
    <x v="14"/>
    <s v="001"/>
    <x v="32"/>
    <s v="IMPRESION, ENCUADERNACION Y OTROS"/>
    <n v="0"/>
    <n v="0"/>
    <n v="0"/>
    <n v="0"/>
    <n v="0"/>
    <n v="0"/>
    <n v="0"/>
    <n v="0"/>
    <n v="0"/>
    <n v="0"/>
  </r>
  <r>
    <s v="21375500"/>
    <s v="Información y Comunicación"/>
    <x v="14"/>
    <s v="001"/>
    <x v="34"/>
    <s v="SERVICIOS DE TECNOLOGIAS DE INFORMACION"/>
    <n v="0"/>
    <n v="1082644.06"/>
    <n v="1082644.06"/>
    <n v="0"/>
    <n v="395681.74"/>
    <n v="0"/>
    <n v="368229.6"/>
    <n v="368229.6"/>
    <n v="318732.71999999997"/>
    <n v="0.34012064870147624"/>
  </r>
  <r>
    <s v="21375500"/>
    <s v="Información y Comunicación"/>
    <x v="14"/>
    <s v="001"/>
    <x v="35"/>
    <s v="SERVICIOS DE GESTION Y APOYO"/>
    <n v="178164584"/>
    <n v="139055842.71000001"/>
    <n v="99462322.450000003"/>
    <n v="0"/>
    <n v="8095573.9699999997"/>
    <n v="0"/>
    <n v="69511813.989999995"/>
    <n v="69459080.280000001"/>
    <n v="61448454.75"/>
    <n v="0.49988416621203324"/>
  </r>
  <r>
    <s v="21375500"/>
    <s v="Información y Comunicación"/>
    <x v="14"/>
    <s v="001"/>
    <x v="38"/>
    <s v="SERVICIOS GENERALES"/>
    <n v="178164584"/>
    <n v="120158109"/>
    <n v="87349539.640000001"/>
    <n v="0"/>
    <n v="2915580.98"/>
    <n v="0"/>
    <n v="63743955.439999998"/>
    <n v="63743955.439999998"/>
    <n v="53498572.579999998"/>
    <n v="0.53050065426712067"/>
  </r>
  <r>
    <s v="21375500"/>
    <s v="Información y Comunicación"/>
    <x v="14"/>
    <s v="001"/>
    <x v="39"/>
    <s v="OTROS SERVICIOS DE GESTION Y APOYO"/>
    <n v="0"/>
    <n v="18897733.710000001"/>
    <n v="12112782.810000001"/>
    <n v="0"/>
    <n v="5179992.99"/>
    <n v="0"/>
    <n v="5767858.5499999998"/>
    <n v="5715124.8399999999"/>
    <n v="7949882.1699999999"/>
    <n v="0.30521429915947312"/>
  </r>
  <r>
    <s v="21375500"/>
    <s v="Información y Comunicación"/>
    <x v="14"/>
    <s v="001"/>
    <x v="40"/>
    <s v="GASTOS DE VIAJE Y DE TRANSPORTE"/>
    <n v="1000000"/>
    <n v="7096475"/>
    <n v="4656741.6500000004"/>
    <n v="193600"/>
    <n v="1852475.18"/>
    <n v="0"/>
    <n v="1905591.15"/>
    <n v="1897411.15"/>
    <n v="3144808.67"/>
    <n v="0.26852643742139581"/>
  </r>
  <r>
    <s v="21375500"/>
    <s v="Información y Comunicación"/>
    <x v="14"/>
    <s v="001"/>
    <x v="41"/>
    <s v="TRANSPORTE DENTRO DEL PAIS"/>
    <n v="0"/>
    <n v="436875"/>
    <n v="336875"/>
    <n v="0"/>
    <n v="222851.18"/>
    <n v="0"/>
    <n v="77148.820000000007"/>
    <n v="74568.820000000007"/>
    <n v="136875"/>
    <n v="0.17659243490701004"/>
  </r>
  <r>
    <s v="21375500"/>
    <s v="Información y Comunicación"/>
    <x v="14"/>
    <s v="001"/>
    <x v="42"/>
    <s v="VIATICOS DENTRO DEL PAIS"/>
    <n v="1000000"/>
    <n v="6659600"/>
    <n v="4319866.6500000004"/>
    <n v="193600"/>
    <n v="1629624"/>
    <n v="0"/>
    <n v="1828442.33"/>
    <n v="1822842.33"/>
    <n v="3007933.67"/>
    <n v="0.27455738032314253"/>
  </r>
  <r>
    <s v="21375500"/>
    <s v="Información y Comunicación"/>
    <x v="14"/>
    <s v="001"/>
    <x v="45"/>
    <s v="SEGUROS, REASEGUROS Y OTRAS OBLIGACIONES"/>
    <n v="0"/>
    <n v="5060000"/>
    <n v="5060000"/>
    <n v="0"/>
    <n v="1929806.3"/>
    <n v="0"/>
    <n v="3122882"/>
    <n v="3122882"/>
    <n v="7311.7"/>
    <n v="0.61717035573122525"/>
  </r>
  <r>
    <s v="21375500"/>
    <s v="Información y Comunicación"/>
    <x v="14"/>
    <s v="001"/>
    <x v="46"/>
    <s v="SEGUROS"/>
    <n v="0"/>
    <n v="5060000"/>
    <n v="5060000"/>
    <n v="0"/>
    <n v="1929806.3"/>
    <n v="0"/>
    <n v="3122882"/>
    <n v="3122882"/>
    <n v="7311.7"/>
    <n v="0.61717035573122525"/>
  </r>
  <r>
    <s v="21375500"/>
    <s v="Información y Comunicación"/>
    <x v="14"/>
    <s v="001"/>
    <x v="50"/>
    <s v="MANTENIMIENTO Y REPARACION"/>
    <n v="557429"/>
    <n v="27357429"/>
    <n v="25747935.920000002"/>
    <n v="0"/>
    <n v="19410629.239999998"/>
    <n v="0"/>
    <n v="2295395.66"/>
    <n v="1777371.76"/>
    <n v="5651404.0999999996"/>
    <n v="8.3903924597592855E-2"/>
  </r>
  <r>
    <s v="21375500"/>
    <s v="Información y Comunicación"/>
    <x v="14"/>
    <s v="001"/>
    <x v="51"/>
    <s v="MANTENIMIENTO DE EDIFICIOS, LOCALES Y TERRENOS"/>
    <n v="0"/>
    <n v="4200000"/>
    <n v="2773197.5"/>
    <n v="0"/>
    <n v="1209384.76"/>
    <n v="0"/>
    <n v="572627.5"/>
    <n v="572627.5"/>
    <n v="2417987.7400000002"/>
    <n v="0.13633988095238095"/>
  </r>
  <r>
    <s v="21375500"/>
    <s v="Información y Comunicación"/>
    <x v="14"/>
    <s v="001"/>
    <x v="52"/>
    <s v="MANT. Y REPARACION DE MAQUINARIA Y EQUIPO DE PROD."/>
    <n v="0"/>
    <n v="1300000"/>
    <n v="1300000"/>
    <n v="0"/>
    <n v="0"/>
    <n v="0"/>
    <n v="518023.9"/>
    <n v="0"/>
    <n v="781976.1"/>
    <n v="0.39847992307692309"/>
  </r>
  <r>
    <s v="21375500"/>
    <s v="Información y Comunicación"/>
    <x v="14"/>
    <s v="001"/>
    <x v="53"/>
    <s v="MANT. Y REPARACION DE EQUIPO DE TRANSPORTE"/>
    <n v="0"/>
    <n v="2300000"/>
    <n v="2300000"/>
    <n v="0"/>
    <n v="239894.48"/>
    <n v="0"/>
    <n v="360440.35"/>
    <n v="360440.35"/>
    <n v="1699665.17"/>
    <n v="0.1567131956521739"/>
  </r>
  <r>
    <s v="21375500"/>
    <s v="Información y Comunicación"/>
    <x v="14"/>
    <s v="001"/>
    <x v="54"/>
    <s v="MANT. Y REPARACION DE EQUIPO Y MOBILIARIO DE OFIC."/>
    <n v="0"/>
    <n v="1000000"/>
    <n v="1000000"/>
    <n v="0"/>
    <n v="0"/>
    <n v="0"/>
    <n v="844303.91"/>
    <n v="844303.91"/>
    <n v="155696.09"/>
    <n v="0.84430391000000005"/>
  </r>
  <r>
    <s v="21375500"/>
    <s v="Información y Comunicación"/>
    <x v="14"/>
    <s v="001"/>
    <x v="55"/>
    <s v="MANT. Y REP. DE EQUIPO DE COMPUTO Y SIST. DE INF."/>
    <n v="0"/>
    <n v="18000000"/>
    <n v="18000000"/>
    <n v="0"/>
    <n v="17961350"/>
    <n v="0"/>
    <n v="0"/>
    <n v="0"/>
    <n v="38650"/>
    <n v="0"/>
  </r>
  <r>
    <s v="21375500"/>
    <s v="Información y Comunicación"/>
    <x v="14"/>
    <s v="001"/>
    <x v="56"/>
    <s v="MANTENIMIENTO Y REPARACION DE OTROS EQUIPOS"/>
    <n v="557429"/>
    <n v="557429"/>
    <n v="374738.42"/>
    <n v="0"/>
    <n v="0"/>
    <n v="0"/>
    <n v="0"/>
    <n v="0"/>
    <n v="557429"/>
    <n v="0"/>
  </r>
  <r>
    <s v="21375500"/>
    <s v="Información y Comunicación"/>
    <x v="14"/>
    <s v="001"/>
    <x v="57"/>
    <s v="IMPUESTOS"/>
    <n v="560000"/>
    <n v="460000"/>
    <n v="405333.34"/>
    <n v="0"/>
    <n v="702"/>
    <n v="0"/>
    <n v="190298"/>
    <n v="190298"/>
    <n v="269000"/>
    <n v="0.41369130434782608"/>
  </r>
  <r>
    <s v="21375500"/>
    <s v="Información y Comunicación"/>
    <x v="14"/>
    <s v="001"/>
    <x v="58"/>
    <s v="OTROS IMPUESTOS"/>
    <n v="560000"/>
    <n v="460000"/>
    <n v="405333.34"/>
    <n v="0"/>
    <n v="702"/>
    <n v="0"/>
    <n v="190298"/>
    <n v="190298"/>
    <n v="269000"/>
    <n v="0.41369130434782608"/>
  </r>
  <r>
    <s v="21375500"/>
    <s v="Información y Comunicación"/>
    <x v="14"/>
    <s v="001"/>
    <x v="61"/>
    <s v="MATERIALES Y SUMINISTROS"/>
    <n v="1447386"/>
    <n v="19643861"/>
    <n v="7851814.5"/>
    <n v="0"/>
    <n v="832350"/>
    <n v="0"/>
    <n v="7010000.1799999997"/>
    <n v="482199"/>
    <n v="11801510.82"/>
    <n v="0.35685449922497414"/>
  </r>
  <r>
    <s v="21375500"/>
    <s v="Información y Comunicación"/>
    <x v="14"/>
    <s v="001"/>
    <x v="62"/>
    <s v="PRODUCTOS QUIMICOS Y CONEXOS"/>
    <n v="1447386"/>
    <n v="2447386"/>
    <n v="1085539.5"/>
    <n v="0"/>
    <n v="601491"/>
    <n v="0"/>
    <n v="482199"/>
    <n v="482199"/>
    <n v="1363696"/>
    <n v="0.19702613318863474"/>
  </r>
  <r>
    <s v="21375500"/>
    <s v="Información y Comunicación"/>
    <x v="14"/>
    <s v="001"/>
    <x v="63"/>
    <s v="COMBUSTIBLES Y LUBRICANTES"/>
    <n v="1447386"/>
    <n v="2447386"/>
    <n v="1085539.5"/>
    <n v="0"/>
    <n v="601491"/>
    <n v="0"/>
    <n v="482199"/>
    <n v="482199"/>
    <n v="1363696"/>
    <n v="0.19702613318863474"/>
  </r>
  <r>
    <s v="21375500"/>
    <s v="Información y Comunicación"/>
    <x v="14"/>
    <s v="001"/>
    <x v="73"/>
    <s v="UTILES, MATERIALES Y SUMINISTROS DIVERSOS"/>
    <n v="0"/>
    <n v="17196475"/>
    <n v="6766275"/>
    <n v="0"/>
    <n v="230859"/>
    <n v="0"/>
    <n v="6527801.1799999997"/>
    <n v="0"/>
    <n v="10437814.82"/>
    <n v="0.37960112057849066"/>
  </r>
  <r>
    <s v="21375500"/>
    <s v="Información y Comunicación"/>
    <x v="14"/>
    <s v="001"/>
    <x v="75"/>
    <s v="PRODUCTOS DE PAPEL, CARTON E IMPRESOS"/>
    <n v="0"/>
    <n v="10500000"/>
    <n v="69800"/>
    <n v="0"/>
    <n v="64636"/>
    <n v="0"/>
    <n v="0"/>
    <n v="0"/>
    <n v="10435364"/>
    <n v="0"/>
  </r>
  <r>
    <s v="21375500"/>
    <s v="Información y Comunicación"/>
    <x v="14"/>
    <s v="001"/>
    <x v="76"/>
    <s v="UTILES Y MATERIALES DE LIMPIEZA"/>
    <n v="0"/>
    <n v="6696475"/>
    <n v="6696475"/>
    <n v="0"/>
    <n v="166223"/>
    <n v="0"/>
    <n v="6527801.1799999997"/>
    <n v="0"/>
    <n v="2450.8200000000002"/>
    <n v="0.97481155085324733"/>
  </r>
  <r>
    <s v="21375500"/>
    <s v="Información y Comunicación"/>
    <x v="14"/>
    <s v="001"/>
    <x v="99"/>
    <s v="BIENES DURADEROS"/>
    <n v="100000000"/>
    <n v="127989179"/>
    <n v="100000000"/>
    <n v="0"/>
    <n v="38785764.57"/>
    <n v="0"/>
    <n v="20872374.91"/>
    <n v="20872374.91"/>
    <n v="68331039.519999996"/>
    <n v="0.16307921554837071"/>
  </r>
  <r>
    <s v="21375500"/>
    <s v="Información y Comunicación"/>
    <x v="14"/>
    <s v="001"/>
    <x v="105"/>
    <s v="CONSTRUCCIONES, ADICIONES Y MEJORAS"/>
    <n v="30000000"/>
    <n v="57989179"/>
    <n v="30000000"/>
    <n v="0"/>
    <n v="0"/>
    <n v="0"/>
    <n v="0"/>
    <n v="0"/>
    <n v="57989179"/>
    <n v="0"/>
  </r>
  <r>
    <s v="21375500"/>
    <s v="Información y Comunicación"/>
    <x v="14"/>
    <s v="001"/>
    <x v="106"/>
    <s v="EDIFICIOS"/>
    <n v="0"/>
    <n v="27989179"/>
    <n v="0"/>
    <n v="0"/>
    <n v="0"/>
    <n v="0"/>
    <n v="0"/>
    <n v="0"/>
    <n v="27989179"/>
    <n v="0"/>
  </r>
  <r>
    <s v="21375500"/>
    <s v="Información y Comunicación"/>
    <x v="14"/>
    <s v="280"/>
    <x v="106"/>
    <s v="EDIFICIOS"/>
    <n v="30000000"/>
    <n v="30000000"/>
    <n v="30000000"/>
    <n v="0"/>
    <n v="0"/>
    <n v="0"/>
    <n v="0"/>
    <n v="0"/>
    <n v="30000000"/>
    <n v="0"/>
  </r>
  <r>
    <s v="21375500"/>
    <s v="Información y Comunicación"/>
    <x v="14"/>
    <s v="280"/>
    <x v="100"/>
    <s v="MAQUINARIA, EQUIPO Y MOBILIARIO"/>
    <n v="45208503"/>
    <n v="30000000"/>
    <n v="30000000"/>
    <n v="0"/>
    <n v="29476140.399999999"/>
    <n v="0"/>
    <n v="0"/>
    <n v="0"/>
    <n v="523859.6"/>
    <n v="0"/>
  </r>
  <r>
    <s v="21375500"/>
    <s v="Información y Comunicación"/>
    <x v="14"/>
    <s v="280"/>
    <x v="103"/>
    <s v="EQUIPO Y PROGRAMAS DE COMPUTO"/>
    <n v="30000000"/>
    <n v="30000000"/>
    <n v="30000000"/>
    <n v="0"/>
    <n v="29476140.399999999"/>
    <n v="0"/>
    <n v="0"/>
    <n v="0"/>
    <n v="523859.6"/>
    <n v="0"/>
  </r>
  <r>
    <s v="21375500"/>
    <s v="Información y Comunicación"/>
    <x v="14"/>
    <s v="280"/>
    <x v="104"/>
    <s v="MAQUINARIA, EQUIPO Y MOBILIARIO DIVERSO"/>
    <n v="15208503"/>
    <n v="0"/>
    <n v="0"/>
    <n v="0"/>
    <n v="0"/>
    <n v="0"/>
    <n v="0"/>
    <n v="0"/>
    <n v="0"/>
    <n v="0"/>
  </r>
  <r>
    <s v="21375500"/>
    <s v="Información y Comunicación"/>
    <x v="14"/>
    <s v="280"/>
    <x v="108"/>
    <s v="BIENES DURADEROS DIVERSOS"/>
    <n v="24791497"/>
    <n v="40000000"/>
    <n v="40000000"/>
    <n v="0"/>
    <n v="9309624.1699999999"/>
    <n v="0"/>
    <n v="20872374.91"/>
    <n v="20872374.91"/>
    <n v="9818000.9199999999"/>
    <n v="0.52180937275000006"/>
  </r>
  <r>
    <s v="21375500"/>
    <s v="Información y Comunicación"/>
    <x v="14"/>
    <s v="280"/>
    <x v="109"/>
    <s v="BIENES INTANGIBLES"/>
    <n v="24791497"/>
    <n v="40000000"/>
    <n v="40000000"/>
    <n v="0"/>
    <n v="9309624.1699999999"/>
    <n v="0"/>
    <n v="20872374.91"/>
    <n v="20872374.91"/>
    <n v="9818000.9199999999"/>
    <n v="0.52180937275000006"/>
  </r>
  <r>
    <s v="21375500"/>
    <s v="Información y Comunicación"/>
    <x v="14"/>
    <s v="001"/>
    <x v="79"/>
    <s v="TRANSFERENCIAS CORRIENTES"/>
    <n v="185371785"/>
    <n v="185371785"/>
    <n v="177859842"/>
    <n v="0"/>
    <n v="9227053.4800000004"/>
    <n v="0"/>
    <n v="45059087.920000002"/>
    <n v="45059087.920000002"/>
    <n v="131085643.59999999"/>
    <n v="0.24307414378083483"/>
  </r>
  <r>
    <s v="21375500"/>
    <s v="Información y Comunicación"/>
    <x v="14"/>
    <s v="001"/>
    <x v="80"/>
    <s v="TRANSFERENCIAS CORRIENTES AL SECTOR PUBLICO"/>
    <n v="38101768"/>
    <n v="38101768"/>
    <n v="37613825"/>
    <n v="0"/>
    <n v="8855544.9800000004"/>
    <n v="0"/>
    <n v="21625869.420000002"/>
    <n v="21625869.420000002"/>
    <n v="7620353.5999999996"/>
    <n v="0.56758178308156204"/>
  </r>
  <r>
    <s v="21375500"/>
    <s v="Información y Comunicación"/>
    <x v="14"/>
    <s v="001"/>
    <x v="219"/>
    <s v="CCSS CONTRIBUCION ESTATAL SEGURO PENSIONES (CONTRIBUCION ESTATAL AL SEGURO DE PENSIONES, SEGUN LEY NO. 17 DEL 22 DE OCTUBRE DE 1943, LEY"/>
    <n v="32868008"/>
    <n v="32868008"/>
    <n v="32447090"/>
    <n v="0"/>
    <n v="7639123.4699999997"/>
    <n v="0"/>
    <n v="18655282.93"/>
    <n v="18655282.93"/>
    <n v="6573601.5999999996"/>
    <n v="0.56758179351787919"/>
  </r>
  <r>
    <s v="21375500"/>
    <s v="Información y Comunicación"/>
    <x v="14"/>
    <s v="001"/>
    <x v="220"/>
    <s v="CCSS CONTRIBUCION ESTATAL SEGURO SALUD (CONTRIBUCION ESTATAL AL SEGURO DE SALUD, SEGUN LEY NO. 17 DEL 22 DE OCTUBRE DE 1943, LEY"/>
    <n v="5233760"/>
    <n v="5233760"/>
    <n v="5166735"/>
    <n v="0"/>
    <n v="1216421.51"/>
    <n v="0"/>
    <n v="2970586.49"/>
    <n v="2970586.49"/>
    <n v="1046752"/>
    <n v="0.56758171754149989"/>
  </r>
  <r>
    <s v="21375500"/>
    <s v="Información y Comunicación"/>
    <x v="14"/>
    <s v="001"/>
    <x v="84"/>
    <s v="TRANSFERENCIAS CORRIENTES A PERSONAS"/>
    <n v="100000000"/>
    <n v="100000000"/>
    <n v="100000000"/>
    <n v="0"/>
    <n v="0"/>
    <n v="0"/>
    <n v="0"/>
    <n v="0"/>
    <n v="100000000"/>
    <n v="0"/>
  </r>
  <r>
    <s v="21375500"/>
    <s v="Información y Comunicación"/>
    <x v="14"/>
    <s v="001"/>
    <x v="86"/>
    <s v="OTRAS TRANSFERENCIAS A PERSONAS"/>
    <n v="100000000"/>
    <n v="100000000"/>
    <n v="100000000"/>
    <n v="0"/>
    <n v="0"/>
    <n v="0"/>
    <n v="0"/>
    <n v="0"/>
    <n v="100000000"/>
    <n v="0"/>
  </r>
  <r>
    <s v="21375500"/>
    <s v="Información y Comunicación"/>
    <x v="14"/>
    <s v="001"/>
    <x v="87"/>
    <s v="PRESTACIONES"/>
    <n v="30400000"/>
    <n v="30400000"/>
    <n v="23470000"/>
    <n v="0"/>
    <n v="0"/>
    <n v="0"/>
    <n v="7525318"/>
    <n v="7525318"/>
    <n v="22874682"/>
    <n v="0.2475433552631579"/>
  </r>
  <r>
    <s v="21375500"/>
    <s v="Información y Comunicación"/>
    <x v="14"/>
    <s v="001"/>
    <x v="88"/>
    <s v="PRESTACIONES LEGALES"/>
    <n v="20400000"/>
    <n v="20400000"/>
    <n v="13470000"/>
    <n v="0"/>
    <n v="0"/>
    <n v="0"/>
    <n v="0"/>
    <n v="0"/>
    <n v="20400000"/>
    <n v="0"/>
  </r>
  <r>
    <s v="21375500"/>
    <s v="Información y Comunicación"/>
    <x v="14"/>
    <s v="001"/>
    <x v="89"/>
    <s v="OTRAS PRESTACIONES"/>
    <n v="10000000"/>
    <n v="10000000"/>
    <n v="10000000"/>
    <n v="0"/>
    <n v="0"/>
    <n v="0"/>
    <n v="7525318"/>
    <n v="7525318"/>
    <n v="2474682"/>
    <n v="0.75253179999999997"/>
  </r>
  <r>
    <s v="21375500"/>
    <s v="Información y Comunicación"/>
    <x v="14"/>
    <s v="001"/>
    <x v="96"/>
    <s v="TRANSFERENCIAS CORRIENTES AL SECTOR EXTERNO"/>
    <n v="16870017"/>
    <n v="16870017"/>
    <n v="16776017"/>
    <n v="0"/>
    <n v="371508.5"/>
    <n v="0"/>
    <n v="15907900.5"/>
    <n v="15907900.5"/>
    <n v="590608"/>
    <n v="0.94296884822344873"/>
  </r>
  <r>
    <s v="21375500"/>
    <s v="Información y Comunicación"/>
    <x v="14"/>
    <s v="001"/>
    <x v="221"/>
    <s v="CENTRO REGIONAL PARA EL FOMENTO DEL LIBRO EN AMERICA LATINA (CERLAC-UNESCO). (CUOTA ANUAL DE MEMBRESIA, SEGUN LEY 5550 DEL 09/08/1974)."/>
    <n v="4039854"/>
    <n v="4039854"/>
    <n v="4039854"/>
    <n v="0"/>
    <n v="13416"/>
    <n v="0"/>
    <n v="3964584"/>
    <n v="3964584"/>
    <n v="61854"/>
    <n v="0.9813681385515417"/>
  </r>
  <r>
    <s v="21375500"/>
    <s v="Información y Comunicación"/>
    <x v="14"/>
    <s v="001"/>
    <x v="222"/>
    <s v="PROGRAMA IBEROAMERICANO DE BIBLIOTECAS PUBLICAS (IBERBIBLIOTECAS). (CUOTA ORDINARIA, SEGUN COMPROMISO ADQUIRIDO EN LA XXI CUMBRE DE JEFES DE"/>
    <n v="7768950"/>
    <n v="7768950"/>
    <n v="7699950"/>
    <n v="0"/>
    <n v="56400"/>
    <n v="0"/>
    <n v="7643550"/>
    <n v="7643550"/>
    <n v="69000"/>
    <n v="0.98385882262081747"/>
  </r>
  <r>
    <s v="21375500"/>
    <s v="Información y Comunicación"/>
    <x v="14"/>
    <s v="001"/>
    <x v="223"/>
    <s v="PROGRAMA IBEROAMERICANO PARA LA PRESERVACION DEL PATRIMONIO SONORO Y AUDIOVISUAL (IBERSONORA). (CUOTA ORDINARIA, SEGUN COMPROMISO XIII CUMBRE DE"/>
    <n v="2589650"/>
    <n v="2589650"/>
    <n v="2589650"/>
    <n v="0"/>
    <n v="47850"/>
    <n v="0"/>
    <n v="2541750"/>
    <n v="2541750"/>
    <n v="50"/>
    <n v="0.98150329195064967"/>
  </r>
  <r>
    <s v="21375500"/>
    <s v="Información y Comunicación"/>
    <x v="14"/>
    <s v="001"/>
    <x v="224"/>
    <s v="ASOCIACION DE BIBLIOTECAS NACIONALES IBEROAMERICANAS (ABINIA). (CUOTA ORDINARIA, SEGUN EXPEDIENTE 14839 DEL ACTA CONSTITUTIVA 9 DEL"/>
    <n v="1786859"/>
    <n v="1786859"/>
    <n v="1761859"/>
    <n v="0"/>
    <n v="3842.5"/>
    <n v="0"/>
    <n v="1758016.5"/>
    <n v="1758016.5"/>
    <n v="25000"/>
    <n v="0.98385854731682798"/>
  </r>
  <r>
    <s v="21375500"/>
    <s v="Información y Comunicación"/>
    <x v="14"/>
    <s v="001"/>
    <x v="225"/>
    <s v="NUMERO INTERNACIONAL NORMALIZADO PARA LIBROS (ISBN). (CUOTA ORDINARIA, SEGUN DECRETOS 14377-C DEL 16/03/1983 Y 23983-C DEL 19/01/1995)."/>
    <n v="253786"/>
    <n v="253786"/>
    <n v="253786"/>
    <n v="0"/>
    <n v="250000"/>
    <n v="0"/>
    <n v="0"/>
    <n v="0"/>
    <n v="3786"/>
    <n v="0"/>
  </r>
  <r>
    <s v="21375500"/>
    <s v="Información y Comunicación"/>
    <x v="14"/>
    <s v="001"/>
    <x v="226"/>
    <s v="NUMERO INTERNACIONAL NORMALIZADO DE PUBLICACIONES SERIADAS (ISSN). (CUOTA ORDINARIA, SEGUN DECRETOS EJECUTIVOS 14377-C DEL 16/03/1983 Y 23983-C DEL"/>
    <n v="430918"/>
    <n v="430918"/>
    <n v="430918"/>
    <n v="0"/>
    <n v="0"/>
    <n v="0"/>
    <n v="0"/>
    <n v="0"/>
    <n v="430918"/>
    <n v="0"/>
  </r>
  <r>
    <s v="21375800"/>
    <s v="DIRECCIÓN DE BANDAS"/>
    <x v="15"/>
    <s v="001"/>
    <x v="0"/>
    <s v=""/>
    <n v="3662694627"/>
    <n v="3662694627"/>
    <n v="3478788611.75"/>
    <n v="132340"/>
    <n v="254495935.72999999"/>
    <n v="0"/>
    <n v="1857447846.53"/>
    <n v="1855145358.53"/>
    <n v="1550618504.74"/>
    <n v="0.50712604671915495"/>
  </r>
  <r>
    <s v="21375800"/>
    <s v="Desarrollo Artístico y Extensión Musical"/>
    <x v="16"/>
    <s v="001"/>
    <x v="1"/>
    <s v="REMUNERACIONES"/>
    <n v="2992632294"/>
    <n v="2986032294"/>
    <n v="2955032294"/>
    <n v="0"/>
    <n v="117982802.40000001"/>
    <n v="0"/>
    <n v="1593273532.04"/>
    <n v="1593273532.04"/>
    <n v="1274775959.5599999"/>
    <n v="0.53357545236247195"/>
  </r>
  <r>
    <s v="21375800"/>
    <s v="Desarrollo Artístico y Extensión Musical"/>
    <x v="16"/>
    <s v="001"/>
    <x v="2"/>
    <s v="REMUNERACIONES BASICAS"/>
    <n v="1542076840"/>
    <n v="1542076840"/>
    <n v="1542076840"/>
    <n v="0"/>
    <n v="0"/>
    <n v="0"/>
    <n v="866814945.00999999"/>
    <n v="866814945.00999999"/>
    <n v="675261894.99000001"/>
    <n v="0.56210878895632721"/>
  </r>
  <r>
    <s v="21375800"/>
    <s v="Desarrollo Artístico y Extensión Musical"/>
    <x v="16"/>
    <s v="001"/>
    <x v="3"/>
    <s v="SUELDOS PARA CARGOS FIJOS"/>
    <n v="1542076840"/>
    <n v="1542076840"/>
    <n v="1542076840"/>
    <n v="0"/>
    <n v="0"/>
    <n v="0"/>
    <n v="866814945.00999999"/>
    <n v="866814945.00999999"/>
    <n v="675261894.99000001"/>
    <n v="0.56210878895632721"/>
  </r>
  <r>
    <s v="21375800"/>
    <s v="Desarrollo Artístico y Extensión Musical"/>
    <x v="16"/>
    <s v="001"/>
    <x v="4"/>
    <s v="SUPLENCIAS"/>
    <n v="0"/>
    <n v="0"/>
    <n v="0"/>
    <n v="0"/>
    <n v="0"/>
    <n v="0"/>
    <n v="0"/>
    <n v="0"/>
    <n v="0"/>
    <n v="0"/>
  </r>
  <r>
    <s v="21375800"/>
    <s v="Desarrollo Artístico y Extensión Musical"/>
    <x v="16"/>
    <s v="001"/>
    <x v="5"/>
    <s v="REMUNERACIONES EVENTUALES"/>
    <n v="1800000"/>
    <n v="9630000"/>
    <n v="9630000"/>
    <n v="0"/>
    <n v="0"/>
    <n v="0"/>
    <n v="3593699.31"/>
    <n v="3593699.31"/>
    <n v="6036300.6900000004"/>
    <n v="0.37317749844236758"/>
  </r>
  <r>
    <s v="21375800"/>
    <s v="Desarrollo Artístico y Extensión Musical"/>
    <x v="16"/>
    <s v="001"/>
    <x v="6"/>
    <s v="TIEMPO EXTRAORDINARIO"/>
    <n v="1800000"/>
    <n v="9630000"/>
    <n v="9630000"/>
    <n v="0"/>
    <n v="0"/>
    <n v="0"/>
    <n v="3593699.31"/>
    <n v="3593699.31"/>
    <n v="6036300.6900000004"/>
    <n v="0.37317749844236758"/>
  </r>
  <r>
    <s v="21375800"/>
    <s v="Desarrollo Artístico y Extensión Musical"/>
    <x v="16"/>
    <s v="001"/>
    <x v="7"/>
    <s v="INCENTIVOS SALARIALES"/>
    <n v="988915006"/>
    <n v="974485006"/>
    <n v="943485006"/>
    <n v="0"/>
    <n v="0"/>
    <n v="0"/>
    <n v="472975331.72000003"/>
    <n v="472975331.72000003"/>
    <n v="501509674.27999997"/>
    <n v="0.48535927059713019"/>
  </r>
  <r>
    <s v="21375800"/>
    <s v="Desarrollo Artístico y Extensión Musical"/>
    <x v="16"/>
    <s v="001"/>
    <x v="8"/>
    <s v="RETRIBUCION POR AÑOS SERVIDOS"/>
    <n v="612400000"/>
    <n v="596720000"/>
    <n v="565720000"/>
    <n v="0"/>
    <n v="0"/>
    <n v="0"/>
    <n v="301178149.66000003"/>
    <n v="301178149.66000003"/>
    <n v="295541850.33999997"/>
    <n v="0.50472273371095322"/>
  </r>
  <r>
    <s v="21375800"/>
    <s v="Desarrollo Artístico y Extensión Musical"/>
    <x v="16"/>
    <s v="001"/>
    <x v="9"/>
    <s v="RESTRICCION AL EJERCICIO LIBERAL DE LA PROFESION"/>
    <n v="5065170"/>
    <n v="5065170"/>
    <n v="5065170"/>
    <n v="0"/>
    <n v="0"/>
    <n v="0"/>
    <n v="2954682.5"/>
    <n v="2954682.5"/>
    <n v="2110487.5"/>
    <n v="0.58333333333333337"/>
  </r>
  <r>
    <s v="21375800"/>
    <s v="Desarrollo Artístico y Extensión Musical"/>
    <x v="16"/>
    <s v="001"/>
    <x v="10"/>
    <s v="DECIMOTERCER MES"/>
    <n v="195016318"/>
    <n v="195016318"/>
    <n v="195016318"/>
    <n v="0"/>
    <n v="0"/>
    <n v="0"/>
    <n v="250390.74"/>
    <n v="250390.74"/>
    <n v="194765927.25999999"/>
    <n v="1.2839476335513625E-3"/>
  </r>
  <r>
    <s v="21375800"/>
    <s v="Desarrollo Artístico y Extensión Musical"/>
    <x v="16"/>
    <s v="001"/>
    <x v="11"/>
    <s v="SALARIO ESCOLAR"/>
    <n v="171333518"/>
    <n v="164333518"/>
    <n v="164333518"/>
    <n v="0"/>
    <n v="0"/>
    <n v="0"/>
    <n v="160899643.31"/>
    <n v="160899643.31"/>
    <n v="3433874.69"/>
    <n v="0.97910423429260485"/>
  </r>
  <r>
    <s v="21375800"/>
    <s v="Desarrollo Artístico y Extensión Musical"/>
    <x v="16"/>
    <s v="001"/>
    <x v="12"/>
    <s v="OTROS INCENTIVOS SALARIALES"/>
    <n v="5100000"/>
    <n v="13350000"/>
    <n v="13350000"/>
    <n v="0"/>
    <n v="0"/>
    <n v="0"/>
    <n v="7692465.5099999998"/>
    <n v="7692465.5099999998"/>
    <n v="5657534.4900000002"/>
    <n v="0.57621464494382024"/>
  </r>
  <r>
    <s v="21375800"/>
    <s v="Desarrollo Artístico y Extensión Musical"/>
    <x v="16"/>
    <s v="001"/>
    <x v="13"/>
    <s v="CONTRIB. PATRONALES AL DES. Y LA SEGURIDAD SOCIAL"/>
    <n v="227933115"/>
    <n v="227933115"/>
    <n v="227933115"/>
    <n v="0"/>
    <n v="51781582"/>
    <n v="0"/>
    <n v="130564910"/>
    <n v="130564910"/>
    <n v="45586623"/>
    <n v="0.5728211541355015"/>
  </r>
  <r>
    <s v="21375800"/>
    <s v="Desarrollo Artístico y Extensión Musical"/>
    <x v="16"/>
    <s v="001"/>
    <x v="227"/>
    <s v="CCSS CONTRIBUCION PATRONAL SEGURO SALUD (CONTRIBUCION PATRONAL SEGURO DE SALUD, SEGUN LEY NO. 17 DEL 22 DE OCTUBRE DE 1943, LEY"/>
    <n v="216244237"/>
    <n v="216244237"/>
    <n v="216244237"/>
    <n v="0"/>
    <n v="49126976.600000001"/>
    <n v="0"/>
    <n v="123868413"/>
    <n v="123868413"/>
    <n v="43248847.399999999"/>
    <n v="0.57281717523875564"/>
  </r>
  <r>
    <s v="21375800"/>
    <s v="Desarrollo Artístico y Extensión Musical"/>
    <x v="16"/>
    <s v="001"/>
    <x v="228"/>
    <s v="BANCO POPULAR Y DE DESARROLLO COMUNAL. (BPDC) (SEGUN LEY NO. 4351 DEL 11 DE JULIO DE 1969, LEY ORGANICA DEL B.P.D.C.)."/>
    <n v="11688878"/>
    <n v="11688878"/>
    <n v="11688878"/>
    <n v="0"/>
    <n v="2654605.4"/>
    <n v="0"/>
    <n v="6696497"/>
    <n v="6696497"/>
    <n v="2337775.6"/>
    <n v="0.57289476372325898"/>
  </r>
  <r>
    <s v="21375800"/>
    <s v="Desarrollo Artístico y Extensión Musical"/>
    <x v="16"/>
    <s v="001"/>
    <x v="16"/>
    <s v="CONTRIB PATRONALES A FOND PENS Y OTROS FOND CAPIT."/>
    <n v="231907333"/>
    <n v="231907333"/>
    <n v="231907333"/>
    <n v="0"/>
    <n v="66201220.399999999"/>
    <n v="0"/>
    <n v="119324646"/>
    <n v="119324646"/>
    <n v="46381466.600000001"/>
    <n v="0.51453589007467915"/>
  </r>
  <r>
    <s v="21375800"/>
    <s v="Desarrollo Artístico y Extensión Musical"/>
    <x v="16"/>
    <s v="001"/>
    <x v="229"/>
    <s v="CCSS CONTRIBUCION PATRONAL SEGURO PENSIONES (CONTRIBUCION PATRONAL SEGURO DE PENSIONES, SEGUN LEY NO. 17 DEL 22 DE OCTUBRE DE 1943, LEY"/>
    <n v="126707434"/>
    <n v="126707434"/>
    <n v="126707434"/>
    <n v="0"/>
    <n v="42277982.200000003"/>
    <n v="0"/>
    <n v="59087965"/>
    <n v="59087965"/>
    <n v="25341486.800000001"/>
    <n v="0.46633384588942112"/>
  </r>
  <r>
    <s v="21375800"/>
    <s v="Desarrollo Artístico y Extensión Musical"/>
    <x v="16"/>
    <s v="001"/>
    <x v="230"/>
    <s v="CCSS APORTE PATRONAL REGIMEN PENSIONES (APORTE PATRONAL AL REGIMEN DE PENSIONES, SEGUN LEY DE PROTECCION AL TRABAJADOR NO. 7983 DEL 16"/>
    <n v="70133266"/>
    <n v="70133266"/>
    <n v="70133266"/>
    <n v="0"/>
    <n v="15956687.800000001"/>
    <n v="0"/>
    <n v="40149925"/>
    <n v="40149925"/>
    <n v="14026653.199999999"/>
    <n v="0.57248046882630566"/>
  </r>
  <r>
    <s v="21375800"/>
    <s v="Desarrollo Artístico y Extensión Musical"/>
    <x v="16"/>
    <s v="001"/>
    <x v="231"/>
    <s v="CCSS APORTE PATRONAL FONDO CAPITALIZACION LABORAL (APORTE PATRONAL AL FONDO DE CAPITALIZACION LABORAL, SEGUN LEY DE PROTECCION AL TRABAJADOR"/>
    <n v="35066633"/>
    <n v="35066633"/>
    <n v="35066633"/>
    <n v="0"/>
    <n v="7966550.4000000004"/>
    <n v="0"/>
    <n v="20086756"/>
    <n v="20086756"/>
    <n v="7013326.5999999996"/>
    <n v="0.57281678568911931"/>
  </r>
  <r>
    <s v="21375800"/>
    <s v="Desarrollo Artístico y Extensión Musical"/>
    <x v="16"/>
    <s v="001"/>
    <x v="21"/>
    <s v="SERVICIOS"/>
    <n v="463623075"/>
    <n v="457532318"/>
    <n v="337555990.25"/>
    <n v="132340"/>
    <n v="80278740.060000002"/>
    <n v="0"/>
    <n v="164653696.25999999"/>
    <n v="162351208.25999999"/>
    <n v="212467541.68000001"/>
    <n v="0.35987336802730513"/>
  </r>
  <r>
    <s v="21375800"/>
    <s v="Desarrollo Artístico y Extensión Musical"/>
    <x v="16"/>
    <s v="001"/>
    <x v="22"/>
    <s v="ALQUILERES"/>
    <n v="86000000"/>
    <n v="86000000"/>
    <n v="64500000"/>
    <n v="0"/>
    <n v="19063545.699999999"/>
    <n v="0"/>
    <n v="39366801.539999999"/>
    <n v="37064313.539999999"/>
    <n v="27569652.760000002"/>
    <n v="0.45775350627906974"/>
  </r>
  <r>
    <s v="21375800"/>
    <s v="Desarrollo Artístico y Extensión Musical"/>
    <x v="16"/>
    <s v="001"/>
    <x v="159"/>
    <s v="ALQUILER DE EDIFICIOS, LOCALES Y TERRENOS"/>
    <n v="86000000"/>
    <n v="86000000"/>
    <n v="64500000"/>
    <n v="0"/>
    <n v="19063545.699999999"/>
    <n v="0"/>
    <n v="39366801.539999999"/>
    <n v="37064313.539999999"/>
    <n v="27569652.760000002"/>
    <n v="0.45775350627906974"/>
  </r>
  <r>
    <s v="21375800"/>
    <s v="Desarrollo Artístico y Extensión Musical"/>
    <x v="16"/>
    <s v="001"/>
    <x v="24"/>
    <s v="SERVICIOS BASICOS"/>
    <n v="15187375"/>
    <n v="16087375"/>
    <n v="13165531.24"/>
    <n v="0"/>
    <n v="4861335.66"/>
    <n v="0"/>
    <n v="8011860.3399999999"/>
    <n v="8011860.3399999999"/>
    <n v="3214179"/>
    <n v="0.49802160638388798"/>
  </r>
  <r>
    <s v="21375800"/>
    <s v="Desarrollo Artístico y Extensión Musical"/>
    <x v="16"/>
    <s v="001"/>
    <x v="25"/>
    <s v="SERVICIO DE AGUA Y ALCANTARILLADO"/>
    <n v="2556666"/>
    <n v="3456666"/>
    <n v="2650832.8199999998"/>
    <n v="0"/>
    <n v="898004"/>
    <n v="0"/>
    <n v="1751162"/>
    <n v="1751162"/>
    <n v="807500"/>
    <n v="0.50660434071443405"/>
  </r>
  <r>
    <s v="21375800"/>
    <s v="Desarrollo Artístico y Extensión Musical"/>
    <x v="16"/>
    <s v="001"/>
    <x v="26"/>
    <s v="SERVICIO DE ENERGIA ELECTRICA"/>
    <n v="9313920"/>
    <n v="9313920"/>
    <n v="7360440"/>
    <n v="0"/>
    <n v="2513788"/>
    <n v="0"/>
    <n v="4845692"/>
    <n v="4845692"/>
    <n v="1954440"/>
    <n v="0.5202634336562908"/>
  </r>
  <r>
    <s v="21375800"/>
    <s v="Desarrollo Artístico y Extensión Musical"/>
    <x v="16"/>
    <s v="001"/>
    <x v="27"/>
    <s v="SERVICIO DE TELECOMUNICACIONES"/>
    <n v="3316789"/>
    <n v="3316789"/>
    <n v="3154258.42"/>
    <n v="0"/>
    <n v="1449543.66"/>
    <n v="0"/>
    <n v="1415006.34"/>
    <n v="1415006.34"/>
    <n v="452239"/>
    <n v="0.42661934177905197"/>
  </r>
  <r>
    <s v="21375800"/>
    <s v="Desarrollo Artístico y Extensión Musical"/>
    <x v="16"/>
    <s v="001"/>
    <x v="29"/>
    <s v="SERVICIOS COMERCIALES Y FINANCIEROS"/>
    <n v="68500000"/>
    <n v="68500000"/>
    <n v="51375000"/>
    <n v="0"/>
    <n v="1826083.82"/>
    <n v="0"/>
    <n v="21373871.48"/>
    <n v="21373871.48"/>
    <n v="45300044.700000003"/>
    <n v="0.3120273208759124"/>
  </r>
  <r>
    <s v="21375800"/>
    <s v="Desarrollo Artístico y Extensión Musical"/>
    <x v="16"/>
    <s v="001"/>
    <x v="30"/>
    <s v="INFORMACION"/>
    <n v="100000"/>
    <n v="100000"/>
    <n v="75000"/>
    <n v="0"/>
    <n v="0"/>
    <n v="0"/>
    <n v="0"/>
    <n v="0"/>
    <n v="100000"/>
    <n v="0"/>
  </r>
  <r>
    <s v="21375800"/>
    <s v="Desarrollo Artístico y Extensión Musical"/>
    <x v="16"/>
    <s v="001"/>
    <x v="139"/>
    <s v="TRANSPORTE DE BIENES"/>
    <n v="63000000"/>
    <n v="63000000"/>
    <n v="47250000"/>
    <n v="0"/>
    <n v="0"/>
    <n v="0"/>
    <n v="21373871.48"/>
    <n v="21373871.48"/>
    <n v="41626128.520000003"/>
    <n v="0.3392678012698413"/>
  </r>
  <r>
    <s v="21375800"/>
    <s v="Desarrollo Artístico y Extensión Musical"/>
    <x v="16"/>
    <s v="001"/>
    <x v="34"/>
    <s v="SERVICIOS DE TECNOLOGIAS DE INFORMACION"/>
    <n v="5400000"/>
    <n v="5400000"/>
    <n v="4050000"/>
    <n v="0"/>
    <n v="1826083.82"/>
    <n v="0"/>
    <n v="0"/>
    <n v="0"/>
    <n v="3573916.18"/>
    <n v="0"/>
  </r>
  <r>
    <s v="21375800"/>
    <s v="Desarrollo Artístico y Extensión Musical"/>
    <x v="16"/>
    <s v="001"/>
    <x v="35"/>
    <s v="SERVICIOS DE GESTION Y APOYO"/>
    <n v="149400000"/>
    <n v="149400000"/>
    <n v="116177779.16"/>
    <n v="0"/>
    <n v="45540303.68"/>
    <n v="0"/>
    <n v="60553293.869999997"/>
    <n v="60553293.869999997"/>
    <n v="43306402.450000003"/>
    <n v="0.40530986526104418"/>
  </r>
  <r>
    <s v="21375800"/>
    <s v="Desarrollo Artístico y Extensión Musical"/>
    <x v="16"/>
    <s v="001"/>
    <x v="38"/>
    <s v="SERVICIOS GENERALES"/>
    <n v="138000000"/>
    <n v="138000000"/>
    <n v="111550000"/>
    <n v="0"/>
    <n v="45310400.899999999"/>
    <n v="0"/>
    <n v="60360296.649999999"/>
    <n v="60360296.649999999"/>
    <n v="32329302.449999999"/>
    <n v="0.43739345398550722"/>
  </r>
  <r>
    <s v="21375800"/>
    <s v="Desarrollo Artístico y Extensión Musical"/>
    <x v="16"/>
    <s v="001"/>
    <x v="39"/>
    <s v="OTROS SERVICIOS DE GESTION Y APOYO"/>
    <n v="11400000"/>
    <n v="11400000"/>
    <n v="4627779.16"/>
    <n v="0"/>
    <n v="229902.78"/>
    <n v="0"/>
    <n v="192997.22"/>
    <n v="192997.22"/>
    <n v="10977100"/>
    <n v="1.6929580701754387E-2"/>
  </r>
  <r>
    <s v="21375800"/>
    <s v="Desarrollo Artístico y Extensión Musical"/>
    <x v="16"/>
    <s v="001"/>
    <x v="40"/>
    <s v="GASTOS DE VIAJE Y DE TRANSPORTE"/>
    <n v="81000000"/>
    <n v="75709243"/>
    <n v="56138215.509999998"/>
    <n v="132340"/>
    <n v="5385399.3099999996"/>
    <n v="0"/>
    <n v="30356432.07"/>
    <n v="30356432.07"/>
    <n v="39835071.619999997"/>
    <n v="0.40096071321172766"/>
  </r>
  <r>
    <s v="21375800"/>
    <s v="Desarrollo Artístico y Extensión Musical"/>
    <x v="16"/>
    <s v="001"/>
    <x v="41"/>
    <s v="TRANSPORTE DENTRO DEL PAIS"/>
    <n v="47000000"/>
    <n v="41709243"/>
    <n v="26471548.84"/>
    <n v="13840"/>
    <n v="1026833.31"/>
    <n v="0"/>
    <n v="8241432.0700000003"/>
    <n v="8241432.0700000003"/>
    <n v="32427137.620000001"/>
    <n v="0.19759246337796157"/>
  </r>
  <r>
    <s v="21375800"/>
    <s v="Desarrollo Artístico y Extensión Musical"/>
    <x v="16"/>
    <s v="001"/>
    <x v="42"/>
    <s v="VIATICOS DENTRO DEL PAIS"/>
    <n v="34000000"/>
    <n v="34000000"/>
    <n v="29666666.670000002"/>
    <n v="118500"/>
    <n v="4358566"/>
    <n v="0"/>
    <n v="22115000"/>
    <n v="22115000"/>
    <n v="7407934"/>
    <n v="0.65044117647058819"/>
  </r>
  <r>
    <s v="21375800"/>
    <s v="Desarrollo Artístico y Extensión Musical"/>
    <x v="16"/>
    <s v="001"/>
    <x v="45"/>
    <s v="SEGUROS, REASEGUROS Y OTRAS OBLIGACIONES"/>
    <n v="4400000"/>
    <n v="4400000"/>
    <n v="3333333.34"/>
    <n v="0"/>
    <n v="1183945"/>
    <n v="0"/>
    <n v="1183945"/>
    <n v="1183945"/>
    <n v="2032110"/>
    <n v="0.26907840909090908"/>
  </r>
  <r>
    <s v="21375800"/>
    <s v="Desarrollo Artístico y Extensión Musical"/>
    <x v="16"/>
    <s v="001"/>
    <x v="46"/>
    <s v="SEGUROS"/>
    <n v="4400000"/>
    <n v="4400000"/>
    <n v="3333333.34"/>
    <n v="0"/>
    <n v="1183945"/>
    <n v="0"/>
    <n v="1183945"/>
    <n v="1183945"/>
    <n v="2032110"/>
    <n v="0.26907840909090908"/>
  </r>
  <r>
    <s v="21375800"/>
    <s v="Desarrollo Artístico y Extensión Musical"/>
    <x v="16"/>
    <s v="001"/>
    <x v="50"/>
    <s v="MANTENIMIENTO Y REPARACION"/>
    <n v="58585700"/>
    <n v="56885700"/>
    <n v="32387225"/>
    <n v="0"/>
    <n v="2290524.89"/>
    <n v="0"/>
    <n v="3533273.96"/>
    <n v="3533273.96"/>
    <n v="51061901.149999999"/>
    <n v="6.2111812986392012E-2"/>
  </r>
  <r>
    <s v="21375800"/>
    <s v="Desarrollo Artístico y Extensión Musical"/>
    <x v="16"/>
    <s v="001"/>
    <x v="51"/>
    <s v="MANTENIMIENTO DE EDIFICIOS, LOCALES Y TERRENOS"/>
    <n v="42808200"/>
    <n v="42808200"/>
    <n v="21404100"/>
    <n v="0"/>
    <n v="508500"/>
    <n v="0"/>
    <n v="0"/>
    <n v="0"/>
    <n v="42299700"/>
    <n v="0"/>
  </r>
  <r>
    <s v="21375800"/>
    <s v="Desarrollo Artístico y Extensión Musical"/>
    <x v="16"/>
    <s v="001"/>
    <x v="53"/>
    <s v="MANT. Y REPARACION DE EQUIPO DE TRANSPORTE"/>
    <n v="4000000"/>
    <n v="4000000"/>
    <n v="3000000"/>
    <n v="0"/>
    <n v="0"/>
    <n v="0"/>
    <n v="676675.97"/>
    <n v="676675.97"/>
    <n v="3323324.03"/>
    <n v="0.1691689925"/>
  </r>
  <r>
    <s v="21375800"/>
    <s v="Desarrollo Artístico y Extensión Musical"/>
    <x v="16"/>
    <s v="001"/>
    <x v="54"/>
    <s v="MANT. Y REPARACION DE EQUIPO Y MOBILIARIO DE OFIC."/>
    <n v="7000000"/>
    <n v="6000000"/>
    <n v="4750000"/>
    <n v="0"/>
    <n v="624890"/>
    <n v="0"/>
    <n v="1625793.15"/>
    <n v="1625793.15"/>
    <n v="3749316.85"/>
    <n v="0.27096552499999998"/>
  </r>
  <r>
    <s v="21375800"/>
    <s v="Desarrollo Artístico y Extensión Musical"/>
    <x v="16"/>
    <s v="001"/>
    <x v="56"/>
    <s v="MANTENIMIENTO Y REPARACION DE OTROS EQUIPOS"/>
    <n v="4777500"/>
    <n v="4077500"/>
    <n v="3233125"/>
    <n v="0"/>
    <n v="1157134.8899999999"/>
    <n v="0"/>
    <n v="1230804.8400000001"/>
    <n v="1230804.8400000001"/>
    <n v="1689560.27"/>
    <n v="0.30185281177191908"/>
  </r>
  <r>
    <s v="21375800"/>
    <s v="Desarrollo Artístico y Extensión Musical"/>
    <x v="16"/>
    <s v="001"/>
    <x v="57"/>
    <s v="IMPUESTOS"/>
    <n v="550000"/>
    <n v="550000"/>
    <n v="478906"/>
    <n v="0"/>
    <n v="127602"/>
    <n v="0"/>
    <n v="274218"/>
    <n v="274218"/>
    <n v="148180"/>
    <n v="0.49857818181818181"/>
  </r>
  <r>
    <s v="21375800"/>
    <s v="Desarrollo Artístico y Extensión Musical"/>
    <x v="16"/>
    <s v="001"/>
    <x v="232"/>
    <s v="IMPUESTOS SOBRE LA PROPIEDAD DE BIENES INMUEBLES"/>
    <n v="250000"/>
    <n v="250000"/>
    <n v="187500"/>
    <n v="0"/>
    <n v="127602"/>
    <n v="0"/>
    <n v="0"/>
    <n v="0"/>
    <n v="122398"/>
    <n v="0"/>
  </r>
  <r>
    <s v="21375800"/>
    <s v="Desarrollo Artístico y Extensión Musical"/>
    <x v="16"/>
    <s v="001"/>
    <x v="58"/>
    <s v="OTROS IMPUESTOS"/>
    <n v="300000"/>
    <n v="300000"/>
    <n v="291406"/>
    <n v="0"/>
    <n v="0"/>
    <n v="0"/>
    <n v="274218"/>
    <n v="274218"/>
    <n v="25782"/>
    <n v="0.91405999999999998"/>
  </r>
  <r>
    <s v="21375800"/>
    <s v="Desarrollo Artístico y Extensión Musical"/>
    <x v="16"/>
    <s v="001"/>
    <x v="61"/>
    <s v="MATERIALES Y SUMINISTROS"/>
    <n v="27009243"/>
    <n v="10000000"/>
    <n v="7500000"/>
    <n v="0"/>
    <n v="890782"/>
    <n v="0"/>
    <n v="1609218"/>
    <n v="1609218"/>
    <n v="7500000"/>
    <n v="0.1609218"/>
  </r>
  <r>
    <s v="21375800"/>
    <s v="Desarrollo Artístico y Extensión Musical"/>
    <x v="16"/>
    <s v="001"/>
    <x v="62"/>
    <s v="PRODUCTOS QUIMICOS Y CONEXOS"/>
    <n v="6721600"/>
    <n v="6000000"/>
    <n v="4500000"/>
    <n v="0"/>
    <n v="890782"/>
    <n v="0"/>
    <n v="1609218"/>
    <n v="1609218"/>
    <n v="3500000"/>
    <n v="0.26820300000000002"/>
  </r>
  <r>
    <s v="21375800"/>
    <s v="Desarrollo Artístico y Extensión Musical"/>
    <x v="16"/>
    <s v="001"/>
    <x v="63"/>
    <s v="COMBUSTIBLES Y LUBRICANTES"/>
    <n v="5000000"/>
    <n v="5000000"/>
    <n v="3750000"/>
    <n v="0"/>
    <n v="890782"/>
    <n v="0"/>
    <n v="1609218"/>
    <n v="1609218"/>
    <n v="2500000"/>
    <n v="0.32184360000000001"/>
  </r>
  <r>
    <s v="21375800"/>
    <s v="Desarrollo Artístico y Extensión Musical"/>
    <x v="16"/>
    <s v="001"/>
    <x v="119"/>
    <s v="PRODUCTOS FARMACEUTICOS Y MEDICINALES"/>
    <n v="721600"/>
    <n v="0"/>
    <n v="0"/>
    <n v="0"/>
    <n v="0"/>
    <n v="0"/>
    <n v="0"/>
    <n v="0"/>
    <n v="0"/>
    <n v="0"/>
  </r>
  <r>
    <s v="21375800"/>
    <s v="Desarrollo Artístico y Extensión Musical"/>
    <x v="16"/>
    <s v="001"/>
    <x v="64"/>
    <s v="TINTAS, PINTURAS Y DILUYENTES"/>
    <n v="1000000"/>
    <n v="1000000"/>
    <n v="750000"/>
    <n v="0"/>
    <n v="0"/>
    <n v="0"/>
    <n v="0"/>
    <n v="0"/>
    <n v="1000000"/>
    <n v="0"/>
  </r>
  <r>
    <s v="21375800"/>
    <s v="Desarrollo Artístico y Extensión Musical"/>
    <x v="16"/>
    <s v="001"/>
    <x v="68"/>
    <s v="MATERIALES Y PROD DE USO EN LA CONSTRUC Y MANT."/>
    <n v="500000"/>
    <n v="0"/>
    <n v="0"/>
    <n v="0"/>
    <n v="0"/>
    <n v="0"/>
    <n v="0"/>
    <n v="0"/>
    <n v="0"/>
    <n v="0"/>
  </r>
  <r>
    <s v="21375800"/>
    <s v="Desarrollo Artístico y Extensión Musical"/>
    <x v="16"/>
    <s v="001"/>
    <x v="69"/>
    <s v="MAT. Y PROD. ELECTRICOS, TELEFONICOS Y DE COMPUTO"/>
    <n v="500000"/>
    <n v="0"/>
    <n v="0"/>
    <n v="0"/>
    <n v="0"/>
    <n v="0"/>
    <n v="0"/>
    <n v="0"/>
    <n v="0"/>
    <n v="0"/>
  </r>
  <r>
    <s v="21375800"/>
    <s v="Desarrollo Artístico y Extensión Musical"/>
    <x v="16"/>
    <s v="001"/>
    <x v="70"/>
    <s v="HERRAMIENTAS, REPUESTOS Y ACCESORIOS"/>
    <n v="4525000"/>
    <n v="0"/>
    <n v="0"/>
    <n v="0"/>
    <n v="0"/>
    <n v="0"/>
    <n v="0"/>
    <n v="0"/>
    <n v="0"/>
    <n v="0"/>
  </r>
  <r>
    <s v="21375800"/>
    <s v="Desarrollo Artístico y Extensión Musical"/>
    <x v="16"/>
    <s v="001"/>
    <x v="71"/>
    <s v="HERRAMIENTAS E INSTRUMENTOS"/>
    <n v="525000"/>
    <n v="0"/>
    <n v="0"/>
    <n v="0"/>
    <n v="0"/>
    <n v="0"/>
    <n v="0"/>
    <n v="0"/>
    <n v="0"/>
    <n v="0"/>
  </r>
  <r>
    <s v="21375800"/>
    <s v="Desarrollo Artístico y Extensión Musical"/>
    <x v="16"/>
    <s v="001"/>
    <x v="72"/>
    <s v="REPUESTOS Y ACCESORIOS"/>
    <n v="4000000"/>
    <n v="0"/>
    <n v="0"/>
    <n v="0"/>
    <n v="0"/>
    <n v="0"/>
    <n v="0"/>
    <n v="0"/>
    <n v="0"/>
    <n v="0"/>
  </r>
  <r>
    <s v="21375800"/>
    <s v="Desarrollo Artístico y Extensión Musical"/>
    <x v="16"/>
    <s v="001"/>
    <x v="73"/>
    <s v="UTILES, MATERIALES Y SUMINISTROS DIVERSOS"/>
    <n v="15262643"/>
    <n v="4000000"/>
    <n v="3000000"/>
    <n v="0"/>
    <n v="0"/>
    <n v="0"/>
    <n v="0"/>
    <n v="0"/>
    <n v="4000000"/>
    <n v="0"/>
  </r>
  <r>
    <s v="21375800"/>
    <s v="Desarrollo Artístico y Extensión Musical"/>
    <x v="16"/>
    <s v="001"/>
    <x v="74"/>
    <s v="UTILES Y MATERIALES DE OFICINA Y COMPUTO"/>
    <n v="500000"/>
    <n v="500000"/>
    <n v="375000"/>
    <n v="0"/>
    <n v="0"/>
    <n v="0"/>
    <n v="0"/>
    <n v="0"/>
    <n v="500000"/>
    <n v="0"/>
  </r>
  <r>
    <s v="21375800"/>
    <s v="Desarrollo Artístico y Extensión Musical"/>
    <x v="16"/>
    <s v="001"/>
    <x v="75"/>
    <s v="PRODUCTOS DE PAPEL, CARTON E IMPRESOS"/>
    <n v="1000000"/>
    <n v="1000000"/>
    <n v="750000"/>
    <n v="0"/>
    <n v="0"/>
    <n v="0"/>
    <n v="0"/>
    <n v="0"/>
    <n v="1000000"/>
    <n v="0"/>
  </r>
  <r>
    <s v="21375800"/>
    <s v="Desarrollo Artístico y Extensión Musical"/>
    <x v="16"/>
    <s v="001"/>
    <x v="121"/>
    <s v="TEXTILES Y VESTUARIO"/>
    <n v="10012643"/>
    <n v="0"/>
    <n v="0"/>
    <n v="0"/>
    <n v="0"/>
    <n v="0"/>
    <n v="0"/>
    <n v="0"/>
    <n v="0"/>
    <n v="0"/>
  </r>
  <r>
    <s v="21375800"/>
    <s v="Desarrollo Artístico y Extensión Musical"/>
    <x v="16"/>
    <s v="001"/>
    <x v="76"/>
    <s v="UTILES Y MATERIALES DE LIMPIEZA"/>
    <n v="2500000"/>
    <n v="2500000"/>
    <n v="1875000"/>
    <n v="0"/>
    <n v="0"/>
    <n v="0"/>
    <n v="0"/>
    <n v="0"/>
    <n v="2500000"/>
    <n v="0"/>
  </r>
  <r>
    <s v="21375800"/>
    <s v="Desarrollo Artístico y Extensión Musical"/>
    <x v="16"/>
    <s v="001"/>
    <x v="77"/>
    <s v="UTILES Y MATERIALES DE RESGUARDO Y SEGURIDAD"/>
    <n v="500000"/>
    <n v="0"/>
    <n v="0"/>
    <n v="0"/>
    <n v="0"/>
    <n v="0"/>
    <n v="0"/>
    <n v="0"/>
    <n v="0"/>
    <n v="0"/>
  </r>
  <r>
    <s v="21375800"/>
    <s v="Desarrollo Artístico y Extensión Musical"/>
    <x v="16"/>
    <s v="001"/>
    <x v="122"/>
    <s v="OTROS UTILES, MATERIALES Y SUMINISTROS DIVERSOS"/>
    <n v="750000"/>
    <n v="0"/>
    <n v="0"/>
    <n v="0"/>
    <n v="0"/>
    <n v="0"/>
    <n v="0"/>
    <n v="0"/>
    <n v="0"/>
    <n v="0"/>
  </r>
  <r>
    <s v="21375800"/>
    <s v="Desarrollo Artístico y Extensión Musical"/>
    <x v="16"/>
    <s v="001"/>
    <x v="79"/>
    <s v="TRANSFERENCIAS CORRIENTES"/>
    <n v="128830015"/>
    <n v="158530015"/>
    <n v="128100327.5"/>
    <n v="0"/>
    <n v="25260751.190000001"/>
    <n v="0"/>
    <n v="78637724.810000002"/>
    <n v="78637724.810000002"/>
    <n v="54631539"/>
    <n v="0.4960431298136192"/>
  </r>
  <r>
    <s v="21375800"/>
    <s v="Desarrollo Artístico y Extensión Musical"/>
    <x v="16"/>
    <s v="001"/>
    <x v="80"/>
    <s v="TRANSFERENCIAS CORRIENTES AL SECTOR PUBLICO"/>
    <n v="42547515"/>
    <n v="42547515"/>
    <n v="42547515"/>
    <n v="0"/>
    <n v="9681064.1899999995"/>
    <n v="0"/>
    <n v="24356947.809999999"/>
    <n v="24356947.809999999"/>
    <n v="8509503"/>
    <n v="0.57246463888666588"/>
  </r>
  <r>
    <s v="21375800"/>
    <s v="Desarrollo Artístico y Extensión Musical"/>
    <x v="16"/>
    <s v="001"/>
    <x v="233"/>
    <s v="CCSS CONTRIBUCION ESTATAL SEGURO PENSIONES (CONTRIBUCION ESTATAL AL SEGURO DE PENSIONES, SEGUN LEY NO. 17 DEL 22 DE OCTUBRE DE 1943, LEY"/>
    <n v="36703076"/>
    <n v="36703076"/>
    <n v="36703076"/>
    <n v="0"/>
    <n v="8351247.6100000003"/>
    <n v="0"/>
    <n v="21011213.190000001"/>
    <n v="21011213.190000001"/>
    <n v="7340615.2000000002"/>
    <n v="0.57246464002090724"/>
  </r>
  <r>
    <s v="21375800"/>
    <s v="Desarrollo Artístico y Extensión Musical"/>
    <x v="16"/>
    <s v="001"/>
    <x v="234"/>
    <s v="CCSS CONTRIBUCION ESTATAL SEGURO SALUD (CONTRIBUCION ESTATAL AL SEGURO DE SALUD, SEGUN LEY NO. 17 DEL 22 DE OCTUBRE DE 1943, LEY"/>
    <n v="5844439"/>
    <n v="5844439"/>
    <n v="5844439"/>
    <n v="0"/>
    <n v="1329816.58"/>
    <n v="0"/>
    <n v="3345734.62"/>
    <n v="3345734.62"/>
    <n v="1168887.8"/>
    <n v="0.57246463176363038"/>
  </r>
  <r>
    <s v="21375800"/>
    <s v="Desarrollo Artístico y Extensión Musical"/>
    <x v="16"/>
    <s v="001"/>
    <x v="87"/>
    <s v="PRESTACIONES"/>
    <n v="11500000"/>
    <n v="36700000"/>
    <n v="24100000"/>
    <n v="0"/>
    <n v="0"/>
    <n v="0"/>
    <n v="10657652"/>
    <n v="10657652"/>
    <n v="26042348"/>
    <n v="0.2903992370572207"/>
  </r>
  <r>
    <s v="21375800"/>
    <s v="Desarrollo Artístico y Extensión Musical"/>
    <x v="16"/>
    <s v="001"/>
    <x v="88"/>
    <s v="PRESTACIONES LEGALES"/>
    <n v="0"/>
    <n v="25200000"/>
    <n v="12600000"/>
    <n v="0"/>
    <n v="0"/>
    <n v="0"/>
    <n v="0"/>
    <n v="0"/>
    <n v="25200000"/>
    <n v="0"/>
  </r>
  <r>
    <s v="21375800"/>
    <s v="Desarrollo Artístico y Extensión Musical"/>
    <x v="16"/>
    <s v="001"/>
    <x v="89"/>
    <s v="OTRAS PRESTACIONES"/>
    <n v="11500000"/>
    <n v="11500000"/>
    <n v="11500000"/>
    <n v="0"/>
    <n v="0"/>
    <n v="0"/>
    <n v="10657652"/>
    <n v="10657652"/>
    <n v="842348"/>
    <n v="0.92675234782608695"/>
  </r>
  <r>
    <s v="21375800"/>
    <s v="Desarrollo Artístico y Extensión Musical"/>
    <x v="16"/>
    <s v="001"/>
    <x v="90"/>
    <s v="TRANSF. C.TES A ENTIDADES PRIV. SIN FINES DE LUCRO"/>
    <n v="74782500"/>
    <n v="74782500"/>
    <n v="59202812.5"/>
    <n v="0"/>
    <n v="15579687"/>
    <n v="0"/>
    <n v="43623125"/>
    <n v="43623125"/>
    <n v="15579688"/>
    <n v="0.58333333333333337"/>
  </r>
  <r>
    <s v="21375800"/>
    <s v="Desarrollo Artístico y Extensión Musical"/>
    <x v="16"/>
    <s v="001"/>
    <x v="235"/>
    <s v="ASOCIACION SINFONICA DE HEREDIA (GASTOS DE OPERACION, LEY 3698 DEL 22/06/1966)."/>
    <n v="74782500"/>
    <n v="74782500"/>
    <n v="59202812.5"/>
    <n v="0"/>
    <n v="15579687"/>
    <n v="0"/>
    <n v="43623125"/>
    <n v="43623125"/>
    <n v="15579688"/>
    <n v="0.58333333333333337"/>
  </r>
  <r>
    <s v="21375800"/>
    <s v="Desarrollo Artístico y Extensión Musical"/>
    <x v="16"/>
    <s v="001"/>
    <x v="94"/>
    <s v="OTRAS TRANSFERENCIAS CORRIENTES AL SECTOR PRIVADO"/>
    <n v="0"/>
    <n v="4500000"/>
    <n v="2250000"/>
    <n v="0"/>
    <n v="0"/>
    <n v="0"/>
    <n v="0"/>
    <n v="0"/>
    <n v="4500000"/>
    <n v="0"/>
  </r>
  <r>
    <s v="21375800"/>
    <s v="Desarrollo Artístico y Extensión Musical"/>
    <x v="16"/>
    <s v="001"/>
    <x v="95"/>
    <s v="INDEMNIZACIONES"/>
    <n v="0"/>
    <n v="4500000"/>
    <n v="2250000"/>
    <n v="0"/>
    <n v="0"/>
    <n v="0"/>
    <n v="0"/>
    <n v="0"/>
    <n v="4500000"/>
    <n v="0"/>
  </r>
  <r>
    <s v="21375800"/>
    <s v="Desarrollo Artístico y Extensión Musical"/>
    <x v="16"/>
    <s v="280"/>
    <x v="99"/>
    <s v="BIENES DURADEROS"/>
    <n v="50600000"/>
    <n v="50600000"/>
    <n v="50600000"/>
    <n v="0"/>
    <n v="30082860.079999998"/>
    <n v="0"/>
    <n v="19273675.420000002"/>
    <n v="19273675.420000002"/>
    <n v="1243464.5"/>
    <n v="0.38090267628458502"/>
  </r>
  <r>
    <s v="21375800"/>
    <s v="Desarrollo Artístico y Extensión Musical"/>
    <x v="16"/>
    <s v="280"/>
    <x v="100"/>
    <s v="MAQUINARIA, EQUIPO Y MOBILIARIO"/>
    <n v="50000000"/>
    <n v="50000000"/>
    <n v="50000000"/>
    <n v="0"/>
    <n v="30082860.079999998"/>
    <n v="0"/>
    <n v="19273675.420000002"/>
    <n v="19273675.420000002"/>
    <n v="643464.5"/>
    <n v="0.38547350840000005"/>
  </r>
  <r>
    <s v="21375800"/>
    <s v="Desarrollo Artístico y Extensión Musical"/>
    <x v="16"/>
    <s v="280"/>
    <x v="236"/>
    <s v="EQUIPO Y MOBILIARIO EDUCACIONAL, DEP. Y RECREATIVO"/>
    <n v="50000000"/>
    <n v="50000000"/>
    <n v="50000000"/>
    <n v="0"/>
    <n v="30082860.079999998"/>
    <n v="0"/>
    <n v="19273675.420000002"/>
    <n v="19273675.420000002"/>
    <n v="643464.5"/>
    <n v="0.38547350840000005"/>
  </r>
  <r>
    <s v="21375800"/>
    <s v="Desarrollo Artístico y Extensión Musical"/>
    <x v="16"/>
    <s v="280"/>
    <x v="108"/>
    <s v="BIENES DURADEROS DIVERSOS"/>
    <n v="600000"/>
    <n v="600000"/>
    <n v="600000"/>
    <n v="0"/>
    <n v="0"/>
    <n v="0"/>
    <n v="0"/>
    <n v="0"/>
    <n v="600000"/>
    <n v="0"/>
  </r>
  <r>
    <s v="21375800"/>
    <s v="Desarrollo Artístico y Extensión Musical"/>
    <x v="16"/>
    <s v="280"/>
    <x v="109"/>
    <s v="BIENES INTANGIBLES"/>
    <n v="600000"/>
    <n v="600000"/>
    <n v="600000"/>
    <n v="0"/>
    <n v="0"/>
    <n v="0"/>
    <n v="0"/>
    <n v="0"/>
    <n v="600000"/>
    <n v="0"/>
  </r>
  <r>
    <s v="21375801"/>
    <s v="CENTRO NACIONAL DE LA MÚSICA"/>
    <x v="17"/>
    <s v="001"/>
    <x v="0"/>
    <s v=""/>
    <n v="2983156575"/>
    <n v="3046241097"/>
    <n v="2845341932.25"/>
    <n v="0"/>
    <n v="0"/>
    <n v="0"/>
    <n v="1524456202.01"/>
    <n v="1507469998.0999999"/>
    <n v="1521784894.99"/>
    <n v="0.50043845955309163"/>
  </r>
  <r>
    <s v="21375801"/>
    <s v="CENTRO NACIONAL DE LA MÚSICA"/>
    <x v="17"/>
    <s v="001"/>
    <x v="1"/>
    <s v="REMUNERACIONES"/>
    <n v="2458692440"/>
    <n v="2459024564"/>
    <n v="2428799988"/>
    <n v="0"/>
    <n v="0"/>
    <n v="0"/>
    <n v="1288825702.6500001"/>
    <n v="1288825702.6500001"/>
    <n v="1170198861.3499999"/>
    <n v="0.52412071091860801"/>
  </r>
  <r>
    <s v="21375801"/>
    <s v="CENTRO NACIONAL DE LA MÚSICA"/>
    <x v="17"/>
    <s v="001"/>
    <x v="2"/>
    <s v="REMUNERACIONES BASICAS"/>
    <n v="1217425824"/>
    <n v="1277930775"/>
    <n v="1254018681"/>
    <n v="0"/>
    <n v="0"/>
    <n v="0"/>
    <n v="665419209.70000005"/>
    <n v="665419209.70000005"/>
    <n v="612511565.29999995"/>
    <n v="0.52070051267057094"/>
  </r>
  <r>
    <s v="21375801"/>
    <s v="CENTRO NACIONAL DE LA MÚSICA"/>
    <x v="17"/>
    <s v="001"/>
    <x v="3"/>
    <s v="SUELDOS PARA CARGOS FIJOS"/>
    <n v="1185425824"/>
    <n v="1245930775"/>
    <n v="1231018681"/>
    <n v="0"/>
    <n v="0"/>
    <n v="0"/>
    <n v="662721769.70000005"/>
    <n v="662721769.70000005"/>
    <n v="583209005.29999995"/>
    <n v="0.53190898162058808"/>
  </r>
  <r>
    <s v="21375801"/>
    <s v="CENTRO NACIONAL DE LA MÚSICA"/>
    <x v="17"/>
    <s v="001"/>
    <x v="4"/>
    <s v="SUPLENCIAS"/>
    <n v="32000000"/>
    <n v="32000000"/>
    <n v="23000000"/>
    <n v="0"/>
    <n v="0"/>
    <n v="0"/>
    <n v="2697440"/>
    <n v="2697440"/>
    <n v="29302560"/>
    <n v="8.4294999999999995E-2"/>
  </r>
  <r>
    <s v="21375801"/>
    <s v="CENTRO NACIONAL DE LA MÚSICA"/>
    <x v="17"/>
    <s v="001"/>
    <x v="5"/>
    <s v="REMUNERACIONES EVENTUALES"/>
    <n v="10100000"/>
    <n v="10432124"/>
    <n v="10432124"/>
    <n v="0"/>
    <n v="0"/>
    <n v="0"/>
    <n v="5793090.1500000004"/>
    <n v="5793090.1500000004"/>
    <n v="4639033.8499999996"/>
    <n v="0.55531262377632784"/>
  </r>
  <r>
    <s v="21375801"/>
    <s v="CENTRO NACIONAL DE LA MÚSICA"/>
    <x v="17"/>
    <s v="001"/>
    <x v="6"/>
    <s v="TIEMPO EXTRAORDINARIO"/>
    <n v="10100000"/>
    <n v="10432124"/>
    <n v="10432124"/>
    <n v="0"/>
    <n v="0"/>
    <n v="0"/>
    <n v="5793090.1500000004"/>
    <n v="5793090.1500000004"/>
    <n v="4639033.8499999996"/>
    <n v="0.55531262377632784"/>
  </r>
  <r>
    <s v="21375801"/>
    <s v="CENTRO NACIONAL DE LA MÚSICA"/>
    <x v="17"/>
    <s v="001"/>
    <x v="7"/>
    <s v="INCENTIVOS SALARIALES"/>
    <n v="844862950"/>
    <n v="784357999"/>
    <n v="780999794"/>
    <n v="0"/>
    <n v="0"/>
    <n v="0"/>
    <n v="403210331.67000002"/>
    <n v="403210331.67000002"/>
    <n v="381147667.32999998"/>
    <n v="0.51406415461315391"/>
  </r>
  <r>
    <s v="21375801"/>
    <s v="CENTRO NACIONAL DE LA MÚSICA"/>
    <x v="17"/>
    <s v="001"/>
    <x v="8"/>
    <s v="RETRIBUCION POR AÑOS SERVIDOS"/>
    <n v="320900000"/>
    <n v="312558518"/>
    <n v="310451412"/>
    <n v="0"/>
    <n v="0"/>
    <n v="0"/>
    <n v="176709127.09999999"/>
    <n v="176709127.09999999"/>
    <n v="135849390.90000001"/>
    <n v="0.56536333813817219"/>
  </r>
  <r>
    <s v="21375801"/>
    <s v="CENTRO NACIONAL DE LA MÚSICA"/>
    <x v="17"/>
    <s v="001"/>
    <x v="9"/>
    <s v="RESTRICCION AL EJERCICIO LIBERAL DE LA PROFESION"/>
    <n v="82727670"/>
    <n v="82727670"/>
    <n v="82727670"/>
    <n v="0"/>
    <n v="0"/>
    <n v="0"/>
    <n v="48852923.049999997"/>
    <n v="48852923.049999997"/>
    <n v="33874746.950000003"/>
    <n v="0.59052700323845697"/>
  </r>
  <r>
    <s v="21375801"/>
    <s v="CENTRO NACIONAL DE LA MÚSICA"/>
    <x v="17"/>
    <s v="001"/>
    <x v="10"/>
    <s v="DECIMOTERCER MES"/>
    <n v="159304558"/>
    <n v="159304558"/>
    <n v="158053459"/>
    <n v="0"/>
    <n v="0"/>
    <n v="0"/>
    <n v="307776.67"/>
    <n v="307776.67"/>
    <n v="158996781.33000001"/>
    <n v="1.9320016568515257E-3"/>
  </r>
  <r>
    <s v="21375801"/>
    <s v="CENTRO NACIONAL DE LA MÚSICA"/>
    <x v="17"/>
    <s v="001"/>
    <x v="11"/>
    <s v="SALARIO ESCOLAR"/>
    <n v="188230722"/>
    <n v="135767253"/>
    <n v="135767253"/>
    <n v="0"/>
    <n v="0"/>
    <n v="0"/>
    <n v="122972497.59999999"/>
    <n v="122972497.59999999"/>
    <n v="12794755.4"/>
    <n v="0.90575963557279893"/>
  </r>
  <r>
    <s v="21375801"/>
    <s v="CENTRO NACIONAL DE LA MÚSICA"/>
    <x v="17"/>
    <s v="001"/>
    <x v="12"/>
    <s v="OTROS INCENTIVOS SALARIALES"/>
    <n v="93700000"/>
    <n v="94000000"/>
    <n v="94000000"/>
    <n v="0"/>
    <n v="0"/>
    <n v="0"/>
    <n v="54368007.25"/>
    <n v="54368007.25"/>
    <n v="39631992.75"/>
    <n v="0.57838305585106387"/>
  </r>
  <r>
    <s v="21375801"/>
    <s v="CENTRO NACIONAL DE LA MÚSICA"/>
    <x v="17"/>
    <s v="001"/>
    <x v="13"/>
    <s v="CONTRIB. PATRONALES AL DES. Y LA SEGURIDAD SOCIAL"/>
    <n v="186525711"/>
    <n v="186525711"/>
    <n v="185061339"/>
    <n v="0"/>
    <n v="0"/>
    <n v="0"/>
    <n v="104441327"/>
    <n v="104441327"/>
    <n v="82084384"/>
    <n v="0.55992992301206135"/>
  </r>
  <r>
    <s v="21375801"/>
    <s v="CENTRO NACIONAL DE LA MÚSICA"/>
    <x v="17"/>
    <s v="001"/>
    <x v="237"/>
    <s v="CCSS CONTRIBUCION PATRONAL SEGURO SALUD (CONTRIBUCION PATRONAL SEGURO DE SALUD, SEGUN LEY NO. 17 DEL 22 DE OCTUBRE DE 1943, LEY"/>
    <n v="176960290"/>
    <n v="176960290"/>
    <n v="175571014"/>
    <n v="0"/>
    <n v="0"/>
    <n v="0"/>
    <n v="99088532"/>
    <n v="99088532"/>
    <n v="77871758"/>
    <n v="0.55994783914515511"/>
  </r>
  <r>
    <s v="21375801"/>
    <s v="CENTRO NACIONAL DE LA MÚSICA"/>
    <x v="17"/>
    <s v="001"/>
    <x v="238"/>
    <s v="BANCO POPULAR Y DE DESARROLLO COMUNAL. (BPDC) (SEGUN LEY NO. 4351 DEL 11 DE JULIO DE 1969, LEY ORGANICA DEL B.P.D.C.)."/>
    <n v="9565421"/>
    <n v="9565421"/>
    <n v="9490325"/>
    <n v="0"/>
    <n v="0"/>
    <n v="0"/>
    <n v="5352795"/>
    <n v="5352795"/>
    <n v="4212626"/>
    <n v="0.55959847454701683"/>
  </r>
  <r>
    <s v="21375801"/>
    <s v="CENTRO NACIONAL DE LA MÚSICA"/>
    <x v="17"/>
    <s v="001"/>
    <x v="16"/>
    <s v="CONTRIB PATRONALES A FOND PENS Y OTROS FOND CAPIT."/>
    <n v="199777955"/>
    <n v="199777955"/>
    <n v="198288050"/>
    <n v="0"/>
    <n v="0"/>
    <n v="0"/>
    <n v="109961744.13"/>
    <n v="109961744.13"/>
    <n v="89816210.870000005"/>
    <n v="0.55041981048409472"/>
  </r>
  <r>
    <s v="21375801"/>
    <s v="CENTRO NACIONAL DE LA MÚSICA"/>
    <x v="17"/>
    <s v="001"/>
    <x v="239"/>
    <s v="CCSS CONTRIBUCION PATRONAL SEGURO PENSIONES (CONTRIBUCION PATRONAL SEGURO DE PENSIONES, SEGUN LEY NO. 17 DEL 22 DE OCTUBRE DE 1943, LEY"/>
    <n v="103689165"/>
    <n v="103689165"/>
    <n v="102875124"/>
    <n v="0"/>
    <n v="0"/>
    <n v="0"/>
    <n v="58034705"/>
    <n v="58034705"/>
    <n v="45654460"/>
    <n v="0.55969883642133678"/>
  </r>
  <r>
    <s v="21375801"/>
    <s v="CENTRO NACIONAL DE LA MÚSICA"/>
    <x v="17"/>
    <s v="001"/>
    <x v="240"/>
    <s v="CCSS APORTE PATRONAL REGIMEN PENSIONES (APORTE PATRONAL AL REGIMEN DE PENSIONES, SEGUN LEY DE PROTECCION AL TRABAJADOR NO. 7983 DEL 16"/>
    <n v="57392527"/>
    <n v="57392527"/>
    <n v="56941951"/>
    <n v="0"/>
    <n v="0"/>
    <n v="0"/>
    <n v="32116873"/>
    <n v="32116873"/>
    <n v="25275654"/>
    <n v="0.55960025945538172"/>
  </r>
  <r>
    <s v="21375801"/>
    <s v="CENTRO NACIONAL DE LA MÚSICA"/>
    <x v="17"/>
    <s v="001"/>
    <x v="241"/>
    <s v="CCSS APORTE PATRONAL FONDO CAPITALIZACION LABORAL (APORTE PATRONAL AL FONDO DE CAPITALIZACION LABORAL, SEGUN LEY DE PROTECCION AL TRABAJADOR"/>
    <n v="28696263"/>
    <n v="28696263"/>
    <n v="28470975"/>
    <n v="0"/>
    <n v="0"/>
    <n v="0"/>
    <n v="16058446"/>
    <n v="16058446"/>
    <n v="12637817"/>
    <n v="0.55960060025934388"/>
  </r>
  <r>
    <s v="21375801"/>
    <s v="CENTRO NACIONAL DE LA MÚSICA"/>
    <x v="17"/>
    <s v="001"/>
    <x v="242"/>
    <s v="ASOCIACION DE EMPLEADOS DEL MINISTERIO DE CULTURA Y JUVENTUD (ASEMICULTURA). (APORTE PATRONAL A LA ASOCIACION DE EMPLEADOS DEL MINISTERIO DE CULTURA"/>
    <n v="10000000"/>
    <n v="10000000"/>
    <n v="10000000"/>
    <n v="0"/>
    <n v="0"/>
    <n v="0"/>
    <n v="3751720.13"/>
    <n v="3751720.13"/>
    <n v="6248279.8700000001"/>
    <n v="0.37517201299999997"/>
  </r>
  <r>
    <s v="21375801"/>
    <s v="CENTRO NACIONAL DE LA MÚSICA"/>
    <x v="17"/>
    <s v="001"/>
    <x v="21"/>
    <s v="SERVICIOS"/>
    <n v="369354401"/>
    <n v="433264401"/>
    <n v="274407327.89999998"/>
    <n v="0"/>
    <n v="0"/>
    <n v="0"/>
    <n v="169374152.46000001"/>
    <n v="154434581.11000001"/>
    <n v="263890248.53999999"/>
    <n v="0.3909256150957115"/>
  </r>
  <r>
    <s v="21375801"/>
    <s v="CENTRO NACIONAL DE LA MÚSICA"/>
    <x v="17"/>
    <s v="001"/>
    <x v="22"/>
    <s v="ALQUILERES"/>
    <n v="24460508"/>
    <n v="24460508"/>
    <n v="16483928.5"/>
    <n v="0"/>
    <n v="0"/>
    <n v="0"/>
    <n v="9507088.8499999996"/>
    <n v="8501603.9700000007"/>
    <n v="14953419.15"/>
    <n v="0.38867094869820362"/>
  </r>
  <r>
    <s v="21375801"/>
    <s v="CENTRO NACIONAL DE LA MÚSICA"/>
    <x v="17"/>
    <s v="001"/>
    <x v="23"/>
    <s v="ALQUILER DE EQUIPO DE COMPUTO"/>
    <n v="24460508"/>
    <n v="24460508"/>
    <n v="16483928.5"/>
    <n v="0"/>
    <n v="0"/>
    <n v="0"/>
    <n v="9507088.8499999996"/>
    <n v="8501603.9700000007"/>
    <n v="14953419.15"/>
    <n v="0.38867094869820362"/>
  </r>
  <r>
    <s v="21375801"/>
    <s v="CENTRO NACIONAL DE LA MÚSICA"/>
    <x v="17"/>
    <s v="001"/>
    <x v="24"/>
    <s v="SERVICIOS BASICOS"/>
    <n v="42080000"/>
    <n v="40980000"/>
    <n v="30293085"/>
    <n v="0"/>
    <n v="0"/>
    <n v="0"/>
    <n v="14805304.539999999"/>
    <n v="14805304.539999999"/>
    <n v="26174695.460000001"/>
    <n v="0.36128122352367004"/>
  </r>
  <r>
    <s v="21375801"/>
    <s v="CENTRO NACIONAL DE LA MÚSICA"/>
    <x v="17"/>
    <s v="001"/>
    <x v="25"/>
    <s v="SERVICIO DE AGUA Y ALCANTARILLADO"/>
    <n v="12600000"/>
    <n v="12600000"/>
    <n v="9162430.5"/>
    <n v="0"/>
    <n v="0"/>
    <n v="0"/>
    <n v="2622095"/>
    <n v="2622095"/>
    <n v="9977905"/>
    <n v="0.20810277777777778"/>
  </r>
  <r>
    <s v="21375801"/>
    <s v="CENTRO NACIONAL DE LA MÚSICA"/>
    <x v="17"/>
    <s v="001"/>
    <x v="26"/>
    <s v="SERVICIO DE ENERGIA ELECTRICA"/>
    <n v="13000000"/>
    <n v="13000000"/>
    <n v="9510710"/>
    <n v="0"/>
    <n v="0"/>
    <n v="0"/>
    <n v="5392265"/>
    <n v="5392265"/>
    <n v="7607735"/>
    <n v="0.4147896153846154"/>
  </r>
  <r>
    <s v="21375801"/>
    <s v="CENTRO NACIONAL DE LA MÚSICA"/>
    <x v="17"/>
    <s v="001"/>
    <x v="115"/>
    <s v="SERVICIO DE CORREO"/>
    <n v="480000"/>
    <n v="380000"/>
    <n v="310000"/>
    <n v="0"/>
    <n v="0"/>
    <n v="0"/>
    <n v="0"/>
    <n v="0"/>
    <n v="380000"/>
    <n v="0"/>
  </r>
  <r>
    <s v="21375801"/>
    <s v="CENTRO NACIONAL DE LA MÚSICA"/>
    <x v="17"/>
    <s v="001"/>
    <x v="27"/>
    <s v="SERVICIO DE TELECOMUNICACIONES"/>
    <n v="16000000"/>
    <n v="15000000"/>
    <n v="11309944.5"/>
    <n v="0"/>
    <n v="0"/>
    <n v="0"/>
    <n v="6790944.54"/>
    <n v="6790944.54"/>
    <n v="8209055.46"/>
    <n v="0.45272963599999999"/>
  </r>
  <r>
    <s v="21375801"/>
    <s v="CENTRO NACIONAL DE LA MÚSICA"/>
    <x v="17"/>
    <s v="001"/>
    <x v="29"/>
    <s v="SERVICIOS COMERCIALES Y FINANCIEROS"/>
    <n v="14070088"/>
    <n v="13970088"/>
    <n v="12496540.5"/>
    <n v="0"/>
    <n v="0"/>
    <n v="0"/>
    <n v="8125815.1500000004"/>
    <n v="7651684.75"/>
    <n v="5844272.8499999996"/>
    <n v="0.58165812198176559"/>
  </r>
  <r>
    <s v="21375801"/>
    <s v="CENTRO NACIONAL DE LA MÚSICA"/>
    <x v="17"/>
    <s v="001"/>
    <x v="30"/>
    <s v="INFORMACION"/>
    <n v="500000"/>
    <n v="400000"/>
    <n v="325000"/>
    <n v="0"/>
    <n v="0"/>
    <n v="0"/>
    <n v="36000"/>
    <n v="36000"/>
    <n v="364000"/>
    <n v="0.09"/>
  </r>
  <r>
    <s v="21375801"/>
    <s v="CENTRO NACIONAL DE LA MÚSICA"/>
    <x v="17"/>
    <s v="001"/>
    <x v="31"/>
    <s v="PUBLICIDAD Y PROPAGANDA"/>
    <n v="700000"/>
    <n v="700000"/>
    <n v="525000"/>
    <n v="0"/>
    <n v="0"/>
    <n v="0"/>
    <n v="0"/>
    <n v="0"/>
    <n v="700000"/>
    <n v="0"/>
  </r>
  <r>
    <s v="21375801"/>
    <s v="CENTRO NACIONAL DE LA MÚSICA"/>
    <x v="17"/>
    <s v="001"/>
    <x v="32"/>
    <s v="IMPRESION, ENCUADERNACION Y OTROS"/>
    <n v="400000"/>
    <n v="400000"/>
    <n v="300000"/>
    <n v="0"/>
    <n v="0"/>
    <n v="0"/>
    <n v="70170.44"/>
    <n v="70170.44"/>
    <n v="329829.56"/>
    <n v="0.1754261"/>
  </r>
  <r>
    <s v="21375801"/>
    <s v="CENTRO NACIONAL DE LA MÚSICA"/>
    <x v="17"/>
    <s v="001"/>
    <x v="139"/>
    <s v="TRANSPORTE DE BIENES"/>
    <n v="7000000"/>
    <n v="7000000"/>
    <n v="5876452.5"/>
    <n v="0"/>
    <n v="0"/>
    <n v="0"/>
    <n v="4752904.3"/>
    <n v="4752904.3"/>
    <n v="2247095.7000000002"/>
    <n v="0.6789863285714286"/>
  </r>
  <r>
    <s v="21375801"/>
    <s v="CENTRO NACIONAL DE LA MÚSICA"/>
    <x v="17"/>
    <s v="001"/>
    <x v="33"/>
    <s v="COMIS. Y GASTOS POR SERV. FINANCIEROS Y COMERCIAL."/>
    <n v="5470088"/>
    <n v="5470088"/>
    <n v="5470088"/>
    <n v="0"/>
    <n v="0"/>
    <n v="0"/>
    <n v="3266740.41"/>
    <n v="2792610.01"/>
    <n v="2203347.59"/>
    <n v="0.59720070499779898"/>
  </r>
  <r>
    <s v="21375801"/>
    <s v="CENTRO NACIONAL DE LA MÚSICA"/>
    <x v="17"/>
    <s v="001"/>
    <x v="35"/>
    <s v="SERVICIOS DE GESTION Y APOYO"/>
    <n v="233093805"/>
    <n v="297203805"/>
    <n v="169921858.90000001"/>
    <n v="0"/>
    <n v="0"/>
    <n v="0"/>
    <n v="93578619.670000002"/>
    <n v="81959690.689999998"/>
    <n v="203625185.33000001"/>
    <n v="0.3148634643826313"/>
  </r>
  <r>
    <s v="21375801"/>
    <s v="CENTRO NACIONAL DE LA MÚSICA"/>
    <x v="17"/>
    <s v="001"/>
    <x v="141"/>
    <s v="SERVICIOS DE INGENIERIA Y ARQUITECTURA"/>
    <n v="0"/>
    <n v="200000"/>
    <n v="100000"/>
    <n v="0"/>
    <n v="0"/>
    <n v="0"/>
    <n v="190125"/>
    <n v="190125"/>
    <n v="9875"/>
    <n v="0.95062500000000005"/>
  </r>
  <r>
    <s v="21375801"/>
    <s v="CENTRO NACIONAL DE LA MÚSICA"/>
    <x v="17"/>
    <s v="001"/>
    <x v="37"/>
    <s v="SERVICIOS INFORMATICOS"/>
    <n v="0"/>
    <n v="30000000"/>
    <n v="0"/>
    <n v="0"/>
    <n v="0"/>
    <n v="0"/>
    <n v="0"/>
    <n v="0"/>
    <n v="30000000"/>
    <n v="0"/>
  </r>
  <r>
    <s v="21375801"/>
    <s v="CENTRO NACIONAL DE LA MÚSICA"/>
    <x v="17"/>
    <s v="001"/>
    <x v="38"/>
    <s v="SERVICIOS GENERALES"/>
    <n v="92502110"/>
    <n v="92502110"/>
    <n v="65435922.25"/>
    <n v="0"/>
    <n v="0"/>
    <n v="0"/>
    <n v="42836832.770000003"/>
    <n v="42543032.770000003"/>
    <n v="49665277.229999997"/>
    <n v="0.46309033134487421"/>
  </r>
  <r>
    <s v="21375801"/>
    <s v="CENTRO NACIONAL DE LA MÚSICA"/>
    <x v="17"/>
    <s v="001"/>
    <x v="39"/>
    <s v="OTROS SERVICIOS DE GESTION Y APOYO"/>
    <n v="140591695"/>
    <n v="174501695"/>
    <n v="104385936.65000001"/>
    <n v="0"/>
    <n v="0"/>
    <n v="0"/>
    <n v="50551661.899999999"/>
    <n v="39226532.920000002"/>
    <n v="123950033.09999999"/>
    <n v="0.28969152362674755"/>
  </r>
  <r>
    <s v="21375801"/>
    <s v="CENTRO NACIONAL DE LA MÚSICA"/>
    <x v="17"/>
    <s v="001"/>
    <x v="40"/>
    <s v="GASTOS DE VIAJE Y DE TRANSPORTE"/>
    <n v="26350000"/>
    <n v="26350000"/>
    <n v="20584359.5"/>
    <n v="0"/>
    <n v="0"/>
    <n v="0"/>
    <n v="19780640.890000001"/>
    <n v="18878190.890000001"/>
    <n v="6569359.1100000003"/>
    <n v="0.75068845882352941"/>
  </r>
  <r>
    <s v="21375801"/>
    <s v="CENTRO NACIONAL DE LA MÚSICA"/>
    <x v="17"/>
    <s v="001"/>
    <x v="41"/>
    <s v="TRANSPORTE DENTRO DEL PAIS"/>
    <n v="8350000"/>
    <n v="8350000"/>
    <n v="6550069.5"/>
    <n v="0"/>
    <n v="0"/>
    <n v="0"/>
    <n v="7352519.0800000001"/>
    <n v="6465469.0800000001"/>
    <n v="997480.92"/>
    <n v="0.88054120718562878"/>
  </r>
  <r>
    <s v="21375801"/>
    <s v="CENTRO NACIONAL DE LA MÚSICA"/>
    <x v="17"/>
    <s v="001"/>
    <x v="42"/>
    <s v="VIATICOS DENTRO DEL PAIS"/>
    <n v="18000000"/>
    <n v="18000000"/>
    <n v="14034290"/>
    <n v="0"/>
    <n v="0"/>
    <n v="0"/>
    <n v="12428121.810000001"/>
    <n v="12412721.810000001"/>
    <n v="5571878.1900000004"/>
    <n v="0.69045121166666668"/>
  </r>
  <r>
    <s v="21375801"/>
    <s v="CENTRO NACIONAL DE LA MÚSICA"/>
    <x v="17"/>
    <s v="001"/>
    <x v="45"/>
    <s v="SEGUROS, REASEGUROS Y OTRAS OBLIGACIONES"/>
    <n v="10000000"/>
    <n v="10000000"/>
    <n v="9500000"/>
    <n v="0"/>
    <n v="0"/>
    <n v="0"/>
    <n v="9996398.9800000004"/>
    <n v="9996398.9800000004"/>
    <n v="3601.02"/>
    <n v="0.99963989800000008"/>
  </r>
  <r>
    <s v="21375801"/>
    <s v="CENTRO NACIONAL DE LA MÚSICA"/>
    <x v="17"/>
    <s v="001"/>
    <x v="46"/>
    <s v="SEGUROS"/>
    <n v="10000000"/>
    <n v="10000000"/>
    <n v="9500000"/>
    <n v="0"/>
    <n v="0"/>
    <n v="0"/>
    <n v="9996398.9800000004"/>
    <n v="9996398.9800000004"/>
    <n v="3601.02"/>
    <n v="0.99963989800000008"/>
  </r>
  <r>
    <s v="21375801"/>
    <s v="CENTRO NACIONAL DE LA MÚSICA"/>
    <x v="17"/>
    <s v="001"/>
    <x v="47"/>
    <s v="CAPACITACION Y PROTOCOLO"/>
    <n v="1050000"/>
    <n v="1050000"/>
    <n v="787500"/>
    <n v="0"/>
    <n v="0"/>
    <n v="0"/>
    <n v="0"/>
    <n v="0"/>
    <n v="1050000"/>
    <n v="0"/>
  </r>
  <r>
    <s v="21375801"/>
    <s v="CENTRO NACIONAL DE LA MÚSICA"/>
    <x v="17"/>
    <s v="001"/>
    <x v="48"/>
    <s v="ACTIVIDADES DE CAPACITACION"/>
    <n v="1050000"/>
    <n v="1050000"/>
    <n v="787500"/>
    <n v="0"/>
    <n v="0"/>
    <n v="0"/>
    <n v="0"/>
    <n v="0"/>
    <n v="1050000"/>
    <n v="0"/>
  </r>
  <r>
    <s v="21375801"/>
    <s v="CENTRO NACIONAL DE LA MÚSICA"/>
    <x v="17"/>
    <s v="001"/>
    <x v="50"/>
    <s v="MANTENIMIENTO Y REPARACION"/>
    <n v="18200000"/>
    <n v="19200000"/>
    <n v="14302555.5"/>
    <n v="0"/>
    <n v="0"/>
    <n v="0"/>
    <n v="13580284.380000001"/>
    <n v="12641707.289999999"/>
    <n v="5619715.6200000001"/>
    <n v="0.70730647812500003"/>
  </r>
  <r>
    <s v="21375801"/>
    <s v="CENTRO NACIONAL DE LA MÚSICA"/>
    <x v="17"/>
    <s v="001"/>
    <x v="51"/>
    <s v="MANTENIMIENTO DE EDIFICIOS, LOCALES Y TERRENOS"/>
    <n v="11000000"/>
    <n v="11000000"/>
    <n v="8212500"/>
    <n v="0"/>
    <n v="0"/>
    <n v="0"/>
    <n v="9425737.7300000004"/>
    <n v="9080805.2300000004"/>
    <n v="1574262.27"/>
    <n v="0.85688524818181822"/>
  </r>
  <r>
    <s v="21375801"/>
    <s v="CENTRO NACIONAL DE LA MÚSICA"/>
    <x v="17"/>
    <s v="001"/>
    <x v="53"/>
    <s v="MANT. Y REPARACION DE EQUIPO DE TRANSPORTE"/>
    <n v="3000000"/>
    <n v="3500000"/>
    <n v="2690055.5"/>
    <n v="0"/>
    <n v="0"/>
    <n v="0"/>
    <n v="2705479.69"/>
    <n v="2314096.06"/>
    <n v="794520.31"/>
    <n v="0.77299419714285711"/>
  </r>
  <r>
    <s v="21375801"/>
    <s v="CENTRO NACIONAL DE LA MÚSICA"/>
    <x v="17"/>
    <s v="001"/>
    <x v="54"/>
    <s v="MANT. Y REPARACION DE EQUIPO Y MOBILIARIO DE OFIC."/>
    <n v="1700000"/>
    <n v="2200000"/>
    <n v="1525000"/>
    <n v="0"/>
    <n v="0"/>
    <n v="0"/>
    <n v="700600"/>
    <n v="700600"/>
    <n v="1499400"/>
    <n v="0.31845454545454543"/>
  </r>
  <r>
    <s v="21375801"/>
    <s v="CENTRO NACIONAL DE LA MÚSICA"/>
    <x v="17"/>
    <s v="001"/>
    <x v="56"/>
    <s v="MANTENIMIENTO Y REPARACION DE OTROS EQUIPOS"/>
    <n v="2500000"/>
    <n v="2500000"/>
    <n v="1875000"/>
    <n v="0"/>
    <n v="0"/>
    <n v="0"/>
    <n v="748466.96"/>
    <n v="546206"/>
    <n v="1751533.04"/>
    <n v="0.29938678399999996"/>
  </r>
  <r>
    <s v="21375801"/>
    <s v="CENTRO NACIONAL DE LA MÚSICA"/>
    <x v="17"/>
    <s v="001"/>
    <x v="57"/>
    <s v="IMPUESTOS"/>
    <n v="50000"/>
    <n v="50000"/>
    <n v="37500"/>
    <n v="0"/>
    <n v="0"/>
    <n v="0"/>
    <n v="0"/>
    <n v="0"/>
    <n v="50000"/>
    <n v="0"/>
  </r>
  <r>
    <s v="21375801"/>
    <s v="CENTRO NACIONAL DE LA MÚSICA"/>
    <x v="17"/>
    <s v="001"/>
    <x v="58"/>
    <s v="OTROS IMPUESTOS"/>
    <n v="50000"/>
    <n v="50000"/>
    <n v="37500"/>
    <n v="0"/>
    <n v="0"/>
    <n v="0"/>
    <n v="0"/>
    <n v="0"/>
    <n v="50000"/>
    <n v="0"/>
  </r>
  <r>
    <s v="21375801"/>
    <s v="CENTRO NACIONAL DE LA MÚSICA"/>
    <x v="17"/>
    <s v="001"/>
    <x v="61"/>
    <s v="MATERIALES Y SUMINISTROS"/>
    <n v="9270000"/>
    <n v="9270000"/>
    <n v="6992500.0099999998"/>
    <n v="0"/>
    <n v="0"/>
    <n v="0"/>
    <n v="4028782.53"/>
    <n v="3761845.98"/>
    <n v="5241217.47"/>
    <n v="0.43460437216828479"/>
  </r>
  <r>
    <s v="21375801"/>
    <s v="CENTRO NACIONAL DE LA MÚSICA"/>
    <x v="17"/>
    <s v="001"/>
    <x v="62"/>
    <s v="PRODUCTOS QUIMICOS Y CONEXOS"/>
    <n v="3420000"/>
    <n v="3120000"/>
    <n v="2323499.84"/>
    <n v="0"/>
    <n v="0"/>
    <n v="0"/>
    <n v="1120077.99"/>
    <n v="1120077.99"/>
    <n v="1999922.01"/>
    <n v="0.35899935576923075"/>
  </r>
  <r>
    <s v="21375801"/>
    <s v="CENTRO NACIONAL DE LA MÚSICA"/>
    <x v="17"/>
    <s v="001"/>
    <x v="63"/>
    <s v="COMBUSTIBLES Y LUBRICANTES"/>
    <n v="3000000"/>
    <n v="2700000"/>
    <n v="2008499.84"/>
    <n v="0"/>
    <n v="0"/>
    <n v="0"/>
    <n v="1056735.99"/>
    <n v="1056735.99"/>
    <n v="1643264.01"/>
    <n v="0.3913837"/>
  </r>
  <r>
    <s v="21375801"/>
    <s v="CENTRO NACIONAL DE LA MÚSICA"/>
    <x v="17"/>
    <s v="001"/>
    <x v="64"/>
    <s v="TINTAS, PINTURAS Y DILUYENTES"/>
    <n v="400000"/>
    <n v="400000"/>
    <n v="300000"/>
    <n v="0"/>
    <n v="0"/>
    <n v="0"/>
    <n v="63342"/>
    <n v="63342"/>
    <n v="336658"/>
    <n v="0.158355"/>
  </r>
  <r>
    <s v="21375801"/>
    <s v="CENTRO NACIONAL DE LA MÚSICA"/>
    <x v="17"/>
    <s v="001"/>
    <x v="144"/>
    <s v="OTROS PRODUCTOS QUIMICOS Y CONEXOS"/>
    <n v="20000"/>
    <n v="20000"/>
    <n v="15000"/>
    <n v="0"/>
    <n v="0"/>
    <n v="0"/>
    <n v="0"/>
    <n v="0"/>
    <n v="20000"/>
    <n v="0"/>
  </r>
  <r>
    <s v="21375801"/>
    <s v="CENTRO NACIONAL DE LA MÚSICA"/>
    <x v="17"/>
    <s v="001"/>
    <x v="65"/>
    <s v="ALIMENTOS Y PRODUCTOS AGROPECUARIOS"/>
    <n v="120000"/>
    <n v="120000"/>
    <n v="109833.5"/>
    <n v="0"/>
    <n v="0"/>
    <n v="0"/>
    <n v="99666"/>
    <n v="99666"/>
    <n v="20334"/>
    <n v="0.83055000000000001"/>
  </r>
  <r>
    <s v="21375801"/>
    <s v="CENTRO NACIONAL DE LA MÚSICA"/>
    <x v="17"/>
    <s v="001"/>
    <x v="67"/>
    <s v="ALIMENTOS Y BEBIDAS"/>
    <n v="120000"/>
    <n v="120000"/>
    <n v="109833.5"/>
    <n v="0"/>
    <n v="0"/>
    <n v="0"/>
    <n v="99666"/>
    <n v="99666"/>
    <n v="20334"/>
    <n v="0.83055000000000001"/>
  </r>
  <r>
    <s v="21375801"/>
    <s v="CENTRO NACIONAL DE LA MÚSICA"/>
    <x v="17"/>
    <s v="001"/>
    <x v="68"/>
    <s v="MATERIALES Y PROD DE USO EN LA CONSTRUC Y MANT."/>
    <n v="250000"/>
    <n v="250000"/>
    <n v="221666.67"/>
    <n v="0"/>
    <n v="0"/>
    <n v="0"/>
    <n v="178968.01"/>
    <n v="178968.01"/>
    <n v="71031.990000000005"/>
    <n v="0.71587204000000004"/>
  </r>
  <r>
    <s v="21375801"/>
    <s v="CENTRO NACIONAL DE LA MÚSICA"/>
    <x v="17"/>
    <s v="001"/>
    <x v="146"/>
    <s v="MADERA Y SUS DERIVADOS"/>
    <n v="20000"/>
    <n v="20000"/>
    <n v="15000"/>
    <n v="0"/>
    <n v="0"/>
    <n v="0"/>
    <n v="0"/>
    <n v="0"/>
    <n v="20000"/>
    <n v="0"/>
  </r>
  <r>
    <s v="21375801"/>
    <s v="CENTRO NACIONAL DE LA MÚSICA"/>
    <x v="17"/>
    <s v="001"/>
    <x v="69"/>
    <s v="MAT. Y PROD. ELECTRICOS, TELEFONICOS Y DE COMPUTO"/>
    <n v="40000"/>
    <n v="40000"/>
    <n v="40000"/>
    <n v="0"/>
    <n v="0"/>
    <n v="0"/>
    <n v="30200"/>
    <n v="30200"/>
    <n v="9800"/>
    <n v="0.755"/>
  </r>
  <r>
    <s v="21375801"/>
    <s v="CENTRO NACIONAL DE LA MÚSICA"/>
    <x v="17"/>
    <s v="001"/>
    <x v="147"/>
    <s v="MATERIALES Y PRODUCTOS DE VIDRIO"/>
    <n v="20000"/>
    <n v="20000"/>
    <n v="15000"/>
    <n v="0"/>
    <n v="0"/>
    <n v="0"/>
    <n v="0"/>
    <n v="0"/>
    <n v="20000"/>
    <n v="0"/>
  </r>
  <r>
    <s v="21375801"/>
    <s v="CENTRO NACIONAL DE LA MÚSICA"/>
    <x v="17"/>
    <s v="001"/>
    <x v="148"/>
    <s v="MATERIALES Y PRODUCTOS DE PLASTIC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7"/>
    <s v="001"/>
    <x v="149"/>
    <s v="OTROS MAT. Y PROD.DE USO EN LA CONSTRU. Y MANTENIM"/>
    <n v="150000"/>
    <n v="150000"/>
    <n v="131666.67000000001"/>
    <n v="0"/>
    <n v="0"/>
    <n v="0"/>
    <n v="130468.01"/>
    <n v="130468.01"/>
    <n v="19531.990000000002"/>
    <n v="0.86978673333333334"/>
  </r>
  <r>
    <s v="21375801"/>
    <s v="CENTRO NACIONAL DE LA MÚSICA"/>
    <x v="17"/>
    <s v="001"/>
    <x v="70"/>
    <s v="HERRAMIENTAS, REPUESTOS Y ACCESORIOS"/>
    <n v="2130000"/>
    <n v="2130000"/>
    <n v="1546442.5"/>
    <n v="0"/>
    <n v="0"/>
    <n v="0"/>
    <n v="683294.78"/>
    <n v="683294.78"/>
    <n v="1446705.22"/>
    <n v="0.32079567136150239"/>
  </r>
  <r>
    <s v="21375801"/>
    <s v="CENTRO NACIONAL DE LA MÚSICA"/>
    <x v="17"/>
    <s v="001"/>
    <x v="71"/>
    <s v="HERRAMIENTAS E INSTRUMENTOS"/>
    <n v="130000"/>
    <n v="130000"/>
    <n v="97500"/>
    <n v="0"/>
    <n v="0"/>
    <n v="0"/>
    <n v="80714.41"/>
    <n v="80714.41"/>
    <n v="49285.59"/>
    <n v="0.6208800769230769"/>
  </r>
  <r>
    <s v="21375801"/>
    <s v="CENTRO NACIONAL DE LA MÚSICA"/>
    <x v="17"/>
    <s v="001"/>
    <x v="72"/>
    <s v="REPUESTOS Y ACCESORIOS"/>
    <n v="2000000"/>
    <n v="2000000"/>
    <n v="1448942.5"/>
    <n v="0"/>
    <n v="0"/>
    <n v="0"/>
    <n v="602580.37"/>
    <n v="602580.37"/>
    <n v="1397419.63"/>
    <n v="0.30129018499999999"/>
  </r>
  <r>
    <s v="21375801"/>
    <s v="CENTRO NACIONAL DE LA MÚSICA"/>
    <x v="17"/>
    <s v="001"/>
    <x v="73"/>
    <s v="UTILES, MATERIALES Y SUMINISTROS DIVERSOS"/>
    <n v="3350000"/>
    <n v="3650000"/>
    <n v="2791057.5"/>
    <n v="0"/>
    <n v="0"/>
    <n v="0"/>
    <n v="1946775.75"/>
    <n v="1679839.2"/>
    <n v="1703224.25"/>
    <n v="0.53336321917808216"/>
  </r>
  <r>
    <s v="21375801"/>
    <s v="CENTRO NACIONAL DE LA MÚSICA"/>
    <x v="17"/>
    <s v="001"/>
    <x v="74"/>
    <s v="UTILES Y MATERIALES DE OFICINA Y COMPUTO"/>
    <n v="300000"/>
    <n v="600000"/>
    <n v="412500"/>
    <n v="0"/>
    <n v="0"/>
    <n v="0"/>
    <n v="292806.31"/>
    <n v="292806.31"/>
    <n v="307193.69"/>
    <n v="0.48801051666666667"/>
  </r>
  <r>
    <s v="21375801"/>
    <s v="CENTRO NACIONAL DE LA MÚSICA"/>
    <x v="17"/>
    <s v="001"/>
    <x v="75"/>
    <s v="PRODUCTOS DE PAPEL, CARTON E IMPRESOS"/>
    <n v="1000000"/>
    <n v="1000000"/>
    <n v="750000"/>
    <n v="0"/>
    <n v="0"/>
    <n v="0"/>
    <n v="181508.75"/>
    <n v="181508.75"/>
    <n v="818491.25"/>
    <n v="0.18150875"/>
  </r>
  <r>
    <s v="21375801"/>
    <s v="CENTRO NACIONAL DE LA MÚSICA"/>
    <x v="17"/>
    <s v="001"/>
    <x v="76"/>
    <s v="UTILES Y MATERIALES DE LIMPIEZA"/>
    <n v="2000000"/>
    <n v="2000000"/>
    <n v="1591057.5"/>
    <n v="0"/>
    <n v="0"/>
    <n v="0"/>
    <n v="1456040.68"/>
    <n v="1189104.1299999999"/>
    <n v="543959.31999999995"/>
    <n v="0.72802033999999993"/>
  </r>
  <r>
    <s v="21375801"/>
    <s v="CENTRO NACIONAL DE LA MÚSICA"/>
    <x v="17"/>
    <s v="001"/>
    <x v="77"/>
    <s v="UTILES Y MATERIALES DE RESGUARDO Y SEGURIDAD"/>
    <n v="50000"/>
    <n v="50000"/>
    <n v="37500"/>
    <n v="0"/>
    <n v="0"/>
    <n v="0"/>
    <n v="16420.009999999998"/>
    <n v="16420.009999999998"/>
    <n v="33579.99"/>
    <n v="0.32840019999999998"/>
  </r>
  <r>
    <s v="21375801"/>
    <s v="CENTRO NACIONAL DE LA MÚSICA"/>
    <x v="17"/>
    <s v="001"/>
    <x v="79"/>
    <s v="TRANSFERENCIAS CORRIENTES"/>
    <n v="113839734"/>
    <n v="112682132"/>
    <n v="103142116.34"/>
    <n v="0"/>
    <n v="0"/>
    <n v="0"/>
    <n v="58599094.369999997"/>
    <n v="58599094.359999999"/>
    <n v="54083037.630000003"/>
    <n v="0.52003892125505757"/>
  </r>
  <r>
    <s v="21375801"/>
    <s v="CENTRO NACIONAL DE LA MÚSICA"/>
    <x v="17"/>
    <s v="001"/>
    <x v="80"/>
    <s v="TRANSFERENCIAS CORRIENTES AL SECTOR PUBLICO"/>
    <n v="34818132"/>
    <n v="34818132"/>
    <n v="34544783"/>
    <n v="0"/>
    <n v="0"/>
    <n v="0"/>
    <n v="19484235.539999999"/>
    <n v="19484235.539999999"/>
    <n v="15333896.460000001"/>
    <n v="0.55960025483274056"/>
  </r>
  <r>
    <s v="21375801"/>
    <s v="CENTRO NACIONAL DE LA MÚSICA"/>
    <x v="17"/>
    <s v="001"/>
    <x v="243"/>
    <s v="CCSS CONTRIBUCION ESTATAL SEGURO PENSIONES (CONTRIBUCION ESTATAL AL SEGURO DE PENSIONES, SEGUN LEY NO. 17 DEL 22 DE OCTUBRE DE 1943, LEY"/>
    <n v="30035422"/>
    <n v="30035422"/>
    <n v="29799621"/>
    <n v="0"/>
    <n v="0"/>
    <n v="0"/>
    <n v="16807829.550000001"/>
    <n v="16807829.550000001"/>
    <n v="13227592.449999999"/>
    <n v="0.55960024633580974"/>
  </r>
  <r>
    <s v="21375801"/>
    <s v="CENTRO NACIONAL DE LA MÚSICA"/>
    <x v="17"/>
    <s v="001"/>
    <x v="244"/>
    <s v="CCSS CONTRIBUCION ESTATAL SEGURO SALUD (CONTRIBUCION ESTATAL AL SEGURO DE SALUD, SEGUN LEY NO. 17 DEL 22 DE OCTUBRE DE 1943, LEY"/>
    <n v="4782710"/>
    <n v="4782710"/>
    <n v="4745162"/>
    <n v="0"/>
    <n v="0"/>
    <n v="0"/>
    <n v="2676405.9900000002"/>
    <n v="2676405.9900000002"/>
    <n v="2106304.0099999998"/>
    <n v="0.55960030819347195"/>
  </r>
  <r>
    <s v="21375801"/>
    <s v="CENTRO NACIONAL DE LA MÚSICA"/>
    <x v="17"/>
    <s v="001"/>
    <x v="84"/>
    <s v="TRANSFERENCIAS CORRIENTES A PERSONAS"/>
    <n v="15500000"/>
    <n v="15500000"/>
    <n v="10958333.34"/>
    <n v="0"/>
    <n v="0"/>
    <n v="0"/>
    <n v="8416800"/>
    <n v="8416800"/>
    <n v="7083200"/>
    <n v="0.54301935483870967"/>
  </r>
  <r>
    <s v="21375801"/>
    <s v="CENTRO NACIONAL DE LA MÚSICA"/>
    <x v="17"/>
    <s v="001"/>
    <x v="86"/>
    <s v="OTRAS TRANSFERENCIAS A PERSONAS"/>
    <n v="15500000"/>
    <n v="15500000"/>
    <n v="10958333.34"/>
    <n v="0"/>
    <n v="0"/>
    <n v="0"/>
    <n v="8416800"/>
    <n v="8416800"/>
    <n v="7083200"/>
    <n v="0.54301935483870967"/>
  </r>
  <r>
    <s v="21375801"/>
    <s v="CENTRO NACIONAL DE LA MÚSICA"/>
    <x v="17"/>
    <s v="001"/>
    <x v="87"/>
    <s v="PRESTACIONES"/>
    <n v="36900000"/>
    <n v="36900000"/>
    <n v="32175000"/>
    <n v="0"/>
    <n v="0"/>
    <n v="0"/>
    <n v="5234058.83"/>
    <n v="5234058.82"/>
    <n v="31665941.170000002"/>
    <n v="0.14184441273712736"/>
  </r>
  <r>
    <s v="21375801"/>
    <s v="CENTRO NACIONAL DE LA MÚSICA"/>
    <x v="17"/>
    <s v="001"/>
    <x v="88"/>
    <s v="PRESTACIONES LEGALES"/>
    <n v="18900000"/>
    <n v="18900000"/>
    <n v="14175000"/>
    <n v="0"/>
    <n v="0"/>
    <n v="0"/>
    <n v="1884198.23"/>
    <n v="1884198.22"/>
    <n v="17015801.77"/>
    <n v="9.9693028042328047E-2"/>
  </r>
  <r>
    <s v="21375801"/>
    <s v="CENTRO NACIONAL DE LA MÚSICA"/>
    <x v="17"/>
    <s v="001"/>
    <x v="89"/>
    <s v="OTRAS PRESTACIONES"/>
    <n v="18000000"/>
    <n v="18000000"/>
    <n v="18000000"/>
    <n v="0"/>
    <n v="0"/>
    <n v="0"/>
    <n v="3349860.6"/>
    <n v="3349860.6"/>
    <n v="14650139.4"/>
    <n v="0.18610336666666666"/>
  </r>
  <r>
    <s v="21375801"/>
    <s v="CENTRO NACIONAL DE LA MÚSICA"/>
    <x v="17"/>
    <s v="001"/>
    <x v="94"/>
    <s v="OTRAS TRANSFERENCIAS CORRIENTES AL SECTOR PRIVADO"/>
    <n v="0"/>
    <n v="0"/>
    <n v="0"/>
    <n v="0"/>
    <n v="0"/>
    <n v="0"/>
    <n v="0"/>
    <n v="0"/>
    <n v="0"/>
    <n v="0"/>
  </r>
  <r>
    <s v="21375801"/>
    <s v="CENTRO NACIONAL DE LA MÚSICA"/>
    <x v="17"/>
    <s v="001"/>
    <x v="95"/>
    <s v="INDEMNIZACIONES"/>
    <n v="0"/>
    <n v="0"/>
    <n v="0"/>
    <n v="0"/>
    <n v="0"/>
    <n v="0"/>
    <n v="0"/>
    <n v="0"/>
    <n v="0"/>
    <n v="0"/>
  </r>
  <r>
    <s v="21375801"/>
    <s v="CENTRO NACIONAL DE LA MÚSICA"/>
    <x v="17"/>
    <s v="001"/>
    <x v="96"/>
    <s v="TRANSFERENCIAS CORRIENTES AL SECTOR EXTERNO"/>
    <n v="26621602"/>
    <n v="25464000"/>
    <n v="25464000"/>
    <n v="0"/>
    <n v="0"/>
    <n v="0"/>
    <n v="25464000"/>
    <n v="25464000"/>
    <n v="0"/>
    <n v="1"/>
  </r>
  <r>
    <s v="21375801"/>
    <s v="CENTRO NACIONAL DE LA MÚSICA"/>
    <x v="17"/>
    <s v="001"/>
    <x v="245"/>
    <s v="SECRETARIA GENERAL IBEROAMERICANA-SEGIB (PARA PAGO DE LA SECRETARIA GENERAL IBEROAMERICANA-SEGIB POR CUOTA ANUAL DE MEMBRESIA"/>
    <n v="26621602"/>
    <n v="25464000"/>
    <n v="25464000"/>
    <n v="0"/>
    <n v="0"/>
    <n v="0"/>
    <n v="25464000"/>
    <n v="25464000"/>
    <n v="0"/>
    <n v="1"/>
  </r>
  <r>
    <s v="21375801"/>
    <s v="CENTRO NACIONAL DE LA MÚSICA"/>
    <x v="17"/>
    <s v="280"/>
    <x v="99"/>
    <s v="BIENES DURADEROS"/>
    <n v="32000000"/>
    <n v="32000000"/>
    <n v="32000000"/>
    <n v="0"/>
    <n v="0"/>
    <n v="0"/>
    <n v="3628470"/>
    <n v="1848774"/>
    <n v="28371530"/>
    <n v="0.1133896875"/>
  </r>
  <r>
    <s v="21375801"/>
    <s v="CENTRO NACIONAL DE LA MÚSICA"/>
    <x v="17"/>
    <s v="280"/>
    <x v="100"/>
    <s v="MAQUINARIA, EQUIPO Y MOBILIARIO"/>
    <n v="29000000"/>
    <n v="24000000"/>
    <n v="24000000"/>
    <n v="0"/>
    <n v="0"/>
    <n v="0"/>
    <n v="3628470"/>
    <n v="1848774"/>
    <n v="20371530"/>
    <n v="0.15118624999999999"/>
  </r>
  <r>
    <s v="21375801"/>
    <s v="CENTRO NACIONAL DE LA MÚSICA"/>
    <x v="17"/>
    <s v="280"/>
    <x v="102"/>
    <s v="EQUIPO Y MOBILIARIO DE OFICINA"/>
    <n v="1500000"/>
    <n v="1500000"/>
    <n v="1500000"/>
    <n v="0"/>
    <n v="0"/>
    <n v="0"/>
    <n v="0"/>
    <n v="0"/>
    <n v="1500000"/>
    <n v="0"/>
  </r>
  <r>
    <s v="21375801"/>
    <s v="CENTRO NACIONAL DE LA MÚSICA"/>
    <x v="17"/>
    <s v="280"/>
    <x v="103"/>
    <s v="EQUIPO Y PROGRAMAS DE COMPUTO"/>
    <n v="12000000"/>
    <n v="5000000"/>
    <n v="5000000"/>
    <n v="0"/>
    <n v="0"/>
    <n v="0"/>
    <n v="0"/>
    <n v="0"/>
    <n v="5000000"/>
    <n v="0"/>
  </r>
  <r>
    <s v="21375801"/>
    <s v="CENTRO NACIONAL DE LA MÚSICA"/>
    <x v="17"/>
    <s v="280"/>
    <x v="236"/>
    <s v="EQUIPO Y MOBILIARIO EDUCACIONAL, DEP. Y RECREATIVO"/>
    <n v="14500000"/>
    <n v="14500000"/>
    <n v="14500000"/>
    <n v="0"/>
    <n v="0"/>
    <n v="0"/>
    <n v="2752470"/>
    <n v="972774"/>
    <n v="11747530"/>
    <n v="0.1898255172413793"/>
  </r>
  <r>
    <s v="21375801"/>
    <s v="CENTRO NACIONAL DE LA MÚSICA"/>
    <x v="17"/>
    <s v="280"/>
    <x v="104"/>
    <s v="MAQUINARIA, EQUIPO Y MOBILIARIO DIVERSO"/>
    <n v="1000000"/>
    <n v="3000000"/>
    <n v="3000000"/>
    <n v="0"/>
    <n v="0"/>
    <n v="0"/>
    <n v="876000"/>
    <n v="876000"/>
    <n v="2124000"/>
    <n v="0.29199999999999998"/>
  </r>
  <r>
    <s v="21375801"/>
    <s v="CENTRO NACIONAL DE LA MÚSICA"/>
    <x v="17"/>
    <s v="280"/>
    <x v="105"/>
    <s v="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7"/>
    <s v="280"/>
    <x v="107"/>
    <s v="OTRAS CONSTRUCCIONES, ADICIONES Y MEJORAS"/>
    <n v="0"/>
    <n v="3000000"/>
    <n v="3000000"/>
    <n v="0"/>
    <n v="0"/>
    <n v="0"/>
    <n v="0"/>
    <n v="0"/>
    <n v="3000000"/>
    <n v="0"/>
  </r>
  <r>
    <s v="21375801"/>
    <s v="CENTRO NACIONAL DE LA MÚSICA"/>
    <x v="17"/>
    <s v="280"/>
    <x v="108"/>
    <s v="BIENES DURADEROS DIVERSOS"/>
    <n v="3000000"/>
    <n v="5000000"/>
    <n v="5000000"/>
    <n v="0"/>
    <n v="0"/>
    <n v="0"/>
    <n v="0"/>
    <n v="0"/>
    <n v="5000000"/>
    <n v="0"/>
  </r>
  <r>
    <s v="21375801"/>
    <s v="CENTRO NACIONAL DE LA MÚSICA"/>
    <x v="17"/>
    <s v="280"/>
    <x v="109"/>
    <s v="BIENES INTANGIBLES"/>
    <n v="3000000"/>
    <n v="5000000"/>
    <n v="5000000"/>
    <n v="0"/>
    <n v="0"/>
    <n v="0"/>
    <n v="0"/>
    <n v="0"/>
    <n v="5000000"/>
    <n v="0"/>
  </r>
  <r>
    <s v="21375802"/>
    <s v="SIST. NAC. DE EDUCACIÓN MUSICAL"/>
    <x v="18"/>
    <s v="001"/>
    <x v="0"/>
    <s v=""/>
    <n v="3124628367"/>
    <n v="3137196867"/>
    <n v="2991149735"/>
    <n v="0"/>
    <n v="0"/>
    <n v="0"/>
    <n v="1668669810.48"/>
    <n v="1579894696.1700001"/>
    <n v="1468527056.52"/>
    <n v="0.5318983414884304"/>
  </r>
  <r>
    <s v="21375802"/>
    <s v="SISTEMA NACIONAL DE EDUCACIÓN MUSICAL"/>
    <x v="19"/>
    <s v="001"/>
    <x v="1"/>
    <s v="REMUNERACIONES"/>
    <n v="2518123061"/>
    <n v="2518123061"/>
    <n v="2513003061"/>
    <n v="0"/>
    <n v="0"/>
    <n v="0"/>
    <n v="1348171306.3199999"/>
    <n v="1306282980.3199999"/>
    <n v="1169951754.6800001"/>
    <n v="0.5353873792747097"/>
  </r>
  <r>
    <s v="21375802"/>
    <s v="SISTEMA NACIONAL DE EDUCACIÓN MUSICAL"/>
    <x v="19"/>
    <s v="001"/>
    <x v="2"/>
    <s v="REMUNERACIONES BASICAS"/>
    <n v="1432974928"/>
    <n v="1479529515"/>
    <n v="1479529515"/>
    <n v="0"/>
    <n v="0"/>
    <n v="0"/>
    <n v="808103981.89999998"/>
    <n v="794062720.89999998"/>
    <n v="671425533.10000002"/>
    <n v="0.5461898351517509"/>
  </r>
  <r>
    <s v="21375802"/>
    <s v="SISTEMA NACIONAL DE EDUCACIÓN MUSICAL"/>
    <x v="19"/>
    <s v="001"/>
    <x v="3"/>
    <s v="SUELDOS PARA CARGOS FIJOS"/>
    <n v="1432974928"/>
    <n v="1479529515"/>
    <n v="1479529515"/>
    <n v="0"/>
    <n v="0"/>
    <n v="0"/>
    <n v="808103981.89999998"/>
    <n v="794062720.89999998"/>
    <n v="671425533.10000002"/>
    <n v="0.5461898351517509"/>
  </r>
  <r>
    <s v="21375802"/>
    <s v="SISTEMA NACIONAL DE EDUCACIÓN MUSICAL"/>
    <x v="19"/>
    <s v="001"/>
    <x v="5"/>
    <s v="REMUNERACIONES EVENTUALES"/>
    <n v="6000000"/>
    <n v="6000000"/>
    <n v="6000000"/>
    <n v="0"/>
    <n v="0"/>
    <n v="0"/>
    <n v="3724389.77"/>
    <n v="3724389.77"/>
    <n v="2275610.23"/>
    <n v="0.62073162833333329"/>
  </r>
  <r>
    <s v="21375802"/>
    <s v="SISTEMA NACIONAL DE EDUCACIÓN MUSICAL"/>
    <x v="19"/>
    <s v="001"/>
    <x v="6"/>
    <s v="TIEMPO EXTRAORDINARIO"/>
    <n v="6000000"/>
    <n v="6000000"/>
    <n v="6000000"/>
    <n v="0"/>
    <n v="0"/>
    <n v="0"/>
    <n v="3724389.77"/>
    <n v="3724389.77"/>
    <n v="2275610.23"/>
    <n v="0.62073162833333329"/>
  </r>
  <r>
    <s v="21375802"/>
    <s v="SISTEMA NACIONAL DE EDUCACIÓN MUSICAL"/>
    <x v="19"/>
    <s v="001"/>
    <x v="7"/>
    <s v="INCENTIVOS SALARIALES"/>
    <n v="677325387"/>
    <n v="630770800"/>
    <n v="626437600"/>
    <n v="0"/>
    <n v="0"/>
    <n v="0"/>
    <n v="310120786.31"/>
    <n v="310120786.31"/>
    <n v="320650013.69"/>
    <n v="0.4916536819871814"/>
  </r>
  <r>
    <s v="21375802"/>
    <s v="SISTEMA NACIONAL DE EDUCACIÓN MUSICAL"/>
    <x v="19"/>
    <s v="001"/>
    <x v="8"/>
    <s v="RETRIBUCION POR AÑOS SERVIDOS"/>
    <n v="276900000"/>
    <n v="243321127"/>
    <n v="243321127"/>
    <n v="0"/>
    <n v="0"/>
    <n v="0"/>
    <n v="128585822.56"/>
    <n v="128585822.56"/>
    <n v="114735304.44"/>
    <n v="0.52846139644914603"/>
  </r>
  <r>
    <s v="21375802"/>
    <s v="SISTEMA NACIONAL DE EDUCACIÓN MUSICAL"/>
    <x v="19"/>
    <s v="001"/>
    <x v="9"/>
    <s v="RESTRICCION AL EJERCICIO LIBERAL DE LA PROFESION"/>
    <n v="77765850"/>
    <n v="66389160"/>
    <n v="66389160"/>
    <n v="0"/>
    <n v="0"/>
    <n v="0"/>
    <n v="38491639.340000004"/>
    <n v="38491639.340000004"/>
    <n v="27897520.66"/>
    <n v="0.57978801569412841"/>
  </r>
  <r>
    <s v="21375802"/>
    <s v="SISTEMA NACIONAL DE EDUCACIÓN MUSICAL"/>
    <x v="19"/>
    <s v="001"/>
    <x v="10"/>
    <s v="DECIMOTERCER MES"/>
    <n v="162448034"/>
    <n v="162448034"/>
    <n v="162114834"/>
    <n v="0"/>
    <n v="0"/>
    <n v="0"/>
    <n v="0"/>
    <n v="0"/>
    <n v="162448034"/>
    <n v="0"/>
  </r>
  <r>
    <s v="21375802"/>
    <s v="SISTEMA NACIONAL DE EDUCACIÓN MUSICAL"/>
    <x v="19"/>
    <s v="001"/>
    <x v="11"/>
    <s v="SALARIO ESCOLAR"/>
    <n v="136511503"/>
    <n v="136511503"/>
    <n v="132511503"/>
    <n v="0"/>
    <n v="0"/>
    <n v="0"/>
    <n v="131216258"/>
    <n v="131216258"/>
    <n v="5295245"/>
    <n v="0.96121026518915409"/>
  </r>
  <r>
    <s v="21375802"/>
    <s v="SISTEMA NACIONAL DE EDUCACIÓN MUSICAL"/>
    <x v="19"/>
    <s v="001"/>
    <x v="12"/>
    <s v="OTROS INCENTIVOS SALARIALES"/>
    <n v="23700000"/>
    <n v="22100976"/>
    <n v="22100976"/>
    <n v="0"/>
    <n v="0"/>
    <n v="0"/>
    <n v="11827066.41"/>
    <n v="11827066.41"/>
    <n v="10273909.59"/>
    <n v="0.53513774278565795"/>
  </r>
  <r>
    <s v="21375802"/>
    <s v="SISTEMA NACIONAL DE EDUCACIÓN MUSICAL"/>
    <x v="19"/>
    <s v="001"/>
    <x v="13"/>
    <s v="CONTRIB. PATRONALES AL DES. Y LA SEGURIDAD SOCIAL"/>
    <n v="190500598"/>
    <n v="190500598"/>
    <n v="190110598"/>
    <n v="0"/>
    <n v="0"/>
    <n v="0"/>
    <n v="109609598"/>
    <n v="95815067"/>
    <n v="80891000"/>
    <n v="0.57537666102234497"/>
  </r>
  <r>
    <s v="21375802"/>
    <s v="SISTEMA NACIONAL DE EDUCACIÓN MUSICAL"/>
    <x v="19"/>
    <s v="001"/>
    <x v="246"/>
    <s v="CCSS CONTRIBUCION PATRONAL SEGURO SALUD (CONTRIBUCION PATRONAL SEGURO DE SALUD, SEGUN LEY NO. 17 DEL 22 DE OCTUBRE DE 1943, LEY"/>
    <n v="180731336"/>
    <n v="180731336"/>
    <n v="180361336"/>
    <n v="0"/>
    <n v="0"/>
    <n v="0"/>
    <n v="103993087"/>
    <n v="90905624"/>
    <n v="76738249"/>
    <n v="0.57540152859822824"/>
  </r>
  <r>
    <s v="21375802"/>
    <s v="SISTEMA NACIONAL DE EDUCACIÓN MUSICAL"/>
    <x v="19"/>
    <s v="001"/>
    <x v="247"/>
    <s v="BANCO POPULAR Y DE DESARROLLO COMUNAL. (BPDC) (SEGUN LEY NO. 4351 DEL 11 DE JULIO DE 1969, LEY ORGANICA DEL B.P.D.C.)."/>
    <n v="9769262"/>
    <n v="9769262"/>
    <n v="9749262"/>
    <n v="0"/>
    <n v="0"/>
    <n v="0"/>
    <n v="5616511"/>
    <n v="4909443"/>
    <n v="4152751"/>
    <n v="0.5749166108965037"/>
  </r>
  <r>
    <s v="21375802"/>
    <s v="SISTEMA NACIONAL DE EDUCACIÓN MUSICAL"/>
    <x v="19"/>
    <s v="001"/>
    <x v="16"/>
    <s v="CONTRIB PATRONALES A FOND PENS Y OTROS FOND CAPIT."/>
    <n v="211322148"/>
    <n v="211322148"/>
    <n v="210925348"/>
    <n v="0"/>
    <n v="0"/>
    <n v="0"/>
    <n v="116612550.34"/>
    <n v="102560016.34"/>
    <n v="94709597.659999996"/>
    <n v="0.55182360885334181"/>
  </r>
  <r>
    <s v="21375802"/>
    <s v="SISTEMA NACIONAL DE EDUCACIÓN MUSICAL"/>
    <x v="19"/>
    <s v="001"/>
    <x v="248"/>
    <s v="CCSS CONTRIBUCION PATRONAL SEGURO PENSIONES (CONTRIBUCION PATRONAL SEGURO DE PENSIONES, SEGUN LEY NO. 17 DEL 22 DE OCTUBRE DE 1943, LEY"/>
    <n v="105898794"/>
    <n v="105898794"/>
    <n v="105681994"/>
    <n v="0"/>
    <n v="0"/>
    <n v="0"/>
    <n v="61081963"/>
    <n v="53392999"/>
    <n v="44816831"/>
    <n v="0.57679564320628618"/>
  </r>
  <r>
    <s v="21375802"/>
    <s v="SISTEMA NACIONAL DE EDUCACIÓN MUSICAL"/>
    <x v="19"/>
    <s v="001"/>
    <x v="249"/>
    <s v="CCSS APORTE PATRONAL REGIMEN PENSIONES (APORTE PATRONAL AL REGIMEN DE PENSIONES, SEGUN LEY DE PROTECCION AL TRABAJADOR NO. 7983 DEL 16"/>
    <n v="58615569"/>
    <n v="58615569"/>
    <n v="58495569"/>
    <n v="0"/>
    <n v="0"/>
    <n v="0"/>
    <n v="33765759"/>
    <n v="29523377"/>
    <n v="24849810"/>
    <n v="0.57605444382873772"/>
  </r>
  <r>
    <s v="21375802"/>
    <s v="SISTEMA NACIONAL DE EDUCACIÓN MUSICAL"/>
    <x v="19"/>
    <s v="001"/>
    <x v="250"/>
    <s v="CCSS APORTE PATRONAL FONDO CAPITALIZACION LABORAL (APORTE PATRONAL AL FONDO DE CAPITALIZACION LABORAL, SEGUN LEY DE PROTECCION AL TRABAJADOR"/>
    <n v="29307785"/>
    <n v="29307785"/>
    <n v="29247785"/>
    <n v="0"/>
    <n v="0"/>
    <n v="0"/>
    <n v="16849466"/>
    <n v="14728278"/>
    <n v="12458319"/>
    <n v="0.57491434443101042"/>
  </r>
  <r>
    <s v="21375802"/>
    <s v="SISTEMA NACIONAL DE EDUCACIÓN MUSICAL"/>
    <x v="19"/>
    <s v="001"/>
    <x v="251"/>
    <s v="ASOCIACION DE EMPLEADOS DEL MINISTERIO DEL CULTURA Y JUVENTUD (ASEMICULTURA). (APORTE PATRONAL A LA ASOCIACION DE EMPLEADOS DEL"/>
    <n v="17500000"/>
    <n v="17500000"/>
    <n v="17500000"/>
    <n v="0"/>
    <n v="0"/>
    <n v="0"/>
    <n v="4915362.34"/>
    <n v="4915362.34"/>
    <n v="12584637.66"/>
    <n v="0.28087784799999999"/>
  </r>
  <r>
    <s v="21375802"/>
    <s v="SISTEMA NACIONAL DE EDUCACIÓN MUSICAL"/>
    <x v="19"/>
    <s v="001"/>
    <x v="21"/>
    <s v="SERVICIOS"/>
    <n v="414987078"/>
    <n v="428208078"/>
    <n v="304028746"/>
    <n v="0"/>
    <n v="0"/>
    <n v="0"/>
    <n v="223161954.25"/>
    <n v="181007054.36000001"/>
    <n v="205046123.75"/>
    <n v="0.52115306953644158"/>
  </r>
  <r>
    <s v="21375802"/>
    <s v="SISTEMA NACIONAL DE EDUCACIÓN MUSICAL"/>
    <x v="19"/>
    <s v="001"/>
    <x v="22"/>
    <s v="ALQUILERES"/>
    <n v="117087900"/>
    <n v="130308900"/>
    <n v="87815925"/>
    <n v="0"/>
    <n v="0"/>
    <n v="0"/>
    <n v="65154450.020000003"/>
    <n v="64817199.270000003"/>
    <n v="65154449.979999997"/>
    <n v="0.50000000015348145"/>
  </r>
  <r>
    <s v="21375802"/>
    <s v="SISTEMA NACIONAL DE EDUCACIÓN MUSICAL"/>
    <x v="19"/>
    <s v="001"/>
    <x v="159"/>
    <s v="ALQUILER DE EDIFICIOS, LOCALES Y TERRENOS"/>
    <n v="117087900"/>
    <n v="130308900"/>
    <n v="87815925"/>
    <n v="0"/>
    <n v="0"/>
    <n v="0"/>
    <n v="65154450.020000003"/>
    <n v="64817199.270000003"/>
    <n v="65154449.979999997"/>
    <n v="0.50000000015348145"/>
  </r>
  <r>
    <s v="21375802"/>
    <s v="SISTEMA NACIONAL DE EDUCACIÓN MUSICAL"/>
    <x v="19"/>
    <s v="001"/>
    <x v="24"/>
    <s v="SERVICIOS BASICOS"/>
    <n v="41317164"/>
    <n v="41317164"/>
    <n v="30837873"/>
    <n v="0"/>
    <n v="0"/>
    <n v="0"/>
    <n v="16689206.99"/>
    <n v="15835838.49"/>
    <n v="24627957.010000002"/>
    <n v="0.40392915133284563"/>
  </r>
  <r>
    <s v="21375802"/>
    <s v="SISTEMA NACIONAL DE EDUCACIÓN MUSICAL"/>
    <x v="19"/>
    <s v="001"/>
    <x v="25"/>
    <s v="SERVICIO DE AGUA Y ALCANTARILLADO"/>
    <n v="12051000"/>
    <n v="12051000"/>
    <n v="9038250"/>
    <n v="0"/>
    <n v="0"/>
    <n v="0"/>
    <n v="4429739.8"/>
    <n v="4429739.8"/>
    <n v="7621260.2000000002"/>
    <n v="0.36758275661770806"/>
  </r>
  <r>
    <s v="21375802"/>
    <s v="SISTEMA NACIONAL DE EDUCACIÓN MUSICAL"/>
    <x v="19"/>
    <s v="001"/>
    <x v="26"/>
    <s v="SERVICIO DE ENERGIA ELECTRICA"/>
    <n v="13596000"/>
    <n v="13596000"/>
    <n v="10197000"/>
    <n v="0"/>
    <n v="0"/>
    <n v="0"/>
    <n v="5501757.0999999996"/>
    <n v="5501757.0999999996"/>
    <n v="8094242.9000000004"/>
    <n v="0.40465998087672844"/>
  </r>
  <r>
    <s v="21375802"/>
    <s v="SISTEMA NACIONAL DE EDUCACIÓN MUSICAL"/>
    <x v="19"/>
    <s v="001"/>
    <x v="27"/>
    <s v="SERVICIO DE TELECOMUNICACIONES"/>
    <n v="13921805"/>
    <n v="13921805"/>
    <n v="10291353.75"/>
    <n v="0"/>
    <n v="0"/>
    <n v="0"/>
    <n v="5991251.04"/>
    <n v="5137882.54"/>
    <n v="7930553.96"/>
    <n v="0.43035016220956979"/>
  </r>
  <r>
    <s v="21375802"/>
    <s v="SISTEMA NACIONAL DE EDUCACIÓN MUSICAL"/>
    <x v="19"/>
    <s v="001"/>
    <x v="28"/>
    <s v="OTROS SERVICIOS BASICOS"/>
    <n v="1748359"/>
    <n v="1748359"/>
    <n v="1311269.25"/>
    <n v="0"/>
    <n v="0"/>
    <n v="0"/>
    <n v="766459.05"/>
    <n v="766459.05"/>
    <n v="981899.95"/>
    <n v="0.43838768239246062"/>
  </r>
  <r>
    <s v="21375802"/>
    <s v="SISTEMA NACIONAL DE EDUCACIÓN MUSICAL"/>
    <x v="19"/>
    <s v="001"/>
    <x v="29"/>
    <s v="SERVICIOS COMERCIALES Y FINANCIEROS"/>
    <n v="12285173"/>
    <n v="12285173"/>
    <n v="10027958.92"/>
    <n v="0"/>
    <n v="0"/>
    <n v="0"/>
    <n v="1617862.66"/>
    <n v="1553575.32"/>
    <n v="10667310.34"/>
    <n v="0.13169229769902305"/>
  </r>
  <r>
    <s v="21375802"/>
    <s v="SISTEMA NACIONAL DE EDUCACIÓN MUSICAL"/>
    <x v="19"/>
    <s v="001"/>
    <x v="30"/>
    <s v="INFORMACION"/>
    <n v="200000"/>
    <n v="200000"/>
    <n v="150000"/>
    <n v="0"/>
    <n v="0"/>
    <n v="0"/>
    <n v="50895.199999999997"/>
    <n v="50895.199999999997"/>
    <n v="149104.79999999999"/>
    <n v="0.25447599999999998"/>
  </r>
  <r>
    <s v="21375802"/>
    <s v="SISTEMA NACIONAL DE EDUCACIÓN MUSICAL"/>
    <x v="19"/>
    <s v="001"/>
    <x v="139"/>
    <s v="TRANSPORTE DE BIENES"/>
    <n v="8000000"/>
    <n v="8000000"/>
    <n v="6000000"/>
    <n v="0"/>
    <n v="0"/>
    <n v="0"/>
    <n v="0"/>
    <n v="0"/>
    <n v="8000000"/>
    <n v="0"/>
  </r>
  <r>
    <s v="21375802"/>
    <s v="SISTEMA NACIONAL DE EDUCACIÓN MUSICAL"/>
    <x v="19"/>
    <s v="001"/>
    <x v="33"/>
    <s v="COMIS. Y GASTOS POR SERV. FINANCIEROS Y COMERCIAL."/>
    <n v="2589650"/>
    <n v="2589650"/>
    <n v="2589650"/>
    <n v="0"/>
    <n v="0"/>
    <n v="0"/>
    <n v="1258692.03"/>
    <n v="1258692.03"/>
    <n v="1330957.97"/>
    <n v="0.48604716081323734"/>
  </r>
  <r>
    <s v="21375802"/>
    <s v="SISTEMA NACIONAL DE EDUCACIÓN MUSICAL"/>
    <x v="19"/>
    <s v="001"/>
    <x v="34"/>
    <s v="SERVICIOS DE TECNOLOGIAS DE INFORMACION"/>
    <n v="1495523"/>
    <n v="1495523"/>
    <n v="1288308.92"/>
    <n v="0"/>
    <n v="0"/>
    <n v="0"/>
    <n v="308275.43"/>
    <n v="243988.09"/>
    <n v="1187247.57"/>
    <n v="0.20613218920738766"/>
  </r>
  <r>
    <s v="21375802"/>
    <s v="SISTEMA NACIONAL DE EDUCACIÓN MUSICAL"/>
    <x v="19"/>
    <s v="001"/>
    <x v="35"/>
    <s v="SERVICIOS DE GESTION Y APOYO"/>
    <n v="168055722"/>
    <n v="168055722"/>
    <n v="120666149.84"/>
    <n v="0"/>
    <n v="0"/>
    <n v="0"/>
    <n v="81224776.099999994"/>
    <n v="77064005.400000006"/>
    <n v="86830945.900000006"/>
    <n v="0.48332050306504881"/>
  </r>
  <r>
    <s v="21375802"/>
    <s v="SISTEMA NACIONAL DE EDUCACIÓN MUSICAL"/>
    <x v="19"/>
    <s v="001"/>
    <x v="37"/>
    <s v="SERVICIOS INFORMATICOS"/>
    <n v="2161824"/>
    <n v="2161824"/>
    <n v="1441216"/>
    <n v="0"/>
    <n v="0"/>
    <n v="0"/>
    <n v="0"/>
    <n v="0"/>
    <n v="2161824"/>
    <n v="0"/>
  </r>
  <r>
    <s v="21375802"/>
    <s v="SISTEMA NACIONAL DE EDUCACIÓN MUSICAL"/>
    <x v="19"/>
    <s v="001"/>
    <x v="38"/>
    <s v="SERVICIOS GENERALES"/>
    <n v="163893898"/>
    <n v="160393898"/>
    <n v="115974933.84"/>
    <n v="0"/>
    <n v="0"/>
    <n v="0"/>
    <n v="80646983.079999998"/>
    <n v="77041324.879999995"/>
    <n v="79746914.920000002"/>
    <n v="0.50280580549267528"/>
  </r>
  <r>
    <s v="21375802"/>
    <s v="SISTEMA NACIONAL DE EDUCACIÓN MUSICAL"/>
    <x v="19"/>
    <s v="001"/>
    <x v="39"/>
    <s v="OTROS SERVICIOS DE GESTION Y APOYO"/>
    <n v="2000000"/>
    <n v="5500000"/>
    <n v="3250000"/>
    <n v="0"/>
    <n v="0"/>
    <n v="0"/>
    <n v="577793.02"/>
    <n v="22680.52"/>
    <n v="4922206.9800000004"/>
    <n v="0.10505327636363637"/>
  </r>
  <r>
    <s v="21375802"/>
    <s v="SISTEMA NACIONAL DE EDUCACIÓN MUSICAL"/>
    <x v="19"/>
    <s v="001"/>
    <x v="40"/>
    <s v="GASTOS DE VIAJE Y DE TRANSPORTE"/>
    <n v="20170619"/>
    <n v="20170619"/>
    <n v="15227964.24"/>
    <n v="0"/>
    <n v="0"/>
    <n v="0"/>
    <n v="15434813.92"/>
    <n v="8609896.9199999999"/>
    <n v="4735805.08"/>
    <n v="0.76521270467703539"/>
  </r>
  <r>
    <s v="21375802"/>
    <s v="SISTEMA NACIONAL DE EDUCACIÓN MUSICAL"/>
    <x v="19"/>
    <s v="001"/>
    <x v="41"/>
    <s v="TRANSPORTE DENTRO DEL PAIS"/>
    <n v="9670619"/>
    <n v="9670619"/>
    <n v="6919630.9199999999"/>
    <n v="0"/>
    <n v="0"/>
    <n v="0"/>
    <n v="7440093.5999999996"/>
    <n v="615176.6"/>
    <n v="2230525.4"/>
    <n v="0.76935029701821567"/>
  </r>
  <r>
    <s v="21375802"/>
    <s v="SISTEMA NACIONAL DE EDUCACIÓN MUSICAL"/>
    <x v="19"/>
    <s v="001"/>
    <x v="42"/>
    <s v="VIATICOS DENTRO DEL PAIS"/>
    <n v="10500000"/>
    <n v="10500000"/>
    <n v="8308333.3200000003"/>
    <n v="0"/>
    <n v="0"/>
    <n v="0"/>
    <n v="7994720.3200000003"/>
    <n v="7994720.3200000003"/>
    <n v="2505279.6800000002"/>
    <n v="0.7614019352380953"/>
  </r>
  <r>
    <s v="21375802"/>
    <s v="SISTEMA NACIONAL DE EDUCACIÓN MUSICAL"/>
    <x v="19"/>
    <s v="001"/>
    <x v="45"/>
    <s v="SEGUROS, REASEGUROS Y OTRAS OBLIGACIONES"/>
    <n v="15750000"/>
    <n v="15750000"/>
    <n v="13298000"/>
    <n v="0"/>
    <n v="0"/>
    <n v="0"/>
    <n v="10845657"/>
    <n v="10845657"/>
    <n v="4904343"/>
    <n v="0.68861314285714281"/>
  </r>
  <r>
    <s v="21375802"/>
    <s v="SISTEMA NACIONAL DE EDUCACIÓN MUSICAL"/>
    <x v="19"/>
    <s v="001"/>
    <x v="46"/>
    <s v="SEGUROS"/>
    <n v="15750000"/>
    <n v="15750000"/>
    <n v="13298000"/>
    <n v="0"/>
    <n v="0"/>
    <n v="0"/>
    <n v="10845657"/>
    <n v="10845657"/>
    <n v="4904343"/>
    <n v="0.68861314285714281"/>
  </r>
  <r>
    <s v="21375802"/>
    <s v="SISTEMA NACIONAL DE EDUCACIÓN MUSICAL"/>
    <x v="19"/>
    <s v="001"/>
    <x v="47"/>
    <s v="CAPACITACION Y PROTOCOLO"/>
    <n v="30000000"/>
    <n v="30000000"/>
    <n v="18414500"/>
    <n v="0"/>
    <n v="0"/>
    <n v="0"/>
    <n v="29110181.949999999"/>
    <n v="0"/>
    <n v="889818.05"/>
    <n v="0.97033939833333327"/>
  </r>
  <r>
    <s v="21375802"/>
    <s v="SISTEMA NACIONAL DE EDUCACIÓN MUSICAL"/>
    <x v="19"/>
    <s v="001"/>
    <x v="48"/>
    <s v="ACTIVIDADES DE CAPACITACION"/>
    <n v="30000000"/>
    <n v="30000000"/>
    <n v="18414500"/>
    <n v="0"/>
    <n v="0"/>
    <n v="0"/>
    <n v="29110181.949999999"/>
    <n v="0"/>
    <n v="889818.05"/>
    <n v="0.97033939833333327"/>
  </r>
  <r>
    <s v="21375802"/>
    <s v="SISTEMA NACIONAL DE EDUCACIÓN MUSICAL"/>
    <x v="19"/>
    <s v="001"/>
    <x v="50"/>
    <s v="MANTENIMIENTO Y REPARACION"/>
    <n v="10070500"/>
    <n v="10070500"/>
    <n v="7552875"/>
    <n v="0"/>
    <n v="0"/>
    <n v="0"/>
    <n v="3085005.61"/>
    <n v="2280881.96"/>
    <n v="6985494.3899999997"/>
    <n v="0.30634085795144234"/>
  </r>
  <r>
    <s v="21375802"/>
    <s v="SISTEMA NACIONAL DE EDUCACIÓN MUSICAL"/>
    <x v="19"/>
    <s v="001"/>
    <x v="53"/>
    <s v="MANT. Y REPARACION DE EQUIPO DE TRANSPORTE"/>
    <n v="7570500"/>
    <n v="7570500"/>
    <n v="5677875"/>
    <n v="0"/>
    <n v="0"/>
    <n v="0"/>
    <n v="3029405.61"/>
    <n v="2225281.96"/>
    <n v="4541094.3899999997"/>
    <n v="0.40015925104022187"/>
  </r>
  <r>
    <s v="21375802"/>
    <s v="SISTEMA NACIONAL DE EDUCACIÓN MUSICAL"/>
    <x v="19"/>
    <s v="001"/>
    <x v="56"/>
    <s v="MANTENIMIENTO Y REPARACION DE OTROS EQUIPOS"/>
    <n v="2500000"/>
    <n v="2500000"/>
    <n v="1875000"/>
    <n v="0"/>
    <n v="0"/>
    <n v="0"/>
    <n v="55600"/>
    <n v="55600"/>
    <n v="2444400"/>
    <n v="2.2239999999999999E-2"/>
  </r>
  <r>
    <s v="21375802"/>
    <s v="SISTEMA NACIONAL DE EDUCACIÓN MUSICAL"/>
    <x v="19"/>
    <s v="001"/>
    <x v="57"/>
    <s v="IMPUESTOS"/>
    <n v="250000"/>
    <n v="250000"/>
    <n v="187500"/>
    <n v="0"/>
    <n v="0"/>
    <n v="0"/>
    <n v="0"/>
    <n v="0"/>
    <n v="250000"/>
    <n v="0"/>
  </r>
  <r>
    <s v="21375802"/>
    <s v="SISTEMA NACIONAL DE EDUCACIÓN MUSICAL"/>
    <x v="19"/>
    <s v="001"/>
    <x v="58"/>
    <s v="OTROS IMPUESTOS"/>
    <n v="250000"/>
    <n v="250000"/>
    <n v="187500"/>
    <n v="0"/>
    <n v="0"/>
    <n v="0"/>
    <n v="0"/>
    <n v="0"/>
    <n v="250000"/>
    <n v="0"/>
  </r>
  <r>
    <s v="21375802"/>
    <s v="SISTEMA NACIONAL DE EDUCACIÓN MUSICAL"/>
    <x v="19"/>
    <s v="001"/>
    <x v="61"/>
    <s v="MATERIALES Y SUMINISTROS"/>
    <n v="11200000"/>
    <n v="11200000"/>
    <n v="8025000"/>
    <n v="0"/>
    <n v="0"/>
    <n v="0"/>
    <n v="5154313.63"/>
    <n v="2996138.68"/>
    <n v="6045686.3700000001"/>
    <n v="0.46020657410714283"/>
  </r>
  <r>
    <s v="21375802"/>
    <s v="SISTEMA NACIONAL DE EDUCACIÓN MUSICAL"/>
    <x v="19"/>
    <s v="001"/>
    <x v="62"/>
    <s v="PRODUCTOS QUIMICOS Y CONEXOS"/>
    <n v="6500000"/>
    <n v="6500000"/>
    <n v="4500000"/>
    <n v="0"/>
    <n v="0"/>
    <n v="0"/>
    <n v="2676752"/>
    <n v="2676752"/>
    <n v="3823248"/>
    <n v="0.41180800000000001"/>
  </r>
  <r>
    <s v="21375802"/>
    <s v="SISTEMA NACIONAL DE EDUCACIÓN MUSICAL"/>
    <x v="19"/>
    <s v="001"/>
    <x v="63"/>
    <s v="COMBUSTIBLES Y LUBRICANTES"/>
    <n v="6000000"/>
    <n v="6000000"/>
    <n v="4500000"/>
    <n v="0"/>
    <n v="0"/>
    <n v="0"/>
    <n v="2676752"/>
    <n v="2676752"/>
    <n v="3323248"/>
    <n v="0.44612533333333332"/>
  </r>
  <r>
    <s v="21375802"/>
    <s v="SISTEMA NACIONAL DE EDUCACIÓN MUSICAL"/>
    <x v="19"/>
    <s v="001"/>
    <x v="64"/>
    <s v="TINTAS, PINTURAS Y DILUYENTES"/>
    <n v="500000"/>
    <n v="500000"/>
    <n v="0"/>
    <n v="0"/>
    <n v="0"/>
    <n v="0"/>
    <n v="0"/>
    <n v="0"/>
    <n v="500000"/>
    <n v="0"/>
  </r>
  <r>
    <s v="21375802"/>
    <s v="SISTEMA NACIONAL DE EDUCACIÓN MUSICAL"/>
    <x v="19"/>
    <s v="001"/>
    <x v="68"/>
    <s v="MATERIALES Y PROD DE USO EN LA CONSTRUC Y MANT."/>
    <n v="0"/>
    <n v="0"/>
    <n v="0"/>
    <n v="0"/>
    <n v="0"/>
    <n v="0"/>
    <n v="0"/>
    <n v="0"/>
    <n v="0"/>
    <n v="0"/>
  </r>
  <r>
    <s v="21375802"/>
    <s v="SISTEMA NACIONAL DE EDUCACIÓN MUSICAL"/>
    <x v="19"/>
    <s v="001"/>
    <x v="69"/>
    <s v="MAT. Y PROD. ELECTRICOS, TELEFONICOS Y DE COMPUTO"/>
    <n v="0"/>
    <n v="0"/>
    <n v="0"/>
    <n v="0"/>
    <n v="0"/>
    <n v="0"/>
    <n v="0"/>
    <n v="0"/>
    <n v="0"/>
    <n v="0"/>
  </r>
  <r>
    <s v="21375802"/>
    <s v="SISTEMA NACIONAL DE EDUCACIÓN MUSICAL"/>
    <x v="19"/>
    <s v="001"/>
    <x v="73"/>
    <s v="UTILES, MATERIALES Y SUMINISTROS DIVERSOS"/>
    <n v="4700000"/>
    <n v="4700000"/>
    <n v="3525000"/>
    <n v="0"/>
    <n v="0"/>
    <n v="0"/>
    <n v="2477561.63"/>
    <n v="319386.68"/>
    <n v="2222438.37"/>
    <n v="0.52714077234042556"/>
  </r>
  <r>
    <s v="21375802"/>
    <s v="SISTEMA NACIONAL DE EDUCACIÓN MUSICAL"/>
    <x v="19"/>
    <s v="001"/>
    <x v="74"/>
    <s v="UTILES Y MATERIALES DE OFICINA Y COMPUTO"/>
    <n v="500000"/>
    <n v="500000"/>
    <n v="375000"/>
    <n v="0"/>
    <n v="0"/>
    <n v="0"/>
    <n v="0"/>
    <n v="0"/>
    <n v="500000"/>
    <n v="0"/>
  </r>
  <r>
    <s v="21375802"/>
    <s v="SISTEMA NACIONAL DE EDUCACIÓN MUSICAL"/>
    <x v="19"/>
    <s v="001"/>
    <x v="75"/>
    <s v="PRODUCTOS DE PAPEL, CARTON E IMPRESOS"/>
    <n v="500000"/>
    <n v="500000"/>
    <n v="375000"/>
    <n v="0"/>
    <n v="0"/>
    <n v="0"/>
    <n v="308551.67999999999"/>
    <n v="190453.68"/>
    <n v="191448.32000000001"/>
    <n v="0.61710335999999999"/>
  </r>
  <r>
    <s v="21375802"/>
    <s v="SISTEMA NACIONAL DE EDUCACIÓN MUSICAL"/>
    <x v="19"/>
    <s v="001"/>
    <x v="76"/>
    <s v="UTILES Y MATERIALES DE LIMPIEZA"/>
    <n v="3700000"/>
    <n v="3700000"/>
    <n v="2775000"/>
    <n v="0"/>
    <n v="0"/>
    <n v="0"/>
    <n v="2169009.9500000002"/>
    <n v="128933"/>
    <n v="1530990.05"/>
    <n v="0.58621890540540544"/>
  </r>
  <r>
    <s v="21375802"/>
    <s v="SISTEMA NACIONAL DE EDUCACIÓN MUSICAL"/>
    <x v="19"/>
    <s v="001"/>
    <x v="79"/>
    <s v="TRANSFERENCIAS CORRIENTES"/>
    <n v="127456613"/>
    <n v="126804113"/>
    <n v="113231313"/>
    <n v="0"/>
    <n v="0"/>
    <n v="0"/>
    <n v="92182236.280000001"/>
    <n v="89608522.810000002"/>
    <n v="34621876.719999999"/>
    <n v="0.72696566459165246"/>
  </r>
  <r>
    <s v="21375802"/>
    <s v="SISTEMA NACIONAL DE EDUCACIÓN MUSICAL"/>
    <x v="19"/>
    <s v="001"/>
    <x v="80"/>
    <s v="TRANSFERENCIAS CORRIENTES AL SECTOR PUBLICO"/>
    <n v="35560113"/>
    <n v="35560113"/>
    <n v="35487313"/>
    <n v="0"/>
    <n v="0"/>
    <n v="0"/>
    <n v="20444044.870000001"/>
    <n v="17870331.399999999"/>
    <n v="15116068.130000001"/>
    <n v="0.57491507043298773"/>
  </r>
  <r>
    <s v="21375802"/>
    <s v="SISTEMA NACIONAL DE EDUCACIÓN MUSICAL"/>
    <x v="19"/>
    <s v="001"/>
    <x v="252"/>
    <s v="CCSS CONTRIBUCION ESTATAL SEGURO PENSIONES (CONTRIBUCION ESTATAL AL SEGURO DE PENSIONES, SEGUN LEY NO. 17 DEL 22 DE OCTUBRE DE 1943, LEY"/>
    <n v="30675482"/>
    <n v="30675482"/>
    <n v="30612682"/>
    <n v="0"/>
    <n v="0"/>
    <n v="0"/>
    <n v="17635796.940000001"/>
    <n v="15415616.4"/>
    <n v="13039685.060000001"/>
    <n v="0.57491507191313251"/>
  </r>
  <r>
    <s v="21375802"/>
    <s v="SISTEMA NACIONAL DE EDUCACIÓN MUSICAL"/>
    <x v="19"/>
    <s v="001"/>
    <x v="253"/>
    <s v="CCSS CONTRIBUCION ESTATAL SEGURO SALUD (CONTRIBUCION ESTATAL AL SEGURO DE SALUD, SEGUN LEY NO. 17 DEL 22 DE OCTUBRE DE 1943, LEY"/>
    <n v="4884631"/>
    <n v="4884631"/>
    <n v="4874631"/>
    <n v="0"/>
    <n v="0"/>
    <n v="0"/>
    <n v="2808247.93"/>
    <n v="2454715"/>
    <n v="2076383.07"/>
    <n v="0.57491506113767865"/>
  </r>
  <r>
    <s v="21375802"/>
    <s v="SISTEMA NACIONAL DE EDUCACIÓN MUSICAL"/>
    <x v="19"/>
    <s v="001"/>
    <x v="87"/>
    <s v="PRESTACIONES"/>
    <n v="12000000"/>
    <n v="12000000"/>
    <n v="12000000"/>
    <n v="0"/>
    <n v="0"/>
    <n v="0"/>
    <n v="5994191.4100000001"/>
    <n v="5994191.4100000001"/>
    <n v="6005808.5899999999"/>
    <n v="0.49951595083333333"/>
  </r>
  <r>
    <s v="21375802"/>
    <s v="SISTEMA NACIONAL DE EDUCACIÓN MUSICAL"/>
    <x v="19"/>
    <s v="001"/>
    <x v="89"/>
    <s v="OTRAS PRESTACIONES"/>
    <n v="12000000"/>
    <n v="12000000"/>
    <n v="12000000"/>
    <n v="0"/>
    <n v="0"/>
    <n v="0"/>
    <n v="5994191.4100000001"/>
    <n v="5994191.4100000001"/>
    <n v="6005808.5899999999"/>
    <n v="0.49951595083333333"/>
  </r>
  <r>
    <s v="21375802"/>
    <s v="SISTEMA NACIONAL DE EDUCACIÓN MUSICAL"/>
    <x v="19"/>
    <s v="001"/>
    <x v="90"/>
    <s v="TRANSF. C.TES A ENTIDADES PRIV. SIN FINES DE LUCRO"/>
    <n v="54000000"/>
    <n v="54000000"/>
    <n v="40500000"/>
    <n v="0"/>
    <n v="0"/>
    <n v="0"/>
    <n v="40500000"/>
    <n v="40500000"/>
    <n v="13500000"/>
    <n v="0.75"/>
  </r>
  <r>
    <s v="21375802"/>
    <s v="SISTEMA NACIONAL DE EDUCACIÓN MUSICAL"/>
    <x v="19"/>
    <s v="001"/>
    <x v="254"/>
    <s v="FUNDACION PARQUE METROPOLITANA LA LIBERTAD (PAGO CUOTA ANUAL PARA CUBRIR GASTOS POR CONCEPTO DE SEGURIDAD Y MANTENIMIENTO DE LA SEDE"/>
    <n v="54000000"/>
    <n v="54000000"/>
    <n v="40500000"/>
    <n v="0"/>
    <n v="0"/>
    <n v="0"/>
    <n v="40500000"/>
    <n v="40500000"/>
    <n v="13500000"/>
    <n v="0.75"/>
  </r>
  <r>
    <s v="21375802"/>
    <s v="SISTEMA NACIONAL DE EDUCACIÓN MUSICAL"/>
    <x v="19"/>
    <s v="001"/>
    <x v="96"/>
    <s v="TRANSFERENCIAS CORRIENTES AL SECTOR EXTERNO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9"/>
    <s v="001"/>
    <x v="255"/>
    <s v="SECRETARIA GENERAL IBEROAMERICANA-SEGIB. (CUOTA ANUAL DE MEMBRESIA PARA EL PROGRAMA DE COOPERACION DE IBERORQUESTAS JUVENILES, SEGUN LA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9"/>
    <s v="280"/>
    <x v="99"/>
    <s v="BIENES DURADEROS"/>
    <n v="52861615"/>
    <n v="52861615"/>
    <n v="52861615"/>
    <n v="0"/>
    <n v="0"/>
    <n v="0"/>
    <n v="0"/>
    <n v="0"/>
    <n v="52861615"/>
    <n v="0"/>
  </r>
  <r>
    <s v="21375802"/>
    <s v="SISTEMA NACIONAL DE EDUCACIÓN MUSICAL"/>
    <x v="19"/>
    <s v="280"/>
    <x v="105"/>
    <s v="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9"/>
    <s v="280"/>
    <x v="107"/>
    <s v="OTRAS 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9"/>
    <s v="280"/>
    <x v="108"/>
    <s v="BIENES DURADEROS DIVERSOS"/>
    <n v="2861615"/>
    <n v="2861615"/>
    <n v="2861615"/>
    <n v="0"/>
    <n v="0"/>
    <n v="0"/>
    <n v="0"/>
    <n v="0"/>
    <n v="2861615"/>
    <n v="0"/>
  </r>
  <r>
    <s v="21375802"/>
    <s v="SISTEMA NACIONAL DE EDUCACIÓN MUSICAL"/>
    <x v="19"/>
    <s v="280"/>
    <x v="109"/>
    <s v="BIENES INTANGIBLES"/>
    <n v="2861615"/>
    <n v="2861615"/>
    <n v="2861615"/>
    <n v="0"/>
    <n v="0"/>
    <n v="0"/>
    <n v="0"/>
    <n v="0"/>
    <n v="2861615"/>
    <n v="0"/>
  </r>
  <r>
    <s v="21375803"/>
    <s v="TEATRO NACIONAL"/>
    <x v="20"/>
    <s v="001"/>
    <x v="0"/>
    <s v=""/>
    <n v="3637445180"/>
    <n v="3637445180"/>
    <n v="3213234820.9200001"/>
    <n v="0"/>
    <n v="0"/>
    <n v="0"/>
    <n v="1629748159.79"/>
    <n v="1596241290.6500001"/>
    <n v="2007697020.21"/>
    <n v="0.44804748364345109"/>
  </r>
  <r>
    <s v="21375803"/>
    <s v="TEATRO NACIONAL"/>
    <x v="20"/>
    <s v="001"/>
    <x v="1"/>
    <s v="REMUNERACIONES"/>
    <n v="1470379169"/>
    <n v="1470379169"/>
    <n v="1465543675"/>
    <n v="0"/>
    <n v="0"/>
    <n v="0"/>
    <n v="785995229.39999998"/>
    <n v="757398391.79999995"/>
    <n v="684383939.60000002"/>
    <n v="0.53455275072657127"/>
  </r>
  <r>
    <s v="21375803"/>
    <s v="TEATRO NACIONAL"/>
    <x v="20"/>
    <s v="001"/>
    <x v="2"/>
    <s v="REMUNERACIONES BASICAS"/>
    <n v="637459672"/>
    <n v="668499045"/>
    <n v="664458354"/>
    <n v="0"/>
    <n v="0"/>
    <n v="0"/>
    <n v="375281157.36000001"/>
    <n v="367061867.13"/>
    <n v="293217887.63999999"/>
    <n v="0.56137874865625281"/>
  </r>
  <r>
    <s v="21375803"/>
    <s v="TEATRO NACIONAL"/>
    <x v="20"/>
    <s v="001"/>
    <x v="3"/>
    <s v="SUELDOS PARA CARGOS FIJOS"/>
    <n v="622459672"/>
    <n v="653499045"/>
    <n v="653499045"/>
    <n v="0"/>
    <n v="0"/>
    <n v="0"/>
    <n v="371371497.16000003"/>
    <n v="363208067.13"/>
    <n v="282127547.83999997"/>
    <n v="0.5682816218346578"/>
  </r>
  <r>
    <s v="21375803"/>
    <s v="TEATRO NACIONAL"/>
    <x v="20"/>
    <s v="001"/>
    <x v="4"/>
    <s v="SUPLENCIAS"/>
    <n v="15000000"/>
    <n v="15000000"/>
    <n v="10959309"/>
    <n v="0"/>
    <n v="0"/>
    <n v="0"/>
    <n v="3909660.2"/>
    <n v="3853800"/>
    <n v="11090339.800000001"/>
    <n v="0.26064401333333337"/>
  </r>
  <r>
    <s v="21375803"/>
    <s v="TEATRO NACIONAL"/>
    <x v="20"/>
    <s v="001"/>
    <x v="5"/>
    <s v="REMUNERACIONES EVENTUALES"/>
    <n v="143100000"/>
    <n v="143100000"/>
    <n v="143100000"/>
    <n v="0"/>
    <n v="0"/>
    <n v="0"/>
    <n v="65045180.399999999"/>
    <n v="63526682.479999997"/>
    <n v="78054819.599999994"/>
    <n v="0.45454353878406706"/>
  </r>
  <r>
    <s v="21375803"/>
    <s v="TEATRO NACIONAL"/>
    <x v="20"/>
    <s v="001"/>
    <x v="6"/>
    <s v="TIEMPO EXTRAORDINARIO"/>
    <n v="143100000"/>
    <n v="143100000"/>
    <n v="143100000"/>
    <n v="0"/>
    <n v="0"/>
    <n v="0"/>
    <n v="65045180.399999999"/>
    <n v="63526682.479999997"/>
    <n v="78054819.599999994"/>
    <n v="0.45454353878406706"/>
  </r>
  <r>
    <s v="21375803"/>
    <s v="TEATRO NACIONAL"/>
    <x v="20"/>
    <s v="001"/>
    <x v="7"/>
    <s v="INCENTIVOS SALARIALES"/>
    <n v="447873903"/>
    <n v="412913005"/>
    <n v="412913005"/>
    <n v="0"/>
    <n v="0"/>
    <n v="0"/>
    <n v="203812547.38999999"/>
    <n v="201871047.43000001"/>
    <n v="209100457.61000001"/>
    <n v="0.49359682287071582"/>
  </r>
  <r>
    <s v="21375803"/>
    <s v="TEATRO NACIONAL"/>
    <x v="20"/>
    <s v="001"/>
    <x v="8"/>
    <s v="RETRIBUCION POR AÑOS SERVIDOS"/>
    <n v="148200000"/>
    <n v="129152016"/>
    <n v="129152016"/>
    <n v="0"/>
    <n v="0"/>
    <n v="0"/>
    <n v="66492556.020000003"/>
    <n v="65466823.350000001"/>
    <n v="62659459.979999997"/>
    <n v="0.51483947428277077"/>
  </r>
  <r>
    <s v="21375803"/>
    <s v="TEATRO NACIONAL"/>
    <x v="20"/>
    <s v="001"/>
    <x v="9"/>
    <s v="RESTRICCION AL EJERCICIO LIBERAL DE LA PROFESION"/>
    <n v="104965420"/>
    <n v="94554782"/>
    <n v="94554782"/>
    <n v="0"/>
    <n v="0"/>
    <n v="0"/>
    <n v="53171073.090000004"/>
    <n v="52407524.990000002"/>
    <n v="41383708.909999996"/>
    <n v="0.56233087280556582"/>
  </r>
  <r>
    <s v="21375803"/>
    <s v="TEATRO NACIONAL"/>
    <x v="20"/>
    <s v="001"/>
    <x v="10"/>
    <s v="DECIMOTERCER MES"/>
    <n v="95004023"/>
    <n v="94670823"/>
    <n v="94670823"/>
    <n v="0"/>
    <n v="0"/>
    <n v="0"/>
    <n v="0"/>
    <n v="0"/>
    <n v="94670823"/>
    <n v="0"/>
  </r>
  <r>
    <s v="21375803"/>
    <s v="TEATRO NACIONAL"/>
    <x v="20"/>
    <s v="001"/>
    <x v="11"/>
    <s v="SALARIO ESCOLAR"/>
    <n v="79704460"/>
    <n v="75704460"/>
    <n v="75704460"/>
    <n v="0"/>
    <n v="0"/>
    <n v="0"/>
    <n v="73755891.159999996"/>
    <n v="73755891.159999996"/>
    <n v="1948568.84"/>
    <n v="0.97426084486964171"/>
  </r>
  <r>
    <s v="21375803"/>
    <s v="TEATRO NACIONAL"/>
    <x v="20"/>
    <s v="001"/>
    <x v="12"/>
    <s v="OTROS INCENTIVOS SALARIALES"/>
    <n v="20000000"/>
    <n v="18830924"/>
    <n v="18830924"/>
    <n v="0"/>
    <n v="0"/>
    <n v="0"/>
    <n v="10393027.119999999"/>
    <n v="10240807.93"/>
    <n v="8437896.8800000008"/>
    <n v="0.55191275372360904"/>
  </r>
  <r>
    <s v="21375803"/>
    <s v="TEATRO NACIONAL"/>
    <x v="20"/>
    <s v="001"/>
    <x v="13"/>
    <s v="CONTRIB. PATRONALES AL DES. Y LA SEGURIDAD SOCIAL"/>
    <n v="110509382"/>
    <n v="110119382"/>
    <n v="109725415"/>
    <n v="0"/>
    <n v="0"/>
    <n v="0"/>
    <n v="62977674.579999998"/>
    <n v="54592010.090000004"/>
    <n v="47141707.420000002"/>
    <n v="0.57190363255035337"/>
  </r>
  <r>
    <s v="21375803"/>
    <s v="TEATRO NACIONAL"/>
    <x v="20"/>
    <s v="001"/>
    <x v="256"/>
    <s v="CCSS CONTRIBUCION PATRONAL SEGURO SALUD (CONTRIBUCION PATRONAL SEGURO DE SALUD, SEGUN LEY NO. 17 DEL 22 DE OCTUBRE DE 1943, LEY"/>
    <n v="104842234"/>
    <n v="104472234"/>
    <n v="104098470"/>
    <n v="0"/>
    <n v="0"/>
    <n v="0"/>
    <n v="59748545.609999999"/>
    <n v="51792908.119999997"/>
    <n v="44723688.390000001"/>
    <n v="0.57190837529137162"/>
  </r>
  <r>
    <s v="21375803"/>
    <s v="TEATRO NACIONAL"/>
    <x v="20"/>
    <s v="001"/>
    <x v="257"/>
    <s v="BANCO POPULAR Y DE DESARROLLO COMUNAL. (BPDC) (SEGUN LEY NO. 4351 DEL 11 DE JULIO DE 1969, LEY ORGANICA DEL B.P.D.C.)."/>
    <n v="5667148"/>
    <n v="5647148"/>
    <n v="5626945"/>
    <n v="0"/>
    <n v="0"/>
    <n v="0"/>
    <n v="3229128.97"/>
    <n v="2799101.97"/>
    <n v="2418019.0299999998"/>
    <n v="0.57181589184487469"/>
  </r>
  <r>
    <s v="21375803"/>
    <s v="TEATRO NACIONAL"/>
    <x v="20"/>
    <s v="001"/>
    <x v="16"/>
    <s v="CONTRIB PATRONALES A FOND PENS Y OTROS FOND CAPIT."/>
    <n v="131436212"/>
    <n v="135747737"/>
    <n v="135346901"/>
    <n v="0"/>
    <n v="0"/>
    <n v="0"/>
    <n v="78878669.670000002"/>
    <n v="70346784.670000002"/>
    <n v="56869067.329999998"/>
    <n v="0.58106802671782298"/>
  </r>
  <r>
    <s v="21375803"/>
    <s v="TEATRO NACIONAL"/>
    <x v="20"/>
    <s v="001"/>
    <x v="258"/>
    <s v="CCSS CONTRIBUCION PATRONAL SEGURO PENSIONES (CONTRIBUCION PATRONAL SEGURO DE PENSIONES, SEGUN LEY NO. 17 DEL 22 DE OCTUBRE DE 1943, LEY"/>
    <n v="61431882"/>
    <n v="61215082"/>
    <n v="60996077"/>
    <n v="0"/>
    <n v="0"/>
    <n v="0"/>
    <n v="35005397.409999996"/>
    <n v="30343824.41"/>
    <n v="26209684.59"/>
    <n v="0.57184269409293609"/>
  </r>
  <r>
    <s v="21375803"/>
    <s v="TEATRO NACIONAL"/>
    <x v="20"/>
    <s v="001"/>
    <x v="259"/>
    <s v="CCSS APORTE PATRONAL REGIMEN PENSIONES (APORTE PATRONAL AL REGIMEN DE PENSIONES, SEGUN LEY DE PROTECCION AL TRABAJADOR NO. 7983 DEL 16"/>
    <n v="34002887"/>
    <n v="33882887"/>
    <n v="33761666"/>
    <n v="0"/>
    <n v="0"/>
    <n v="0"/>
    <n v="19375001"/>
    <n v="16794789"/>
    <n v="14507886"/>
    <n v="0.57182261358071407"/>
  </r>
  <r>
    <s v="21375803"/>
    <s v="TEATRO NACIONAL"/>
    <x v="20"/>
    <s v="001"/>
    <x v="260"/>
    <s v="CCSS APORTE PATRONAL FONDO CAPITALIZACION LABORAL (APORTE PATRONAL AL FONDO DE CAPITALIZACION LABORAL, SEGUN LEY DE PROTECCION AL TRABAJADOR"/>
    <n v="17001443"/>
    <n v="16941443"/>
    <n v="16880833"/>
    <n v="0"/>
    <n v="0"/>
    <n v="0"/>
    <n v="9687471"/>
    <n v="8397371"/>
    <n v="7253972"/>
    <n v="0.57182088916510831"/>
  </r>
  <r>
    <s v="21375803"/>
    <s v="TEATRO NACIONAL"/>
    <x v="20"/>
    <s v="001"/>
    <x v="261"/>
    <s v="ASOCIACION DE EMPLEADOS DEL MINISTERIO DE CULTURA Y JUVENTUD (ASEMICULTURA). (APORTE PATRONAL A LA ASOCIACION DE EMPLEADOS DEL MINISTERIO DE CULTURA"/>
    <n v="19000000"/>
    <n v="23708325"/>
    <n v="23708325"/>
    <n v="0"/>
    <n v="0"/>
    <n v="0"/>
    <n v="14810800.26"/>
    <n v="14810800.26"/>
    <n v="8897524.7400000002"/>
    <n v="0.62470884214722044"/>
  </r>
  <r>
    <s v="21375803"/>
    <s v="TEATRO NACIONAL"/>
    <x v="20"/>
    <s v="001"/>
    <x v="21"/>
    <s v="SERVICIOS"/>
    <n v="1643266540"/>
    <n v="1643266540"/>
    <n v="1266091447.6700001"/>
    <n v="0"/>
    <n v="0"/>
    <n v="0"/>
    <n v="758603712.70000005"/>
    <n v="756269900.74000001"/>
    <n v="884662827.29999995"/>
    <n v="0.46164374082612308"/>
  </r>
  <r>
    <s v="21375803"/>
    <s v="TEATRO NACIONAL"/>
    <x v="20"/>
    <s v="001"/>
    <x v="22"/>
    <s v="ALQUILERES"/>
    <n v="55450000"/>
    <n v="55450000"/>
    <n v="43220566.670000002"/>
    <n v="0"/>
    <n v="0"/>
    <n v="0"/>
    <n v="33615119.700000003"/>
    <n v="33533864.449999999"/>
    <n v="21834880.300000001"/>
    <n v="0.60622398016230838"/>
  </r>
  <r>
    <s v="21375803"/>
    <s v="TEATRO NACIONAL"/>
    <x v="20"/>
    <s v="001"/>
    <x v="159"/>
    <s v="ALQUILER DE EDIFICIOS, LOCALES Y TERRENOS"/>
    <n v="54000000"/>
    <n v="54000000"/>
    <n v="41966400"/>
    <n v="0"/>
    <n v="0"/>
    <n v="0"/>
    <n v="32907679.199999999"/>
    <n v="32828510.800000001"/>
    <n v="21092320.800000001"/>
    <n v="0.60940146666666661"/>
  </r>
  <r>
    <s v="21375803"/>
    <s v="TEATRO NACIONAL"/>
    <x v="20"/>
    <s v="001"/>
    <x v="137"/>
    <s v="ALQUILER DE MAQUINARIA, EQUIPO Y MOBILIARIO"/>
    <n v="1450000"/>
    <n v="1450000"/>
    <n v="1254166.67"/>
    <n v="0"/>
    <n v="0"/>
    <n v="0"/>
    <n v="707440.5"/>
    <n v="705353.65"/>
    <n v="742559.5"/>
    <n v="0.48788999999999999"/>
  </r>
  <r>
    <s v="21375803"/>
    <s v="TEATRO NACIONAL"/>
    <x v="20"/>
    <s v="001"/>
    <x v="24"/>
    <s v="SERVICIOS BASICOS"/>
    <n v="79722216"/>
    <n v="75222216"/>
    <n v="58541662"/>
    <n v="0"/>
    <n v="0"/>
    <n v="0"/>
    <n v="31629673.34"/>
    <n v="31618892.5"/>
    <n v="43592542.659999996"/>
    <n v="0.42048313679033333"/>
  </r>
  <r>
    <s v="21375803"/>
    <s v="TEATRO NACIONAL"/>
    <x v="20"/>
    <s v="001"/>
    <x v="25"/>
    <s v="SERVICIO DE AGUA Y ALCANTARILLADO"/>
    <n v="4000000"/>
    <n v="4000000"/>
    <n v="4000000"/>
    <n v="0"/>
    <n v="0"/>
    <n v="0"/>
    <n v="2471341"/>
    <n v="2471341"/>
    <n v="1528659"/>
    <n v="0.61783524999999995"/>
  </r>
  <r>
    <s v="21375803"/>
    <s v="TEATRO NACIONAL"/>
    <x v="20"/>
    <s v="001"/>
    <x v="26"/>
    <s v="SERVICIO DE ENERGIA ELECTRICA"/>
    <n v="38000000"/>
    <n v="33500000"/>
    <n v="26250000"/>
    <n v="0"/>
    <n v="0"/>
    <n v="0"/>
    <n v="15915555"/>
    <n v="15915555"/>
    <n v="17584445"/>
    <n v="0.47509119402985073"/>
  </r>
  <r>
    <s v="21375803"/>
    <s v="TEATRO NACIONAL"/>
    <x v="20"/>
    <s v="001"/>
    <x v="27"/>
    <s v="SERVICIO DE TELECOMUNICACIONES"/>
    <n v="28222216"/>
    <n v="28222216"/>
    <n v="21166662"/>
    <n v="0"/>
    <n v="0"/>
    <n v="0"/>
    <n v="9682375.4700000007"/>
    <n v="9671594.6300000008"/>
    <n v="18539840.530000001"/>
    <n v="0.34307637181998751"/>
  </r>
  <r>
    <s v="21375803"/>
    <s v="TEATRO NACIONAL"/>
    <x v="20"/>
    <s v="001"/>
    <x v="28"/>
    <s v="OTROS SERVICIOS BASICOS"/>
    <n v="9500000"/>
    <n v="9500000"/>
    <n v="7125000"/>
    <n v="0"/>
    <n v="0"/>
    <n v="0"/>
    <n v="3560401.87"/>
    <n v="3560401.87"/>
    <n v="5939598.1299999999"/>
    <n v="0.37477914421052633"/>
  </r>
  <r>
    <s v="21375803"/>
    <s v="TEATRO NACIONAL"/>
    <x v="20"/>
    <s v="001"/>
    <x v="29"/>
    <s v="SERVICIOS COMERCIALES Y FINANCIEROS"/>
    <n v="194867344"/>
    <n v="183367344"/>
    <n v="135577778"/>
    <n v="0"/>
    <n v="0"/>
    <n v="0"/>
    <n v="54091115.520000003"/>
    <n v="52939622.450000003"/>
    <n v="129276228.48"/>
    <n v="0.29498772431365972"/>
  </r>
  <r>
    <s v="21375803"/>
    <s v="TEATRO NACIONAL"/>
    <x v="20"/>
    <s v="001"/>
    <x v="30"/>
    <s v="INFORMACION"/>
    <n v="300000"/>
    <n v="300000"/>
    <n v="225000"/>
    <n v="0"/>
    <n v="0"/>
    <n v="0"/>
    <n v="34284.199999999997"/>
    <n v="34284.199999999997"/>
    <n v="265715.8"/>
    <n v="0.11428066666666666"/>
  </r>
  <r>
    <s v="21375803"/>
    <s v="TEATRO NACIONAL"/>
    <x v="20"/>
    <s v="001"/>
    <x v="31"/>
    <s v="PUBLICIDAD Y PROPAGANDA"/>
    <n v="17000000"/>
    <n v="17000000"/>
    <n v="12750000"/>
    <n v="0"/>
    <n v="0"/>
    <n v="0"/>
    <n v="2454360"/>
    <n v="2440920"/>
    <n v="14545640"/>
    <n v="0.14437411764705882"/>
  </r>
  <r>
    <s v="21375803"/>
    <s v="TEATRO NACIONAL"/>
    <x v="20"/>
    <s v="001"/>
    <x v="32"/>
    <s v="IMPRESION, ENCUADERNACION Y OTROS"/>
    <n v="6548150"/>
    <n v="6548150"/>
    <n v="4911112.5"/>
    <n v="0"/>
    <n v="0"/>
    <n v="0"/>
    <n v="1321877.79"/>
    <n v="1306470.6200000001"/>
    <n v="5226272.21"/>
    <n v="0.20187041988958715"/>
  </r>
  <r>
    <s v="21375803"/>
    <s v="TEATRO NACIONAL"/>
    <x v="20"/>
    <s v="001"/>
    <x v="33"/>
    <s v="COMIS. Y GASTOS POR SERV. FINANCIEROS Y COMERCIAL."/>
    <n v="96000000"/>
    <n v="84500000"/>
    <n v="61427270"/>
    <n v="0"/>
    <n v="0"/>
    <n v="0"/>
    <n v="20105448.600000001"/>
    <n v="19110794.399999999"/>
    <n v="64394551.399999999"/>
    <n v="0.2379343029585799"/>
  </r>
  <r>
    <s v="21375803"/>
    <s v="TEATRO NACIONAL"/>
    <x v="20"/>
    <s v="001"/>
    <x v="34"/>
    <s v="SERVICIOS DE TECNOLOGIAS DE INFORMACION"/>
    <n v="75019194"/>
    <n v="75019194"/>
    <n v="56264395.5"/>
    <n v="0"/>
    <n v="0"/>
    <n v="0"/>
    <n v="30175144.93"/>
    <n v="30047153.23"/>
    <n v="44844049.07"/>
    <n v="0.40223232643635176"/>
  </r>
  <r>
    <s v="21375803"/>
    <s v="TEATRO NACIONAL"/>
    <x v="20"/>
    <s v="001"/>
    <x v="35"/>
    <s v="SERVICIOS DE GESTION Y APOYO"/>
    <n v="1025851729"/>
    <n v="1041851729"/>
    <n v="821820002.75"/>
    <n v="0"/>
    <n v="0"/>
    <n v="0"/>
    <n v="543483645.24000001"/>
    <n v="542635330.73000002"/>
    <n v="498368083.75999999"/>
    <n v="0.52165162288654221"/>
  </r>
  <r>
    <s v="21375803"/>
    <s v="TEATRO NACIONAL"/>
    <x v="20"/>
    <s v="001"/>
    <x v="116"/>
    <s v="SERVICIOS JURIDICOS"/>
    <n v="41668177"/>
    <n v="41668177"/>
    <n v="30251132.75"/>
    <n v="0"/>
    <n v="0"/>
    <n v="0"/>
    <n v="8613990"/>
    <n v="8613990"/>
    <n v="33054187"/>
    <n v="0.20672826651379542"/>
  </r>
  <r>
    <s v="21375803"/>
    <s v="TEATRO NACIONAL"/>
    <x v="20"/>
    <s v="001"/>
    <x v="141"/>
    <s v="SERVICIOS DE INGENIERIA Y ARQUITECTURA"/>
    <n v="28000000"/>
    <n v="28000000"/>
    <n v="21000000"/>
    <n v="0"/>
    <n v="0"/>
    <n v="0"/>
    <n v="98015.77"/>
    <n v="98015.77"/>
    <n v="27901984.23"/>
    <n v="3.5005632142857145E-3"/>
  </r>
  <r>
    <s v="21375803"/>
    <s v="TEATRO NACIONAL"/>
    <x v="20"/>
    <s v="001"/>
    <x v="36"/>
    <s v="SERVICIOS EN CIENCIAS ECONOMICAS Y SOCIALES"/>
    <n v="7500000"/>
    <n v="7500000"/>
    <n v="5625000"/>
    <n v="0"/>
    <n v="0"/>
    <n v="0"/>
    <n v="0"/>
    <n v="0"/>
    <n v="7500000"/>
    <n v="0"/>
  </r>
  <r>
    <s v="21375803"/>
    <s v="TEATRO NACIONAL"/>
    <x v="20"/>
    <s v="001"/>
    <x v="37"/>
    <s v="SERVICIOS INFORMATICOS"/>
    <n v="48916000"/>
    <n v="48916000"/>
    <n v="36687000"/>
    <n v="0"/>
    <n v="0"/>
    <n v="0"/>
    <n v="0"/>
    <n v="0"/>
    <n v="48916000"/>
    <n v="0"/>
  </r>
  <r>
    <s v="21375803"/>
    <s v="TEATRO NACIONAL"/>
    <x v="20"/>
    <s v="001"/>
    <x v="38"/>
    <s v="SERVICIOS GENERALES"/>
    <n v="196014000"/>
    <n v="196014000"/>
    <n v="147010500"/>
    <n v="0"/>
    <n v="0"/>
    <n v="0"/>
    <n v="95240937.75"/>
    <n v="95240937.75"/>
    <n v="100773062.25"/>
    <n v="0.48588844546818083"/>
  </r>
  <r>
    <s v="21375803"/>
    <s v="TEATRO NACIONAL"/>
    <x v="20"/>
    <s v="001"/>
    <x v="39"/>
    <s v="OTROS SERVICIOS DE GESTION Y APOYO"/>
    <n v="703753552"/>
    <n v="719753552"/>
    <n v="581246370"/>
    <n v="0"/>
    <n v="0"/>
    <n v="0"/>
    <n v="439530701.72000003"/>
    <n v="438682387.20999998"/>
    <n v="280222850.27999997"/>
    <n v="0.61066833292960254"/>
  </r>
  <r>
    <s v="21375803"/>
    <s v="TEATRO NACIONAL"/>
    <x v="20"/>
    <s v="001"/>
    <x v="40"/>
    <s v="GASTOS DE VIAJE Y DE TRANSPORTE"/>
    <n v="8100000"/>
    <n v="8100000"/>
    <n v="6075000"/>
    <n v="0"/>
    <n v="0"/>
    <n v="0"/>
    <n v="4742752.08"/>
    <n v="4742752.08"/>
    <n v="3357247.92"/>
    <n v="0.58552494814814815"/>
  </r>
  <r>
    <s v="21375803"/>
    <s v="TEATRO NACIONAL"/>
    <x v="20"/>
    <s v="001"/>
    <x v="41"/>
    <s v="TRANSPORTE DENTRO DEL PAIS"/>
    <n v="600000"/>
    <n v="600000"/>
    <n v="450000"/>
    <n v="0"/>
    <n v="0"/>
    <n v="0"/>
    <n v="320172.88"/>
    <n v="320172.88"/>
    <n v="279827.12"/>
    <n v="0.53362146666666666"/>
  </r>
  <r>
    <s v="21375803"/>
    <s v="TEATRO NACIONAL"/>
    <x v="20"/>
    <s v="001"/>
    <x v="42"/>
    <s v="VIATICOS DENTRO DEL PAIS"/>
    <n v="7500000"/>
    <n v="7500000"/>
    <n v="5625000"/>
    <n v="0"/>
    <n v="0"/>
    <n v="0"/>
    <n v="4422579.2"/>
    <n v="4422579.2"/>
    <n v="3077420.8"/>
    <n v="0.58967722666666667"/>
  </r>
  <r>
    <s v="21375803"/>
    <s v="TEATRO NACIONAL"/>
    <x v="20"/>
    <s v="001"/>
    <x v="45"/>
    <s v="SEGUROS, REASEGUROS Y OTRAS OBLIGACIONES"/>
    <n v="168000000"/>
    <n v="168000000"/>
    <n v="122550000"/>
    <n v="0"/>
    <n v="0"/>
    <n v="0"/>
    <n v="73400606.540000007"/>
    <n v="73227630.129999995"/>
    <n v="94599393.459999993"/>
    <n v="0.43690837226190482"/>
  </r>
  <r>
    <s v="21375803"/>
    <s v="TEATRO NACIONAL"/>
    <x v="20"/>
    <s v="001"/>
    <x v="46"/>
    <s v="SEGUROS"/>
    <n v="168000000"/>
    <n v="168000000"/>
    <n v="122550000"/>
    <n v="0"/>
    <n v="0"/>
    <n v="0"/>
    <n v="73400606.540000007"/>
    <n v="73227630.129999995"/>
    <n v="94599393.459999993"/>
    <n v="0.43690837226190482"/>
  </r>
  <r>
    <s v="21375803"/>
    <s v="TEATRO NACIONAL"/>
    <x v="20"/>
    <s v="001"/>
    <x v="47"/>
    <s v="CAPACITACION Y PROTOCOLO"/>
    <n v="4900000"/>
    <n v="4900000"/>
    <n v="3675000"/>
    <n v="0"/>
    <n v="0"/>
    <n v="0"/>
    <n v="0"/>
    <n v="0"/>
    <n v="4900000"/>
    <n v="0"/>
  </r>
  <r>
    <s v="21375803"/>
    <s v="TEATRO NACIONAL"/>
    <x v="20"/>
    <s v="001"/>
    <x v="48"/>
    <s v="ACTIVIDADES DE CAPACITACION"/>
    <n v="2900000"/>
    <n v="2900000"/>
    <n v="2175000"/>
    <n v="0"/>
    <n v="0"/>
    <n v="0"/>
    <n v="0"/>
    <n v="0"/>
    <n v="2900000"/>
    <n v="0"/>
  </r>
  <r>
    <s v="21375803"/>
    <s v="TEATRO NACIONAL"/>
    <x v="20"/>
    <s v="001"/>
    <x v="117"/>
    <s v="ACTIVIDADES PROTOCOLARIAS Y SOCIALES"/>
    <n v="2000000"/>
    <n v="2000000"/>
    <n v="1500000"/>
    <n v="0"/>
    <n v="0"/>
    <n v="0"/>
    <n v="0"/>
    <n v="0"/>
    <n v="2000000"/>
    <n v="0"/>
  </r>
  <r>
    <s v="21375803"/>
    <s v="TEATRO NACIONAL"/>
    <x v="20"/>
    <s v="001"/>
    <x v="50"/>
    <s v="MANTENIMIENTO Y REPARACION"/>
    <n v="106375251"/>
    <n v="106375251"/>
    <n v="74631438.25"/>
    <n v="0"/>
    <n v="0"/>
    <n v="0"/>
    <n v="17640800.280000001"/>
    <n v="17571808.399999999"/>
    <n v="88734450.719999999"/>
    <n v="0.16583556902723548"/>
  </r>
  <r>
    <s v="21375803"/>
    <s v="TEATRO NACIONAL"/>
    <x v="20"/>
    <s v="001"/>
    <x v="51"/>
    <s v="MANTENIMIENTO DE EDIFICIOS, LOCALES Y TERRENOS"/>
    <n v="28496400"/>
    <n v="28496400"/>
    <n v="21372300"/>
    <n v="0"/>
    <n v="0"/>
    <n v="0"/>
    <n v="1549116.93"/>
    <n v="1542807"/>
    <n v="26947283.07"/>
    <n v="5.436184675959068E-2"/>
  </r>
  <r>
    <s v="21375803"/>
    <s v="TEATRO NACIONAL"/>
    <x v="20"/>
    <s v="001"/>
    <x v="52"/>
    <s v="MANT. Y REPARACION DE MAQUINARIA Y EQUIPO DE PROD."/>
    <n v="9060000"/>
    <n v="9060000"/>
    <n v="4870000"/>
    <n v="0"/>
    <n v="0"/>
    <n v="0"/>
    <n v="2445428.58"/>
    <n v="2428282.34"/>
    <n v="6614571.4199999999"/>
    <n v="0.26991485430463574"/>
  </r>
  <r>
    <s v="21375803"/>
    <s v="TEATRO NACIONAL"/>
    <x v="20"/>
    <s v="001"/>
    <x v="53"/>
    <s v="MANT. Y REPARACION DE EQUIPO DE TRANSPORTE"/>
    <n v="8000000"/>
    <n v="8000000"/>
    <n v="4000000"/>
    <n v="0"/>
    <n v="0"/>
    <n v="0"/>
    <n v="910966.45"/>
    <n v="910966.45"/>
    <n v="7089033.5499999998"/>
    <n v="0.11387080625"/>
  </r>
  <r>
    <s v="21375803"/>
    <s v="TEATRO NACIONAL"/>
    <x v="20"/>
    <s v="001"/>
    <x v="118"/>
    <s v="MANT. Y REPARACION DE EQUIPO DE COMUNICAC."/>
    <n v="20799180"/>
    <n v="20799180"/>
    <n v="14874385"/>
    <n v="0"/>
    <n v="0"/>
    <n v="0"/>
    <n v="0"/>
    <n v="0"/>
    <n v="20799180"/>
    <n v="0"/>
  </r>
  <r>
    <s v="21375803"/>
    <s v="TEATRO NACIONAL"/>
    <x v="20"/>
    <s v="001"/>
    <x v="54"/>
    <s v="MANT. Y REPARACION DE EQUIPO Y MOBILIARIO DE OFIC."/>
    <n v="13068690"/>
    <n v="13068690"/>
    <n v="9301517.5"/>
    <n v="0"/>
    <n v="0"/>
    <n v="0"/>
    <n v="1762069.1"/>
    <n v="1755820.29"/>
    <n v="11306620.9"/>
    <n v="0.1348313488192007"/>
  </r>
  <r>
    <s v="21375803"/>
    <s v="TEATRO NACIONAL"/>
    <x v="20"/>
    <s v="001"/>
    <x v="55"/>
    <s v="MANT. Y REP. DE EQUIPO DE COMPUTO Y SIST. DE INF."/>
    <n v="8550981"/>
    <n v="8550981"/>
    <n v="6413235.75"/>
    <n v="0"/>
    <n v="0"/>
    <n v="0"/>
    <n v="2390443.08"/>
    <n v="2351156.1800000002"/>
    <n v="6160537.9199999999"/>
    <n v="0.27955191106143262"/>
  </r>
  <r>
    <s v="21375803"/>
    <s v="TEATRO NACIONAL"/>
    <x v="20"/>
    <s v="001"/>
    <x v="56"/>
    <s v="MANTENIMIENTO Y REPARACION DE OTROS EQUIPOS"/>
    <n v="18400000"/>
    <n v="18400000"/>
    <n v="13800000"/>
    <n v="0"/>
    <n v="0"/>
    <n v="0"/>
    <n v="8582776.1400000006"/>
    <n v="8582776.1400000006"/>
    <n v="9817223.8599999994"/>
    <n v="0.46645522500000003"/>
  </r>
  <r>
    <s v="21375803"/>
    <s v="TEATRO NACIONAL"/>
    <x v="20"/>
    <s v="001"/>
    <x v="61"/>
    <s v="MATERIALES Y SUMINISTROS"/>
    <n v="140915053"/>
    <n v="140915053"/>
    <n v="104038821.25"/>
    <n v="0"/>
    <n v="0"/>
    <n v="0"/>
    <n v="22125159.449999999"/>
    <n v="21404556.510000002"/>
    <n v="118789893.55"/>
    <n v="0.15701061724044485"/>
  </r>
  <r>
    <s v="21375803"/>
    <s v="TEATRO NACIONAL"/>
    <x v="20"/>
    <s v="001"/>
    <x v="62"/>
    <s v="PRODUCTOS QUIMICOS Y CONEXOS"/>
    <n v="36039874"/>
    <n v="23450000"/>
    <n v="20637500"/>
    <n v="0"/>
    <n v="0"/>
    <n v="0"/>
    <n v="3477614.84"/>
    <n v="3211508.52"/>
    <n v="19972385.16"/>
    <n v="0.14829914029850746"/>
  </r>
  <r>
    <s v="21375803"/>
    <s v="TEATRO NACIONAL"/>
    <x v="20"/>
    <s v="001"/>
    <x v="63"/>
    <s v="COMBUSTIBLES Y LUBRICANTES"/>
    <n v="3750000"/>
    <n v="3750000"/>
    <n v="2812500"/>
    <n v="0"/>
    <n v="0"/>
    <n v="0"/>
    <n v="1058159.28"/>
    <n v="1058159.28"/>
    <n v="2691840.72"/>
    <n v="0.28217580800000003"/>
  </r>
  <r>
    <s v="21375803"/>
    <s v="TEATRO NACIONAL"/>
    <x v="20"/>
    <s v="001"/>
    <x v="64"/>
    <s v="TINTAS, PINTURAS Y DILUYENTES"/>
    <n v="24789874"/>
    <n v="12200000"/>
    <n v="12200000"/>
    <n v="0"/>
    <n v="0"/>
    <n v="0"/>
    <n v="1026661.5"/>
    <n v="1026661.5"/>
    <n v="11173338.5"/>
    <n v="8.4152581967213119E-2"/>
  </r>
  <r>
    <s v="21375803"/>
    <s v="TEATRO NACIONAL"/>
    <x v="20"/>
    <s v="001"/>
    <x v="144"/>
    <s v="OTROS PRODUCTOS QUIMICOS Y CONEXOS"/>
    <n v="7500000"/>
    <n v="7500000"/>
    <n v="5625000"/>
    <n v="0"/>
    <n v="0"/>
    <n v="0"/>
    <n v="1392794.06"/>
    <n v="1126687.74"/>
    <n v="6107205.9400000004"/>
    <n v="0.18570587466666669"/>
  </r>
  <r>
    <s v="21375803"/>
    <s v="TEATRO NACIONAL"/>
    <x v="20"/>
    <s v="001"/>
    <x v="65"/>
    <s v="ALIMENTOS Y PRODUCTOS AGROPECUARIO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20"/>
    <s v="001"/>
    <x v="66"/>
    <s v="PRODUCTOS AGROFORESTALE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20"/>
    <s v="001"/>
    <x v="68"/>
    <s v="MATERIALES Y PROD DE USO EN LA CONSTRUC Y MANT."/>
    <n v="37765941"/>
    <n v="51155815"/>
    <n v="33269392.75"/>
    <n v="0"/>
    <n v="0"/>
    <n v="0"/>
    <n v="5615619.6900000004"/>
    <n v="5579102.2400000002"/>
    <n v="45540195.310000002"/>
    <n v="0.10977480644184831"/>
  </r>
  <r>
    <s v="21375803"/>
    <s v="TEATRO NACIONAL"/>
    <x v="20"/>
    <s v="001"/>
    <x v="120"/>
    <s v="MATERIALES Y PRODUCTOS METALICOS"/>
    <n v="8770786"/>
    <n v="8770786"/>
    <n v="6578089.5"/>
    <n v="0"/>
    <n v="0"/>
    <n v="0"/>
    <n v="1313336.8500000001"/>
    <n v="1298266.8500000001"/>
    <n v="7457449.1500000004"/>
    <n v="0.14973992638744124"/>
  </r>
  <r>
    <s v="21375803"/>
    <s v="TEATRO NACIONAL"/>
    <x v="20"/>
    <s v="001"/>
    <x v="145"/>
    <s v="MATERIALES Y PRODUCTOS MINERALES Y ASFALTICOS"/>
    <n v="1000000"/>
    <n v="1000000"/>
    <n v="750000"/>
    <n v="0"/>
    <n v="0"/>
    <n v="0"/>
    <n v="0"/>
    <n v="0"/>
    <n v="1000000"/>
    <n v="0"/>
  </r>
  <r>
    <s v="21375803"/>
    <s v="TEATRO NACIONAL"/>
    <x v="20"/>
    <s v="001"/>
    <x v="146"/>
    <s v="MADERA Y SUS DERIVADOS"/>
    <n v="2500000"/>
    <n v="2500000"/>
    <n v="1875000"/>
    <n v="0"/>
    <n v="0"/>
    <n v="0"/>
    <n v="0"/>
    <n v="0"/>
    <n v="2500000"/>
    <n v="0"/>
  </r>
  <r>
    <s v="21375803"/>
    <s v="TEATRO NACIONAL"/>
    <x v="20"/>
    <s v="001"/>
    <x v="69"/>
    <s v="MAT. Y PROD. ELECTRICOS, TELEFONICOS Y DE COMPUTO"/>
    <n v="16295155"/>
    <n v="29685029"/>
    <n v="17166303.25"/>
    <n v="0"/>
    <n v="0"/>
    <n v="0"/>
    <n v="3443072.65"/>
    <n v="3421625.2"/>
    <n v="26241956.350000001"/>
    <n v="0.11598683801184766"/>
  </r>
  <r>
    <s v="21375803"/>
    <s v="TEATRO NACIONAL"/>
    <x v="20"/>
    <s v="001"/>
    <x v="147"/>
    <s v="MATERIALES Y PRODUCTOS DE VIDRIO"/>
    <n v="500000"/>
    <n v="500000"/>
    <n v="375000"/>
    <n v="0"/>
    <n v="0"/>
    <n v="0"/>
    <n v="0"/>
    <n v="0"/>
    <n v="500000"/>
    <n v="0"/>
  </r>
  <r>
    <s v="21375803"/>
    <s v="TEATRO NACIONAL"/>
    <x v="20"/>
    <s v="001"/>
    <x v="148"/>
    <s v="MATERIALES Y PRODUCTOS DE PLASTICO"/>
    <n v="3000000"/>
    <n v="3000000"/>
    <n v="2250000"/>
    <n v="0"/>
    <n v="0"/>
    <n v="0"/>
    <n v="859210.19"/>
    <n v="859210.19"/>
    <n v="2140789.81"/>
    <n v="0.28640339666666664"/>
  </r>
  <r>
    <s v="21375803"/>
    <s v="TEATRO NACIONAL"/>
    <x v="20"/>
    <s v="001"/>
    <x v="149"/>
    <s v="OTROS MAT. Y PROD.DE USO EN LA CONSTRU. Y MANTENIM"/>
    <n v="5700000"/>
    <n v="5700000"/>
    <n v="4275000"/>
    <n v="0"/>
    <n v="0"/>
    <n v="0"/>
    <n v="0"/>
    <n v="0"/>
    <n v="5700000"/>
    <n v="0"/>
  </r>
  <r>
    <s v="21375803"/>
    <s v="TEATRO NACIONAL"/>
    <x v="20"/>
    <s v="001"/>
    <x v="70"/>
    <s v="HERRAMIENTAS, REPUESTOS Y ACCESORIOS"/>
    <n v="20444216"/>
    <n v="19644216"/>
    <n v="14933162"/>
    <n v="0"/>
    <n v="0"/>
    <n v="0"/>
    <n v="5706372.8200000003"/>
    <n v="5620908.6500000004"/>
    <n v="13937843.18"/>
    <n v="0.29048615735033662"/>
  </r>
  <r>
    <s v="21375803"/>
    <s v="TEATRO NACIONAL"/>
    <x v="20"/>
    <s v="001"/>
    <x v="71"/>
    <s v="HERRAMIENTAS E INSTRUMENTOS"/>
    <n v="3712000"/>
    <n v="4912000"/>
    <n v="3384000"/>
    <n v="0"/>
    <n v="0"/>
    <n v="0"/>
    <n v="0"/>
    <n v="0"/>
    <n v="4912000"/>
    <n v="0"/>
  </r>
  <r>
    <s v="21375803"/>
    <s v="TEATRO NACIONAL"/>
    <x v="20"/>
    <s v="001"/>
    <x v="72"/>
    <s v="REPUESTOS Y ACCESORIOS"/>
    <n v="16732216"/>
    <n v="14732216"/>
    <n v="11549162"/>
    <n v="0"/>
    <n v="0"/>
    <n v="0"/>
    <n v="5706372.8200000003"/>
    <n v="5620908.6500000004"/>
    <n v="9025843.1799999997"/>
    <n v="0.38733974712290398"/>
  </r>
  <r>
    <s v="21375803"/>
    <s v="TEATRO NACIONAL"/>
    <x v="20"/>
    <s v="001"/>
    <x v="73"/>
    <s v="UTILES, MATERIALES Y SUMINISTROS DIVERSOS"/>
    <n v="45865022"/>
    <n v="45865022"/>
    <n v="34398766.5"/>
    <n v="0"/>
    <n v="0"/>
    <n v="0"/>
    <n v="6581914.0199999996"/>
    <n v="6249399.0199999996"/>
    <n v="39283107.979999997"/>
    <n v="0.14350617819391867"/>
  </r>
  <r>
    <s v="21375803"/>
    <s v="TEATRO NACIONAL"/>
    <x v="20"/>
    <s v="001"/>
    <x v="74"/>
    <s v="UTILES Y MATERIALES DE OFICINA Y COMPUTO"/>
    <n v="5396608"/>
    <n v="5396608"/>
    <n v="4047456"/>
    <n v="0"/>
    <n v="0"/>
    <n v="0"/>
    <n v="787881.2"/>
    <n v="787881.2"/>
    <n v="4608726.8"/>
    <n v="0.1459956328123147"/>
  </r>
  <r>
    <s v="21375803"/>
    <s v="TEATRO NACIONAL"/>
    <x v="20"/>
    <s v="001"/>
    <x v="150"/>
    <s v="UTILES Y MATERIALES MEDICO, HOSPITALARIO Y DE INV."/>
    <n v="750000"/>
    <n v="750000"/>
    <n v="562500"/>
    <n v="0"/>
    <n v="0"/>
    <n v="0"/>
    <n v="0"/>
    <n v="0"/>
    <n v="750000"/>
    <n v="0"/>
  </r>
  <r>
    <s v="21375803"/>
    <s v="TEATRO NACIONAL"/>
    <x v="20"/>
    <s v="001"/>
    <x v="75"/>
    <s v="PRODUCTOS DE PAPEL, CARTON E IMPRESOS"/>
    <n v="5820000"/>
    <n v="5820000"/>
    <n v="4365000"/>
    <n v="0"/>
    <n v="0"/>
    <n v="0"/>
    <n v="2460400"/>
    <n v="2460400"/>
    <n v="3359600"/>
    <n v="0.42274914089347077"/>
  </r>
  <r>
    <s v="21375803"/>
    <s v="TEATRO NACIONAL"/>
    <x v="20"/>
    <s v="001"/>
    <x v="121"/>
    <s v="TEXTILES Y VESTUARIO"/>
    <n v="6540000"/>
    <n v="6540000"/>
    <n v="4905000"/>
    <n v="0"/>
    <n v="0"/>
    <n v="0"/>
    <n v="322050"/>
    <n v="0"/>
    <n v="6217950"/>
    <n v="4.9243119266055048E-2"/>
  </r>
  <r>
    <s v="21375803"/>
    <s v="TEATRO NACIONAL"/>
    <x v="20"/>
    <s v="001"/>
    <x v="76"/>
    <s v="UTILES Y MATERIALES DE LIMPIEZA"/>
    <n v="14000000"/>
    <n v="14000000"/>
    <n v="10500000"/>
    <n v="0"/>
    <n v="0"/>
    <n v="0"/>
    <n v="2098547.64"/>
    <n v="2098547.64"/>
    <n v="11901452.359999999"/>
    <n v="0.14989626"/>
  </r>
  <r>
    <s v="21375803"/>
    <s v="TEATRO NACIONAL"/>
    <x v="20"/>
    <s v="001"/>
    <x v="77"/>
    <s v="UTILES Y MATERIALES DE RESGUARDO Y SEGURIDAD"/>
    <n v="6000000"/>
    <n v="6000000"/>
    <n v="4500000"/>
    <n v="0"/>
    <n v="0"/>
    <n v="0"/>
    <n v="0"/>
    <n v="0"/>
    <n v="6000000"/>
    <n v="0"/>
  </r>
  <r>
    <s v="21375803"/>
    <s v="TEATRO NACIONAL"/>
    <x v="20"/>
    <s v="001"/>
    <x v="122"/>
    <s v="OTROS UTILES, MATERIALES Y SUMINISTROS DIVERSOS"/>
    <n v="7358414"/>
    <n v="7358414"/>
    <n v="5518810.5"/>
    <n v="0"/>
    <n v="0"/>
    <n v="0"/>
    <n v="913035.18"/>
    <n v="902570.18"/>
    <n v="6445378.8200000003"/>
    <n v="0.12408043091894531"/>
  </r>
  <r>
    <s v="21375803"/>
    <s v="TEATRO NACIONAL"/>
    <x v="20"/>
    <s v="001"/>
    <x v="79"/>
    <s v="TRANSFERENCIAS CORRIENTES"/>
    <n v="48628418"/>
    <n v="48628418"/>
    <n v="43304877"/>
    <n v="0"/>
    <n v="0"/>
    <n v="0"/>
    <n v="19181537.890000001"/>
    <n v="17616212.469999999"/>
    <n v="29446880.109999999"/>
    <n v="0.39445120114744431"/>
  </r>
  <r>
    <s v="21375803"/>
    <s v="TEATRO NACIONAL"/>
    <x v="20"/>
    <s v="001"/>
    <x v="80"/>
    <s v="TRANSFERENCIAS CORRIENTES AL SECTOR PUBLICO"/>
    <n v="20628418"/>
    <n v="20628418"/>
    <n v="20554877"/>
    <n v="0"/>
    <n v="0"/>
    <n v="0"/>
    <n v="11863987.890000001"/>
    <n v="10298662.48"/>
    <n v="8764430.1099999994"/>
    <n v="0.5751283443063836"/>
  </r>
  <r>
    <s v="21375803"/>
    <s v="TEATRO NACIONAL"/>
    <x v="20"/>
    <s v="001"/>
    <x v="262"/>
    <s v="CCSS CONTRIBUCION ESTATAL SEGURO PENSIONES (CONTRIBUCION ESTATAL AL SEGURO DE PENSIONES, SEGUN LEY NO. 17 DEL 22 DE OCTUBRE DE 1943, LEY"/>
    <n v="17794844"/>
    <n v="17794844"/>
    <n v="17731405"/>
    <n v="0"/>
    <n v="0"/>
    <n v="0"/>
    <n v="10235973.43"/>
    <n v="8885665.2599999998"/>
    <n v="7558870.5700000003"/>
    <n v="0.57522130736296417"/>
  </r>
  <r>
    <s v="21375803"/>
    <s v="TEATRO NACIONAL"/>
    <x v="20"/>
    <s v="001"/>
    <x v="263"/>
    <s v="CCSS CONTRIBUCION ESTATAL SEGURO SALUD (CONTRIBUCION ESTATAL AL SEGURO DE SALUD, SEGUN LEY NO. 17 DEL 22 DE OCTUBRE DE 1943, LEY"/>
    <n v="2833574"/>
    <n v="2833574"/>
    <n v="2823472"/>
    <n v="0"/>
    <n v="0"/>
    <n v="0"/>
    <n v="1628014.46"/>
    <n v="1412997.22"/>
    <n v="1205559.54"/>
    <n v="0.57454453633467839"/>
  </r>
  <r>
    <s v="21375803"/>
    <s v="TEATRO NACIONAL"/>
    <x v="20"/>
    <s v="001"/>
    <x v="84"/>
    <s v="TRANSFERENCIAS CORRIENTES A PERSONAS"/>
    <n v="4100000"/>
    <n v="4100000"/>
    <n v="3075000"/>
    <n v="0"/>
    <n v="0"/>
    <n v="0"/>
    <n v="1350000"/>
    <n v="1350000"/>
    <n v="2750000"/>
    <n v="0.32926829268292684"/>
  </r>
  <r>
    <s v="21375803"/>
    <s v="TEATRO NACIONAL"/>
    <x v="20"/>
    <s v="001"/>
    <x v="86"/>
    <s v="OTRAS TRANSFERENCIAS A PERSONAS"/>
    <n v="4100000"/>
    <n v="4100000"/>
    <n v="3075000"/>
    <n v="0"/>
    <n v="0"/>
    <n v="0"/>
    <n v="1350000"/>
    <n v="1350000"/>
    <n v="2750000"/>
    <n v="0.32926829268292684"/>
  </r>
  <r>
    <s v="21375803"/>
    <s v="TEATRO NACIONAL"/>
    <x v="20"/>
    <s v="001"/>
    <x v="87"/>
    <s v="PRESTACIONES"/>
    <n v="18900000"/>
    <n v="18900000"/>
    <n v="15925000"/>
    <n v="0"/>
    <n v="0"/>
    <n v="0"/>
    <n v="5320741"/>
    <n v="5320740.99"/>
    <n v="13579259"/>
    <n v="0.28152068783068784"/>
  </r>
  <r>
    <s v="21375803"/>
    <s v="TEATRO NACIONAL"/>
    <x v="20"/>
    <s v="001"/>
    <x v="88"/>
    <s v="PRESTACIONES LEGALES"/>
    <n v="11900000"/>
    <n v="11900000"/>
    <n v="8925000"/>
    <n v="0"/>
    <n v="0"/>
    <n v="0"/>
    <n v="0"/>
    <n v="0"/>
    <n v="11900000"/>
    <n v="0"/>
  </r>
  <r>
    <s v="21375803"/>
    <s v="TEATRO NACIONAL"/>
    <x v="20"/>
    <s v="001"/>
    <x v="89"/>
    <s v="OTRAS PRESTACIONES"/>
    <n v="7000000"/>
    <n v="7000000"/>
    <n v="7000000"/>
    <n v="0"/>
    <n v="0"/>
    <n v="0"/>
    <n v="5320741"/>
    <n v="5320740.99"/>
    <n v="1679259"/>
    <n v="0.76010585714285717"/>
  </r>
  <r>
    <s v="21375803"/>
    <s v="TEATRO NACIONAL"/>
    <x v="20"/>
    <s v="001"/>
    <x v="94"/>
    <s v="OTRAS TRANSFERENCIAS CORRIENTES AL SECTOR PRIVADO"/>
    <n v="5000000"/>
    <n v="5000000"/>
    <n v="3750000"/>
    <n v="0"/>
    <n v="0"/>
    <n v="0"/>
    <n v="646809"/>
    <n v="646809"/>
    <n v="4353191"/>
    <n v="0.1293618"/>
  </r>
  <r>
    <s v="21375803"/>
    <s v="TEATRO NACIONAL"/>
    <x v="20"/>
    <s v="001"/>
    <x v="95"/>
    <s v="INDEMNIZACIONES"/>
    <n v="5000000"/>
    <n v="5000000"/>
    <n v="3750000"/>
    <n v="0"/>
    <n v="0"/>
    <n v="0"/>
    <n v="646809"/>
    <n v="646809"/>
    <n v="4353191"/>
    <n v="0.1293618"/>
  </r>
  <r>
    <s v="21375803"/>
    <s v="TEATRO NACIONAL"/>
    <x v="20"/>
    <s v="280"/>
    <x v="99"/>
    <s v="BIENES DURADEROS"/>
    <n v="334256000"/>
    <n v="334256000"/>
    <n v="334256000"/>
    <n v="0"/>
    <n v="0"/>
    <n v="0"/>
    <n v="43842520.350000001"/>
    <n v="43552229.130000003"/>
    <n v="290413479.64999998"/>
    <n v="0.13116449772031019"/>
  </r>
  <r>
    <s v="21375803"/>
    <s v="TEATRO NACIONAL"/>
    <x v="20"/>
    <s v="280"/>
    <x v="100"/>
    <s v="MAQUINARIA, EQUIPO Y MOBILIARIO"/>
    <n v="106300000"/>
    <n v="106300000"/>
    <n v="106300000"/>
    <n v="0"/>
    <n v="0"/>
    <n v="0"/>
    <n v="18742838.149999999"/>
    <n v="18556871.469999999"/>
    <n v="87557161.849999994"/>
    <n v="0.17632020837253057"/>
  </r>
  <r>
    <s v="21375803"/>
    <s v="TEATRO NACIONAL"/>
    <x v="20"/>
    <s v="280"/>
    <x v="124"/>
    <s v="EQUIPO DE COMUNICACION"/>
    <n v="27743109"/>
    <n v="27743109"/>
    <n v="27743109"/>
    <n v="0"/>
    <n v="0"/>
    <n v="0"/>
    <n v="3821675.14"/>
    <n v="3783579.15"/>
    <n v="23921433.859999999"/>
    <n v="0.13775223029257463"/>
  </r>
  <r>
    <s v="21375803"/>
    <s v="TEATRO NACIONAL"/>
    <x v="20"/>
    <s v="280"/>
    <x v="102"/>
    <s v="EQUIPO Y MOBILIARIO DE OFICINA"/>
    <n v="1421275"/>
    <n v="1421275"/>
    <n v="1421275"/>
    <n v="0"/>
    <n v="0"/>
    <n v="0"/>
    <n v="0"/>
    <n v="0"/>
    <n v="1421275"/>
    <n v="0"/>
  </r>
  <r>
    <s v="21375803"/>
    <s v="TEATRO NACIONAL"/>
    <x v="20"/>
    <s v="280"/>
    <x v="103"/>
    <s v="EQUIPO Y PROGRAMAS DE COMPUTO"/>
    <n v="56135616"/>
    <n v="56135616"/>
    <n v="56135616"/>
    <n v="0"/>
    <n v="0"/>
    <n v="0"/>
    <n v="14921163.01"/>
    <n v="14773292.32"/>
    <n v="41214452.990000002"/>
    <n v="0.26580563416281028"/>
  </r>
  <r>
    <s v="21375803"/>
    <s v="TEATRO NACIONAL"/>
    <x v="20"/>
    <s v="280"/>
    <x v="205"/>
    <s v="EQUIPO SANITARIO, DE LABORATORIO E INVESTIGACION"/>
    <n v="5000000"/>
    <n v="5000000"/>
    <n v="5000000"/>
    <n v="0"/>
    <n v="0"/>
    <n v="0"/>
    <n v="0"/>
    <n v="0"/>
    <n v="5000000"/>
    <n v="0"/>
  </r>
  <r>
    <s v="21375803"/>
    <s v="TEATRO NACIONAL"/>
    <x v="20"/>
    <s v="280"/>
    <x v="104"/>
    <s v="MAQUINARIA, EQUIPO Y MOBILIARIO DIVERSO"/>
    <n v="16000000"/>
    <n v="16000000"/>
    <n v="16000000"/>
    <n v="0"/>
    <n v="0"/>
    <n v="0"/>
    <n v="0"/>
    <n v="0"/>
    <n v="16000000"/>
    <n v="0"/>
  </r>
  <r>
    <s v="21375803"/>
    <s v="TEATRO NACIONAL"/>
    <x v="20"/>
    <s v="280"/>
    <x v="105"/>
    <s v="CONSTRUCCIONES, ADICIONES Y MEJORAS"/>
    <n v="211956000"/>
    <n v="211956000"/>
    <n v="211956000"/>
    <n v="0"/>
    <n v="0"/>
    <n v="0"/>
    <n v="19231061.100000001"/>
    <n v="19231061.059999999"/>
    <n v="192724938.90000001"/>
    <n v="9.073138340032838E-2"/>
  </r>
  <r>
    <s v="21375803"/>
    <s v="TEATRO NACIONAL"/>
    <x v="20"/>
    <s v="280"/>
    <x v="106"/>
    <s v="EDIFICIOS"/>
    <n v="211956000"/>
    <n v="211956000"/>
    <n v="211956000"/>
    <n v="0"/>
    <n v="0"/>
    <n v="0"/>
    <n v="19231061.100000001"/>
    <n v="19231061.059999999"/>
    <n v="192724938.90000001"/>
    <n v="9.073138340032838E-2"/>
  </r>
  <r>
    <s v="21375803"/>
    <s v="TEATRO NACIONAL"/>
    <x v="20"/>
    <s v="280"/>
    <x v="108"/>
    <s v="BIENES DURADEROS DIVERSOS"/>
    <n v="16000000"/>
    <n v="16000000"/>
    <n v="16000000"/>
    <n v="0"/>
    <n v="0"/>
    <n v="0"/>
    <n v="5868621.0999999996"/>
    <n v="5764296.5999999996"/>
    <n v="10131378.9"/>
    <n v="0.36678881874999997"/>
  </r>
  <r>
    <s v="21375803"/>
    <s v="TEATRO NACIONAL"/>
    <x v="20"/>
    <s v="280"/>
    <x v="109"/>
    <s v="BIENES INTANGIBLES"/>
    <n v="16000000"/>
    <n v="16000000"/>
    <n v="16000000"/>
    <n v="0"/>
    <n v="0"/>
    <n v="0"/>
    <n v="5868621.0999999996"/>
    <n v="5764296.5999999996"/>
    <n v="10131378.9"/>
    <n v="0.36678881874999997"/>
  </r>
  <r>
    <s v="21375804"/>
    <s v="TEATRO POPULAR MELICO SALAZAR"/>
    <x v="21"/>
    <s v="001"/>
    <x v="0"/>
    <s v=""/>
    <n v="3290536313"/>
    <n v="3290536313"/>
    <n v="2939966304.3400002"/>
    <n v="0"/>
    <n v="0"/>
    <n v="0"/>
    <n v="1615438882.8199999"/>
    <n v="1575478721.21"/>
    <n v="1675097430.1800001"/>
    <n v="0.49093482920636589"/>
  </r>
  <r>
    <s v="21375804"/>
    <s v="TEATRO POPULAR MELICO SALAZAR"/>
    <x v="21"/>
    <s v="001"/>
    <x v="1"/>
    <s v="REMUNERACIONES"/>
    <n v="1992356412"/>
    <n v="1992356412"/>
    <n v="1982451506"/>
    <n v="0"/>
    <n v="0"/>
    <n v="0"/>
    <n v="1081231091.01"/>
    <n v="1041955482.13"/>
    <n v="911125320.99000001"/>
    <n v="0.54268959333667655"/>
  </r>
  <r>
    <s v="21375804"/>
    <s v="TEATRO POPULAR MELICO SALAZAR"/>
    <x v="21"/>
    <s v="001"/>
    <x v="2"/>
    <s v="REMUNERACIONES BASICAS"/>
    <n v="920110672"/>
    <n v="967550452"/>
    <n v="967550452"/>
    <n v="0"/>
    <n v="0"/>
    <n v="0"/>
    <n v="513912095.79000002"/>
    <n v="497900491.91000003"/>
    <n v="453638356.20999998"/>
    <n v="0.53114759517470622"/>
  </r>
  <r>
    <s v="21375804"/>
    <s v="TEATRO POPULAR MELICO SALAZAR"/>
    <x v="21"/>
    <s v="001"/>
    <x v="3"/>
    <s v="SUELDOS PARA CARGOS FIJOS"/>
    <n v="920110672"/>
    <n v="967550452"/>
    <n v="967550452"/>
    <n v="0"/>
    <n v="0"/>
    <n v="0"/>
    <n v="513912095.79000002"/>
    <n v="497900491.91000003"/>
    <n v="453638356.20999998"/>
    <n v="0.53114759517470622"/>
  </r>
  <r>
    <s v="21375804"/>
    <s v="TEATRO POPULAR MELICO SALAZAR"/>
    <x v="21"/>
    <s v="001"/>
    <x v="5"/>
    <s v="REMUNERACIONES EVENTUALES"/>
    <n v="128200000"/>
    <n v="128200000"/>
    <n v="128200000"/>
    <n v="0"/>
    <n v="0"/>
    <n v="0"/>
    <n v="68011318.379999995"/>
    <n v="68011318.379999995"/>
    <n v="60188681.619999997"/>
    <n v="0.53050950374414974"/>
  </r>
  <r>
    <s v="21375804"/>
    <s v="TEATRO POPULAR MELICO SALAZAR"/>
    <x v="21"/>
    <s v="001"/>
    <x v="6"/>
    <s v="TIEMPO EXTRAORDINARIO"/>
    <n v="128200000"/>
    <n v="128200000"/>
    <n v="128200000"/>
    <n v="0"/>
    <n v="0"/>
    <n v="0"/>
    <n v="68011318.379999995"/>
    <n v="68011318.379999995"/>
    <n v="60188681.619999997"/>
    <n v="0.53050950374414974"/>
  </r>
  <r>
    <s v="21375804"/>
    <s v="TEATRO POPULAR MELICO SALAZAR"/>
    <x v="21"/>
    <s v="001"/>
    <x v="7"/>
    <s v="INCENTIVOS SALARIALES"/>
    <n v="621433920"/>
    <n v="573994140"/>
    <n v="564089234"/>
    <n v="0"/>
    <n v="0"/>
    <n v="0"/>
    <n v="299440724.37"/>
    <n v="299440724.37"/>
    <n v="274553415.63"/>
    <n v="0.52167906168867861"/>
  </r>
  <r>
    <s v="21375804"/>
    <s v="TEATRO POPULAR MELICO SALAZAR"/>
    <x v="21"/>
    <s v="001"/>
    <x v="8"/>
    <s v="RETRIBUCION POR AÑOS SERVIDOS"/>
    <n v="232104000"/>
    <n v="207839470"/>
    <n v="203766466"/>
    <n v="0"/>
    <n v="0"/>
    <n v="0"/>
    <n v="119847216.06"/>
    <n v="119847216.06"/>
    <n v="87992253.939999998"/>
    <n v="0.57663357234311652"/>
  </r>
  <r>
    <s v="21375804"/>
    <s v="TEATRO POPULAR MELICO SALAZAR"/>
    <x v="21"/>
    <s v="001"/>
    <x v="9"/>
    <s v="RESTRICCION AL EJERCICIO LIBERAL DE LA PROFESION"/>
    <n v="114618210"/>
    <n v="104630430"/>
    <n v="100571894"/>
    <n v="0"/>
    <n v="0"/>
    <n v="0"/>
    <n v="60083793.170000002"/>
    <n v="60083793.170000002"/>
    <n v="44546636.829999998"/>
    <n v="0.57424778976823476"/>
  </r>
  <r>
    <s v="21375804"/>
    <s v="TEATRO POPULAR MELICO SALAZAR"/>
    <x v="21"/>
    <s v="001"/>
    <x v="10"/>
    <s v="DECIMOTERCER MES"/>
    <n v="129776033"/>
    <n v="129776033"/>
    <n v="129776033"/>
    <n v="0"/>
    <n v="0"/>
    <n v="0"/>
    <n v="938968.3"/>
    <n v="938968.3"/>
    <n v="128837064.7"/>
    <n v="7.2352982156574323E-3"/>
  </r>
  <r>
    <s v="21375804"/>
    <s v="TEATRO POPULAR MELICO SALAZAR"/>
    <x v="21"/>
    <s v="001"/>
    <x v="11"/>
    <s v="SALARIO ESCOLAR"/>
    <n v="112035677"/>
    <n v="102462277"/>
    <n v="101962277"/>
    <n v="0"/>
    <n v="0"/>
    <n v="0"/>
    <n v="101795836.38"/>
    <n v="101795836.38"/>
    <n v="666440.62"/>
    <n v="0.99349574653704009"/>
  </r>
  <r>
    <s v="21375804"/>
    <s v="TEATRO POPULAR MELICO SALAZAR"/>
    <x v="21"/>
    <s v="001"/>
    <x v="12"/>
    <s v="OTROS INCENTIVOS SALARIALES"/>
    <n v="32900000"/>
    <n v="29285930"/>
    <n v="28012564"/>
    <n v="0"/>
    <n v="0"/>
    <n v="0"/>
    <n v="16774910.460000001"/>
    <n v="16774910.460000001"/>
    <n v="12511019.539999999"/>
    <n v="0.57279760144205771"/>
  </r>
  <r>
    <s v="21375804"/>
    <s v="TEATRO POPULAR MELICO SALAZAR"/>
    <x v="21"/>
    <s v="001"/>
    <x v="13"/>
    <s v="CONTRIB. PATRONALES AL DES. Y LA SEGURIDAD SOCIAL"/>
    <n v="150146936"/>
    <n v="150146936"/>
    <n v="150146936"/>
    <n v="0"/>
    <n v="0"/>
    <n v="0"/>
    <n v="94119399"/>
    <n v="82582098"/>
    <n v="56027537"/>
    <n v="0.62684861581191376"/>
  </r>
  <r>
    <s v="21375804"/>
    <s v="TEATRO POPULAR MELICO SALAZAR"/>
    <x v="21"/>
    <s v="001"/>
    <x v="264"/>
    <s v="CCSS CONTRIBUCION PATRONAL SEGURO SALUD (CONTRIBUCION PATRONAL SEGURO DE SALUD, SEGUN LEY NO. 17 DEL 22 DE OCTUBRE DE 1943, LEY"/>
    <n v="142447093"/>
    <n v="142447093"/>
    <n v="142447093"/>
    <n v="0"/>
    <n v="0"/>
    <n v="0"/>
    <n v="89423591.560000002"/>
    <n v="78476954.560000002"/>
    <n v="53023501.439999998"/>
    <n v="0.62776705144835776"/>
  </r>
  <r>
    <s v="21375804"/>
    <s v="TEATRO POPULAR MELICO SALAZAR"/>
    <x v="21"/>
    <s v="001"/>
    <x v="265"/>
    <s v="BANCO POPULAR Y DE DESARROLLO COMUNAL. (BPDC) (SEGUN LEY NO. 4351 DEL 11 DE JULIO DE 1969, LEY ORGANICA DEL B.P.D.C. FINANCIADO EN PARTE"/>
    <n v="7699843"/>
    <n v="7699843"/>
    <n v="7699843"/>
    <n v="0"/>
    <n v="0"/>
    <n v="0"/>
    <n v="4695807.4400000004"/>
    <n v="4105143.44"/>
    <n v="3004035.56"/>
    <n v="0.60985755683589915"/>
  </r>
  <r>
    <s v="21375804"/>
    <s v="TEATRO POPULAR MELICO SALAZAR"/>
    <x v="21"/>
    <s v="001"/>
    <x v="16"/>
    <s v="CONTRIB PATRONALES A FOND PENS Y OTROS FOND CAPIT."/>
    <n v="172464884"/>
    <n v="172464884"/>
    <n v="172464884"/>
    <n v="0"/>
    <n v="0"/>
    <n v="0"/>
    <n v="105747553.47"/>
    <n v="94020849.469999999"/>
    <n v="66717330.530000001"/>
    <n v="0.61315411588367175"/>
  </r>
  <r>
    <s v="21375804"/>
    <s v="TEATRO POPULAR MELICO SALAZAR"/>
    <x v="21"/>
    <s v="001"/>
    <x v="266"/>
    <s v="CCSS CONTRIBUCION PATRONAL SEGURO PENSIONES (CONTRIBUCION PATRONAL SEGURO DE PENSIONES, SEGUN LEY NO. 17 DEL 22 DE OCTUBRE DE 1943, LEY"/>
    <n v="83466297"/>
    <n v="83466297"/>
    <n v="83466297"/>
    <n v="0"/>
    <n v="0"/>
    <n v="0"/>
    <n v="51502632"/>
    <n v="45091906"/>
    <n v="31963665"/>
    <n v="0.61704704594718029"/>
  </r>
  <r>
    <s v="21375804"/>
    <s v="TEATRO POPULAR MELICO SALAZAR"/>
    <x v="21"/>
    <s v="001"/>
    <x v="267"/>
    <s v="CCSS APORTE PATRONAL REGIMEN PENSIONES (APORTE PATRONAL AL REGIMEN DE PENSIONES, SEGUN LEY DE PROTECCION AL TRABAJADOR NO. 7983 DEL 16"/>
    <n v="46199058"/>
    <n v="46199058"/>
    <n v="46199058"/>
    <n v="0"/>
    <n v="0"/>
    <n v="0"/>
    <n v="28174896.609999999"/>
    <n v="24630906.609999999"/>
    <n v="18024161.390000001"/>
    <n v="0.60985868175061053"/>
  </r>
  <r>
    <s v="21375804"/>
    <s v="TEATRO POPULAR MELICO SALAZAR"/>
    <x v="21"/>
    <s v="001"/>
    <x v="268"/>
    <s v="CCSS APORTE PATRONAL FONDO CAPITALIZACION LABORAL (APORTE PATRONAL AL FONDO DE CAPITALIZACION LABORAL, SEGUN LEY DE PROTECCION AL TRABAJADOR"/>
    <n v="23099529"/>
    <n v="23099529"/>
    <n v="23099529"/>
    <n v="0"/>
    <n v="0"/>
    <n v="0"/>
    <n v="14087205.26"/>
    <n v="12315217.26"/>
    <n v="9012323.7400000002"/>
    <n v="0.60984816010750698"/>
  </r>
  <r>
    <s v="21375804"/>
    <s v="TEATRO POPULAR MELICO SALAZAR"/>
    <x v="21"/>
    <s v="001"/>
    <x v="269"/>
    <s v="ASOCIACION DE EMPLEADOS DEL MINISTERIO DE CULTURA Y JUVENTUD (ASEMICULTURA). (APORTE PATRONAL A LA ASOCIACION DE EMPLEADOS DEL MINISTERIO DE CULTURA"/>
    <n v="19700000"/>
    <n v="19700000"/>
    <n v="19700000"/>
    <n v="0"/>
    <n v="0"/>
    <n v="0"/>
    <n v="11982819.6"/>
    <n v="11982819.6"/>
    <n v="7717180.4000000004"/>
    <n v="0.60826495431472083"/>
  </r>
  <r>
    <s v="21375804"/>
    <s v="TEATRO POPULAR MELICO SALAZAR"/>
    <x v="21"/>
    <s v="001"/>
    <x v="21"/>
    <s v="SERVICIOS"/>
    <n v="949137106"/>
    <n v="949137106"/>
    <n v="666877164.09000003"/>
    <n v="0"/>
    <n v="0"/>
    <n v="0"/>
    <n v="332697817.80000001"/>
    <n v="332081016.06"/>
    <n v="616439288.20000005"/>
    <n v="0.35052661590916667"/>
  </r>
  <r>
    <s v="21375804"/>
    <s v="TEATRO POPULAR MELICO SALAZAR"/>
    <x v="21"/>
    <s v="001"/>
    <x v="22"/>
    <s v="ALQUILERES"/>
    <n v="85531321"/>
    <n v="85531321"/>
    <n v="64148657.409999996"/>
    <n v="0"/>
    <n v="0"/>
    <n v="0"/>
    <n v="43690966.57"/>
    <n v="43585205.789999999"/>
    <n v="41840354.43"/>
    <n v="0.51081833016468903"/>
  </r>
  <r>
    <s v="21375804"/>
    <s v="TEATRO POPULAR MELICO SALAZAR"/>
    <x v="21"/>
    <s v="001"/>
    <x v="159"/>
    <s v="ALQUILER DE EDIFICIOS, LOCALES Y TERRENOS"/>
    <n v="51540000"/>
    <n v="51540000"/>
    <n v="38655166.670000002"/>
    <n v="0"/>
    <n v="0"/>
    <n v="0"/>
    <n v="30064960.800000001"/>
    <n v="29988943.199999999"/>
    <n v="21475039.199999999"/>
    <n v="0.58333257275902217"/>
  </r>
  <r>
    <s v="21375804"/>
    <s v="TEATRO POPULAR MELICO SALAZAR"/>
    <x v="21"/>
    <s v="001"/>
    <x v="23"/>
    <s v="ALQUILER DE EQUIPO DE COMPUTO"/>
    <n v="33991321"/>
    <n v="33991321"/>
    <n v="25493490.739999998"/>
    <n v="0"/>
    <n v="0"/>
    <n v="0"/>
    <n v="13626005.77"/>
    <n v="13596262.59"/>
    <n v="20365315.23"/>
    <n v="0.40086720283686533"/>
  </r>
  <r>
    <s v="21375804"/>
    <s v="TEATRO POPULAR MELICO SALAZAR"/>
    <x v="21"/>
    <s v="001"/>
    <x v="24"/>
    <s v="SERVICIOS BASICOS"/>
    <n v="74707988"/>
    <n v="74707988"/>
    <n v="57439657.670000002"/>
    <n v="0"/>
    <n v="0"/>
    <n v="0"/>
    <n v="41941310.780000001"/>
    <n v="41941310.780000001"/>
    <n v="32766677.219999999"/>
    <n v="0.56140329706108538"/>
  </r>
  <r>
    <s v="21375804"/>
    <s v="TEATRO POPULAR MELICO SALAZAR"/>
    <x v="21"/>
    <s v="001"/>
    <x v="25"/>
    <s v="SERVICIO DE AGUA Y ALCANTARILLADO"/>
    <n v="9745552"/>
    <n v="9745552"/>
    <n v="7309164"/>
    <n v="0"/>
    <n v="0"/>
    <n v="0"/>
    <n v="4162567"/>
    <n v="4162567"/>
    <n v="5582985"/>
    <n v="0.42712480524448487"/>
  </r>
  <r>
    <s v="21375804"/>
    <s v="TEATRO POPULAR MELICO SALAZAR"/>
    <x v="21"/>
    <s v="001"/>
    <x v="26"/>
    <s v="SERVICIO DE ENERGIA ELECTRICA"/>
    <n v="37200000"/>
    <n v="37200000"/>
    <n v="29300000"/>
    <n v="0"/>
    <n v="0"/>
    <n v="0"/>
    <n v="23601403.449999999"/>
    <n v="23601403.449999999"/>
    <n v="13598596.550000001"/>
    <n v="0.63444632930107525"/>
  </r>
  <r>
    <s v="21375804"/>
    <s v="TEATRO POPULAR MELICO SALAZAR"/>
    <x v="21"/>
    <s v="001"/>
    <x v="27"/>
    <s v="SERVICIO DE TELECOMUNICACIONES"/>
    <n v="20160000"/>
    <n v="20160000"/>
    <n v="15120000"/>
    <n v="0"/>
    <n v="0"/>
    <n v="0"/>
    <n v="10359332.58"/>
    <n v="10359332.58"/>
    <n v="9800667.4199999999"/>
    <n v="0.51385578273809529"/>
  </r>
  <r>
    <s v="21375804"/>
    <s v="TEATRO POPULAR MELICO SALAZAR"/>
    <x v="21"/>
    <s v="001"/>
    <x v="28"/>
    <s v="OTROS SERVICIOS BASICOS"/>
    <n v="7602436"/>
    <n v="7602436"/>
    <n v="5710493.6699999999"/>
    <n v="0"/>
    <n v="0"/>
    <n v="0"/>
    <n v="3818007.75"/>
    <n v="3818007.75"/>
    <n v="3784428.25"/>
    <n v="0.50220846975890354"/>
  </r>
  <r>
    <s v="21375804"/>
    <s v="TEATRO POPULAR MELICO SALAZAR"/>
    <x v="21"/>
    <s v="001"/>
    <x v="29"/>
    <s v="SERVICIOS COMERCIALES Y FINANCIEROS"/>
    <n v="45244243"/>
    <n v="45244243"/>
    <n v="20912253.5"/>
    <n v="0"/>
    <n v="0"/>
    <n v="0"/>
    <n v="4992216.28"/>
    <n v="4992216.28"/>
    <n v="40252026.719999999"/>
    <n v="0.11033925973742119"/>
  </r>
  <r>
    <s v="21375804"/>
    <s v="TEATRO POPULAR MELICO SALAZAR"/>
    <x v="21"/>
    <s v="001"/>
    <x v="30"/>
    <s v="INFORMACION"/>
    <n v="400000"/>
    <n v="400000"/>
    <n v="337500"/>
    <n v="0"/>
    <n v="0"/>
    <n v="0"/>
    <n v="274296.2"/>
    <n v="274296.2"/>
    <n v="125703.8"/>
    <n v="0.68574049999999998"/>
  </r>
  <r>
    <s v="21375804"/>
    <s v="TEATRO POPULAR MELICO SALAZAR"/>
    <x v="21"/>
    <s v="001"/>
    <x v="31"/>
    <s v="PUBLICIDAD Y PROPAGANDA"/>
    <n v="0"/>
    <n v="0"/>
    <n v="0"/>
    <n v="0"/>
    <n v="0"/>
    <n v="0"/>
    <n v="0"/>
    <n v="0"/>
    <n v="0"/>
    <n v="0"/>
  </r>
  <r>
    <s v="21375804"/>
    <s v="TEATRO POPULAR MELICO SALAZAR"/>
    <x v="21"/>
    <s v="001"/>
    <x v="32"/>
    <s v="IMPRESION, ENCUADERNACION Y OTROS"/>
    <n v="0"/>
    <n v="0"/>
    <n v="0"/>
    <n v="0"/>
    <n v="0"/>
    <n v="0"/>
    <n v="0"/>
    <n v="0"/>
    <n v="0"/>
    <n v="0"/>
  </r>
  <r>
    <s v="21375804"/>
    <s v="TEATRO POPULAR MELICO SALAZAR"/>
    <x v="21"/>
    <s v="001"/>
    <x v="33"/>
    <s v="COMIS. Y GASTOS POR SERV. FINANCIEROS Y COMERCIAL."/>
    <n v="36143285"/>
    <n v="36143285"/>
    <n v="14049035"/>
    <n v="0"/>
    <n v="0"/>
    <n v="0"/>
    <n v="2343575.35"/>
    <n v="2343575.35"/>
    <n v="33799709.649999999"/>
    <n v="6.4841238144236202E-2"/>
  </r>
  <r>
    <s v="21375804"/>
    <s v="TEATRO POPULAR MELICO SALAZAR"/>
    <x v="21"/>
    <s v="001"/>
    <x v="34"/>
    <s v="SERVICIOS DE TECNOLOGIAS DE INFORMACION"/>
    <n v="8700958"/>
    <n v="8700958"/>
    <n v="6525718.5"/>
    <n v="0"/>
    <n v="0"/>
    <n v="0"/>
    <n v="2374344.73"/>
    <n v="2374344.73"/>
    <n v="6326613.2699999996"/>
    <n v="0.27288313884517085"/>
  </r>
  <r>
    <s v="21375804"/>
    <s v="TEATRO POPULAR MELICO SALAZAR"/>
    <x v="21"/>
    <s v="001"/>
    <x v="35"/>
    <s v="SERVICIOS DE GESTION Y APOYO"/>
    <n v="585440999"/>
    <n v="585440999"/>
    <n v="405809858.25999999"/>
    <n v="0"/>
    <n v="0"/>
    <n v="0"/>
    <n v="217252974.75"/>
    <n v="216759400.72"/>
    <n v="368188024.25"/>
    <n v="0.3710928601192825"/>
  </r>
  <r>
    <s v="21375804"/>
    <s v="TEATRO POPULAR MELICO SALAZAR"/>
    <x v="21"/>
    <s v="001"/>
    <x v="270"/>
    <s v="SERVICIOS EN CIENCIAS DE LA SALUD"/>
    <n v="1500000"/>
    <n v="1500000"/>
    <n v="1125000"/>
    <n v="0"/>
    <n v="0"/>
    <n v="0"/>
    <n v="736736"/>
    <n v="736736"/>
    <n v="763264"/>
    <n v="0.49115733333333333"/>
  </r>
  <r>
    <s v="21375804"/>
    <s v="TEATRO POPULAR MELICO SALAZAR"/>
    <x v="21"/>
    <s v="001"/>
    <x v="141"/>
    <s v="SERVICIOS DE INGENIERIA Y ARQUITECTURA"/>
    <n v="6000000"/>
    <n v="6000000"/>
    <n v="4500000"/>
    <n v="0"/>
    <n v="0"/>
    <n v="0"/>
    <n v="0"/>
    <n v="0"/>
    <n v="6000000"/>
    <n v="0"/>
  </r>
  <r>
    <s v="21375804"/>
    <s v="TEATRO POPULAR MELICO SALAZAR"/>
    <x v="21"/>
    <s v="001"/>
    <x v="36"/>
    <s v="SERVICIOS EN CIENCIAS ECONOMICAS Y SOCIALES"/>
    <n v="17000000"/>
    <n v="17000000"/>
    <n v="6000000"/>
    <n v="0"/>
    <n v="0"/>
    <n v="0"/>
    <n v="0"/>
    <n v="0"/>
    <n v="17000000"/>
    <n v="0"/>
  </r>
  <r>
    <s v="21375804"/>
    <s v="TEATRO POPULAR MELICO SALAZAR"/>
    <x v="21"/>
    <s v="001"/>
    <x v="37"/>
    <s v="SERVICIOS INFORMATICOS"/>
    <n v="7000000"/>
    <n v="7000000"/>
    <n v="5250000"/>
    <n v="0"/>
    <n v="0"/>
    <n v="0"/>
    <n v="0"/>
    <n v="0"/>
    <n v="7000000"/>
    <n v="0"/>
  </r>
  <r>
    <s v="21375804"/>
    <s v="TEATRO POPULAR MELICO SALAZAR"/>
    <x v="21"/>
    <s v="001"/>
    <x v="38"/>
    <s v="SERVICIOS GENERALES"/>
    <n v="264440999"/>
    <n v="264440999"/>
    <n v="192830749.25999999"/>
    <n v="0"/>
    <n v="0"/>
    <n v="0"/>
    <n v="131382112.93000001"/>
    <n v="131076137.48"/>
    <n v="133058886.06999999"/>
    <n v="0.49682958931039284"/>
  </r>
  <r>
    <s v="21375804"/>
    <s v="TEATRO POPULAR MELICO SALAZAR"/>
    <x v="21"/>
    <s v="001"/>
    <x v="39"/>
    <s v="OTROS SERVICIOS DE GESTION Y APOYO"/>
    <n v="289500000"/>
    <n v="289500000"/>
    <n v="196104109"/>
    <n v="0"/>
    <n v="0"/>
    <n v="0"/>
    <n v="85134125.819999993"/>
    <n v="84946527.239999995"/>
    <n v="204365874.18000001"/>
    <n v="0.29407297347150257"/>
  </r>
  <r>
    <s v="21375804"/>
    <s v="TEATRO POPULAR MELICO SALAZAR"/>
    <x v="21"/>
    <s v="001"/>
    <x v="40"/>
    <s v="GASTOS DE VIAJE Y DE TRANSPORTE"/>
    <n v="21500000"/>
    <n v="21500000"/>
    <n v="16125000"/>
    <n v="0"/>
    <n v="0"/>
    <n v="0"/>
    <n v="7504026.5700000003"/>
    <n v="7500926.8200000003"/>
    <n v="13995973.43"/>
    <n v="0.349024491627907"/>
  </r>
  <r>
    <s v="21375804"/>
    <s v="TEATRO POPULAR MELICO SALAZAR"/>
    <x v="21"/>
    <s v="001"/>
    <x v="41"/>
    <s v="TRANSPORTE DENTRO DEL PAIS"/>
    <n v="1500000"/>
    <n v="1500000"/>
    <n v="1125000"/>
    <n v="0"/>
    <n v="0"/>
    <n v="0"/>
    <n v="499116.08"/>
    <n v="496016.33"/>
    <n v="1000883.92"/>
    <n v="0.33274405333333335"/>
  </r>
  <r>
    <s v="21375804"/>
    <s v="TEATRO POPULAR MELICO SALAZAR"/>
    <x v="21"/>
    <s v="001"/>
    <x v="42"/>
    <s v="VIATICOS DENTRO DEL PAIS"/>
    <n v="17000000"/>
    <n v="17000000"/>
    <n v="12750000"/>
    <n v="0"/>
    <n v="0"/>
    <n v="0"/>
    <n v="6401206.5999999996"/>
    <n v="6401206.5999999996"/>
    <n v="10598793.4"/>
    <n v="0.37654156470588235"/>
  </r>
  <r>
    <s v="21375804"/>
    <s v="TEATRO POPULAR MELICO SALAZAR"/>
    <x v="21"/>
    <s v="001"/>
    <x v="43"/>
    <s v="TRANSPORTE EN EL EXTERIOR"/>
    <n v="2000000"/>
    <n v="2000000"/>
    <n v="1500000"/>
    <n v="0"/>
    <n v="0"/>
    <n v="0"/>
    <n v="525485.15"/>
    <n v="525485.15"/>
    <n v="1474514.85"/>
    <n v="0.26274257500000003"/>
  </r>
  <r>
    <s v="21375804"/>
    <s v="TEATRO POPULAR MELICO SALAZAR"/>
    <x v="21"/>
    <s v="001"/>
    <x v="44"/>
    <s v="VIATICOS EN EL EXTERIOR"/>
    <n v="1000000"/>
    <n v="1000000"/>
    <n v="750000"/>
    <n v="0"/>
    <n v="0"/>
    <n v="0"/>
    <n v="78218.740000000005"/>
    <n v="78218.740000000005"/>
    <n v="921781.26"/>
    <n v="7.8218740000000009E-2"/>
  </r>
  <r>
    <s v="21375804"/>
    <s v="TEATRO POPULAR MELICO SALAZAR"/>
    <x v="21"/>
    <s v="001"/>
    <x v="45"/>
    <s v="SEGUROS, REASEGUROS Y OTRAS OBLIGACIONES"/>
    <n v="12400000"/>
    <n v="12400000"/>
    <n v="10706000"/>
    <n v="0"/>
    <n v="0"/>
    <n v="0"/>
    <n v="8222328.8300000001"/>
    <n v="8222328.8300000001"/>
    <n v="4177671.17"/>
    <n v="0.66309103467741937"/>
  </r>
  <r>
    <s v="21375804"/>
    <s v="TEATRO POPULAR MELICO SALAZAR"/>
    <x v="21"/>
    <s v="001"/>
    <x v="46"/>
    <s v="SEGUROS"/>
    <n v="12400000"/>
    <n v="12400000"/>
    <n v="10706000"/>
    <n v="0"/>
    <n v="0"/>
    <n v="0"/>
    <n v="8222328.8300000001"/>
    <n v="8222328.8300000001"/>
    <n v="4177671.17"/>
    <n v="0.66309103467741937"/>
  </r>
  <r>
    <s v="21375804"/>
    <s v="TEATRO POPULAR MELICO SALAZAR"/>
    <x v="21"/>
    <s v="001"/>
    <x v="47"/>
    <s v="CAPACITACION Y PROTOCOLO"/>
    <n v="6200000"/>
    <n v="6200000"/>
    <n v="4650000"/>
    <n v="0"/>
    <n v="0"/>
    <n v="0"/>
    <n v="2474700"/>
    <n v="2474700"/>
    <n v="3725300"/>
    <n v="0.39914516129032257"/>
  </r>
  <r>
    <s v="21375804"/>
    <s v="TEATRO POPULAR MELICO SALAZAR"/>
    <x v="21"/>
    <s v="001"/>
    <x v="48"/>
    <s v="ACTIVIDADES DE CAPACITACION"/>
    <n v="6200000"/>
    <n v="6200000"/>
    <n v="4650000"/>
    <n v="0"/>
    <n v="0"/>
    <n v="0"/>
    <n v="2474700"/>
    <n v="2474700"/>
    <n v="3725300"/>
    <n v="0.39914516129032257"/>
  </r>
  <r>
    <s v="21375804"/>
    <s v="TEATRO POPULAR MELICO SALAZAR"/>
    <x v="21"/>
    <s v="001"/>
    <x v="50"/>
    <s v="MANTENIMIENTO Y REPARACION"/>
    <n v="117083085"/>
    <n v="117083085"/>
    <n v="86313634.75"/>
    <n v="0"/>
    <n v="0"/>
    <n v="0"/>
    <n v="6619294.0199999996"/>
    <n v="6604926.8399999999"/>
    <n v="110463790.98"/>
    <n v="5.6535015455050568E-2"/>
  </r>
  <r>
    <s v="21375804"/>
    <s v="TEATRO POPULAR MELICO SALAZAR"/>
    <x v="21"/>
    <s v="001"/>
    <x v="51"/>
    <s v="MANTENIMIENTO DE EDIFICIOS, LOCALES Y TERRENOS"/>
    <n v="89204987"/>
    <n v="89204987"/>
    <n v="66903740.25"/>
    <n v="0"/>
    <n v="0"/>
    <n v="0"/>
    <n v="2144135.4900000002"/>
    <n v="2141531.3199999998"/>
    <n v="87060851.510000005"/>
    <n v="2.4036049576465945E-2"/>
  </r>
  <r>
    <s v="21375804"/>
    <s v="TEATRO POPULAR MELICO SALAZAR"/>
    <x v="21"/>
    <s v="001"/>
    <x v="52"/>
    <s v="MANT. Y REPARACION DE MAQUINARIA Y EQUIPO DE PROD."/>
    <n v="3900000"/>
    <n v="1900000"/>
    <n v="1080321"/>
    <n v="0"/>
    <n v="0"/>
    <n v="0"/>
    <n v="0"/>
    <n v="0"/>
    <n v="1900000"/>
    <n v="0"/>
  </r>
  <r>
    <s v="21375804"/>
    <s v="TEATRO POPULAR MELICO SALAZAR"/>
    <x v="21"/>
    <s v="001"/>
    <x v="53"/>
    <s v="MANT. Y REPARACION DE EQUIPO DE TRANSPORTE"/>
    <n v="5500000"/>
    <n v="6500000"/>
    <n v="4846000"/>
    <n v="0"/>
    <n v="0"/>
    <n v="0"/>
    <n v="3635606.5"/>
    <n v="3623843.49"/>
    <n v="2864393.5"/>
    <n v="0.55932407692307695"/>
  </r>
  <r>
    <s v="21375804"/>
    <s v="TEATRO POPULAR MELICO SALAZAR"/>
    <x v="21"/>
    <s v="001"/>
    <x v="118"/>
    <s v="MANT. Y REPARACION DE EQUIPO DE COMUNICAC."/>
    <n v="1300000"/>
    <n v="1300000"/>
    <n v="975000"/>
    <n v="0"/>
    <n v="0"/>
    <n v="0"/>
    <n v="0"/>
    <n v="0"/>
    <n v="1300000"/>
    <n v="0"/>
  </r>
  <r>
    <s v="21375804"/>
    <s v="TEATRO POPULAR MELICO SALAZAR"/>
    <x v="21"/>
    <s v="001"/>
    <x v="54"/>
    <s v="MANT. Y REPARACION DE EQUIPO Y MOBILIARIO DE OFIC."/>
    <n v="4300000"/>
    <n v="4300000"/>
    <n v="2350000"/>
    <n v="0"/>
    <n v="0"/>
    <n v="0"/>
    <n v="839552.03"/>
    <n v="839552.03"/>
    <n v="3460447.97"/>
    <n v="0.1952446581395349"/>
  </r>
  <r>
    <s v="21375804"/>
    <s v="TEATRO POPULAR MELICO SALAZAR"/>
    <x v="21"/>
    <s v="001"/>
    <x v="55"/>
    <s v="MANT. Y REP. DE EQUIPO DE COMPUTO Y SIST. DE INF."/>
    <n v="11878098"/>
    <n v="11878098"/>
    <n v="8908573.5"/>
    <n v="0"/>
    <n v="0"/>
    <n v="0"/>
    <n v="0"/>
    <n v="0"/>
    <n v="11878098"/>
    <n v="0"/>
  </r>
  <r>
    <s v="21375804"/>
    <s v="TEATRO POPULAR MELICO SALAZAR"/>
    <x v="21"/>
    <s v="001"/>
    <x v="56"/>
    <s v="MANTENIMIENTO Y REPARACION DE OTROS EQUIPOS"/>
    <n v="1000000"/>
    <n v="2000000"/>
    <n v="1250000"/>
    <n v="0"/>
    <n v="0"/>
    <n v="0"/>
    <n v="0"/>
    <n v="0"/>
    <n v="2000000"/>
    <n v="0"/>
  </r>
  <r>
    <s v="21375804"/>
    <s v="TEATRO POPULAR MELICO SALAZAR"/>
    <x v="21"/>
    <s v="001"/>
    <x v="57"/>
    <s v="IMPUESTOS"/>
    <n v="1029470"/>
    <n v="1029470"/>
    <n v="772102.5"/>
    <n v="0"/>
    <n v="0"/>
    <n v="0"/>
    <n v="0"/>
    <n v="0"/>
    <n v="1029470"/>
    <n v="0"/>
  </r>
  <r>
    <s v="21375804"/>
    <s v="TEATRO POPULAR MELICO SALAZAR"/>
    <x v="21"/>
    <s v="001"/>
    <x v="58"/>
    <s v="OTROS IMPUESTOS"/>
    <n v="1029470"/>
    <n v="1029470"/>
    <n v="772102.5"/>
    <n v="0"/>
    <n v="0"/>
    <n v="0"/>
    <n v="0"/>
    <n v="0"/>
    <n v="1029470"/>
    <n v="0"/>
  </r>
  <r>
    <s v="21375804"/>
    <s v="TEATRO POPULAR MELICO SALAZAR"/>
    <x v="21"/>
    <s v="001"/>
    <x v="61"/>
    <s v="MATERIALES Y SUMINISTROS"/>
    <n v="49388019"/>
    <n v="49388019"/>
    <n v="34041014.25"/>
    <n v="0"/>
    <n v="0"/>
    <n v="0"/>
    <n v="3959159.62"/>
    <n v="3959159.62"/>
    <n v="45428859.380000003"/>
    <n v="8.0164373873752665E-2"/>
  </r>
  <r>
    <s v="21375804"/>
    <s v="TEATRO POPULAR MELICO SALAZAR"/>
    <x v="21"/>
    <s v="001"/>
    <x v="62"/>
    <s v="PRODUCTOS QUIMICOS Y CONEXOS"/>
    <n v="7588019"/>
    <n v="7588019"/>
    <n v="5491014.25"/>
    <n v="0"/>
    <n v="0"/>
    <n v="0"/>
    <n v="1172983.2"/>
    <n v="1172983.2"/>
    <n v="6415035.7999999998"/>
    <n v="0.15458358762675739"/>
  </r>
  <r>
    <s v="21375804"/>
    <s v="TEATRO POPULAR MELICO SALAZAR"/>
    <x v="21"/>
    <s v="001"/>
    <x v="63"/>
    <s v="COMBUSTIBLES Y LUBRICANTES"/>
    <n v="4600000"/>
    <n v="4600000"/>
    <n v="3450000"/>
    <n v="0"/>
    <n v="0"/>
    <n v="0"/>
    <n v="1172983.2"/>
    <n v="1172983.2"/>
    <n v="3427016.8"/>
    <n v="0.25499634782608693"/>
  </r>
  <r>
    <s v="21375804"/>
    <s v="TEATRO POPULAR MELICO SALAZAR"/>
    <x v="21"/>
    <s v="001"/>
    <x v="64"/>
    <s v="TINTAS, PINTURAS Y DILUYENTES"/>
    <n v="1988019"/>
    <n v="1988019"/>
    <n v="1491014.25"/>
    <n v="0"/>
    <n v="0"/>
    <n v="0"/>
    <n v="0"/>
    <n v="0"/>
    <n v="1988019"/>
    <n v="0"/>
  </r>
  <r>
    <s v="21375804"/>
    <s v="TEATRO POPULAR MELICO SALAZAR"/>
    <x v="21"/>
    <s v="001"/>
    <x v="144"/>
    <s v="OTROS PRODUCTOS QUIMICOS Y CONEXOS"/>
    <n v="1000000"/>
    <n v="1000000"/>
    <n v="550000"/>
    <n v="0"/>
    <n v="0"/>
    <n v="0"/>
    <n v="0"/>
    <n v="0"/>
    <n v="1000000"/>
    <n v="0"/>
  </r>
  <r>
    <s v="21375804"/>
    <s v="TEATRO POPULAR MELICO SALAZAR"/>
    <x v="21"/>
    <s v="001"/>
    <x v="68"/>
    <s v="MATERIALES Y PROD DE USO EN LA CONSTRUC Y MANT."/>
    <n v="26000000"/>
    <n v="26000000"/>
    <n v="17200000"/>
    <n v="0"/>
    <n v="0"/>
    <n v="0"/>
    <n v="61020"/>
    <n v="61020"/>
    <n v="25938980"/>
    <n v="2.3469230769230767E-3"/>
  </r>
  <r>
    <s v="21375804"/>
    <s v="TEATRO POPULAR MELICO SALAZAR"/>
    <x v="21"/>
    <s v="001"/>
    <x v="120"/>
    <s v="MATERIALES Y PRODUCTOS METALICOS"/>
    <n v="16000000"/>
    <n v="16000000"/>
    <n v="12000000"/>
    <n v="0"/>
    <n v="0"/>
    <n v="0"/>
    <n v="0"/>
    <n v="0"/>
    <n v="16000000"/>
    <n v="0"/>
  </r>
  <r>
    <s v="21375804"/>
    <s v="TEATRO POPULAR MELICO SALAZAR"/>
    <x v="21"/>
    <s v="001"/>
    <x v="69"/>
    <s v="MAT. Y PROD. ELECTRICOS, TELEFONICOS Y DE COMPUTO"/>
    <n v="10000000"/>
    <n v="10000000"/>
    <n v="5200000"/>
    <n v="0"/>
    <n v="0"/>
    <n v="0"/>
    <n v="61020"/>
    <n v="61020"/>
    <n v="9938980"/>
    <n v="6.1019999999999998E-3"/>
  </r>
  <r>
    <s v="21375804"/>
    <s v="TEATRO POPULAR MELICO SALAZAR"/>
    <x v="21"/>
    <s v="001"/>
    <x v="70"/>
    <s v="HERRAMIENTAS, REPUESTOS Y ACCESORIOS"/>
    <n v="5000000"/>
    <n v="5000000"/>
    <n v="3250000"/>
    <n v="0"/>
    <n v="0"/>
    <n v="0"/>
    <n v="892003.92"/>
    <n v="892003.92"/>
    <n v="4107996.08"/>
    <n v="0.17840078400000001"/>
  </r>
  <r>
    <s v="21375804"/>
    <s v="TEATRO POPULAR MELICO SALAZAR"/>
    <x v="21"/>
    <s v="001"/>
    <x v="71"/>
    <s v="HERRAMIENTAS E INSTRUMENTOS"/>
    <n v="2000000"/>
    <n v="2000000"/>
    <n v="1000000"/>
    <n v="0"/>
    <n v="0"/>
    <n v="0"/>
    <n v="0"/>
    <n v="0"/>
    <n v="2000000"/>
    <n v="0"/>
  </r>
  <r>
    <s v="21375804"/>
    <s v="TEATRO POPULAR MELICO SALAZAR"/>
    <x v="21"/>
    <s v="001"/>
    <x v="72"/>
    <s v="REPUESTOS Y ACCESORIOS"/>
    <n v="3000000"/>
    <n v="3000000"/>
    <n v="2250000"/>
    <n v="0"/>
    <n v="0"/>
    <n v="0"/>
    <n v="892003.92"/>
    <n v="892003.92"/>
    <n v="2107996.08"/>
    <n v="0.29733464000000004"/>
  </r>
  <r>
    <s v="21375804"/>
    <s v="TEATRO POPULAR MELICO SALAZAR"/>
    <x v="21"/>
    <s v="001"/>
    <x v="73"/>
    <s v="UTILES, MATERIALES Y SUMINISTROS DIVERSOS"/>
    <n v="10800000"/>
    <n v="10800000"/>
    <n v="8100000"/>
    <n v="0"/>
    <n v="0"/>
    <n v="0"/>
    <n v="1833152.5"/>
    <n v="1833152.5"/>
    <n v="8966847.5"/>
    <n v="0.1697363425925926"/>
  </r>
  <r>
    <s v="21375804"/>
    <s v="TEATRO POPULAR MELICO SALAZAR"/>
    <x v="21"/>
    <s v="001"/>
    <x v="74"/>
    <s v="UTILES Y MATERIALES DE OFICINA Y COMPUTO"/>
    <n v="1800000"/>
    <n v="1800000"/>
    <n v="1350000"/>
    <n v="0"/>
    <n v="0"/>
    <n v="0"/>
    <n v="0"/>
    <n v="0"/>
    <n v="1800000"/>
    <n v="0"/>
  </r>
  <r>
    <s v="21375804"/>
    <s v="TEATRO POPULAR MELICO SALAZAR"/>
    <x v="21"/>
    <s v="001"/>
    <x v="121"/>
    <s v="TEXTILES Y VESTUARIO"/>
    <n v="0"/>
    <n v="0"/>
    <n v="0"/>
    <n v="0"/>
    <n v="0"/>
    <n v="0"/>
    <n v="0"/>
    <n v="0"/>
    <n v="0"/>
    <n v="0"/>
  </r>
  <r>
    <s v="21375804"/>
    <s v="TEATRO POPULAR MELICO SALAZAR"/>
    <x v="21"/>
    <s v="001"/>
    <x v="76"/>
    <s v="UTILES Y MATERIALES DE LIMPIEZA"/>
    <n v="8000000"/>
    <n v="8000000"/>
    <n v="6000000"/>
    <n v="0"/>
    <n v="0"/>
    <n v="0"/>
    <n v="1833152.5"/>
    <n v="1833152.5"/>
    <n v="6166847.5"/>
    <n v="0.2291440625"/>
  </r>
  <r>
    <s v="21375804"/>
    <s v="TEATRO POPULAR MELICO SALAZAR"/>
    <x v="21"/>
    <s v="001"/>
    <x v="77"/>
    <s v="UTILES Y MATERIALES DE RESGUARDO Y SEGURIDAD"/>
    <n v="1000000"/>
    <n v="1000000"/>
    <n v="750000"/>
    <n v="0"/>
    <n v="0"/>
    <n v="0"/>
    <n v="0"/>
    <n v="0"/>
    <n v="1000000"/>
    <n v="0"/>
  </r>
  <r>
    <s v="21375804"/>
    <s v="TEATRO POPULAR MELICO SALAZAR"/>
    <x v="21"/>
    <s v="001"/>
    <x v="79"/>
    <s v="TRANSFERENCIAS CORRIENTES"/>
    <n v="256605585"/>
    <n v="256605585"/>
    <n v="213547429"/>
    <n v="0"/>
    <n v="0"/>
    <n v="0"/>
    <n v="192366883.34"/>
    <n v="192366883.34"/>
    <n v="64238701.659999996"/>
    <n v="0.74965976808337975"/>
  </r>
  <r>
    <s v="21375804"/>
    <s v="TEATRO POPULAR MELICO SALAZAR"/>
    <x v="21"/>
    <s v="001"/>
    <x v="80"/>
    <s v="TRANSFERENCIAS CORRIENTES AL SECTOR PUBLICO"/>
    <n v="28027429"/>
    <n v="28027429"/>
    <n v="28027429"/>
    <n v="0"/>
    <n v="0"/>
    <n v="0"/>
    <n v="14171778.6"/>
    <n v="14171778.6"/>
    <n v="13855650.4"/>
    <n v="0.50563962181475863"/>
  </r>
  <r>
    <s v="21375804"/>
    <s v="TEATRO POPULAR MELICO SALAZAR"/>
    <x v="21"/>
    <s v="001"/>
    <x v="271"/>
    <s v="CCSS CONTRIBUCION ESTATAL SEGURO PENSIONES (CONTRIBUCION ESTATAL AL SEGURO DE PENSIONES, SEGUN LEY NO. 17 DEL 22 DE OCTUBRE DE 1943, LEY"/>
    <n v="24177507"/>
    <n v="24177507"/>
    <n v="24177507"/>
    <n v="0"/>
    <n v="0"/>
    <n v="0"/>
    <n v="12225105.699999999"/>
    <n v="12225105.699999999"/>
    <n v="11952401.300000001"/>
    <n v="0.50563963025633696"/>
  </r>
  <r>
    <s v="21375804"/>
    <s v="TEATRO POPULAR MELICO SALAZAR"/>
    <x v="21"/>
    <s v="001"/>
    <x v="272"/>
    <s v="CCSS CONTRIBUCION ESTATAL SEGURO SALUD (CONTRIBUCION ESTATAL AL SEGURO DE SALUD, SEGUN LEY NO. 17 DEL 22 DE OCTUBRE DE 1943, LEY"/>
    <n v="3849922"/>
    <n v="3849922"/>
    <n v="3849922"/>
    <n v="0"/>
    <n v="0"/>
    <n v="0"/>
    <n v="1946672.9"/>
    <n v="1946672.9"/>
    <n v="1903249.1"/>
    <n v="0.50563956880165362"/>
  </r>
  <r>
    <s v="21375804"/>
    <s v="TEATRO POPULAR MELICO SALAZAR"/>
    <x v="21"/>
    <s v="001"/>
    <x v="84"/>
    <s v="TRANSFERENCIAS CORRIENTES A PERSONAS"/>
    <n v="131000000"/>
    <n v="131000000"/>
    <n v="110750000"/>
    <n v="0"/>
    <n v="0"/>
    <n v="0"/>
    <n v="110563800"/>
    <n v="110563800"/>
    <n v="20436200"/>
    <n v="0.84399847328244271"/>
  </r>
  <r>
    <s v="21375804"/>
    <s v="TEATRO POPULAR MELICO SALAZAR"/>
    <x v="21"/>
    <s v="001"/>
    <x v="86"/>
    <s v="OTRAS TRANSFERENCIAS A PERSONAS"/>
    <n v="131000000"/>
    <n v="131000000"/>
    <n v="110750000"/>
    <n v="0"/>
    <n v="0"/>
    <n v="0"/>
    <n v="110563800"/>
    <n v="110563800"/>
    <n v="20436200"/>
    <n v="0.84399847328244271"/>
  </r>
  <r>
    <s v="21375804"/>
    <s v="TEATRO POPULAR MELICO SALAZAR"/>
    <x v="21"/>
    <s v="001"/>
    <x v="87"/>
    <s v="PRESTACIONES"/>
    <n v="20800000"/>
    <n v="20800000"/>
    <n v="16350000"/>
    <n v="0"/>
    <n v="0"/>
    <n v="0"/>
    <n v="12148674.380000001"/>
    <n v="12148674.380000001"/>
    <n v="8651325.6199999992"/>
    <n v="0.58407088365384618"/>
  </r>
  <r>
    <s v="21375804"/>
    <s v="TEATRO POPULAR MELICO SALAZAR"/>
    <x v="21"/>
    <s v="001"/>
    <x v="88"/>
    <s v="PRESTACIONES LEGALES"/>
    <n v="17800000"/>
    <n v="17800000"/>
    <n v="13350000"/>
    <n v="0"/>
    <n v="0"/>
    <n v="0"/>
    <n v="10743722.58"/>
    <n v="10743722.58"/>
    <n v="7056277.4199999999"/>
    <n v="0.60357992022471907"/>
  </r>
  <r>
    <s v="21375804"/>
    <s v="TEATRO POPULAR MELICO SALAZAR"/>
    <x v="21"/>
    <s v="001"/>
    <x v="89"/>
    <s v="OTRAS PRESTACIONES"/>
    <n v="3000000"/>
    <n v="3000000"/>
    <n v="3000000"/>
    <n v="0"/>
    <n v="0"/>
    <n v="0"/>
    <n v="1404951.8"/>
    <n v="1404951.8"/>
    <n v="1595048.2"/>
    <n v="0.46831726666666668"/>
  </r>
  <r>
    <s v="21375804"/>
    <s v="TEATRO POPULAR MELICO SALAZAR"/>
    <x v="21"/>
    <s v="001"/>
    <x v="94"/>
    <s v="OTRAS TRANSFERENCIAS CORRIENTES AL SECTOR PRIVADO"/>
    <n v="5000000"/>
    <n v="5000000"/>
    <n v="3750000"/>
    <n v="0"/>
    <n v="0"/>
    <n v="0"/>
    <n v="1212630.3600000001"/>
    <n v="1212630.3600000001"/>
    <n v="3787369.64"/>
    <n v="0.24252607200000001"/>
  </r>
  <r>
    <s v="21375804"/>
    <s v="TEATRO POPULAR MELICO SALAZAR"/>
    <x v="21"/>
    <s v="001"/>
    <x v="95"/>
    <s v="INDEMNIZACIONES"/>
    <n v="5000000"/>
    <n v="5000000"/>
    <n v="3750000"/>
    <n v="0"/>
    <n v="0"/>
    <n v="0"/>
    <n v="1212630.3600000001"/>
    <n v="1212630.3600000001"/>
    <n v="3787369.64"/>
    <n v="0.24252607200000001"/>
  </r>
  <r>
    <s v="21375804"/>
    <s v="TEATRO POPULAR MELICO SALAZAR"/>
    <x v="21"/>
    <s v="001"/>
    <x v="96"/>
    <s v="TRANSFERENCIAS CORRIENTES AL SECTOR EXTERNO"/>
    <n v="71778156"/>
    <n v="71778156"/>
    <n v="54670000"/>
    <n v="0"/>
    <n v="0"/>
    <n v="0"/>
    <n v="54270000"/>
    <n v="54270000"/>
    <n v="17508156"/>
    <n v="0.7560796072833077"/>
  </r>
  <r>
    <s v="21375804"/>
    <s v="TEATRO POPULAR MELICO SALAZAR"/>
    <x v="21"/>
    <s v="001"/>
    <x v="273"/>
    <s v="ORGANIZACION DE ESTADOS IBEROAMERICANOS (CUOTA ANUAL DE MEMBRESIA, SEGUN LA DECLARACION DE XVI CUMBRE EN MONTEVIDEO - URUGUAY DE JEFES DE"/>
    <n v="71778156"/>
    <n v="71778156"/>
    <n v="54670000"/>
    <n v="0"/>
    <n v="0"/>
    <n v="0"/>
    <n v="54270000"/>
    <n v="54270000"/>
    <n v="17508156"/>
    <n v="0.7560796072833077"/>
  </r>
  <r>
    <s v="21375804"/>
    <s v="TEATRO POPULAR MELICO SALAZAR"/>
    <x v="21"/>
    <s v="280"/>
    <x v="99"/>
    <s v="BIENES DURADEROS"/>
    <n v="43049191"/>
    <n v="43049191"/>
    <n v="43049191"/>
    <n v="0"/>
    <n v="0"/>
    <n v="0"/>
    <n v="5183931.05"/>
    <n v="5116180.0599999996"/>
    <n v="37865259.950000003"/>
    <n v="0.12041877976289961"/>
  </r>
  <r>
    <s v="21375804"/>
    <s v="TEATRO POPULAR MELICO SALAZAR"/>
    <x v="21"/>
    <s v="280"/>
    <x v="100"/>
    <s v="MAQUINARIA, EQUIPO Y MOBILIARIO"/>
    <n v="18200000"/>
    <n v="19954620"/>
    <n v="19954620"/>
    <n v="0"/>
    <n v="0"/>
    <n v="0"/>
    <n v="0"/>
    <n v="0"/>
    <n v="19954620"/>
    <n v="0"/>
  </r>
  <r>
    <s v="21375804"/>
    <s v="TEATRO POPULAR MELICO SALAZAR"/>
    <x v="21"/>
    <s v="280"/>
    <x v="124"/>
    <s v="EQUIPO DE COMUNICACION"/>
    <n v="0"/>
    <n v="0"/>
    <n v="0"/>
    <n v="0"/>
    <n v="0"/>
    <n v="0"/>
    <n v="0"/>
    <n v="0"/>
    <n v="0"/>
    <n v="0"/>
  </r>
  <r>
    <s v="21375804"/>
    <s v="TEATRO POPULAR MELICO SALAZAR"/>
    <x v="21"/>
    <s v="280"/>
    <x v="103"/>
    <s v="EQUIPO Y PROGRAMAS DE COMPUTO"/>
    <n v="12200000"/>
    <n v="12200000"/>
    <n v="12200000"/>
    <n v="0"/>
    <n v="0"/>
    <n v="0"/>
    <n v="0"/>
    <n v="0"/>
    <n v="12200000"/>
    <n v="0"/>
  </r>
  <r>
    <s v="21375804"/>
    <s v="TEATRO POPULAR MELICO SALAZAR"/>
    <x v="21"/>
    <s v="280"/>
    <x v="104"/>
    <s v="MAQUINARIA, EQUIPO Y MOBILIARIO DIVERSO"/>
    <n v="6000000"/>
    <n v="7754620"/>
    <n v="7754620"/>
    <n v="0"/>
    <n v="0"/>
    <n v="0"/>
    <n v="0"/>
    <n v="0"/>
    <n v="7754620"/>
    <n v="0"/>
  </r>
  <r>
    <s v="21375804"/>
    <s v="TEATRO POPULAR MELICO SALAZAR"/>
    <x v="21"/>
    <s v="280"/>
    <x v="105"/>
    <s v="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21"/>
    <s v="280"/>
    <x v="107"/>
    <s v="OTRAS 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21"/>
    <s v="280"/>
    <x v="108"/>
    <s v="BIENES DURADEROS DIVERSOS"/>
    <n v="20149191"/>
    <n v="18394571"/>
    <n v="18394571"/>
    <n v="0"/>
    <n v="0"/>
    <n v="0"/>
    <n v="5183931.05"/>
    <n v="5116180.0599999996"/>
    <n v="13210639.949999999"/>
    <n v="0.28181853493620479"/>
  </r>
  <r>
    <s v="21375804"/>
    <s v="TEATRO POPULAR MELICO SALAZAR"/>
    <x v="21"/>
    <s v="280"/>
    <x v="109"/>
    <s v="BIENES INTANGIBLES"/>
    <n v="20149191"/>
    <n v="18394571"/>
    <n v="18394571"/>
    <n v="0"/>
    <n v="0"/>
    <n v="0"/>
    <n v="5183931.05"/>
    <n v="5116180.0599999996"/>
    <n v="13210639.949999999"/>
    <n v="0.28181853493620479"/>
  </r>
  <r>
    <s v="21375805"/>
    <s v="CENTRO COSTAR. PRODUCCIÓN CINEMATOGRÁFIC"/>
    <x v="22"/>
    <s v="001"/>
    <x v="0"/>
    <s v=""/>
    <n v="1264484122"/>
    <n v="1255067606.8"/>
    <n v="1047504633.49"/>
    <n v="0"/>
    <n v="0"/>
    <n v="0"/>
    <n v="534919544.73000002"/>
    <n v="530243830.73000002"/>
    <n v="720148062.07000005"/>
    <n v="0.4262077531375898"/>
  </r>
  <r>
    <s v="21375805"/>
    <s v="CENTRO COSTAR. PRODUCCIÓN CINEMATOGRÁFIC"/>
    <x v="22"/>
    <s v="001"/>
    <x v="1"/>
    <s v="REMUNERACIONES"/>
    <n v="235016835"/>
    <n v="237788390"/>
    <n v="234872085"/>
    <n v="0"/>
    <n v="0"/>
    <n v="0"/>
    <n v="136476073.53"/>
    <n v="131847813.53"/>
    <n v="101312316.47"/>
    <n v="0.57393917983127773"/>
  </r>
  <r>
    <s v="21375805"/>
    <s v="CENTRO COSTAR. PRODUCCIÓN CINEMATOGRÁFIC"/>
    <x v="22"/>
    <s v="001"/>
    <x v="2"/>
    <s v="REMUNERACIONES BASICAS"/>
    <n v="122053000"/>
    <n v="122539544"/>
    <n v="122539544"/>
    <n v="0"/>
    <n v="0"/>
    <n v="0"/>
    <n v="71180600.340000004"/>
    <n v="71180600.340000004"/>
    <n v="51358943.659999996"/>
    <n v="0.58087861286639031"/>
  </r>
  <r>
    <s v="21375805"/>
    <s v="CENTRO COSTAR. PRODUCCIÓN CINEMATOGRÁFIC"/>
    <x v="22"/>
    <s v="001"/>
    <x v="3"/>
    <s v="SUELDOS PARA CARGOS FIJOS"/>
    <n v="122053000"/>
    <n v="122539544"/>
    <n v="122539544"/>
    <n v="0"/>
    <n v="0"/>
    <n v="0"/>
    <n v="71180600.340000004"/>
    <n v="71180600.340000004"/>
    <n v="51358943.659999996"/>
    <n v="0.58087861286639031"/>
  </r>
  <r>
    <s v="21375805"/>
    <s v="CENTRO COSTAR. PRODUCCIÓN CINEMATOGRÁFIC"/>
    <x v="22"/>
    <s v="001"/>
    <x v="5"/>
    <s v="REMUNERACIONES EVENTUALES"/>
    <n v="3100000"/>
    <n v="3100000"/>
    <n v="3100000"/>
    <n v="0"/>
    <n v="0"/>
    <n v="0"/>
    <n v="2207642.4500000002"/>
    <n v="1270308.81"/>
    <n v="892357.55"/>
    <n v="0.71214272580645166"/>
  </r>
  <r>
    <s v="21375805"/>
    <s v="CENTRO COSTAR. PRODUCCIÓN CINEMATOGRÁFIC"/>
    <x v="22"/>
    <s v="001"/>
    <x v="6"/>
    <s v="TIEMPO EXTRAORDINARIO"/>
    <n v="3100000"/>
    <n v="3100000"/>
    <n v="3100000"/>
    <n v="0"/>
    <n v="0"/>
    <n v="0"/>
    <n v="2207642.4500000002"/>
    <n v="1270308.81"/>
    <n v="892357.55"/>
    <n v="0.71214272580645166"/>
  </r>
  <r>
    <s v="21375805"/>
    <s v="CENTRO COSTAR. PRODUCCIÓN CINEMATOGRÁFIC"/>
    <x v="22"/>
    <s v="001"/>
    <x v="7"/>
    <s v="INCENTIVOS SALARIALES"/>
    <n v="70115372"/>
    <n v="70928980"/>
    <n v="69484078"/>
    <n v="0"/>
    <n v="0"/>
    <n v="0"/>
    <n v="39275421.689999998"/>
    <n v="38585085.329999998"/>
    <n v="31653558.309999999"/>
    <n v="0.55372883819843455"/>
  </r>
  <r>
    <s v="21375805"/>
    <s v="CENTRO COSTAR. PRODUCCIÓN CINEMATOGRÁFIC"/>
    <x v="22"/>
    <s v="001"/>
    <x v="8"/>
    <s v="RETRIBUCION POR AÑOS SERVIDOS"/>
    <n v="17800000"/>
    <n v="18150000"/>
    <n v="17800000"/>
    <n v="0"/>
    <n v="0"/>
    <n v="0"/>
    <n v="10702519.939999999"/>
    <n v="10702519.939999999"/>
    <n v="7447480.0599999996"/>
    <n v="0.58967052011019283"/>
  </r>
  <r>
    <s v="21375805"/>
    <s v="CENTRO COSTAR. PRODUCCIÓN CINEMATOGRÁFIC"/>
    <x v="22"/>
    <s v="001"/>
    <x v="9"/>
    <s v="RESTRICCION AL EJERCICIO LIBERAL DE LA PROFESION"/>
    <n v="21135780"/>
    <n v="21335780"/>
    <n v="21135780"/>
    <n v="0"/>
    <n v="0"/>
    <n v="0"/>
    <n v="14624438.67"/>
    <n v="14105145.539999999"/>
    <n v="6711341.3300000001"/>
    <n v="0.68544195103249095"/>
  </r>
  <r>
    <s v="21375805"/>
    <s v="CENTRO COSTAR. PRODUCCIÓN CINEMATOGRÁFIC"/>
    <x v="22"/>
    <s v="001"/>
    <x v="10"/>
    <s v="DECIMOTERCER MES"/>
    <n v="15052495"/>
    <n v="15673075"/>
    <n v="15052495"/>
    <n v="0"/>
    <n v="0"/>
    <n v="0"/>
    <n v="0"/>
    <n v="0"/>
    <n v="15673075"/>
    <n v="0"/>
  </r>
  <r>
    <s v="21375805"/>
    <s v="CENTRO COSTAR. PRODUCCIÓN CINEMATOGRÁFIC"/>
    <x v="22"/>
    <s v="001"/>
    <x v="11"/>
    <s v="SALARIO ESCOLAR"/>
    <n v="12727097"/>
    <n v="11727097"/>
    <n v="11582347"/>
    <n v="0"/>
    <n v="0"/>
    <n v="0"/>
    <n v="11582346.07"/>
    <n v="11582346.07"/>
    <n v="144750.93"/>
    <n v="0.98765671248391651"/>
  </r>
  <r>
    <s v="21375805"/>
    <s v="CENTRO COSTAR. PRODUCCIÓN CINEMATOGRÁFIC"/>
    <x v="22"/>
    <s v="001"/>
    <x v="12"/>
    <s v="OTROS INCENTIVOS SALARIALES"/>
    <n v="3400000"/>
    <n v="4043028"/>
    <n v="3913456"/>
    <n v="0"/>
    <n v="0"/>
    <n v="0"/>
    <n v="2366117.0099999998"/>
    <n v="2195073.7799999998"/>
    <n v="1676910.99"/>
    <n v="0.58523389152882443"/>
  </r>
  <r>
    <s v="21375805"/>
    <s v="CENTRO COSTAR. PRODUCCIÓN CINEMATOGRÁFIC"/>
    <x v="22"/>
    <s v="001"/>
    <x v="13"/>
    <s v="CONTRIB. PATRONALES AL DES. Y LA SEGURIDAD SOCIAL"/>
    <n v="17571048"/>
    <n v="18297417"/>
    <n v="17571048"/>
    <n v="0"/>
    <n v="0"/>
    <n v="0"/>
    <n v="10984707.6"/>
    <n v="9497378.3399999999"/>
    <n v="7312709.4000000004"/>
    <n v="0.60034198269624617"/>
  </r>
  <r>
    <s v="21375805"/>
    <s v="CENTRO COSTAR. PRODUCCIÓN CINEMATOGRÁFIC"/>
    <x v="22"/>
    <s v="001"/>
    <x v="274"/>
    <s v="CCSS CONTRIBUCION PATRONAL SEGURO SALUD (CONTRIBUCION PATRONAL SEGURO DE SALUD, SEGUN LEY NO. 17 DEL 22 DE OCTUBRE DE 1943, LEY"/>
    <n v="16669969"/>
    <n v="17359088"/>
    <n v="16669969"/>
    <n v="0"/>
    <n v="0"/>
    <n v="0"/>
    <n v="10421389.91"/>
    <n v="9010335.2899999991"/>
    <n v="6937698.0899999999"/>
    <n v="0.60034201739169712"/>
  </r>
  <r>
    <s v="21375805"/>
    <s v="CENTRO COSTAR. PRODUCCIÓN CINEMATOGRÁFIC"/>
    <x v="22"/>
    <s v="001"/>
    <x v="275"/>
    <s v="BANCO POPULAR Y DE DESARROLLO COMUNAL. (BPDC) (SEGUN LEY NO. 4351 DEL 11 DE JULIO DE 1969, LEY ORGANICA DEL B.P.D.C.)."/>
    <n v="901079"/>
    <n v="938329"/>
    <n v="901079"/>
    <n v="0"/>
    <n v="0"/>
    <n v="0"/>
    <n v="563317.68999999994"/>
    <n v="487043.05"/>
    <n v="375011.31"/>
    <n v="0.6003413408303484"/>
  </r>
  <r>
    <s v="21375805"/>
    <s v="CENTRO COSTAR. PRODUCCIÓN CINEMATOGRÁFIC"/>
    <x v="22"/>
    <s v="001"/>
    <x v="16"/>
    <s v="CONTRIB PATRONALES A FOND PENS Y OTROS FOND CAPIT."/>
    <n v="22177415"/>
    <n v="22922449"/>
    <n v="22177415"/>
    <n v="0"/>
    <n v="0"/>
    <n v="0"/>
    <n v="12827701.449999999"/>
    <n v="11314440.710000001"/>
    <n v="10094747.550000001"/>
    <n v="0.55961304352776609"/>
  </r>
  <r>
    <s v="21375805"/>
    <s v="CENTRO COSTAR. PRODUCCIÓN CINEMATOGRÁFIC"/>
    <x v="22"/>
    <s v="001"/>
    <x v="276"/>
    <s v="CCSS CONTRIBUCION PATRONAL SEGURO PENSIONES (CONTRIBUCION PATRONAL SEGURO DE PENSIONES, SEGUN LEY NO. 17 DEL 22 DE OCTUBRE DE 1943, LEY"/>
    <n v="9767701"/>
    <n v="10171488"/>
    <n v="9767701"/>
    <n v="0"/>
    <n v="0"/>
    <n v="0"/>
    <n v="6106371.0300000003"/>
    <n v="5279569.3"/>
    <n v="4065116.97"/>
    <n v="0.60034195881664509"/>
  </r>
  <r>
    <s v="21375805"/>
    <s v="CENTRO COSTAR. PRODUCCIÓN CINEMATOGRÁFIC"/>
    <x v="22"/>
    <s v="001"/>
    <x v="277"/>
    <s v="CCSS APORTE PATRONAL REGIMEN PENSIONES (APORTE PATRONAL AL REGIMEN DE PENSIONES, SEGUN LEY DE PROTECCION AL TRABAJADOR NO. 7983 DEL 16"/>
    <n v="5406476"/>
    <n v="5629974"/>
    <n v="5406476"/>
    <n v="0"/>
    <n v="0"/>
    <n v="0"/>
    <n v="3379909.93"/>
    <n v="2922270.59"/>
    <n v="2250064.0699999998"/>
    <n v="0.60034201401285336"/>
  </r>
  <r>
    <s v="21375805"/>
    <s v="CENTRO COSTAR. PRODUCCIÓN CINEMATOGRÁFIC"/>
    <x v="22"/>
    <s v="001"/>
    <x v="278"/>
    <s v="CCSS APORTE PATRONAL FONDO CAPITALIZACION LABORAL (APORTE PATRONAL AL FONDO DE CAPITALIZACION LABORAL, SEGUN LEY DE PROTECCION AL TRABAJADOR"/>
    <n v="2703238"/>
    <n v="2820987"/>
    <n v="2703238"/>
    <n v="0"/>
    <n v="0"/>
    <n v="0"/>
    <n v="1689223.98"/>
    <n v="1460404.31"/>
    <n v="1131763.02"/>
    <n v="0.59880601363990693"/>
  </r>
  <r>
    <s v="21375805"/>
    <s v="CENTRO COSTAR. PRODUCCIÓN CINEMATOGRÁFIC"/>
    <x v="22"/>
    <s v="001"/>
    <x v="279"/>
    <s v="ASOCIACION DE EMPLEADOS DEL MINISTERIO DE CULTURA Y JUVENTUD (ASEMICULTURA). (APORTE PATRONAL A LA ASOCIACION DE EMPLEADOS DEL MINISTERIO DE CULTURA"/>
    <n v="4300000"/>
    <n v="4300000"/>
    <n v="4300000"/>
    <n v="0"/>
    <n v="0"/>
    <n v="0"/>
    <n v="1652196.51"/>
    <n v="1652196.51"/>
    <n v="2647803.4900000002"/>
    <n v="0.38423174651162789"/>
  </r>
  <r>
    <s v="21375805"/>
    <s v="CENTRO COSTAR. PRODUCCIÓN CINEMATOGRÁFIC"/>
    <x v="22"/>
    <s v="001"/>
    <x v="21"/>
    <s v="SERVICIOS"/>
    <n v="439763101"/>
    <n v="436991546"/>
    <n v="364149344.35000002"/>
    <n v="0"/>
    <n v="0"/>
    <n v="0"/>
    <n v="290947994.27999997"/>
    <n v="290947994.27999997"/>
    <n v="146043551.72"/>
    <n v="0.66579776415171188"/>
  </r>
  <r>
    <s v="21375805"/>
    <s v="CENTRO COSTAR. PRODUCCIÓN CINEMATOGRÁFIC"/>
    <x v="22"/>
    <s v="001"/>
    <x v="22"/>
    <s v="ALQUILERES"/>
    <n v="13000000"/>
    <n v="13000000"/>
    <n v="13000000"/>
    <n v="0"/>
    <n v="0"/>
    <n v="0"/>
    <n v="13000000"/>
    <n v="13000000"/>
    <n v="0"/>
    <n v="1"/>
  </r>
  <r>
    <s v="21375805"/>
    <s v="CENTRO COSTAR. PRODUCCIÓN CINEMATOGRÁFIC"/>
    <x v="22"/>
    <s v="001"/>
    <x v="159"/>
    <s v="ALQUILER DE EDIFICIOS, LOCALES Y TERRENOS"/>
    <n v="13000000"/>
    <n v="13000000"/>
    <n v="13000000"/>
    <n v="0"/>
    <n v="0"/>
    <n v="0"/>
    <n v="13000000"/>
    <n v="13000000"/>
    <n v="0"/>
    <n v="1"/>
  </r>
  <r>
    <s v="21375805"/>
    <s v="CENTRO COSTAR. PRODUCCIÓN CINEMATOGRÁFIC"/>
    <x v="22"/>
    <s v="001"/>
    <x v="24"/>
    <s v="SERVICIOS BASICOS"/>
    <n v="22959662"/>
    <n v="24159662"/>
    <n v="18224231.5"/>
    <n v="0"/>
    <n v="0"/>
    <n v="0"/>
    <n v="12616664.199999999"/>
    <n v="12616664.199999999"/>
    <n v="11542997.800000001"/>
    <n v="0.52222022808100543"/>
  </r>
  <r>
    <s v="21375805"/>
    <s v="CENTRO COSTAR. PRODUCCIÓN CINEMATOGRÁFIC"/>
    <x v="22"/>
    <s v="001"/>
    <x v="25"/>
    <s v="SERVICIO DE AGUA Y ALCANTARILLADO"/>
    <n v="758000"/>
    <n v="758000"/>
    <n v="568500"/>
    <n v="0"/>
    <n v="0"/>
    <n v="0"/>
    <n v="403901"/>
    <n v="403901"/>
    <n v="354099"/>
    <n v="0.53285092348284957"/>
  </r>
  <r>
    <s v="21375805"/>
    <s v="CENTRO COSTAR. PRODUCCIÓN CINEMATOGRÁFIC"/>
    <x v="22"/>
    <s v="001"/>
    <x v="26"/>
    <s v="SERVICIO DE ENERGIA ELECTRICA"/>
    <n v="8201662"/>
    <n v="8201662"/>
    <n v="6151246.5"/>
    <n v="0"/>
    <n v="0"/>
    <n v="0"/>
    <n v="4446475"/>
    <n v="4446475"/>
    <n v="3755187"/>
    <n v="0.54214316561692011"/>
  </r>
  <r>
    <s v="21375805"/>
    <s v="CENTRO COSTAR. PRODUCCIÓN CINEMATOGRÁFIC"/>
    <x v="22"/>
    <s v="001"/>
    <x v="27"/>
    <s v="SERVICIO DE TELECOMUNICACIONES"/>
    <n v="7800000"/>
    <n v="9000000"/>
    <n v="6450000"/>
    <n v="0"/>
    <n v="0"/>
    <n v="0"/>
    <n v="4183344.79"/>
    <n v="4183344.79"/>
    <n v="4816655.21"/>
    <n v="0.46481608777777778"/>
  </r>
  <r>
    <s v="21375805"/>
    <s v="CENTRO COSTAR. PRODUCCIÓN CINEMATOGRÁFIC"/>
    <x v="22"/>
    <s v="001"/>
    <x v="28"/>
    <s v="OTROS SERVICIOS BASICOS"/>
    <n v="6200000"/>
    <n v="6200000"/>
    <n v="5054485"/>
    <n v="0"/>
    <n v="0"/>
    <n v="0"/>
    <n v="3582943.41"/>
    <n v="3582943.41"/>
    <n v="2617056.59"/>
    <n v="0.57789409838709682"/>
  </r>
  <r>
    <s v="21375805"/>
    <s v="CENTRO COSTAR. PRODUCCIÓN CINEMATOGRÁFIC"/>
    <x v="22"/>
    <s v="001"/>
    <x v="29"/>
    <s v="SERVICIOS COMERCIALES Y FINANCIEROS"/>
    <n v="33102028"/>
    <n v="31902028"/>
    <n v="29310001.649999999"/>
    <n v="0"/>
    <n v="0"/>
    <n v="0"/>
    <n v="20212320.52"/>
    <n v="20212320.52"/>
    <n v="11689707.48"/>
    <n v="0.63357478465005423"/>
  </r>
  <r>
    <s v="21375805"/>
    <s v="CENTRO COSTAR. PRODUCCIÓN CINEMATOGRÁFIC"/>
    <x v="22"/>
    <s v="001"/>
    <x v="30"/>
    <s v="INFORMACION"/>
    <n v="100000"/>
    <n v="160000"/>
    <n v="160000"/>
    <n v="0"/>
    <n v="0"/>
    <n v="0"/>
    <n v="158132.20000000001"/>
    <n v="158132.20000000001"/>
    <n v="1867.8"/>
    <n v="0.98832625000000007"/>
  </r>
  <r>
    <s v="21375805"/>
    <s v="CENTRO COSTAR. PRODUCCIÓN CINEMATOGRÁFIC"/>
    <x v="22"/>
    <s v="001"/>
    <x v="31"/>
    <s v="PUBLICIDAD Y PROPAGANDA"/>
    <n v="27000000"/>
    <n v="25740000"/>
    <n v="24260980.649999999"/>
    <n v="0"/>
    <n v="0"/>
    <n v="0"/>
    <n v="19719132.800000001"/>
    <n v="19719132.800000001"/>
    <n v="6020867.2000000002"/>
    <n v="0.76608907536907545"/>
  </r>
  <r>
    <s v="21375805"/>
    <s v="CENTRO COSTAR. PRODUCCIÓN CINEMATOGRÁFIC"/>
    <x v="22"/>
    <s v="001"/>
    <x v="32"/>
    <s v="IMPRESION, ENCUADERNACION Y OTROS"/>
    <n v="150000"/>
    <n v="150000"/>
    <n v="50000"/>
    <n v="0"/>
    <n v="0"/>
    <n v="0"/>
    <n v="0"/>
    <n v="0"/>
    <n v="150000"/>
    <n v="0"/>
  </r>
  <r>
    <s v="21375805"/>
    <s v="CENTRO COSTAR. PRODUCCIÓN CINEMATOGRÁFIC"/>
    <x v="22"/>
    <s v="001"/>
    <x v="33"/>
    <s v="COMIS. Y GASTOS POR SERV. FINANCIEROS Y COMERCIAL."/>
    <n v="2000000"/>
    <n v="2000000"/>
    <n v="2000000"/>
    <n v="0"/>
    <n v="0"/>
    <n v="0"/>
    <n v="258920.64"/>
    <n v="258920.64"/>
    <n v="1741079.36"/>
    <n v="0.12946032000000002"/>
  </r>
  <r>
    <s v="21375805"/>
    <s v="CENTRO COSTAR. PRODUCCIÓN CINEMATOGRÁFIC"/>
    <x v="22"/>
    <s v="001"/>
    <x v="34"/>
    <s v="SERVICIOS DE TECNOLOGIAS DE INFORMACION"/>
    <n v="3852028"/>
    <n v="3852028"/>
    <n v="2839021"/>
    <n v="0"/>
    <n v="0"/>
    <n v="0"/>
    <n v="76134.880000000005"/>
    <n v="76134.880000000005"/>
    <n v="3775893.12"/>
    <n v="1.9764882290575252E-2"/>
  </r>
  <r>
    <s v="21375805"/>
    <s v="CENTRO COSTAR. PRODUCCIÓN CINEMATOGRÁFIC"/>
    <x v="22"/>
    <s v="001"/>
    <x v="35"/>
    <s v="SERVICIOS DE GESTION Y APOYO"/>
    <n v="317094525"/>
    <n v="314322970"/>
    <n v="257679816.00999999"/>
    <n v="0"/>
    <n v="0"/>
    <n v="0"/>
    <n v="206502393.91"/>
    <n v="206502393.91"/>
    <n v="107820576.09"/>
    <n v="0.65697519309517849"/>
  </r>
  <r>
    <s v="21375805"/>
    <s v="CENTRO COSTAR. PRODUCCIÓN CINEMATOGRÁFIC"/>
    <x v="22"/>
    <s v="001"/>
    <x v="38"/>
    <s v="SERVICIOS GENERALES"/>
    <n v="133648525"/>
    <n v="133648525"/>
    <n v="100040359.67"/>
    <n v="0"/>
    <n v="0"/>
    <n v="0"/>
    <n v="63642154.079999998"/>
    <n v="63642154.079999998"/>
    <n v="70006370.920000002"/>
    <n v="0.4761904710882518"/>
  </r>
  <r>
    <s v="21375805"/>
    <s v="CENTRO COSTAR. PRODUCCIÓN CINEMATOGRÁFIC"/>
    <x v="22"/>
    <s v="001"/>
    <x v="39"/>
    <s v="OTROS SERVICIOS DE GESTION Y APOYO"/>
    <n v="183446000"/>
    <n v="180674445"/>
    <n v="157639456.34"/>
    <n v="0"/>
    <n v="0"/>
    <n v="0"/>
    <n v="142860239.83000001"/>
    <n v="142860239.83000001"/>
    <n v="37814205.170000002"/>
    <n v="0.79070529221772345"/>
  </r>
  <r>
    <s v="21375805"/>
    <s v="CENTRO COSTAR. PRODUCCIÓN CINEMATOGRÁFIC"/>
    <x v="22"/>
    <s v="001"/>
    <x v="40"/>
    <s v="GASTOS DE VIAJE Y DE TRANSPORTE"/>
    <n v="3900000"/>
    <n v="3900000"/>
    <n v="3599644.01"/>
    <n v="0"/>
    <n v="0"/>
    <n v="0"/>
    <n v="2781533.88"/>
    <n v="2781533.88"/>
    <n v="1118466.1200000001"/>
    <n v="0.71321381538461537"/>
  </r>
  <r>
    <s v="21375805"/>
    <s v="CENTRO COSTAR. PRODUCCIÓN CINEMATOGRÁFIC"/>
    <x v="22"/>
    <s v="001"/>
    <x v="41"/>
    <s v="TRANSPORTE DENTRO DEL PAIS"/>
    <n v="100000"/>
    <n v="100000"/>
    <n v="86566.67"/>
    <n v="0"/>
    <n v="0"/>
    <n v="0"/>
    <n v="65670"/>
    <n v="65670"/>
    <n v="34330"/>
    <n v="0.65669999999999995"/>
  </r>
  <r>
    <s v="21375805"/>
    <s v="CENTRO COSTAR. PRODUCCIÓN CINEMATOGRÁFIC"/>
    <x v="22"/>
    <s v="001"/>
    <x v="42"/>
    <s v="VIATICOS DENTRO DEL PAIS"/>
    <n v="1400000"/>
    <n v="1400000"/>
    <n v="1400000"/>
    <n v="0"/>
    <n v="0"/>
    <n v="0"/>
    <n v="1177158"/>
    <n v="1177158"/>
    <n v="222842"/>
    <n v="0.84082714285714288"/>
  </r>
  <r>
    <s v="21375805"/>
    <s v="CENTRO COSTAR. PRODUCCIÓN CINEMATOGRÁFIC"/>
    <x v="22"/>
    <s v="001"/>
    <x v="43"/>
    <s v="TRANSPORTE EN EL EXTERIOR"/>
    <n v="2000000"/>
    <n v="2000000"/>
    <n v="1743515.67"/>
    <n v="0"/>
    <n v="0"/>
    <n v="0"/>
    <n v="1230021.3600000001"/>
    <n v="1230021.3600000001"/>
    <n v="769978.64"/>
    <n v="0.61501068000000003"/>
  </r>
  <r>
    <s v="21375805"/>
    <s v="CENTRO COSTAR. PRODUCCIÓN CINEMATOGRÁFIC"/>
    <x v="22"/>
    <s v="001"/>
    <x v="44"/>
    <s v="VIATICOS EN EL EXTERIOR"/>
    <n v="400000"/>
    <n v="400000"/>
    <n v="369561.67"/>
    <n v="0"/>
    <n v="0"/>
    <n v="0"/>
    <n v="308684.52"/>
    <n v="308684.52"/>
    <n v="91315.48"/>
    <n v="0.7717113000000001"/>
  </r>
  <r>
    <s v="21375805"/>
    <s v="CENTRO COSTAR. PRODUCCIÓN CINEMATOGRÁFIC"/>
    <x v="22"/>
    <s v="001"/>
    <x v="45"/>
    <s v="SEGUROS, REASEGUROS Y OTRAS OBLIGACIONES"/>
    <n v="4600000"/>
    <n v="4600000"/>
    <n v="3800000"/>
    <n v="0"/>
    <n v="0"/>
    <n v="0"/>
    <n v="3648832.02"/>
    <n v="3648832.02"/>
    <n v="951167.98"/>
    <n v="0.79322435217391307"/>
  </r>
  <r>
    <s v="21375805"/>
    <s v="CENTRO COSTAR. PRODUCCIÓN CINEMATOGRÁFIC"/>
    <x v="22"/>
    <s v="001"/>
    <x v="46"/>
    <s v="SEGUROS"/>
    <n v="4600000"/>
    <n v="4600000"/>
    <n v="3800000"/>
    <n v="0"/>
    <n v="0"/>
    <n v="0"/>
    <n v="3648832.02"/>
    <n v="3648832.02"/>
    <n v="951167.98"/>
    <n v="0.79322435217391307"/>
  </r>
  <r>
    <s v="21375805"/>
    <s v="CENTRO COSTAR. PRODUCCIÓN CINEMATOGRÁFIC"/>
    <x v="22"/>
    <s v="001"/>
    <x v="47"/>
    <s v="CAPACITACION Y PROTOCOLO"/>
    <n v="100000"/>
    <n v="100000"/>
    <n v="75000"/>
    <n v="0"/>
    <n v="0"/>
    <n v="0"/>
    <n v="0"/>
    <n v="0"/>
    <n v="100000"/>
    <n v="0"/>
  </r>
  <r>
    <s v="21375805"/>
    <s v="CENTRO COSTAR. PRODUCCIÓN CINEMATOGRÁFIC"/>
    <x v="22"/>
    <s v="001"/>
    <x v="117"/>
    <s v="ACTIVIDADES PROTOCOLARIAS Y SOCIALES"/>
    <n v="100000"/>
    <n v="100000"/>
    <n v="75000"/>
    <n v="0"/>
    <n v="0"/>
    <n v="0"/>
    <n v="0"/>
    <n v="0"/>
    <n v="100000"/>
    <n v="0"/>
  </r>
  <r>
    <s v="21375805"/>
    <s v="CENTRO COSTAR. PRODUCCIÓN CINEMATOGRÁFIC"/>
    <x v="22"/>
    <s v="001"/>
    <x v="50"/>
    <s v="MANTENIMIENTO Y REPARACION"/>
    <n v="9926886"/>
    <n v="9926886"/>
    <n v="7707317.8399999999"/>
    <n v="0"/>
    <n v="0"/>
    <n v="0"/>
    <n v="4942956.8600000003"/>
    <n v="4942956.8600000003"/>
    <n v="4983929.1399999997"/>
    <n v="0.49793629744514045"/>
  </r>
  <r>
    <s v="21375805"/>
    <s v="CENTRO COSTAR. PRODUCCIÓN CINEMATOGRÁFIC"/>
    <x v="22"/>
    <s v="001"/>
    <x v="51"/>
    <s v="MANTENIMIENTO DE EDIFICIOS, LOCALES Y TERRENOS"/>
    <n v="2626886"/>
    <n v="2626886"/>
    <n v="2166867.84"/>
    <n v="0"/>
    <n v="0"/>
    <n v="0"/>
    <n v="1857030.7"/>
    <n v="1857030.7"/>
    <n v="769855.3"/>
    <n v="0.70693235260304399"/>
  </r>
  <r>
    <s v="21375805"/>
    <s v="CENTRO COSTAR. PRODUCCIÓN CINEMATOGRÁFIC"/>
    <x v="22"/>
    <s v="001"/>
    <x v="53"/>
    <s v="MANT. Y REPARACION DE EQUIPO DE TRANSPORTE"/>
    <n v="300000"/>
    <n v="300000"/>
    <n v="225000"/>
    <n v="0"/>
    <n v="0"/>
    <n v="0"/>
    <n v="80189.990000000005"/>
    <n v="80189.990000000005"/>
    <n v="219810.01"/>
    <n v="0.26729996666666667"/>
  </r>
  <r>
    <s v="21375805"/>
    <s v="CENTRO COSTAR. PRODUCCIÓN CINEMATOGRÁFIC"/>
    <x v="22"/>
    <s v="001"/>
    <x v="118"/>
    <s v="MANT. Y REPARACION DE EQUIPO DE COMUNICAC."/>
    <n v="6000000"/>
    <n v="6000000"/>
    <n v="4500000"/>
    <n v="0"/>
    <n v="0"/>
    <n v="0"/>
    <n v="2367286.17"/>
    <n v="2367286.17"/>
    <n v="3632713.83"/>
    <n v="0.39454769499999998"/>
  </r>
  <r>
    <s v="21375805"/>
    <s v="CENTRO COSTAR. PRODUCCIÓN CINEMATOGRÁFIC"/>
    <x v="22"/>
    <s v="001"/>
    <x v="54"/>
    <s v="MANT. Y REPARACION DE EQUIPO Y MOBILIARIO DE OFIC."/>
    <n v="1000000"/>
    <n v="1000000"/>
    <n v="815450"/>
    <n v="0"/>
    <n v="0"/>
    <n v="0"/>
    <n v="638450"/>
    <n v="638450"/>
    <n v="361550"/>
    <n v="0.63844999999999996"/>
  </r>
  <r>
    <s v="21375805"/>
    <s v="CENTRO COSTAR. PRODUCCIÓN CINEMATOGRÁFIC"/>
    <x v="22"/>
    <s v="001"/>
    <x v="57"/>
    <s v="IMPUESTOS"/>
    <n v="80000"/>
    <n v="80000"/>
    <n v="60000"/>
    <n v="0"/>
    <n v="0"/>
    <n v="0"/>
    <n v="0"/>
    <n v="0"/>
    <n v="80000"/>
    <n v="0"/>
  </r>
  <r>
    <s v="21375805"/>
    <s v="CENTRO COSTAR. PRODUCCIÓN CINEMATOGRÁFIC"/>
    <x v="22"/>
    <s v="001"/>
    <x v="58"/>
    <s v="OTROS IMPUESTOS"/>
    <n v="80000"/>
    <n v="80000"/>
    <n v="60000"/>
    <n v="0"/>
    <n v="0"/>
    <n v="0"/>
    <n v="0"/>
    <n v="0"/>
    <n v="80000"/>
    <n v="0"/>
  </r>
  <r>
    <s v="21375805"/>
    <s v="CENTRO COSTAR. PRODUCCIÓN CINEMATOGRÁFIC"/>
    <x v="22"/>
    <s v="001"/>
    <x v="59"/>
    <s v="SERVICIOS DIVERSOS"/>
    <n v="35000000"/>
    <n v="35000000"/>
    <n v="30693333.34"/>
    <n v="0"/>
    <n v="0"/>
    <n v="0"/>
    <n v="27243292.890000001"/>
    <n v="27243292.890000001"/>
    <n v="7756707.1100000003"/>
    <n v="0.77837979685714287"/>
  </r>
  <r>
    <s v="21375805"/>
    <s v="CENTRO COSTAR. PRODUCCIÓN CINEMATOGRÁFIC"/>
    <x v="22"/>
    <s v="001"/>
    <x v="143"/>
    <s v="OTROS SERVICIOS NO ESPECIFICADOS"/>
    <n v="35000000"/>
    <n v="35000000"/>
    <n v="30693333.34"/>
    <n v="0"/>
    <n v="0"/>
    <n v="0"/>
    <n v="27243292.890000001"/>
    <n v="27243292.890000001"/>
    <n v="7756707.1100000003"/>
    <n v="0.77837979685714287"/>
  </r>
  <r>
    <s v="21375805"/>
    <s v="CENTRO COSTAR. PRODUCCIÓN CINEMATOGRÁFIC"/>
    <x v="22"/>
    <s v="001"/>
    <x v="61"/>
    <s v="MATERIALES Y SUMINISTROS"/>
    <n v="8200000"/>
    <n v="8200000"/>
    <n v="5658650"/>
    <n v="0"/>
    <n v="0"/>
    <n v="0"/>
    <n v="3269962.91"/>
    <n v="3222508.91"/>
    <n v="4930037.09"/>
    <n v="0.39877596463414638"/>
  </r>
  <r>
    <s v="21375805"/>
    <s v="CENTRO COSTAR. PRODUCCIÓN CINEMATOGRÁFIC"/>
    <x v="22"/>
    <s v="001"/>
    <x v="62"/>
    <s v="PRODUCTOS QUIMICOS Y CONEXOS"/>
    <n v="600000"/>
    <n v="600000"/>
    <n v="450000"/>
    <n v="0"/>
    <n v="0"/>
    <n v="0"/>
    <n v="231296"/>
    <n v="183842"/>
    <n v="368704"/>
    <n v="0.38549333333333335"/>
  </r>
  <r>
    <s v="21375805"/>
    <s v="CENTRO COSTAR. PRODUCCIÓN CINEMATOGRÁFIC"/>
    <x v="22"/>
    <s v="001"/>
    <x v="63"/>
    <s v="COMBUSTIBLES Y LUBRICANTES"/>
    <n v="500000"/>
    <n v="500000"/>
    <n v="375000"/>
    <n v="0"/>
    <n v="0"/>
    <n v="0"/>
    <n v="231296"/>
    <n v="183842"/>
    <n v="268704"/>
    <n v="0.462592"/>
  </r>
  <r>
    <s v="21375805"/>
    <s v="CENTRO COSTAR. PRODUCCIÓN CINEMATOGRÁFIC"/>
    <x v="22"/>
    <s v="001"/>
    <x v="64"/>
    <s v="TINTAS, PINTURAS Y DILUYENTES"/>
    <n v="100000"/>
    <n v="100000"/>
    <n v="75000"/>
    <n v="0"/>
    <n v="0"/>
    <n v="0"/>
    <n v="0"/>
    <n v="0"/>
    <n v="100000"/>
    <n v="0"/>
  </r>
  <r>
    <s v="21375805"/>
    <s v="CENTRO COSTAR. PRODUCCIÓN CINEMATOGRÁFIC"/>
    <x v="22"/>
    <s v="001"/>
    <x v="68"/>
    <s v="MATERIALES Y PROD DE USO EN LA CONSTRUC Y MANT."/>
    <n v="2000000"/>
    <n v="2000000"/>
    <n v="1572500"/>
    <n v="0"/>
    <n v="0"/>
    <n v="0"/>
    <n v="466330.92"/>
    <n v="466330.92"/>
    <n v="1533669.08"/>
    <n v="0.23316545999999999"/>
  </r>
  <r>
    <s v="21375805"/>
    <s v="CENTRO COSTAR. PRODUCCIÓN CINEMATOGRÁFIC"/>
    <x v="22"/>
    <s v="001"/>
    <x v="120"/>
    <s v="MATERIALES Y PRODUCTOS METALICOS"/>
    <n v="100000"/>
    <n v="100000"/>
    <n v="75000"/>
    <n v="0"/>
    <n v="0"/>
    <n v="0"/>
    <n v="21954.99"/>
    <n v="21954.99"/>
    <n v="78045.009999999995"/>
    <n v="0.21954990000000002"/>
  </r>
  <r>
    <s v="21375805"/>
    <s v="CENTRO COSTAR. PRODUCCIÓN CINEMATOGRÁFIC"/>
    <x v="22"/>
    <s v="001"/>
    <x v="69"/>
    <s v="MAT. Y PROD. ELECTRICOS, TELEFONICOS Y DE COMPUTO"/>
    <n v="400000"/>
    <n v="400000"/>
    <n v="372500"/>
    <n v="0"/>
    <n v="0"/>
    <n v="0"/>
    <n v="343872.93"/>
    <n v="343872.93"/>
    <n v="56127.07"/>
    <n v="0.85968232499999997"/>
  </r>
  <r>
    <s v="21375805"/>
    <s v="CENTRO COSTAR. PRODUCCIÓN CINEMATOGRÁFIC"/>
    <x v="22"/>
    <s v="001"/>
    <x v="148"/>
    <s v="MATERIALES Y PRODUCTOS DE PLASTICO"/>
    <n v="1500000"/>
    <n v="1500000"/>
    <n v="1125000"/>
    <n v="0"/>
    <n v="0"/>
    <n v="0"/>
    <n v="100503"/>
    <n v="100503"/>
    <n v="1399497"/>
    <n v="6.7002000000000006E-2"/>
  </r>
  <r>
    <s v="21375805"/>
    <s v="CENTRO COSTAR. PRODUCCIÓN CINEMATOGRÁFIC"/>
    <x v="22"/>
    <s v="001"/>
    <x v="70"/>
    <s v="HERRAMIENTAS, REPUESTOS Y ACCESORIOS"/>
    <n v="3000000"/>
    <n v="3000000"/>
    <n v="2353150"/>
    <n v="0"/>
    <n v="0"/>
    <n v="0"/>
    <n v="1864500"/>
    <n v="1864500"/>
    <n v="1135500"/>
    <n v="0.62150000000000005"/>
  </r>
  <r>
    <s v="21375805"/>
    <s v="CENTRO COSTAR. PRODUCCIÓN CINEMATOGRÁFIC"/>
    <x v="22"/>
    <s v="001"/>
    <x v="72"/>
    <s v="REPUESTOS Y ACCESORIOS"/>
    <n v="3000000"/>
    <n v="3000000"/>
    <n v="2353150"/>
    <n v="0"/>
    <n v="0"/>
    <n v="0"/>
    <n v="1864500"/>
    <n v="1864500"/>
    <n v="1135500"/>
    <n v="0.62150000000000005"/>
  </r>
  <r>
    <s v="21375805"/>
    <s v="CENTRO COSTAR. PRODUCCIÓN CINEMATOGRÁFIC"/>
    <x v="22"/>
    <s v="001"/>
    <x v="73"/>
    <s v="UTILES, MATERIALES Y SUMINISTROS DIVERSOS"/>
    <n v="2600000"/>
    <n v="2600000"/>
    <n v="1283000"/>
    <n v="0"/>
    <n v="0"/>
    <n v="0"/>
    <n v="707835.99"/>
    <n v="707835.99"/>
    <n v="1892164.01"/>
    <n v="0.27224461153846152"/>
  </r>
  <r>
    <s v="21375805"/>
    <s v="CENTRO COSTAR. PRODUCCIÓN CINEMATOGRÁFIC"/>
    <x v="22"/>
    <s v="001"/>
    <x v="74"/>
    <s v="UTILES Y MATERIALES DE OFICINA Y COMPUTO"/>
    <n v="500000"/>
    <n v="500000"/>
    <n v="488000"/>
    <n v="0"/>
    <n v="0"/>
    <n v="0"/>
    <n v="475819.99"/>
    <n v="475819.99"/>
    <n v="24180.01"/>
    <n v="0.95163997999999994"/>
  </r>
  <r>
    <s v="21375805"/>
    <s v="CENTRO COSTAR. PRODUCCIÓN CINEMATOGRÁFIC"/>
    <x v="22"/>
    <s v="001"/>
    <x v="150"/>
    <s v="UTILES Y MATERIALES MEDICO, HOSPITALARIO Y DE INV."/>
    <n v="100000"/>
    <n v="100000"/>
    <n v="95000"/>
    <n v="0"/>
    <n v="0"/>
    <n v="0"/>
    <n v="94016"/>
    <n v="94016"/>
    <n v="5984"/>
    <n v="0.94016"/>
  </r>
  <r>
    <s v="21375805"/>
    <s v="CENTRO COSTAR. PRODUCCIÓN CINEMATOGRÁFIC"/>
    <x v="22"/>
    <s v="001"/>
    <x v="75"/>
    <s v="PRODUCTOS DE PAPEL, CARTON E IMPRESOS"/>
    <n v="200000"/>
    <n v="200000"/>
    <n v="150000"/>
    <n v="0"/>
    <n v="0"/>
    <n v="0"/>
    <n v="0"/>
    <n v="0"/>
    <n v="200000"/>
    <n v="0"/>
  </r>
  <r>
    <s v="21375805"/>
    <s v="CENTRO COSTAR. PRODUCCIÓN CINEMATOGRÁFIC"/>
    <x v="22"/>
    <s v="001"/>
    <x v="76"/>
    <s v="UTILES Y MATERIALES DE LIMPIEZA"/>
    <n v="1500000"/>
    <n v="1500000"/>
    <n v="400000"/>
    <n v="0"/>
    <n v="0"/>
    <n v="0"/>
    <n v="138000"/>
    <n v="138000"/>
    <n v="1362000"/>
    <n v="9.1999999999999998E-2"/>
  </r>
  <r>
    <s v="21375805"/>
    <s v="CENTRO COSTAR. PRODUCCIÓN CINEMATOGRÁFIC"/>
    <x v="22"/>
    <s v="001"/>
    <x v="77"/>
    <s v="UTILES Y MATERIALES DE RESGUARDO Y SEGURIDAD"/>
    <n v="200000"/>
    <n v="200000"/>
    <n v="150000"/>
    <n v="0"/>
    <n v="0"/>
    <n v="0"/>
    <n v="0"/>
    <n v="0"/>
    <n v="200000"/>
    <n v="0"/>
  </r>
  <r>
    <s v="21375805"/>
    <s v="CENTRO COSTAR. PRODUCCIÓN CINEMATOGRÁFIC"/>
    <x v="22"/>
    <s v="001"/>
    <x v="122"/>
    <s v="OTROS UTILES, MATERIALES Y SUMINISTROS DIVERSOS"/>
    <n v="100000"/>
    <n v="100000"/>
    <n v="0"/>
    <n v="0"/>
    <n v="0"/>
    <n v="0"/>
    <n v="0"/>
    <n v="0"/>
    <n v="100000"/>
    <n v="0"/>
  </r>
  <r>
    <s v="21375805"/>
    <s v="CENTRO COSTAR. PRODUCCIÓN CINEMATOGRÁFIC"/>
    <x v="22"/>
    <s v="001"/>
    <x v="79"/>
    <s v="TRANSFERENCIAS CORRIENTES"/>
    <n v="381504186"/>
    <n v="379587670.80000001"/>
    <n v="280524554.13999999"/>
    <n v="0"/>
    <n v="0"/>
    <n v="0"/>
    <n v="104128794.01000001"/>
    <n v="104128794.01000001"/>
    <n v="275458876.79000002"/>
    <n v="0.27432080128035602"/>
  </r>
  <r>
    <s v="21375805"/>
    <s v="CENTRO COSTAR. PRODUCCIÓN CINEMATOGRÁFIC"/>
    <x v="22"/>
    <s v="001"/>
    <x v="80"/>
    <s v="TRANSFERENCIAS CORRIENTES AL SECTOR PUBLICO"/>
    <n v="3279929"/>
    <n v="3279929"/>
    <n v="3279929"/>
    <n v="0"/>
    <n v="0"/>
    <n v="0"/>
    <n v="1772844.16"/>
    <n v="1772844.16"/>
    <n v="1507084.84"/>
    <n v="0.54051296842096275"/>
  </r>
  <r>
    <s v="21375805"/>
    <s v="CENTRO COSTAR. PRODUCCIÓN CINEMATOGRÁFIC"/>
    <x v="22"/>
    <s v="001"/>
    <x v="280"/>
    <s v="CCSS CONTRIBUCION ESTATAL SEGURO PENSIONES (CONTRIBUCION ESTATAL AL SEGURO DE PENSIONES, SEGUN LEY NO. 17 DEL 22 DE OCTUBRE DE 1943, LEY"/>
    <n v="2829389"/>
    <n v="2829389"/>
    <n v="2829389"/>
    <n v="0"/>
    <n v="0"/>
    <n v="0"/>
    <n v="1529321.6"/>
    <n v="1529321.6"/>
    <n v="1300067.3999999999"/>
    <n v="0.54051302242286237"/>
  </r>
  <r>
    <s v="21375805"/>
    <s v="CENTRO COSTAR. PRODUCCIÓN CINEMATOGRÁFIC"/>
    <x v="22"/>
    <s v="001"/>
    <x v="281"/>
    <s v="CCSS CONTRIBUCION ESTATAL SEGURO SALUD (CONTRIBUCION ESTATAL AL SEGURO DE SALUD, SEGUN LEY NO. 17 DEL 22 DE OCTUBRE DE 1943, LEY"/>
    <n v="450540"/>
    <n v="450540"/>
    <n v="450540"/>
    <n v="0"/>
    <n v="0"/>
    <n v="0"/>
    <n v="243522.56"/>
    <n v="243522.56"/>
    <n v="207017.44"/>
    <n v="0.54051262928929733"/>
  </r>
  <r>
    <s v="21375805"/>
    <s v="CENTRO COSTAR. PRODUCCIÓN CINEMATOGRÁFIC"/>
    <x v="22"/>
    <s v="001"/>
    <x v="84"/>
    <s v="TRANSFERENCIAS CORRIENTES A PERSONAS"/>
    <n v="295581200"/>
    <n v="295581200"/>
    <n v="196518083.34"/>
    <n v="0"/>
    <n v="0"/>
    <n v="0"/>
    <n v="22917184.640000001"/>
    <n v="22917184.640000001"/>
    <n v="272664015.36000001"/>
    <n v="7.7532619259952931E-2"/>
  </r>
  <r>
    <s v="21375805"/>
    <s v="CENTRO COSTAR. PRODUCCIÓN CINEMATOGRÁFIC"/>
    <x v="22"/>
    <s v="001"/>
    <x v="86"/>
    <s v="OTRAS TRANSFERENCIAS A PERSONAS"/>
    <n v="295581200"/>
    <n v="295581200"/>
    <n v="196518083.34"/>
    <n v="0"/>
    <n v="0"/>
    <n v="0"/>
    <n v="22917184.640000001"/>
    <n v="22917184.640000001"/>
    <n v="272664015.36000001"/>
    <n v="7.7532619259952931E-2"/>
  </r>
  <r>
    <s v="21375805"/>
    <s v="CENTRO COSTAR. PRODUCCIÓN CINEMATOGRÁFIC"/>
    <x v="22"/>
    <s v="001"/>
    <x v="87"/>
    <s v="PRESTACIONES"/>
    <n v="1500000"/>
    <n v="1500000"/>
    <n v="1500000"/>
    <n v="0"/>
    <n v="0"/>
    <n v="0"/>
    <n v="212223.41"/>
    <n v="212223.41"/>
    <n v="1287776.5900000001"/>
    <n v="0.14148227333333332"/>
  </r>
  <r>
    <s v="21375805"/>
    <s v="CENTRO COSTAR. PRODUCCIÓN CINEMATOGRÁFIC"/>
    <x v="22"/>
    <s v="001"/>
    <x v="89"/>
    <s v="OTRAS PRESTACIONES"/>
    <n v="1500000"/>
    <n v="1500000"/>
    <n v="1500000"/>
    <n v="0"/>
    <n v="0"/>
    <n v="0"/>
    <n v="212223.41"/>
    <n v="212223.41"/>
    <n v="1287776.5900000001"/>
    <n v="0.14148227333333332"/>
  </r>
  <r>
    <s v="21375805"/>
    <s v="CENTRO COSTAR. PRODUCCIÓN CINEMATOGRÁFIC"/>
    <x v="22"/>
    <s v="001"/>
    <x v="96"/>
    <s v="TRANSFERENCIAS CORRIENTES AL SECTOR EXTERNO"/>
    <n v="81143057"/>
    <n v="79226541.799999997"/>
    <n v="79226541.799999997"/>
    <n v="0"/>
    <n v="0"/>
    <n v="0"/>
    <n v="79226541.799999997"/>
    <n v="79226541.799999997"/>
    <n v="0"/>
    <n v="1"/>
  </r>
  <r>
    <s v="21375805"/>
    <s v="CENTRO COSTAR. PRODUCCIÓN CINEMATOGRÁFIC"/>
    <x v="22"/>
    <s v="001"/>
    <x v="282"/>
    <s v="CONFERENCIA DE AUTORIDADES CINEMATOGRAFICAS DE IBEROAMERICA-PROGRAMA IBERMEDIA. (CUOTA ANUAL DE MEMBRESIA, DE ACUERDO A LA ADHESION DE COSTA RICA"/>
    <n v="77689500"/>
    <n v="75864000"/>
    <n v="75864000"/>
    <n v="0"/>
    <n v="0"/>
    <n v="0"/>
    <n v="75864000"/>
    <n v="75864000"/>
    <n v="0"/>
    <n v="1"/>
  </r>
  <r>
    <s v="21375805"/>
    <s v="CENTRO COSTAR. PRODUCCIÓN CINEMATOGRÁFIC"/>
    <x v="22"/>
    <s v="001"/>
    <x v="283"/>
    <s v="CONFERENCIA DE AUTORIDADES AUDIOVISUALES Y CINEMATOGRAFICAS DE IBEROAMERICA (CAACI). (CUOTA ANUAL DE MEMBRESIA, SEGUN ADHESION DE LA"/>
    <n v="3453557"/>
    <n v="3362541.8"/>
    <n v="3362541.8"/>
    <n v="0"/>
    <n v="0"/>
    <n v="0"/>
    <n v="3362541.8"/>
    <n v="3362541.8"/>
    <n v="0"/>
    <n v="1"/>
  </r>
  <r>
    <s v="21375805"/>
    <s v="CENTRO COSTAR. PRODUCCIÓN CINEMATOGRÁFIC"/>
    <x v="22"/>
    <s v="280"/>
    <x v="99"/>
    <s v="BIENES DURADEROS"/>
    <n v="200000000"/>
    <n v="192500000"/>
    <n v="162300000"/>
    <n v="0"/>
    <n v="0"/>
    <n v="0"/>
    <n v="96720"/>
    <n v="96720"/>
    <n v="192403280"/>
    <n v="5.0244155844155847E-4"/>
  </r>
  <r>
    <s v="21375805"/>
    <s v="CENTRO COSTAR. PRODUCCIÓN CINEMATOGRÁFIC"/>
    <x v="22"/>
    <s v="280"/>
    <x v="100"/>
    <s v="MAQUINARIA, EQUIPO Y MOBILIARIO"/>
    <n v="8500000"/>
    <n v="8500000"/>
    <n v="8500000"/>
    <n v="0"/>
    <n v="0"/>
    <n v="0"/>
    <n v="96720"/>
    <n v="96720"/>
    <n v="8403280"/>
    <n v="1.1378823529411764E-2"/>
  </r>
  <r>
    <s v="21375805"/>
    <s v="CENTRO COSTAR. PRODUCCIÓN CINEMATOGRÁFIC"/>
    <x v="22"/>
    <s v="280"/>
    <x v="205"/>
    <s v="EQUIPO SANITARIO, DE LABORATORIO E INVESTIGACION"/>
    <n v="100000"/>
    <n v="100000"/>
    <n v="100000"/>
    <n v="0"/>
    <n v="0"/>
    <n v="0"/>
    <n v="96720"/>
    <n v="96720"/>
    <n v="3280"/>
    <n v="0.96719999999999995"/>
  </r>
  <r>
    <s v="21375805"/>
    <s v="CENTRO COSTAR. PRODUCCIÓN CINEMATOGRÁFIC"/>
    <x v="22"/>
    <s v="280"/>
    <x v="104"/>
    <s v="MAQUINARIA, EQUIPO Y MOBILIARIO DIVERSO"/>
    <n v="8400000"/>
    <n v="8400000"/>
    <n v="8400000"/>
    <n v="0"/>
    <n v="0"/>
    <n v="0"/>
    <n v="0"/>
    <n v="0"/>
    <n v="8400000"/>
    <n v="0"/>
  </r>
  <r>
    <s v="21375805"/>
    <s v="CENTRO COSTAR. PRODUCCIÓN CINEMATOGRÁFIC"/>
    <x v="22"/>
    <s v="280"/>
    <x v="105"/>
    <s v="CONSTRUCCIONES, ADICIONES Y MEJORAS"/>
    <n v="187300000"/>
    <n v="179800000"/>
    <n v="149600000"/>
    <n v="0"/>
    <n v="0"/>
    <n v="0"/>
    <n v="0"/>
    <n v="0"/>
    <n v="179800000"/>
    <n v="0"/>
  </r>
  <r>
    <s v="21375805"/>
    <s v="CENTRO COSTAR. PRODUCCIÓN CINEMATOGRÁFIC"/>
    <x v="22"/>
    <s v="280"/>
    <x v="107"/>
    <s v="OTRAS CONSTRUCCIONES, ADICIONES Y MEJORAS"/>
    <n v="187300000"/>
    <n v="179800000"/>
    <n v="149600000"/>
    <n v="0"/>
    <n v="0"/>
    <n v="0"/>
    <n v="0"/>
    <n v="0"/>
    <n v="179800000"/>
    <n v="0"/>
  </r>
  <r>
    <s v="21375805"/>
    <s v="CENTRO COSTAR. PRODUCCIÓN CINEMATOGRÁFIC"/>
    <x v="22"/>
    <s v="280"/>
    <x v="108"/>
    <s v="BIENES DURADEROS DIVERSOS"/>
    <n v="4200000"/>
    <n v="4200000"/>
    <n v="4200000"/>
    <n v="0"/>
    <n v="0"/>
    <n v="0"/>
    <n v="0"/>
    <n v="0"/>
    <n v="4200000"/>
    <n v="0"/>
  </r>
  <r>
    <s v="21375805"/>
    <s v="CENTRO COSTAR. PRODUCCIÓN CINEMATOGRÁFIC"/>
    <x v="22"/>
    <s v="280"/>
    <x v="109"/>
    <s v="BIENES INTANGIBLES"/>
    <n v="4200000"/>
    <n v="4200000"/>
    <n v="4200000"/>
    <n v="0"/>
    <n v="0"/>
    <n v="0"/>
    <n v="0"/>
    <n v="0"/>
    <n v="4200000"/>
    <n v="0"/>
  </r>
  <r>
    <s v="21375806"/>
    <s v="CENTRO DE PRODUCCÓN ARTÍSTICA Y CULTURAL"/>
    <x v="23"/>
    <s v="001"/>
    <x v="0"/>
    <s v=""/>
    <n v="1187584010"/>
    <n v="1179591886"/>
    <n v="836203620.66999996"/>
    <n v="196871998.25999999"/>
    <n v="125231608.51000001"/>
    <n v="238849"/>
    <n v="295588215.13"/>
    <n v="247945171.53999999"/>
    <n v="561661215.10000002"/>
    <n v="0.25058515460999026"/>
  </r>
  <r>
    <s v="21375806"/>
    <s v="CENTRO DE PRODUCCÓN ARTÍSTICA Y CULTURAL"/>
    <x v="23"/>
    <s v="001"/>
    <x v="1"/>
    <s v="REMUNERACIONES"/>
    <n v="299494751"/>
    <n v="299162627"/>
    <n v="269468635"/>
    <n v="0"/>
    <n v="12490800.199999999"/>
    <n v="0"/>
    <n v="132628232.58"/>
    <n v="132628232.58"/>
    <n v="154043594.22"/>
    <n v="0.44333155484692277"/>
  </r>
  <r>
    <s v="21375806"/>
    <s v="CENTRO DE PRODUCCÓN ARTÍSTICA Y CULTURAL"/>
    <x v="23"/>
    <s v="001"/>
    <x v="2"/>
    <s v="REMUNERACIONES BASICAS"/>
    <n v="150835200"/>
    <n v="150835200"/>
    <n v="141123400"/>
    <n v="0"/>
    <n v="0"/>
    <n v="0"/>
    <n v="70600704.579999998"/>
    <n v="70600704.579999998"/>
    <n v="80234495.420000002"/>
    <n v="0.46806517696134586"/>
  </r>
  <r>
    <s v="21375806"/>
    <s v="CENTRO DE PRODUCCÓN ARTÍSTICA Y CULTURAL"/>
    <x v="23"/>
    <s v="001"/>
    <x v="3"/>
    <s v="SUELDOS PARA CARGOS FIJOS"/>
    <n v="149335200"/>
    <n v="149335200"/>
    <n v="141123400"/>
    <n v="0"/>
    <n v="0"/>
    <n v="0"/>
    <n v="70600704.579999998"/>
    <n v="70600704.579999998"/>
    <n v="78734495.420000002"/>
    <n v="0.47276666572917836"/>
  </r>
  <r>
    <s v="21375806"/>
    <s v="CENTRO DE PRODUCCÓN ARTÍSTICA Y CULTURAL"/>
    <x v="23"/>
    <s v="001"/>
    <x v="4"/>
    <s v="SUPLENCIAS"/>
    <n v="1500000"/>
    <n v="1500000"/>
    <n v="0"/>
    <n v="0"/>
    <n v="0"/>
    <n v="0"/>
    <n v="0"/>
    <n v="0"/>
    <n v="1500000"/>
    <n v="0"/>
  </r>
  <r>
    <s v="21375806"/>
    <s v="CENTRO DE PRODUCCÓN ARTÍSTICA Y CULTURAL"/>
    <x v="23"/>
    <s v="001"/>
    <x v="5"/>
    <s v="REMUNERACIONES EVENTUALES"/>
    <n v="23000000"/>
    <n v="22667876"/>
    <n v="22667876"/>
    <n v="0"/>
    <n v="0"/>
    <n v="0"/>
    <n v="5100347.75"/>
    <n v="5100347.75"/>
    <n v="17567528.25"/>
    <n v="0.22500333732194405"/>
  </r>
  <r>
    <s v="21375806"/>
    <s v="CENTRO DE PRODUCCÓN ARTÍSTICA Y CULTURAL"/>
    <x v="23"/>
    <s v="001"/>
    <x v="6"/>
    <s v="TIEMPO EXTRAORDINARIO"/>
    <n v="23000000"/>
    <n v="22667876"/>
    <n v="22667876"/>
    <n v="0"/>
    <n v="0"/>
    <n v="0"/>
    <n v="5100347.75"/>
    <n v="5100347.75"/>
    <n v="17567528.25"/>
    <n v="0.22500333732194405"/>
  </r>
  <r>
    <s v="21375806"/>
    <s v="CENTRO DE PRODUCCÓN ARTÍSTICA Y CULTURAL"/>
    <x v="23"/>
    <s v="001"/>
    <x v="7"/>
    <s v="INCENTIVOS SALARIALES"/>
    <n v="79661527"/>
    <n v="79661527"/>
    <n v="71100325"/>
    <n v="0"/>
    <n v="0"/>
    <n v="0"/>
    <n v="34868446.25"/>
    <n v="34868446.25"/>
    <n v="44793080.75"/>
    <n v="0.43770748017421257"/>
  </r>
  <r>
    <s v="21375806"/>
    <s v="CENTRO DE PRODUCCÓN ARTÍSTICA Y CULTURAL"/>
    <x v="23"/>
    <s v="001"/>
    <x v="8"/>
    <s v="RETRIBUCION POR AÑOS SERVIDOS"/>
    <n v="19200000"/>
    <n v="19200000"/>
    <n v="14700000"/>
    <n v="0"/>
    <n v="0"/>
    <n v="0"/>
    <n v="7882196.2599999998"/>
    <n v="7882196.2599999998"/>
    <n v="11317803.74"/>
    <n v="0.41053105520833333"/>
  </r>
  <r>
    <s v="21375806"/>
    <s v="CENTRO DE PRODUCCÓN ARTÍSTICA Y CULTURAL"/>
    <x v="23"/>
    <s v="001"/>
    <x v="9"/>
    <s v="RESTRICCION AL EJERCICIO LIBERAL DE LA PROFESION"/>
    <n v="18153270"/>
    <n v="18153270"/>
    <n v="18153270"/>
    <n v="0"/>
    <n v="0"/>
    <n v="0"/>
    <n v="11294083.380000001"/>
    <n v="11294083.380000001"/>
    <n v="6859186.6200000001"/>
    <n v="0.62215145701022467"/>
  </r>
  <r>
    <s v="21375806"/>
    <s v="CENTRO DE PRODUCCÓN ARTÍSTICA Y CULTURAL"/>
    <x v="23"/>
    <s v="001"/>
    <x v="10"/>
    <s v="DECIMOTERCER MES"/>
    <n v="19648103"/>
    <n v="19648103"/>
    <n v="19236901"/>
    <n v="0"/>
    <n v="0"/>
    <n v="0"/>
    <n v="401559.45"/>
    <n v="401559.45"/>
    <n v="19246543.550000001"/>
    <n v="2.0437568451264737E-2"/>
  </r>
  <r>
    <s v="21375806"/>
    <s v="CENTRO DE PRODUCCÓN ARTÍSTICA Y CULTURAL"/>
    <x v="23"/>
    <s v="001"/>
    <x v="11"/>
    <s v="SALARIO ESCOLAR"/>
    <n v="17160154"/>
    <n v="17160154"/>
    <n v="13510154"/>
    <n v="0"/>
    <n v="0"/>
    <n v="0"/>
    <n v="13491620.4"/>
    <n v="13491620.4"/>
    <n v="3668533.6"/>
    <n v="0.78621790923321555"/>
  </r>
  <r>
    <s v="21375806"/>
    <s v="CENTRO DE PRODUCCÓN ARTÍSTICA Y CULTURAL"/>
    <x v="23"/>
    <s v="001"/>
    <x v="12"/>
    <s v="OTROS INCENTIVOS SALARIALES"/>
    <n v="5500000"/>
    <n v="5500000"/>
    <n v="5500000"/>
    <n v="0"/>
    <n v="0"/>
    <n v="0"/>
    <n v="1798986.76"/>
    <n v="1798986.76"/>
    <n v="3701013.24"/>
    <n v="0.32708850181818183"/>
  </r>
  <r>
    <s v="21375806"/>
    <s v="CENTRO DE PRODUCCÓN ARTÍSTICA Y CULTURAL"/>
    <x v="23"/>
    <s v="001"/>
    <x v="13"/>
    <s v="CONTRIB. PATRONALES AL DES. Y LA SEGURIDAD SOCIAL"/>
    <n v="22800241"/>
    <n v="22800241"/>
    <n v="16718942"/>
    <n v="0"/>
    <n v="5784898"/>
    <n v="0"/>
    <n v="10934044"/>
    <n v="10934044"/>
    <n v="6081299"/>
    <n v="0.47955826431834647"/>
  </r>
  <r>
    <s v="21375806"/>
    <s v="CENTRO DE PRODUCCÓN ARTÍSTICA Y CULTURAL"/>
    <x v="23"/>
    <s v="001"/>
    <x v="284"/>
    <s v="CCSS CONTRIBUCION PATRONAL SEGURO SALUD (CONTRIBUCION PATRONAL SEGURO DE SALUD, SEGUN LEY NO. 17 DEL 22 DE OCTUBRE DE 1943, LEY"/>
    <n v="21630998"/>
    <n v="21630998"/>
    <n v="15824381"/>
    <n v="0"/>
    <n v="5451051"/>
    <n v="0"/>
    <n v="10373330"/>
    <n v="10373330"/>
    <n v="5806617"/>
    <n v="0.47955854833882378"/>
  </r>
  <r>
    <s v="21375806"/>
    <s v="CENTRO DE PRODUCCÓN ARTÍSTICA Y CULTURAL"/>
    <x v="23"/>
    <s v="001"/>
    <x v="285"/>
    <s v="BANCO POPULAR Y DE DESARROLLO COMUNAL. (BPDC) (SEGUN LEY NO. 4351 DEL 11 DE JULIO DE 1969, LEY ORGANICA DEL B.P.D.C.)."/>
    <n v="1169243"/>
    <n v="1169243"/>
    <n v="894561"/>
    <n v="0"/>
    <n v="333847"/>
    <n v="0"/>
    <n v="560714"/>
    <n v="560714"/>
    <n v="274682"/>
    <n v="0.4795530099389092"/>
  </r>
  <r>
    <s v="21375806"/>
    <s v="CENTRO DE PRODUCCÓN ARTÍSTICA Y CULTURAL"/>
    <x v="23"/>
    <s v="001"/>
    <x v="16"/>
    <s v="CONTRIB PATRONALES A FOND PENS Y OTROS FOND CAPIT."/>
    <n v="23197783"/>
    <n v="23197783"/>
    <n v="17858092"/>
    <n v="0"/>
    <n v="6705902.2000000002"/>
    <n v="0"/>
    <n v="11124690"/>
    <n v="11124690"/>
    <n v="5367190.8"/>
    <n v="0.47955832675907006"/>
  </r>
  <r>
    <s v="21375806"/>
    <s v="CENTRO DE PRODUCCÓN ARTÍSTICA Y CULTURAL"/>
    <x v="23"/>
    <s v="001"/>
    <x v="286"/>
    <s v="CCSS CONTRIBUCION PATRONAL SEGURO PENSIONES (CONTRIBUCION PATRONAL SEGURO DE PENSIONES, SEGUN LEY NO. 17 DEL 22 DE OCTUBRE DE 1943, LEY"/>
    <n v="12674595"/>
    <n v="12674595"/>
    <n v="9657042"/>
    <n v="0"/>
    <n v="3578832"/>
    <n v="0"/>
    <n v="6078210"/>
    <n v="6078210"/>
    <n v="3017553"/>
    <n v="0.47955851843786723"/>
  </r>
  <r>
    <s v="21375806"/>
    <s v="CENTRO DE PRODUCCÓN ARTÍSTICA Y CULTURAL"/>
    <x v="23"/>
    <s v="001"/>
    <x v="287"/>
    <s v="CCSS APORTE PATRONAL REGIMEN PENSIONES (APORTE PATRONAL AL REGIMEN DE PENSIONES, SEGUN LEY DE PROTECCION AL TRABAJADOR NO. 7983 DEL 16"/>
    <n v="7015459"/>
    <n v="7015459"/>
    <n v="5367367"/>
    <n v="0"/>
    <n v="2003039"/>
    <n v="0"/>
    <n v="3364328"/>
    <n v="3364328"/>
    <n v="1648092"/>
    <n v="0.47955921344562058"/>
  </r>
  <r>
    <s v="21375806"/>
    <s v="CENTRO DE PRODUCCÓN ARTÍSTICA Y CULTURAL"/>
    <x v="23"/>
    <s v="001"/>
    <x v="288"/>
    <s v="CCSS APORTE PATRONAL FONDO CAPITALIZACION LABORAL (APORTE PATRONAL AL FONDO DE CAPITALIZACION LABORAL, SEGUN LEY DE PROTECCION AL TRABAJADOR"/>
    <n v="3507729"/>
    <n v="3507729"/>
    <n v="2833683"/>
    <n v="0"/>
    <n v="1124031.2"/>
    <n v="0"/>
    <n v="1682152"/>
    <n v="1682152"/>
    <n v="701545.8"/>
    <n v="0.47955586078628082"/>
  </r>
  <r>
    <s v="21375806"/>
    <s v="CENTRO DE PRODUCCÓN ARTÍSTICA Y CULTURAL"/>
    <x v="23"/>
    <s v="001"/>
    <x v="21"/>
    <s v="SERVICIOS"/>
    <n v="682015124"/>
    <n v="814355124"/>
    <n v="514329344.67000002"/>
    <n v="196871998.25999999"/>
    <n v="81390652.290000007"/>
    <n v="238849"/>
    <n v="148282453.41999999"/>
    <n v="100639409.83"/>
    <n v="387571171.02999997"/>
    <n v="0.18208573759769206"/>
  </r>
  <r>
    <s v="21375806"/>
    <s v="CENTRO DE PRODUCCÓN ARTÍSTICA Y CULTURAL"/>
    <x v="23"/>
    <s v="001"/>
    <x v="22"/>
    <s v="ALQUILERES"/>
    <n v="201253000"/>
    <n v="243895000"/>
    <n v="186673141"/>
    <n v="174114694.08000001"/>
    <n v="0"/>
    <n v="0"/>
    <n v="12557690"/>
    <n v="12557690"/>
    <n v="57222615.920000002"/>
    <n v="5.1488099387031305E-2"/>
  </r>
  <r>
    <s v="21375806"/>
    <s v="CENTRO DE PRODUCCÓN ARTÍSTICA Y CULTURAL"/>
    <x v="23"/>
    <s v="001"/>
    <x v="137"/>
    <s v="ALQUILER DE MAQUINARIA, EQUIPO Y MOBILIARIO"/>
    <n v="106858000"/>
    <n v="143000000"/>
    <n v="113737891"/>
    <n v="105700200.06"/>
    <n v="0"/>
    <n v="0"/>
    <n v="8037690"/>
    <n v="8037690"/>
    <n v="29262109.940000001"/>
    <n v="5.6207622377622377E-2"/>
  </r>
  <r>
    <s v="21375806"/>
    <s v="CENTRO DE PRODUCCÓN ARTÍSTICA Y CULTURAL"/>
    <x v="23"/>
    <s v="001"/>
    <x v="289"/>
    <s v="OTROS ALQUILERES"/>
    <n v="94395000"/>
    <n v="100895000"/>
    <n v="72935250"/>
    <n v="68414494.019999996"/>
    <n v="0"/>
    <n v="0"/>
    <n v="4520000"/>
    <n v="4520000"/>
    <n v="27960505.98"/>
    <n v="4.4799048515783736E-2"/>
  </r>
  <r>
    <s v="21375806"/>
    <s v="CENTRO DE PRODUCCÓN ARTÍSTICA Y CULTURAL"/>
    <x v="23"/>
    <s v="001"/>
    <x v="24"/>
    <s v="SERVICIOS BASICOS"/>
    <n v="24386722"/>
    <n v="24386722"/>
    <n v="24311888.670000002"/>
    <n v="0"/>
    <n v="9347540.75"/>
    <n v="238849"/>
    <n v="12374477.140000001"/>
    <n v="12328869.42"/>
    <n v="2425855.11"/>
    <n v="0.50742683415999901"/>
  </r>
  <r>
    <s v="21375806"/>
    <s v="CENTRO DE PRODUCCÓN ARTÍSTICA Y CULTURAL"/>
    <x v="23"/>
    <s v="001"/>
    <x v="26"/>
    <s v="SERVICIO DE ENERGIA ELECTRICA"/>
    <n v="966000"/>
    <n v="966000"/>
    <n v="891166.67"/>
    <n v="0"/>
    <n v="231045"/>
    <n v="0"/>
    <n v="510455"/>
    <n v="510455"/>
    <n v="224500"/>
    <n v="0.52842132505175987"/>
  </r>
  <r>
    <s v="21375806"/>
    <s v="CENTRO DE PRODUCCÓN ARTÍSTICA Y CULTURAL"/>
    <x v="23"/>
    <s v="001"/>
    <x v="27"/>
    <s v="SERVICIO DE TELECOMUNICACIONES"/>
    <n v="23420722"/>
    <n v="23420722"/>
    <n v="23420722"/>
    <n v="0"/>
    <n v="9116495.75"/>
    <n v="238849"/>
    <n v="11864022.140000001"/>
    <n v="11818414.42"/>
    <n v="2201355.11"/>
    <n v="0.50656090533844345"/>
  </r>
  <r>
    <s v="21375806"/>
    <s v="CENTRO DE PRODUCCÓN ARTÍSTICA Y CULTURAL"/>
    <x v="23"/>
    <s v="001"/>
    <x v="29"/>
    <s v="SERVICIOS COMERCIALES Y FINANCIEROS"/>
    <n v="34446589"/>
    <n v="11159259"/>
    <n v="9797611.7599999998"/>
    <n v="5437458.2999999998"/>
    <n v="1503970.84"/>
    <n v="0"/>
    <n v="1135876"/>
    <n v="1135876"/>
    <n v="3081953.86"/>
    <n v="0.1017877620727326"/>
  </r>
  <r>
    <s v="21375806"/>
    <s v="CENTRO DE PRODUCCÓN ARTÍSTICA Y CULTURAL"/>
    <x v="23"/>
    <s v="001"/>
    <x v="30"/>
    <s v="INFORMACION"/>
    <n v="1000000"/>
    <n v="262670"/>
    <n v="262670"/>
    <n v="0"/>
    <n v="0"/>
    <n v="0"/>
    <n v="0"/>
    <n v="0"/>
    <n v="262670"/>
    <n v="0"/>
  </r>
  <r>
    <s v="21375806"/>
    <s v="CENTRO DE PRODUCCÓN ARTÍSTICA Y CULTURAL"/>
    <x v="23"/>
    <s v="001"/>
    <x v="31"/>
    <s v="PUBLICIDAD Y PROPAGANDA"/>
    <n v="28000000"/>
    <n v="5450000"/>
    <n v="5450000"/>
    <n v="5437458.2999999998"/>
    <n v="0"/>
    <n v="0"/>
    <n v="0"/>
    <n v="0"/>
    <n v="12541.7"/>
    <n v="0"/>
  </r>
  <r>
    <s v="21375806"/>
    <s v="CENTRO DE PRODUCCÓN ARTÍSTICA Y CULTURAL"/>
    <x v="23"/>
    <s v="001"/>
    <x v="32"/>
    <s v="IMPRESION, ENCUADERNACION Y OTROS"/>
    <n v="5245000"/>
    <n v="5245000"/>
    <n v="3933750"/>
    <n v="0"/>
    <n v="1483464"/>
    <n v="0"/>
    <n v="1135876"/>
    <n v="1135876"/>
    <n v="2625660"/>
    <n v="0.21656358436606291"/>
  </r>
  <r>
    <s v="21375806"/>
    <s v="CENTRO DE PRODUCCÓN ARTÍSTICA Y CULTURAL"/>
    <x v="23"/>
    <s v="001"/>
    <x v="34"/>
    <s v="SERVICIOS DE TECNOLOGIAS DE INFORMACION"/>
    <n v="201589"/>
    <n v="201589"/>
    <n v="151191.76"/>
    <n v="0"/>
    <n v="20506.84"/>
    <n v="0"/>
    <n v="0"/>
    <n v="0"/>
    <n v="181082.16"/>
    <n v="0"/>
  </r>
  <r>
    <s v="21375806"/>
    <s v="CENTRO DE PRODUCCÓN ARTÍSTICA Y CULTURAL"/>
    <x v="23"/>
    <s v="001"/>
    <x v="35"/>
    <s v="SERVICIOS DE GESTION Y APOYO"/>
    <n v="348215143"/>
    <n v="440224143"/>
    <n v="238892675.72999999"/>
    <n v="17319845.879999999"/>
    <n v="58356213.590000004"/>
    <n v="0"/>
    <n v="112669521.66"/>
    <n v="65157483.280000001"/>
    <n v="251878561.87"/>
    <n v="0.25593671644673971"/>
  </r>
  <r>
    <s v="21375806"/>
    <s v="CENTRO DE PRODUCCÓN ARTÍSTICA Y CULTURAL"/>
    <x v="23"/>
    <s v="001"/>
    <x v="36"/>
    <s v="SERVICIOS EN CIENCIAS ECONOMICAS Y SOCIALES"/>
    <n v="30000000"/>
    <n v="30000000"/>
    <n v="5894735.5"/>
    <n v="0"/>
    <n v="0"/>
    <n v="0"/>
    <n v="0"/>
    <n v="0"/>
    <n v="30000000"/>
    <n v="0"/>
  </r>
  <r>
    <s v="21375806"/>
    <s v="CENTRO DE PRODUCCÓN ARTÍSTICA Y CULTURAL"/>
    <x v="23"/>
    <s v="001"/>
    <x v="37"/>
    <s v="SERVICIOS INFORMATICOS"/>
    <n v="26421058"/>
    <n v="26421058"/>
    <n v="24282058"/>
    <n v="0"/>
    <n v="8703832.7899999991"/>
    <n v="0"/>
    <n v="13982899.4"/>
    <n v="13982899.4"/>
    <n v="3734325.81"/>
    <n v="0.52923313668968142"/>
  </r>
  <r>
    <s v="21375806"/>
    <s v="CENTRO DE PRODUCCÓN ARTÍSTICA Y CULTURAL"/>
    <x v="23"/>
    <s v="001"/>
    <x v="38"/>
    <s v="SERVICIOS GENERALES"/>
    <n v="48849085"/>
    <n v="43500085"/>
    <n v="33962313.729999997"/>
    <n v="17319845.879999999"/>
    <n v="0"/>
    <n v="0"/>
    <n v="2994500"/>
    <n v="2994500"/>
    <n v="23185739.120000001"/>
    <n v="6.8838945946887234E-2"/>
  </r>
  <r>
    <s v="21375806"/>
    <s v="CENTRO DE PRODUCCÓN ARTÍSTICA Y CULTURAL"/>
    <x v="23"/>
    <s v="001"/>
    <x v="39"/>
    <s v="OTROS SERVICIOS DE GESTION Y APOYO"/>
    <n v="242945000"/>
    <n v="340303000"/>
    <n v="174753568.5"/>
    <n v="0"/>
    <n v="49652380.799999997"/>
    <n v="0"/>
    <n v="95692122.260000005"/>
    <n v="48180083.880000003"/>
    <n v="194958496.94"/>
    <n v="0.28119682242001981"/>
  </r>
  <r>
    <s v="21375806"/>
    <s v="CENTRO DE PRODUCCÓN ARTÍSTICA Y CULTURAL"/>
    <x v="23"/>
    <s v="001"/>
    <x v="40"/>
    <s v="GASTOS DE VIAJE Y DE TRANSPORTE"/>
    <n v="30750000"/>
    <n v="52300000"/>
    <n v="35187500"/>
    <n v="0"/>
    <n v="8645660.9900000002"/>
    <n v="0"/>
    <n v="6520528.6799999997"/>
    <n v="6520528.6799999997"/>
    <n v="37133810.329999998"/>
    <n v="0.12467550057361376"/>
  </r>
  <r>
    <s v="21375806"/>
    <s v="CENTRO DE PRODUCCÓN ARTÍSTICA Y CULTURAL"/>
    <x v="23"/>
    <s v="001"/>
    <x v="41"/>
    <s v="TRANSPORTE DENTRO DEL PAIS"/>
    <n v="300000"/>
    <n v="19800000"/>
    <n v="10075000"/>
    <n v="0"/>
    <n v="5959.12"/>
    <n v="0"/>
    <n v="148040.88"/>
    <n v="148040.88"/>
    <n v="19646000"/>
    <n v="7.4768121212121213E-3"/>
  </r>
  <r>
    <s v="21375806"/>
    <s v="CENTRO DE PRODUCCÓN ARTÍSTICA Y CULTURAL"/>
    <x v="23"/>
    <s v="001"/>
    <x v="42"/>
    <s v="VIATICOS DENTRO DEL PAIS"/>
    <n v="20450000"/>
    <n v="22500000"/>
    <n v="16362500"/>
    <n v="0"/>
    <n v="6904815.4900000002"/>
    <n v="0"/>
    <n v="2923899.99"/>
    <n v="2923899.99"/>
    <n v="12671284.52"/>
    <n v="0.12995111066666667"/>
  </r>
  <r>
    <s v="21375806"/>
    <s v="CENTRO DE PRODUCCÓN ARTÍSTICA Y CULTURAL"/>
    <x v="23"/>
    <s v="001"/>
    <x v="43"/>
    <s v="TRANSPORTE EN EL EXTERIOR"/>
    <n v="5000000"/>
    <n v="5000000"/>
    <n v="3750000"/>
    <n v="0"/>
    <n v="1267938"/>
    <n v="0"/>
    <n v="1182062"/>
    <n v="1182062"/>
    <n v="2550000"/>
    <n v="0.23641239999999999"/>
  </r>
  <r>
    <s v="21375806"/>
    <s v="CENTRO DE PRODUCCÓN ARTÍSTICA Y CULTURAL"/>
    <x v="23"/>
    <s v="001"/>
    <x v="44"/>
    <s v="VIATICOS EN EL EXTERIOR"/>
    <n v="5000000"/>
    <n v="5000000"/>
    <n v="5000000"/>
    <n v="0"/>
    <n v="466948.38"/>
    <n v="0"/>
    <n v="2266525.81"/>
    <n v="2266525.81"/>
    <n v="2266525.81"/>
    <n v="0.45330516199999998"/>
  </r>
  <r>
    <s v="21375806"/>
    <s v="CENTRO DE PRODUCCÓN ARTÍSTICA Y CULTURAL"/>
    <x v="23"/>
    <s v="001"/>
    <x v="45"/>
    <s v="SEGUROS, REASEGUROS Y OTRAS OBLIGACIONES"/>
    <n v="4500000"/>
    <n v="4500000"/>
    <n v="3708333.34"/>
    <n v="0"/>
    <n v="0"/>
    <n v="0"/>
    <n v="0"/>
    <n v="0"/>
    <n v="4500000"/>
    <n v="0"/>
  </r>
  <r>
    <s v="21375806"/>
    <s v="CENTRO DE PRODUCCÓN ARTÍSTICA Y CULTURAL"/>
    <x v="23"/>
    <s v="001"/>
    <x v="46"/>
    <s v="SEGUROS"/>
    <n v="4500000"/>
    <n v="4500000"/>
    <n v="3708333.34"/>
    <n v="0"/>
    <n v="0"/>
    <n v="0"/>
    <n v="0"/>
    <n v="0"/>
    <n v="4500000"/>
    <n v="0"/>
  </r>
  <r>
    <s v="21375806"/>
    <s v="CENTRO DE PRODUCCÓN ARTÍSTICA Y CULTURAL"/>
    <x v="23"/>
    <s v="001"/>
    <x v="47"/>
    <s v="CAPACITACION Y PROTOCOLO"/>
    <n v="4840000"/>
    <n v="4840000"/>
    <n v="3296666.67"/>
    <n v="0"/>
    <n v="0"/>
    <n v="0"/>
    <n v="1410240"/>
    <n v="1410240"/>
    <n v="3429760"/>
    <n v="0.29137190082644626"/>
  </r>
  <r>
    <s v="21375806"/>
    <s v="CENTRO DE PRODUCCÓN ARTÍSTICA Y CULTURAL"/>
    <x v="23"/>
    <s v="001"/>
    <x v="117"/>
    <s v="ACTIVIDADES PROTOCOLARIAS Y SOCIALES"/>
    <n v="4840000"/>
    <n v="4840000"/>
    <n v="3296666.67"/>
    <n v="0"/>
    <n v="0"/>
    <n v="0"/>
    <n v="1410240"/>
    <n v="1410240"/>
    <n v="3429760"/>
    <n v="0.29137190082644626"/>
  </r>
  <r>
    <s v="21375806"/>
    <s v="CENTRO DE PRODUCCÓN ARTÍSTICA Y CULTURAL"/>
    <x v="23"/>
    <s v="001"/>
    <x v="50"/>
    <s v="MANTENIMIENTO Y REPARACION"/>
    <n v="33173670"/>
    <n v="32600000"/>
    <n v="12124027.5"/>
    <n v="0"/>
    <n v="3537266.12"/>
    <n v="0"/>
    <n v="1614119.94"/>
    <n v="1528722.45"/>
    <n v="27448613.940000001"/>
    <n v="4.9512881595092026E-2"/>
  </r>
  <r>
    <s v="21375806"/>
    <s v="CENTRO DE PRODUCCÓN ARTÍSTICA Y CULTURAL"/>
    <x v="23"/>
    <s v="001"/>
    <x v="51"/>
    <s v="MANTENIMIENTO DE EDIFICIOS, LOCALES Y TERRENOS"/>
    <n v="20000000"/>
    <n v="20000000"/>
    <n v="1405610"/>
    <n v="0"/>
    <n v="0"/>
    <n v="0"/>
    <n v="0"/>
    <n v="0"/>
    <n v="20000000"/>
    <n v="0"/>
  </r>
  <r>
    <s v="21375806"/>
    <s v="CENTRO DE PRODUCCÓN ARTÍSTICA Y CULTURAL"/>
    <x v="23"/>
    <s v="001"/>
    <x v="52"/>
    <s v="MANT. Y REPARACION DE MAQUINARIA Y EQUIPO DE PROD."/>
    <n v="1000000"/>
    <n v="1000000"/>
    <n v="750000"/>
    <n v="0"/>
    <n v="0"/>
    <n v="0"/>
    <n v="0"/>
    <n v="0"/>
    <n v="1000000"/>
    <n v="0"/>
  </r>
  <r>
    <s v="21375806"/>
    <s v="CENTRO DE PRODUCCÓN ARTÍSTICA Y CULTURAL"/>
    <x v="23"/>
    <s v="001"/>
    <x v="53"/>
    <s v="MANT. Y REPARACION DE EQUIPO DE TRANSPORTE"/>
    <n v="5000000"/>
    <n v="6000000"/>
    <n v="5500000"/>
    <n v="0"/>
    <n v="3379405.12"/>
    <n v="0"/>
    <n v="1614119.94"/>
    <n v="1528722.45"/>
    <n v="1006474.94"/>
    <n v="0.26901998999999999"/>
  </r>
  <r>
    <s v="21375806"/>
    <s v="CENTRO DE PRODUCCÓN ARTÍSTICA Y CULTURAL"/>
    <x v="23"/>
    <s v="001"/>
    <x v="118"/>
    <s v="MANT. Y REPARACION DE EQUIPO DE COMUNICAC."/>
    <n v="2500000"/>
    <n v="2500000"/>
    <n v="1875000"/>
    <n v="0"/>
    <n v="0"/>
    <n v="0"/>
    <n v="0"/>
    <n v="0"/>
    <n v="2500000"/>
    <n v="0"/>
  </r>
  <r>
    <s v="21375806"/>
    <s v="CENTRO DE PRODUCCÓN ARTÍSTICA Y CULTURAL"/>
    <x v="23"/>
    <s v="001"/>
    <x v="54"/>
    <s v="MANT. Y REPARACION DE EQUIPO Y MOBILIARIO DE OFIC."/>
    <n v="2000000"/>
    <n v="2000000"/>
    <n v="1500000"/>
    <n v="0"/>
    <n v="0"/>
    <n v="0"/>
    <n v="0"/>
    <n v="0"/>
    <n v="2000000"/>
    <n v="0"/>
  </r>
  <r>
    <s v="21375806"/>
    <s v="CENTRO DE PRODUCCÓN ARTÍSTICA Y CULTURAL"/>
    <x v="23"/>
    <s v="001"/>
    <x v="55"/>
    <s v="MANT. Y REP. DE EQUIPO DE COMPUTO Y SIST. DE INF."/>
    <n v="1500000"/>
    <n v="500000"/>
    <n v="500000"/>
    <n v="0"/>
    <n v="0"/>
    <n v="0"/>
    <n v="0"/>
    <n v="0"/>
    <n v="500000"/>
    <n v="0"/>
  </r>
  <r>
    <s v="21375806"/>
    <s v="CENTRO DE PRODUCCÓN ARTÍSTICA Y CULTURAL"/>
    <x v="23"/>
    <s v="001"/>
    <x v="56"/>
    <s v="MANTENIMIENTO Y REPARACION DE OTROS EQUIPOS"/>
    <n v="1173670"/>
    <n v="600000"/>
    <n v="593417.5"/>
    <n v="0"/>
    <n v="157861"/>
    <n v="0"/>
    <n v="0"/>
    <n v="0"/>
    <n v="442139"/>
    <n v="0"/>
  </r>
  <r>
    <s v="21375806"/>
    <s v="CENTRO DE PRODUCCÓN ARTÍSTICA Y CULTURAL"/>
    <x v="23"/>
    <s v="001"/>
    <x v="57"/>
    <s v="IMPUESTOS"/>
    <n v="150000"/>
    <n v="150000"/>
    <n v="112500"/>
    <n v="0"/>
    <n v="0"/>
    <n v="0"/>
    <n v="0"/>
    <n v="0"/>
    <n v="150000"/>
    <n v="0"/>
  </r>
  <r>
    <s v="21375806"/>
    <s v="CENTRO DE PRODUCCÓN ARTÍSTICA Y CULTURAL"/>
    <x v="23"/>
    <s v="001"/>
    <x v="58"/>
    <s v="OTROS IMPUESTOS"/>
    <n v="150000"/>
    <n v="150000"/>
    <n v="112500"/>
    <n v="0"/>
    <n v="0"/>
    <n v="0"/>
    <n v="0"/>
    <n v="0"/>
    <n v="150000"/>
    <n v="0"/>
  </r>
  <r>
    <s v="21375806"/>
    <s v="CENTRO DE PRODUCCÓN ARTÍSTICA Y CULTURAL"/>
    <x v="23"/>
    <s v="001"/>
    <x v="59"/>
    <s v="SERVICIOS DIVERSOS"/>
    <n v="300000"/>
    <n v="300000"/>
    <n v="225000"/>
    <n v="0"/>
    <n v="0"/>
    <n v="0"/>
    <n v="0"/>
    <n v="0"/>
    <n v="300000"/>
    <n v="0"/>
  </r>
  <r>
    <s v="21375806"/>
    <s v="CENTRO DE PRODUCCÓN ARTÍSTICA Y CULTURAL"/>
    <x v="23"/>
    <s v="001"/>
    <x v="60"/>
    <s v="DEDUCIBLES"/>
    <n v="300000"/>
    <n v="300000"/>
    <n v="225000"/>
    <n v="0"/>
    <n v="0"/>
    <n v="0"/>
    <n v="0"/>
    <n v="0"/>
    <n v="300000"/>
    <n v="0"/>
  </r>
  <r>
    <s v="21375806"/>
    <s v="CENTRO DE PRODUCCÓN ARTÍSTICA Y CULTURAL"/>
    <x v="23"/>
    <s v="001"/>
    <x v="61"/>
    <s v="MATERIALES Y SUMINISTROS"/>
    <n v="17150000"/>
    <n v="17150000"/>
    <n v="11022500"/>
    <n v="0"/>
    <n v="679692"/>
    <n v="0"/>
    <n v="5982609.79"/>
    <n v="5982609.79"/>
    <n v="10487698.210000001"/>
    <n v="0.34884022099125367"/>
  </r>
  <r>
    <s v="21375806"/>
    <s v="CENTRO DE PRODUCCÓN ARTÍSTICA Y CULTURAL"/>
    <x v="23"/>
    <s v="001"/>
    <x v="62"/>
    <s v="PRODUCTOS QUIMICOS Y CONEXOS"/>
    <n v="6200000"/>
    <n v="5330000"/>
    <n v="4765000"/>
    <n v="0"/>
    <n v="679692"/>
    <n v="0"/>
    <n v="2489908"/>
    <n v="2489908"/>
    <n v="2160400"/>
    <n v="0.46714971857410881"/>
  </r>
  <r>
    <s v="21375806"/>
    <s v="CENTRO DE PRODUCCÓN ARTÍSTICA Y CULTURAL"/>
    <x v="23"/>
    <s v="001"/>
    <x v="63"/>
    <s v="COMBUSTIBLES Y LUBRICANTES"/>
    <n v="4000000"/>
    <n v="3130000"/>
    <n v="2565000"/>
    <n v="0"/>
    <n v="679692"/>
    <n v="0"/>
    <n v="320308"/>
    <n v="320308"/>
    <n v="2130000"/>
    <n v="0.10233482428115016"/>
  </r>
  <r>
    <s v="21375806"/>
    <s v="CENTRO DE PRODUCCÓN ARTÍSTICA Y CULTURAL"/>
    <x v="23"/>
    <s v="001"/>
    <x v="64"/>
    <s v="TINTAS, PINTURAS Y DILUYENTES"/>
    <n v="2200000"/>
    <n v="2200000"/>
    <n v="2200000"/>
    <n v="0"/>
    <n v="0"/>
    <n v="0"/>
    <n v="2169600"/>
    <n v="2169600"/>
    <n v="30400"/>
    <n v="0.98618181818181816"/>
  </r>
  <r>
    <s v="21375806"/>
    <s v="CENTRO DE PRODUCCÓN ARTÍSTICA Y CULTURAL"/>
    <x v="23"/>
    <s v="001"/>
    <x v="68"/>
    <s v="MATERIALES Y PROD DE USO EN LA CONSTRUC Y MANT."/>
    <n v="7700000"/>
    <n v="8570000"/>
    <n v="5395000"/>
    <n v="0"/>
    <n v="0"/>
    <n v="0"/>
    <n v="3492701.79"/>
    <n v="3492701.79"/>
    <n v="5077298.21"/>
    <n v="0.40754980046674444"/>
  </r>
  <r>
    <s v="21375806"/>
    <s v="CENTRO DE PRODUCCÓN ARTÍSTICA Y CULTURAL"/>
    <x v="23"/>
    <s v="001"/>
    <x v="146"/>
    <s v="MADERA Y SUS DERIVADOS"/>
    <n v="3500000"/>
    <n v="5350000"/>
    <n v="4425000"/>
    <n v="0"/>
    <n v="0"/>
    <n v="0"/>
    <n v="3492701.79"/>
    <n v="3492701.79"/>
    <n v="1857298.21"/>
    <n v="0.6528414560747664"/>
  </r>
  <r>
    <s v="21375806"/>
    <s v="CENTRO DE PRODUCCÓN ARTÍSTICA Y CULTURAL"/>
    <x v="23"/>
    <s v="001"/>
    <x v="69"/>
    <s v="MAT. Y PROD. ELECTRICOS, TELEFONICOS Y DE COMPUTO"/>
    <n v="200000"/>
    <n v="200000"/>
    <n v="150000"/>
    <n v="0"/>
    <n v="0"/>
    <n v="0"/>
    <n v="0"/>
    <n v="0"/>
    <n v="200000"/>
    <n v="0"/>
  </r>
  <r>
    <s v="21375806"/>
    <s v="CENTRO DE PRODUCCÓN ARTÍSTICA Y CULTURAL"/>
    <x v="23"/>
    <s v="001"/>
    <x v="148"/>
    <s v="MATERIALES Y PRODUCTOS DE PLASTICO"/>
    <n v="2500000"/>
    <n v="2500000"/>
    <n v="300000"/>
    <n v="0"/>
    <n v="0"/>
    <n v="0"/>
    <n v="0"/>
    <n v="0"/>
    <n v="2500000"/>
    <n v="0"/>
  </r>
  <r>
    <s v="21375806"/>
    <s v="CENTRO DE PRODUCCÓN ARTÍSTICA Y CULTURAL"/>
    <x v="23"/>
    <s v="001"/>
    <x v="149"/>
    <s v="OTROS MAT. Y PROD.DE USO EN LA CONSTRU. Y MANTENIM"/>
    <n v="1500000"/>
    <n v="520000"/>
    <n v="520000"/>
    <n v="0"/>
    <n v="0"/>
    <n v="0"/>
    <n v="0"/>
    <n v="0"/>
    <n v="520000"/>
    <n v="0"/>
  </r>
  <r>
    <s v="21375806"/>
    <s v="CENTRO DE PRODUCCÓN ARTÍSTICA Y CULTURAL"/>
    <x v="23"/>
    <s v="001"/>
    <x v="73"/>
    <s v="UTILES, MATERIALES Y SUMINISTROS DIVERSOS"/>
    <n v="3250000"/>
    <n v="3250000"/>
    <n v="862500"/>
    <n v="0"/>
    <n v="0"/>
    <n v="0"/>
    <n v="0"/>
    <n v="0"/>
    <n v="3250000"/>
    <n v="0"/>
  </r>
  <r>
    <s v="21375806"/>
    <s v="CENTRO DE PRODUCCÓN ARTÍSTICA Y CULTURAL"/>
    <x v="23"/>
    <s v="001"/>
    <x v="74"/>
    <s v="UTILES Y MATERIALES DE OFICINA Y COMPUTO"/>
    <n v="250000"/>
    <n v="250000"/>
    <n v="187500"/>
    <n v="0"/>
    <n v="0"/>
    <n v="0"/>
    <n v="0"/>
    <n v="0"/>
    <n v="250000"/>
    <n v="0"/>
  </r>
  <r>
    <s v="21375806"/>
    <s v="CENTRO DE PRODUCCÓN ARTÍSTICA Y CULTURAL"/>
    <x v="23"/>
    <s v="001"/>
    <x v="75"/>
    <s v="PRODUCTOS DE PAPEL, CARTON E IMPRESOS"/>
    <n v="250000"/>
    <n v="250000"/>
    <n v="187500"/>
    <n v="0"/>
    <n v="0"/>
    <n v="0"/>
    <n v="0"/>
    <n v="0"/>
    <n v="250000"/>
    <n v="0"/>
  </r>
  <r>
    <s v="21375806"/>
    <s v="CENTRO DE PRODUCCÓN ARTÍSTICA Y CULTURAL"/>
    <x v="23"/>
    <s v="001"/>
    <x v="121"/>
    <s v="TEXTILES Y VESTUARIO"/>
    <n v="2500000"/>
    <n v="2500000"/>
    <n v="300000"/>
    <n v="0"/>
    <n v="0"/>
    <n v="0"/>
    <n v="0"/>
    <n v="0"/>
    <n v="2500000"/>
    <n v="0"/>
  </r>
  <r>
    <s v="21375806"/>
    <s v="CENTRO DE PRODUCCÓN ARTÍSTICA Y CULTURAL"/>
    <x v="23"/>
    <s v="001"/>
    <x v="76"/>
    <s v="UTILES Y MATERIALES DE LIMPIEZA"/>
    <n v="250000"/>
    <n v="250000"/>
    <n v="187500"/>
    <n v="0"/>
    <n v="0"/>
    <n v="0"/>
    <n v="0"/>
    <n v="0"/>
    <n v="250000"/>
    <n v="0"/>
  </r>
  <r>
    <s v="21375806"/>
    <s v="CENTRO DE PRODUCCÓN ARTÍSTICA Y CULTURAL"/>
    <x v="23"/>
    <s v="001"/>
    <x v="79"/>
    <s v="TRANSFERENCIAS CORRIENTES"/>
    <n v="182989135"/>
    <n v="42989135"/>
    <n v="35448141"/>
    <n v="0"/>
    <n v="26631298.59"/>
    <n v="0"/>
    <n v="8351945.8099999996"/>
    <n v="8351945.8099999996"/>
    <n v="8005890.5999999996"/>
    <n v="0.19428038759095756"/>
  </r>
  <r>
    <s v="21375806"/>
    <s v="CENTRO DE PRODUCCÓN ARTÍSTICA Y CULTURAL"/>
    <x v="23"/>
    <s v="001"/>
    <x v="80"/>
    <s v="TRANSFERENCIAS CORRIENTES AL SECTOR PUBLICO"/>
    <n v="4256045"/>
    <n v="4256045"/>
    <n v="3466203"/>
    <n v="0"/>
    <n v="1290895.5900000001"/>
    <n v="0"/>
    <n v="2041022.81"/>
    <n v="2041022.81"/>
    <n v="924126.6"/>
    <n v="0.47955855964868793"/>
  </r>
  <r>
    <s v="21375806"/>
    <s v="CENTRO DE PRODUCCÓN ARTÍSTICA Y CULTURAL"/>
    <x v="23"/>
    <s v="001"/>
    <x v="290"/>
    <s v="CCSS CONTRIBUCION ESTATAL SEGURO PENSIONES (CONTRIBUCION ESTATAL AL SEGURO DE PENSIONES, SEGUN LEY NO. 17 DEL 22 DE OCTUBRE DE 1943, LEY"/>
    <n v="3671423"/>
    <n v="3671423"/>
    <n v="3071423"/>
    <n v="0"/>
    <n v="1176475.8799999999"/>
    <n v="0"/>
    <n v="1760662.52"/>
    <n v="1760662.52"/>
    <n v="734284.6"/>
    <n v="0.47955861255976223"/>
  </r>
  <r>
    <s v="21375806"/>
    <s v="CENTRO DE PRODUCCÓN ARTÍSTICA Y CULTURAL"/>
    <x v="23"/>
    <s v="001"/>
    <x v="291"/>
    <s v="CCSS CONTRIBUCION ESTATAL SEGURO SALUD (CONTRIBUCION ESTATAL AL SEGURO DE SALUD, SEGUN LEY NO. 17 DEL 22 DE OCTUBRE DE 1943, LEY"/>
    <n v="584622"/>
    <n v="584622"/>
    <n v="394780"/>
    <n v="0"/>
    <n v="114419.71"/>
    <n v="0"/>
    <n v="280360.28999999998"/>
    <n v="280360.28999999998"/>
    <n v="189842"/>
    <n v="0.47955822736742715"/>
  </r>
  <r>
    <s v="21375806"/>
    <s v="CENTRO DE PRODUCCÓN ARTÍSTICA Y CULTURAL"/>
    <x v="23"/>
    <s v="001"/>
    <x v="84"/>
    <s v="TRANSFERENCIAS CORRIENTES A PERSONAS"/>
    <n v="160000000"/>
    <n v="20000000"/>
    <n v="20000000"/>
    <n v="0"/>
    <n v="20000000"/>
    <n v="0"/>
    <n v="0"/>
    <n v="0"/>
    <n v="0"/>
    <n v="0"/>
  </r>
  <r>
    <s v="21375806"/>
    <s v="CENTRO DE PRODUCCÓN ARTÍSTICA Y CULTURAL"/>
    <x v="23"/>
    <s v="001"/>
    <x v="86"/>
    <s v="OTRAS TRANSFERENCIAS A PERSONAS"/>
    <n v="160000000"/>
    <n v="20000000"/>
    <n v="20000000"/>
    <n v="0"/>
    <n v="20000000"/>
    <n v="0"/>
    <n v="0"/>
    <n v="0"/>
    <n v="0"/>
    <n v="0"/>
  </r>
  <r>
    <s v="21375806"/>
    <s v="CENTRO DE PRODUCCÓN ARTÍSTICA Y CULTURAL"/>
    <x v="23"/>
    <s v="001"/>
    <x v="87"/>
    <s v="PRESTACIONES"/>
    <n v="2000000"/>
    <n v="6500000"/>
    <n v="5248848"/>
    <n v="0"/>
    <n v="4447837"/>
    <n v="0"/>
    <n v="470399"/>
    <n v="470399"/>
    <n v="1581764"/>
    <n v="7.2369076923076925E-2"/>
  </r>
  <r>
    <s v="21375806"/>
    <s v="CENTRO DE PRODUCCÓN ARTÍSTICA Y CULTURAL"/>
    <x v="23"/>
    <s v="001"/>
    <x v="88"/>
    <s v="PRESTACIONES LEGALES"/>
    <n v="0"/>
    <n v="4500000"/>
    <n v="4500000"/>
    <n v="0"/>
    <n v="4447837"/>
    <n v="0"/>
    <n v="0"/>
    <n v="0"/>
    <n v="52163"/>
    <n v="0"/>
  </r>
  <r>
    <s v="21375806"/>
    <s v="CENTRO DE PRODUCCÓN ARTÍSTICA Y CULTURAL"/>
    <x v="23"/>
    <s v="001"/>
    <x v="89"/>
    <s v="OTRAS PRESTACIONES"/>
    <n v="2000000"/>
    <n v="2000000"/>
    <n v="748848"/>
    <n v="0"/>
    <n v="0"/>
    <n v="0"/>
    <n v="470399"/>
    <n v="470399"/>
    <n v="1529601"/>
    <n v="0.23519950000000001"/>
  </r>
  <r>
    <s v="21375806"/>
    <s v="CENTRO DE PRODUCCÓN ARTÍSTICA Y CULTURAL"/>
    <x v="23"/>
    <s v="001"/>
    <x v="90"/>
    <s v="TRANSF. C.TES A ENTIDADES PRIV. SIN FINES DE LUCRO"/>
    <n v="10000000"/>
    <n v="5500000"/>
    <n v="0"/>
    <n v="0"/>
    <n v="0"/>
    <n v="0"/>
    <n v="0"/>
    <n v="0"/>
    <n v="5500000"/>
    <n v="0"/>
  </r>
  <r>
    <s v="21375806"/>
    <s v="CENTRO DE PRODUCCÓN ARTÍSTICA Y CULTURAL"/>
    <x v="23"/>
    <s v="001"/>
    <x v="292"/>
    <s v="FUNDACION PARQUE METROPOLITANO LA LIBERTAD. (GASTOS DE OPERACION Y MANTENIMIENTO, QUE SE EFECTUEN CON LA FUNDACION PARQUE METROPOLITANO LA"/>
    <n v="10000000"/>
    <n v="5500000"/>
    <n v="0"/>
    <n v="0"/>
    <n v="0"/>
    <n v="0"/>
    <n v="0"/>
    <n v="0"/>
    <n v="5500000"/>
    <n v="0"/>
  </r>
  <r>
    <s v="21375806"/>
    <s v="CENTRO DE PRODUCCÓN ARTÍSTICA Y CULTURAL"/>
    <x v="23"/>
    <s v="001"/>
    <x v="96"/>
    <s v="TRANSFERENCIAS CORRIENTES AL SECTOR EXTERNO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23"/>
    <s v="001"/>
    <x v="293"/>
    <s v="PROGRAMA IBERRUTAS (CUOTA ANUAL, SEGUN COMPROMISOS ADQUIRIDOS EN LA XXI CUMBRE DE JEFES DE ESTADO Y DE GOBIERNOS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23"/>
    <s v="280"/>
    <x v="99"/>
    <s v="BIENES DURADEROS"/>
    <n v="5935000"/>
    <n v="5935000"/>
    <n v="5935000"/>
    <n v="0"/>
    <n v="4039165.43"/>
    <n v="0"/>
    <n v="342973.53"/>
    <n v="342973.53"/>
    <n v="1552861.04"/>
    <n v="5.7788294860994106E-2"/>
  </r>
  <r>
    <s v="21375806"/>
    <s v="CENTRO DE PRODUCCÓN ARTÍSTICA Y CULTURAL"/>
    <x v="23"/>
    <s v="280"/>
    <x v="100"/>
    <s v="MAQUINARIA, EQUIPO Y MOBILIARIO"/>
    <n v="3000000"/>
    <n v="4435000"/>
    <n v="4435000"/>
    <n v="0"/>
    <n v="4039165.43"/>
    <n v="0"/>
    <n v="342973.53"/>
    <n v="342973.53"/>
    <n v="52861.04"/>
    <n v="7.7333377677564832E-2"/>
  </r>
  <r>
    <s v="21375806"/>
    <s v="CENTRO DE PRODUCCÓN ARTÍSTICA Y CULTURAL"/>
    <x v="23"/>
    <s v="280"/>
    <x v="101"/>
    <s v="MAQUINARIA Y EQUIPO PARA LA PRODUCCION"/>
    <n v="2500000"/>
    <n v="4000000"/>
    <n v="4000000"/>
    <n v="0"/>
    <n v="4000000"/>
    <n v="0"/>
    <n v="0"/>
    <n v="0"/>
    <n v="0"/>
    <n v="0"/>
  </r>
  <r>
    <s v="21375806"/>
    <s v="CENTRO DE PRODUCCÓN ARTÍSTICA Y CULTURAL"/>
    <x v="23"/>
    <s v="280"/>
    <x v="102"/>
    <s v="EQUIPO Y MOBILIARIO DE OFICINA"/>
    <n v="500000"/>
    <n v="435000"/>
    <n v="435000"/>
    <n v="0"/>
    <n v="39165.43"/>
    <n v="0"/>
    <n v="342973.53"/>
    <n v="342973.53"/>
    <n v="52861.04"/>
    <n v="0.78844489655172423"/>
  </r>
  <r>
    <s v="21375806"/>
    <s v="CENTRO DE PRODUCCÓN ARTÍSTICA Y CULTURAL"/>
    <x v="23"/>
    <s v="280"/>
    <x v="108"/>
    <s v="BIENES DURADEROS DIVERSOS"/>
    <n v="2935000"/>
    <n v="1500000"/>
    <n v="1500000"/>
    <n v="0"/>
    <n v="0"/>
    <n v="0"/>
    <n v="0"/>
    <n v="0"/>
    <n v="1500000"/>
    <n v="0"/>
  </r>
  <r>
    <s v="21375806"/>
    <s v="CENTRO DE PRODUCCÓN ARTÍSTICA Y CULTURAL"/>
    <x v="23"/>
    <s v="280"/>
    <x v="109"/>
    <s v="BIENES INTANGIBLES"/>
    <n v="2935000"/>
    <n v="1500000"/>
    <n v="1500000"/>
    <n v="0"/>
    <n v="0"/>
    <n v="0"/>
    <n v="0"/>
    <n v="0"/>
    <n v="1500000"/>
    <n v="0"/>
  </r>
  <r>
    <s v="21375900"/>
    <s v="DIRECCIÓN GENERAL DE ARCHIVO NACIONAL"/>
    <x v="24"/>
    <s v="001"/>
    <x v="0"/>
    <s v=""/>
    <n v="3693727679"/>
    <n v="3711350179"/>
    <n v="3438497786.3699999"/>
    <n v="0"/>
    <n v="0"/>
    <n v="0"/>
    <n v="1807610569.9300001"/>
    <n v="1701516584.22"/>
    <n v="1903739609.0699999"/>
    <n v="0.48704931702700427"/>
  </r>
  <r>
    <s v="21375900"/>
    <s v="DIRECCIÓN GENERAL DE ARCHIVO NACIONAL"/>
    <x v="24"/>
    <s v="001"/>
    <x v="1"/>
    <s v="REMUNERACIONES"/>
    <n v="2155524741"/>
    <n v="2151624741"/>
    <n v="2122778974"/>
    <n v="0"/>
    <n v="0"/>
    <n v="0"/>
    <n v="1128522747.6800001"/>
    <n v="1096538983.8399999"/>
    <n v="1023101993.3200001"/>
    <n v="0.52449794156740459"/>
  </r>
  <r>
    <s v="21375900"/>
    <s v="DIRECCIÓN GENERAL DE ARCHIVO NACIONAL"/>
    <x v="24"/>
    <s v="001"/>
    <x v="2"/>
    <s v="REMUNERACIONES BASICAS"/>
    <n v="996099952"/>
    <n v="1087943096"/>
    <n v="1067976842"/>
    <n v="0"/>
    <n v="0"/>
    <n v="0"/>
    <n v="569976034.27999997"/>
    <n v="560578378.44000006"/>
    <n v="517967061.72000003"/>
    <n v="0.52390243237501088"/>
  </r>
  <r>
    <s v="21375900"/>
    <s v="DIRECCIÓN GENERAL DE ARCHIVO NACIONAL"/>
    <x v="24"/>
    <s v="001"/>
    <x v="3"/>
    <s v="SUELDOS PARA CARGOS FIJOS"/>
    <n v="996099952"/>
    <n v="1087943096"/>
    <n v="1067976842"/>
    <n v="0"/>
    <n v="0"/>
    <n v="0"/>
    <n v="569976034.27999997"/>
    <n v="560578378.44000006"/>
    <n v="517967061.72000003"/>
    <n v="0.52390243237501088"/>
  </r>
  <r>
    <s v="21375900"/>
    <s v="DIRECCIÓN GENERAL DE ARCHIVO NACIONAL"/>
    <x v="24"/>
    <s v="001"/>
    <x v="5"/>
    <s v="REMUNERACIONES EVENTUALES"/>
    <n v="11200000"/>
    <n v="11200000"/>
    <n v="11200000"/>
    <n v="0"/>
    <n v="0"/>
    <n v="0"/>
    <n v="5897905.7300000004"/>
    <n v="5897905.7300000004"/>
    <n v="5302094.2699999996"/>
    <n v="0.52659872589285717"/>
  </r>
  <r>
    <s v="21375900"/>
    <s v="DIRECCIÓN GENERAL DE ARCHIVO NACIONAL"/>
    <x v="24"/>
    <s v="001"/>
    <x v="6"/>
    <s v="TIEMPO EXTRAORDINARIO"/>
    <n v="10100000"/>
    <n v="10100000"/>
    <n v="10100000"/>
    <n v="0"/>
    <n v="0"/>
    <n v="0"/>
    <n v="5897905.7300000004"/>
    <n v="5897905.7300000004"/>
    <n v="4202094.2699999996"/>
    <n v="0.58395106237623762"/>
  </r>
  <r>
    <s v="21375900"/>
    <s v="DIRECCIÓN GENERAL DE ARCHIVO NACIONAL"/>
    <x v="24"/>
    <s v="001"/>
    <x v="294"/>
    <s v="DIETAS"/>
    <n v="1100000"/>
    <n v="1100000"/>
    <n v="1100000"/>
    <n v="0"/>
    <n v="0"/>
    <n v="0"/>
    <n v="0"/>
    <n v="0"/>
    <n v="1100000"/>
    <n v="0"/>
  </r>
  <r>
    <s v="21375900"/>
    <s v="DIRECCIÓN GENERAL DE ARCHIVO NACIONAL"/>
    <x v="24"/>
    <s v="001"/>
    <x v="7"/>
    <s v="INCENTIVOS SALARIALES"/>
    <n v="798570165"/>
    <n v="702827021"/>
    <n v="698380291"/>
    <n v="0"/>
    <n v="0"/>
    <n v="0"/>
    <n v="353084748.68000001"/>
    <n v="353084748.68000001"/>
    <n v="349742272.31999999"/>
    <n v="0.50237787980550619"/>
  </r>
  <r>
    <s v="21375900"/>
    <s v="DIRECCIÓN GENERAL DE ARCHIVO NACIONAL"/>
    <x v="24"/>
    <s v="001"/>
    <x v="8"/>
    <s v="RETRIBUCION POR AÑOS SERVIDOS"/>
    <n v="237700000"/>
    <n v="194162039"/>
    <n v="193476248"/>
    <n v="0"/>
    <n v="0"/>
    <n v="0"/>
    <n v="105398171.56"/>
    <n v="105398171.56"/>
    <n v="88763867.439999998"/>
    <n v="0.54283613883968329"/>
  </r>
  <r>
    <s v="21375900"/>
    <s v="DIRECCIÓN GENERAL DE ARCHIVO NACIONAL"/>
    <x v="24"/>
    <s v="001"/>
    <x v="9"/>
    <s v="RESTRICCION AL EJERCICIO LIBERAL DE LA PROFESION"/>
    <n v="241636162"/>
    <n v="202252965"/>
    <n v="200615306"/>
    <n v="0"/>
    <n v="0"/>
    <n v="0"/>
    <n v="112153885.05"/>
    <n v="112153885.05"/>
    <n v="90099079.950000003"/>
    <n v="0.55452282269384778"/>
  </r>
  <r>
    <s v="21375900"/>
    <s v="DIRECCIÓN GENERAL DE ARCHIVO NACIONAL"/>
    <x v="24"/>
    <s v="001"/>
    <x v="10"/>
    <s v="DECIMOTERCER MES"/>
    <n v="139011991"/>
    <n v="139011991"/>
    <n v="137134763"/>
    <n v="0"/>
    <n v="0"/>
    <n v="0"/>
    <n v="0"/>
    <n v="0"/>
    <n v="139011991"/>
    <n v="0"/>
  </r>
  <r>
    <s v="21375900"/>
    <s v="DIRECCIÓN GENERAL DE ARCHIVO NACIONAL"/>
    <x v="24"/>
    <s v="001"/>
    <x v="11"/>
    <s v="SALARIO ESCOLAR"/>
    <n v="116422012"/>
    <n v="112522012"/>
    <n v="112522012"/>
    <n v="0"/>
    <n v="0"/>
    <n v="0"/>
    <n v="106972511.68000001"/>
    <n v="106972511.68000001"/>
    <n v="5549500.3200000003"/>
    <n v="0.95068075817911968"/>
  </r>
  <r>
    <s v="21375900"/>
    <s v="DIRECCIÓN GENERAL DE ARCHIVO NACIONAL"/>
    <x v="24"/>
    <s v="001"/>
    <x v="12"/>
    <s v="OTROS INCENTIVOS SALARIALES"/>
    <n v="63800000"/>
    <n v="54878014"/>
    <n v="54631962"/>
    <n v="0"/>
    <n v="0"/>
    <n v="0"/>
    <n v="28560180.390000001"/>
    <n v="28560180.390000001"/>
    <n v="26317833.609999999"/>
    <n v="0.52043028361048194"/>
  </r>
  <r>
    <s v="21375900"/>
    <s v="DIRECCIÓN GENERAL DE ARCHIVO NACIONAL"/>
    <x v="24"/>
    <s v="001"/>
    <x v="13"/>
    <s v="CONTRIB. PATRONALES AL DES. Y LA SEGURIDAD SOCIAL"/>
    <n v="162411418"/>
    <n v="162411418"/>
    <n v="160214182"/>
    <n v="0"/>
    <n v="0"/>
    <n v="0"/>
    <n v="91440493"/>
    <n v="80244480"/>
    <n v="70970925"/>
    <n v="0.56301763832885199"/>
  </r>
  <r>
    <s v="21375900"/>
    <s v="DIRECCIÓN GENERAL DE ARCHIVO NACIONAL"/>
    <x v="24"/>
    <s v="001"/>
    <x v="295"/>
    <s v="CCSS CONTRIBUCION PATRONAL SEGURO SALUD (CONTRIBUCION PATRONAL SEGURO DE SALUD, SEGUN LEY NO. 17 DEL 22 DE OCTUBRE DE 1943, LEY"/>
    <n v="154082627"/>
    <n v="154082627"/>
    <n v="151998070"/>
    <n v="0"/>
    <n v="0"/>
    <n v="0"/>
    <n v="86748650"/>
    <n v="76126728"/>
    <n v="67333977"/>
    <n v="0.56300085018669888"/>
  </r>
  <r>
    <s v="21375900"/>
    <s v="DIRECCIÓN GENERAL DE ARCHIVO NACIONAL"/>
    <x v="24"/>
    <s v="001"/>
    <x v="296"/>
    <s v="BANCO POPULAR Y DE DESARROLLO COMUNAL. (BPDC) (SEGUN LEY NO. 4351 DEL 11 DE JULIO DE 1969, LEY ORGANICA DEL B.P.D.C.)."/>
    <n v="8328791"/>
    <n v="8328791"/>
    <n v="8216112"/>
    <n v="0"/>
    <n v="0"/>
    <n v="0"/>
    <n v="4691843"/>
    <n v="4117752"/>
    <n v="3636948"/>
    <n v="0.56332821894558283"/>
  </r>
  <r>
    <s v="21375900"/>
    <s v="DIRECCIÓN GENERAL DE ARCHIVO NACIONAL"/>
    <x v="24"/>
    <s v="001"/>
    <x v="16"/>
    <s v="CONTRIB PATRONALES A FOND PENS Y OTROS FOND CAPIT."/>
    <n v="187243206"/>
    <n v="187243206"/>
    <n v="185007659"/>
    <n v="0"/>
    <n v="0"/>
    <n v="0"/>
    <n v="108123565.98999999"/>
    <n v="96733470.989999995"/>
    <n v="79119640.010000005"/>
    <n v="0.57744987548440074"/>
  </r>
  <r>
    <s v="21375900"/>
    <s v="DIRECCIÓN GENERAL DE ARCHIVO NACIONAL"/>
    <x v="24"/>
    <s v="001"/>
    <x v="297"/>
    <s v="CCSS CONTRIBUCION PATRONAL SEGURO PENSIONES (CONTRIBUCION PATRONAL SEGURO DE PENSIONES, SEGUN LEY NO. 17 DEL 22 DE OCTUBRE DE 1943, LEY"/>
    <n v="90284090"/>
    <n v="90284090"/>
    <n v="89062652"/>
    <n v="0"/>
    <n v="0"/>
    <n v="0"/>
    <n v="50827158"/>
    <n v="44603944"/>
    <n v="39456932"/>
    <n v="0.56296915658118718"/>
  </r>
  <r>
    <s v="21375900"/>
    <s v="DIRECCIÓN GENERAL DE ARCHIVO NACIONAL"/>
    <x v="24"/>
    <s v="001"/>
    <x v="298"/>
    <s v="CCSS APORTE PATRONAL REGIMEN PENSIONES (APORTE PATRONAL AL REGIMEN DE PENSIONES, SEGUN LEY DE PROTECCION AL TRABAJADOR NO. 7983 DEL 16"/>
    <n v="49972744"/>
    <n v="49972744"/>
    <n v="49296671"/>
    <n v="0"/>
    <n v="0"/>
    <n v="0"/>
    <n v="28128166"/>
    <n v="24683574"/>
    <n v="21844578"/>
    <n v="0.56287015177713673"/>
  </r>
  <r>
    <s v="21375900"/>
    <s v="DIRECCIÓN GENERAL DE ARCHIVO NACIONAL"/>
    <x v="24"/>
    <s v="001"/>
    <x v="299"/>
    <s v="CCSS APORTE PATRONAL FONDO CAPITALIZACION LABORAL (APORTE PATRONAL AL FONDO DE CAPITALIZACION LABORAL, SEGUN LEY DE PROTECCION AL TRABAJADOR"/>
    <n v="24986372"/>
    <n v="24986372"/>
    <n v="24648336"/>
    <n v="0"/>
    <n v="0"/>
    <n v="0"/>
    <n v="14065160"/>
    <n v="12342871"/>
    <n v="10921212"/>
    <n v="0.56291325527371483"/>
  </r>
  <r>
    <s v="21375900"/>
    <s v="DIRECCIÓN GENERAL DE ARCHIVO NACIONAL"/>
    <x v="24"/>
    <s v="001"/>
    <x v="300"/>
    <s v="ASOCIACION DE EMPLEADOS DEL MINISTERIO DE CULTURA Y JUVENTUD (ASEMICULTURA). (APORTE PATRONAL A LA ASOCIACION DE EMPLEADOS DEL MINISTERIO DE CULTURA"/>
    <n v="22000000"/>
    <n v="22000000"/>
    <n v="22000000"/>
    <n v="0"/>
    <n v="0"/>
    <n v="0"/>
    <n v="15103081.99"/>
    <n v="15103081.99"/>
    <n v="6896918.0099999998"/>
    <n v="0.68650372681818184"/>
  </r>
  <r>
    <s v="21375900"/>
    <s v="DIRECCIÓN GENERAL DE ARCHIVO NACIONAL"/>
    <x v="24"/>
    <s v="001"/>
    <x v="21"/>
    <s v="SERVICIOS"/>
    <n v="817497306"/>
    <n v="817497306"/>
    <n v="583565652.20000005"/>
    <n v="0"/>
    <n v="0"/>
    <n v="0"/>
    <n v="514158056.13"/>
    <n v="440985378.79000002"/>
    <n v="303339249.87"/>
    <n v="0.62894159082403145"/>
  </r>
  <r>
    <s v="21375900"/>
    <s v="DIRECCIÓN GENERAL DE ARCHIVO NACIONAL"/>
    <x v="24"/>
    <s v="001"/>
    <x v="24"/>
    <s v="SERVICIOS BASICOS"/>
    <n v="106838176"/>
    <n v="106838176"/>
    <n v="67086604.469999999"/>
    <n v="0"/>
    <n v="0"/>
    <n v="0"/>
    <n v="57124409.450000003"/>
    <n v="57091808.700000003"/>
    <n v="49713766.549999997"/>
    <n v="0.53468162401050356"/>
  </r>
  <r>
    <s v="21375900"/>
    <s v="DIRECCIÓN GENERAL DE ARCHIVO NACIONAL"/>
    <x v="24"/>
    <s v="001"/>
    <x v="25"/>
    <s v="SERVICIO DE AGUA Y ALCANTARILLADO"/>
    <n v="10500000"/>
    <n v="10500000"/>
    <n v="7875000"/>
    <n v="0"/>
    <n v="0"/>
    <n v="0"/>
    <n v="6634030"/>
    <n v="6634030"/>
    <n v="3865970"/>
    <n v="0.6318123809523809"/>
  </r>
  <r>
    <s v="21375900"/>
    <s v="DIRECCIÓN GENERAL DE ARCHIVO NACIONAL"/>
    <x v="24"/>
    <s v="001"/>
    <x v="26"/>
    <s v="SERVICIO DE ENERGIA ELECTRICA"/>
    <n v="83988176"/>
    <n v="83988176"/>
    <n v="51486604.840000004"/>
    <n v="0"/>
    <n v="0"/>
    <n v="0"/>
    <n v="44027225"/>
    <n v="44027225"/>
    <n v="39960951"/>
    <n v="0.52420741938722426"/>
  </r>
  <r>
    <s v="21375900"/>
    <s v="DIRECCIÓN GENERAL DE ARCHIVO NACIONAL"/>
    <x v="24"/>
    <s v="001"/>
    <x v="115"/>
    <s v="SERVICIO DE CORREO"/>
    <n v="150000"/>
    <n v="150000"/>
    <n v="149999.63"/>
    <n v="0"/>
    <n v="0"/>
    <n v="0"/>
    <n v="147203.75"/>
    <n v="123622"/>
    <n v="2796.25"/>
    <n v="0.98135833333333333"/>
  </r>
  <r>
    <s v="21375900"/>
    <s v="DIRECCIÓN GENERAL DE ARCHIVO NACIONAL"/>
    <x v="24"/>
    <s v="001"/>
    <x v="27"/>
    <s v="SERVICIO DE TELECOMUNICACIONES"/>
    <n v="10500000"/>
    <n v="10500000"/>
    <n v="5875000"/>
    <n v="0"/>
    <n v="0"/>
    <n v="0"/>
    <n v="4707225.7"/>
    <n v="4698206.7"/>
    <n v="5792774.2999999998"/>
    <n v="0.44830720952380954"/>
  </r>
  <r>
    <s v="21375900"/>
    <s v="DIRECCIÓN GENERAL DE ARCHIVO NACIONAL"/>
    <x v="24"/>
    <s v="001"/>
    <x v="28"/>
    <s v="OTROS SERVICIOS BASICOS"/>
    <n v="1700000"/>
    <n v="1700000"/>
    <n v="1700000"/>
    <n v="0"/>
    <n v="0"/>
    <n v="0"/>
    <n v="1608725"/>
    <n v="1608725"/>
    <n v="91275"/>
    <n v="0.94630882352941181"/>
  </r>
  <r>
    <s v="21375900"/>
    <s v="DIRECCIÓN GENERAL DE ARCHIVO NACIONAL"/>
    <x v="24"/>
    <s v="001"/>
    <x v="29"/>
    <s v="SERVICIOS COMERCIALES Y FINANCIEROS"/>
    <n v="449979130"/>
    <n v="449979130"/>
    <n v="326816547.70999998"/>
    <n v="0"/>
    <n v="0"/>
    <n v="0"/>
    <n v="313481340.64999998"/>
    <n v="256081254.71000001"/>
    <n v="136497789.34999999"/>
    <n v="0.69665751087167083"/>
  </r>
  <r>
    <s v="21375900"/>
    <s v="DIRECCIÓN GENERAL DE ARCHIVO NACIONAL"/>
    <x v="24"/>
    <s v="001"/>
    <x v="30"/>
    <s v="INFORMACION"/>
    <n v="1300000"/>
    <n v="1300000"/>
    <n v="975000"/>
    <n v="0"/>
    <n v="0"/>
    <n v="0"/>
    <n v="69879.199999999997"/>
    <n v="69879.199999999997"/>
    <n v="1230120.8"/>
    <n v="5.3753230769230768E-2"/>
  </r>
  <r>
    <s v="21375900"/>
    <s v="DIRECCIÓN GENERAL DE ARCHIVO NACIONAL"/>
    <x v="24"/>
    <s v="001"/>
    <x v="32"/>
    <s v="IMPRESION, ENCUADERNACION Y OTROS"/>
    <n v="1100000"/>
    <n v="1100000"/>
    <n v="825000"/>
    <n v="0"/>
    <n v="0"/>
    <n v="0"/>
    <n v="78328.100000000006"/>
    <n v="78328.100000000006"/>
    <n v="1021671.9"/>
    <n v="7.1207363636363638E-2"/>
  </r>
  <r>
    <s v="21375900"/>
    <s v="DIRECCIÓN GENERAL DE ARCHIVO NACIONAL"/>
    <x v="24"/>
    <s v="001"/>
    <x v="33"/>
    <s v="COMIS. Y GASTOS POR SERV. FINANCIEROS Y COMERCIAL."/>
    <n v="11000000"/>
    <n v="11000000"/>
    <n v="11000000"/>
    <n v="0"/>
    <n v="0"/>
    <n v="0"/>
    <n v="6931795.2599999998"/>
    <n v="6931795.2599999998"/>
    <n v="4068204.74"/>
    <n v="0.63016320545454541"/>
  </r>
  <r>
    <s v="21375900"/>
    <s v="DIRECCIÓN GENERAL DE ARCHIVO NACIONAL"/>
    <x v="24"/>
    <s v="001"/>
    <x v="34"/>
    <s v="SERVICIOS DE TECNOLOGIAS DE INFORMACION"/>
    <n v="436579130"/>
    <n v="436579130"/>
    <n v="314016547.70999998"/>
    <n v="0"/>
    <n v="0"/>
    <n v="0"/>
    <n v="306401338.08999997"/>
    <n v="249001252.15000001"/>
    <n v="130177791.91"/>
    <n v="0.70182314507337984"/>
  </r>
  <r>
    <s v="21375900"/>
    <s v="DIRECCIÓN GENERAL DE ARCHIVO NACIONAL"/>
    <x v="24"/>
    <s v="001"/>
    <x v="35"/>
    <s v="SERVICIOS DE GESTION Y APOYO"/>
    <n v="185730000"/>
    <n v="181830000"/>
    <n v="130672500"/>
    <n v="0"/>
    <n v="0"/>
    <n v="0"/>
    <n v="98471600.900000006"/>
    <n v="88517181.439999998"/>
    <n v="83358399.099999994"/>
    <n v="0.54155860364076336"/>
  </r>
  <r>
    <s v="21375900"/>
    <s v="DIRECCIÓN GENERAL DE ARCHIVO NACIONAL"/>
    <x v="24"/>
    <s v="001"/>
    <x v="38"/>
    <s v="SERVICIOS GENERALES"/>
    <n v="181900000"/>
    <n v="175800000"/>
    <n v="127700000"/>
    <n v="0"/>
    <n v="0"/>
    <n v="0"/>
    <n v="98458014.780000001"/>
    <n v="88503595.319999993"/>
    <n v="77341985.219999999"/>
    <n v="0.56005696689419793"/>
  </r>
  <r>
    <s v="21375900"/>
    <s v="DIRECCIÓN GENERAL DE ARCHIVO NACIONAL"/>
    <x v="24"/>
    <s v="001"/>
    <x v="39"/>
    <s v="OTROS SERVICIOS DE GESTION Y APOYO"/>
    <n v="3830000"/>
    <n v="6030000"/>
    <n v="2972500"/>
    <n v="0"/>
    <n v="0"/>
    <n v="0"/>
    <n v="13586.12"/>
    <n v="13586.12"/>
    <n v="6016413.8799999999"/>
    <n v="2.2530878938640136E-3"/>
  </r>
  <r>
    <s v="21375900"/>
    <s v="DIRECCIÓN GENERAL DE ARCHIVO NACIONAL"/>
    <x v="24"/>
    <s v="001"/>
    <x v="40"/>
    <s v="GASTOS DE VIAJE Y DE TRANSPORTE"/>
    <n v="965000"/>
    <n v="1365000"/>
    <n v="923750"/>
    <n v="0"/>
    <n v="0"/>
    <n v="0"/>
    <n v="356070"/>
    <n v="356070"/>
    <n v="1008930"/>
    <n v="0.26085714285714284"/>
  </r>
  <r>
    <s v="21375900"/>
    <s v="DIRECCIÓN GENERAL DE ARCHIVO NACIONAL"/>
    <x v="24"/>
    <s v="001"/>
    <x v="42"/>
    <s v="VIATICOS DENTRO DEL PAIS"/>
    <n v="965000"/>
    <n v="1365000"/>
    <n v="923750"/>
    <n v="0"/>
    <n v="0"/>
    <n v="0"/>
    <n v="356070"/>
    <n v="356070"/>
    <n v="1008930"/>
    <n v="0.26085714285714284"/>
  </r>
  <r>
    <s v="21375900"/>
    <s v="DIRECCIÓN GENERAL DE ARCHIVO NACIONAL"/>
    <x v="24"/>
    <s v="001"/>
    <x v="45"/>
    <s v="SEGUROS, REASEGUROS Y OTRAS OBLIGACIONES"/>
    <n v="30540000"/>
    <n v="30540000"/>
    <n v="30171666.670000002"/>
    <n v="0"/>
    <n v="0"/>
    <n v="0"/>
    <n v="30170991.66"/>
    <n v="30170991.66"/>
    <n v="369008.34"/>
    <n v="0.98791721218074657"/>
  </r>
  <r>
    <s v="21375900"/>
    <s v="DIRECCIÓN GENERAL DE ARCHIVO NACIONAL"/>
    <x v="24"/>
    <s v="001"/>
    <x v="46"/>
    <s v="SEGUROS"/>
    <n v="30540000"/>
    <n v="30540000"/>
    <n v="30171666.670000002"/>
    <n v="0"/>
    <n v="0"/>
    <n v="0"/>
    <n v="30170991.66"/>
    <n v="30170991.66"/>
    <n v="369008.34"/>
    <n v="0.98791721218074657"/>
  </r>
  <r>
    <s v="21375900"/>
    <s v="DIRECCIÓN GENERAL DE ARCHIVO NACIONAL"/>
    <x v="24"/>
    <s v="001"/>
    <x v="47"/>
    <s v="CAPACITACION Y PROTOCOLO"/>
    <n v="0"/>
    <n v="3500000"/>
    <n v="2250000"/>
    <n v="0"/>
    <n v="0"/>
    <n v="0"/>
    <n v="0"/>
    <n v="0"/>
    <n v="3500000"/>
    <n v="0"/>
  </r>
  <r>
    <s v="21375900"/>
    <s v="DIRECCIÓN GENERAL DE ARCHIVO NACIONAL"/>
    <x v="24"/>
    <s v="001"/>
    <x v="48"/>
    <s v="ACTIVIDADES DE CAPACITACION"/>
    <n v="0"/>
    <n v="3500000"/>
    <n v="2250000"/>
    <n v="0"/>
    <n v="0"/>
    <n v="0"/>
    <n v="0"/>
    <n v="0"/>
    <n v="3500000"/>
    <n v="0"/>
  </r>
  <r>
    <s v="21375900"/>
    <s v="DIRECCIÓN GENERAL DE ARCHIVO NACIONAL"/>
    <x v="24"/>
    <s v="001"/>
    <x v="50"/>
    <s v="MANTENIMIENTO Y REPARACION"/>
    <n v="43325000"/>
    <n v="43325000"/>
    <n v="25554583.350000001"/>
    <n v="0"/>
    <n v="0"/>
    <n v="0"/>
    <n v="14553643.470000001"/>
    <n v="8768072.2799999993"/>
    <n v="28771356.530000001"/>
    <n v="0.33591791044431624"/>
  </r>
  <r>
    <s v="21375900"/>
    <s v="DIRECCIÓN GENERAL DE ARCHIVO NACIONAL"/>
    <x v="24"/>
    <s v="001"/>
    <x v="51"/>
    <s v="MANTENIMIENTO DE EDIFICIOS, LOCALES Y TERRENOS"/>
    <n v="5000000"/>
    <n v="5000000"/>
    <n v="5000000"/>
    <n v="0"/>
    <n v="0"/>
    <n v="0"/>
    <n v="4999666.92"/>
    <n v="0"/>
    <n v="333.08"/>
    <n v="0.99993338399999998"/>
  </r>
  <r>
    <s v="21375900"/>
    <s v="DIRECCIÓN GENERAL DE ARCHIVO NACIONAL"/>
    <x v="24"/>
    <s v="001"/>
    <x v="52"/>
    <s v="MANT. Y REPARACION DE MAQUINARIA Y EQUIPO DE PROD."/>
    <n v="9800000"/>
    <n v="9800000"/>
    <n v="5350000"/>
    <n v="0"/>
    <n v="0"/>
    <n v="0"/>
    <n v="2013095"/>
    <n v="2013095"/>
    <n v="7786905"/>
    <n v="0.20541785714285715"/>
  </r>
  <r>
    <s v="21375900"/>
    <s v="DIRECCIÓN GENERAL DE ARCHIVO NACIONAL"/>
    <x v="24"/>
    <s v="001"/>
    <x v="53"/>
    <s v="MANT. Y REPARACION DE EQUIPO DE TRANSPORTE"/>
    <n v="200000"/>
    <n v="200000"/>
    <n v="166666.67000000001"/>
    <n v="0"/>
    <n v="0"/>
    <n v="0"/>
    <n v="70060"/>
    <n v="70060"/>
    <n v="129940"/>
    <n v="0.3503"/>
  </r>
  <r>
    <s v="21375900"/>
    <s v="DIRECCIÓN GENERAL DE ARCHIVO NACIONAL"/>
    <x v="24"/>
    <s v="001"/>
    <x v="118"/>
    <s v="MANT. Y REPARACION DE EQUIPO DE COMUNICAC."/>
    <n v="1000000"/>
    <n v="1000000"/>
    <n v="750000"/>
    <n v="0"/>
    <n v="0"/>
    <n v="0"/>
    <n v="468724.35"/>
    <n v="401771.28"/>
    <n v="531275.65"/>
    <n v="0.46872434999999996"/>
  </r>
  <r>
    <s v="21375900"/>
    <s v="DIRECCIÓN GENERAL DE ARCHIVO NACIONAL"/>
    <x v="24"/>
    <s v="001"/>
    <x v="54"/>
    <s v="MANT. Y REPARACION DE EQUIPO Y MOBILIARIO DE OFIC."/>
    <n v="15000000"/>
    <n v="15000000"/>
    <n v="8083333.3399999999"/>
    <n v="0"/>
    <n v="0"/>
    <n v="0"/>
    <n v="4642216.5"/>
    <n v="4204092.9000000004"/>
    <n v="10357783.5"/>
    <n v="0.30948110000000001"/>
  </r>
  <r>
    <s v="21375900"/>
    <s v="DIRECCIÓN GENERAL DE ARCHIVO NACIONAL"/>
    <x v="24"/>
    <s v="001"/>
    <x v="55"/>
    <s v="MANT. Y REP. DE EQUIPO DE COMPUTO Y SIST. DE INF."/>
    <n v="10375000"/>
    <n v="10375000"/>
    <n v="4742083.34"/>
    <n v="0"/>
    <n v="0"/>
    <n v="0"/>
    <n v="2359880.7000000002"/>
    <n v="2079053.1"/>
    <n v="8015119.2999999998"/>
    <n v="0.2274583807228916"/>
  </r>
  <r>
    <s v="21375900"/>
    <s v="DIRECCIÓN GENERAL DE ARCHIVO NACIONAL"/>
    <x v="24"/>
    <s v="001"/>
    <x v="56"/>
    <s v="MANTENIMIENTO Y REPARACION DE OTROS EQUIPOS"/>
    <n v="1950000"/>
    <n v="1950000"/>
    <n v="1462500"/>
    <n v="0"/>
    <n v="0"/>
    <n v="0"/>
    <n v="0"/>
    <n v="0"/>
    <n v="1950000"/>
    <n v="0"/>
  </r>
  <r>
    <s v="21375900"/>
    <s v="DIRECCIÓN GENERAL DE ARCHIVO NACIONAL"/>
    <x v="24"/>
    <s v="001"/>
    <x v="57"/>
    <s v="IMPUESTOS"/>
    <n v="120000"/>
    <n v="120000"/>
    <n v="90000"/>
    <n v="0"/>
    <n v="0"/>
    <n v="0"/>
    <n v="0"/>
    <n v="0"/>
    <n v="120000"/>
    <n v="0"/>
  </r>
  <r>
    <s v="21375900"/>
    <s v="DIRECCIÓN GENERAL DE ARCHIVO NACIONAL"/>
    <x v="24"/>
    <s v="001"/>
    <x v="58"/>
    <s v="OTROS IMPUESTOS"/>
    <n v="120000"/>
    <n v="120000"/>
    <n v="90000"/>
    <n v="0"/>
    <n v="0"/>
    <n v="0"/>
    <n v="0"/>
    <n v="0"/>
    <n v="120000"/>
    <n v="0"/>
  </r>
  <r>
    <s v="21375900"/>
    <s v="DIRECCIÓN GENERAL DE ARCHIVO NACIONAL"/>
    <x v="24"/>
    <s v="001"/>
    <x v="61"/>
    <s v="MATERIALES Y SUMINISTROS"/>
    <n v="22925954"/>
    <n v="22925954"/>
    <n v="16911132.170000002"/>
    <n v="0"/>
    <n v="0"/>
    <n v="0"/>
    <n v="6744698.5599999996"/>
    <n v="6430914.0300000003"/>
    <n v="16181255.439999999"/>
    <n v="0.29419489195520498"/>
  </r>
  <r>
    <s v="21375900"/>
    <s v="DIRECCIÓN GENERAL DE ARCHIVO NACIONAL"/>
    <x v="24"/>
    <s v="001"/>
    <x v="62"/>
    <s v="PRODUCTOS QUIMICOS Y CONEXOS"/>
    <n v="3759190"/>
    <n v="3759190"/>
    <n v="3119392.5"/>
    <n v="0"/>
    <n v="0"/>
    <n v="0"/>
    <n v="2433753.58"/>
    <n v="2119969.0499999998"/>
    <n v="1325436.42"/>
    <n v="0.64741435788028812"/>
  </r>
  <r>
    <s v="21375900"/>
    <s v="DIRECCIÓN GENERAL DE ARCHIVO NACIONAL"/>
    <x v="24"/>
    <s v="001"/>
    <x v="63"/>
    <s v="COMBUSTIBLES Y LUBRICANTES"/>
    <n v="1200000"/>
    <n v="1200000"/>
    <n v="900000"/>
    <n v="0"/>
    <n v="0"/>
    <n v="0"/>
    <n v="423147"/>
    <n v="423147"/>
    <n v="776853"/>
    <n v="0.35262250000000001"/>
  </r>
  <r>
    <s v="21375900"/>
    <s v="DIRECCIÓN GENERAL DE ARCHIVO NACIONAL"/>
    <x v="24"/>
    <s v="001"/>
    <x v="119"/>
    <s v="PRODUCTOS FARMACEUTICOS Y MEDICINALES"/>
    <n v="200000"/>
    <n v="200000"/>
    <n v="150000"/>
    <n v="0"/>
    <n v="0"/>
    <n v="0"/>
    <n v="49967.25"/>
    <n v="49967.25"/>
    <n v="150032.75"/>
    <n v="0.24983625000000001"/>
  </r>
  <r>
    <s v="21375900"/>
    <s v="DIRECCIÓN GENERAL DE ARCHIVO NACIONAL"/>
    <x v="24"/>
    <s v="001"/>
    <x v="64"/>
    <s v="TINTAS, PINTURAS Y DILUYENTES"/>
    <n v="2000000"/>
    <n v="2000000"/>
    <n v="1800000"/>
    <n v="0"/>
    <n v="0"/>
    <n v="0"/>
    <n v="1799220.35"/>
    <n v="1485435.82"/>
    <n v="200779.65"/>
    <n v="0.89961017500000007"/>
  </r>
  <r>
    <s v="21375900"/>
    <s v="DIRECCIÓN GENERAL DE ARCHIVO NACIONAL"/>
    <x v="24"/>
    <s v="001"/>
    <x v="144"/>
    <s v="OTROS PRODUCTOS QUIMICOS Y CONEXOS"/>
    <n v="359190"/>
    <n v="359190"/>
    <n v="269392.5"/>
    <n v="0"/>
    <n v="0"/>
    <n v="0"/>
    <n v="161418.98000000001"/>
    <n v="161418.98000000001"/>
    <n v="197771.02"/>
    <n v="0.44939719925387683"/>
  </r>
  <r>
    <s v="21375900"/>
    <s v="DIRECCIÓN GENERAL DE ARCHIVO NACIONAL"/>
    <x v="24"/>
    <s v="001"/>
    <x v="68"/>
    <s v="MATERIALES Y PROD DE USO EN LA CONSTRUC Y MANT."/>
    <n v="3350000"/>
    <n v="3350000"/>
    <n v="2812500"/>
    <n v="0"/>
    <n v="0"/>
    <n v="0"/>
    <n v="1662504.85"/>
    <n v="1662504.85"/>
    <n v="1687495.15"/>
    <n v="0.496270104477612"/>
  </r>
  <r>
    <s v="21375900"/>
    <s v="DIRECCIÓN GENERAL DE ARCHIVO NACIONAL"/>
    <x v="24"/>
    <s v="001"/>
    <x v="120"/>
    <s v="MATERIALES Y PRODUCTOS METALICOS"/>
    <n v="0"/>
    <n v="200000"/>
    <n v="150000"/>
    <n v="0"/>
    <n v="0"/>
    <n v="0"/>
    <n v="135460.1"/>
    <n v="135460.1"/>
    <n v="64539.9"/>
    <n v="0.67730050000000008"/>
  </r>
  <r>
    <s v="21375900"/>
    <s v="DIRECCIÓN GENERAL DE ARCHIVO NACIONAL"/>
    <x v="24"/>
    <s v="001"/>
    <x v="69"/>
    <s v="MAT. Y PROD. ELECTRICOS, TELEFONICOS Y DE COMPUTO"/>
    <n v="1250000"/>
    <n v="1250000"/>
    <n v="1187500"/>
    <n v="0"/>
    <n v="0"/>
    <n v="0"/>
    <n v="1075120.54"/>
    <n v="1075120.54"/>
    <n v="174879.46"/>
    <n v="0.86009643200000008"/>
  </r>
  <r>
    <s v="21375900"/>
    <s v="DIRECCIÓN GENERAL DE ARCHIVO NACIONAL"/>
    <x v="24"/>
    <s v="001"/>
    <x v="148"/>
    <s v="MATERIALES Y PRODUCTOS DE PLASTICO"/>
    <n v="600000"/>
    <n v="600000"/>
    <n v="450000"/>
    <n v="0"/>
    <n v="0"/>
    <n v="0"/>
    <n v="266598.55"/>
    <n v="266598.55"/>
    <n v="333401.45"/>
    <n v="0.44433091666666663"/>
  </r>
  <r>
    <s v="21375900"/>
    <s v="DIRECCIÓN GENERAL DE ARCHIVO NACIONAL"/>
    <x v="24"/>
    <s v="001"/>
    <x v="149"/>
    <s v="OTROS MAT. Y PROD.DE USO EN LA CONSTRU. Y MANTENIM"/>
    <n v="1500000"/>
    <n v="1300000"/>
    <n v="1025000"/>
    <n v="0"/>
    <n v="0"/>
    <n v="0"/>
    <n v="185325.66"/>
    <n v="185325.66"/>
    <n v="1114674.3400000001"/>
    <n v="0.1425582"/>
  </r>
  <r>
    <s v="21375900"/>
    <s v="DIRECCIÓN GENERAL DE ARCHIVO NACIONAL"/>
    <x v="24"/>
    <s v="001"/>
    <x v="70"/>
    <s v="HERRAMIENTAS, REPUESTOS Y ACCESORIOS"/>
    <n v="4150000"/>
    <n v="4150000"/>
    <n v="2762500"/>
    <n v="0"/>
    <n v="0"/>
    <n v="0"/>
    <n v="655362.31999999995"/>
    <n v="655362.31999999995"/>
    <n v="3494637.68"/>
    <n v="0.15791863132530118"/>
  </r>
  <r>
    <s v="21375900"/>
    <s v="DIRECCIÓN GENERAL DE ARCHIVO NACIONAL"/>
    <x v="24"/>
    <s v="001"/>
    <x v="71"/>
    <s v="HERRAMIENTAS E INSTRUMENTOS"/>
    <n v="450000"/>
    <n v="450000"/>
    <n v="387500"/>
    <n v="0"/>
    <n v="0"/>
    <n v="0"/>
    <n v="326500.02"/>
    <n v="326500.02"/>
    <n v="123499.98"/>
    <n v="0.72555560000000008"/>
  </r>
  <r>
    <s v="21375900"/>
    <s v="DIRECCIÓN GENERAL DE ARCHIVO NACIONAL"/>
    <x v="24"/>
    <s v="001"/>
    <x v="72"/>
    <s v="REPUESTOS Y ACCESORIOS"/>
    <n v="3700000"/>
    <n v="3700000"/>
    <n v="2375000"/>
    <n v="0"/>
    <n v="0"/>
    <n v="0"/>
    <n v="328862.3"/>
    <n v="328862.3"/>
    <n v="3371137.7"/>
    <n v="8.8881702702702695E-2"/>
  </r>
  <r>
    <s v="21375900"/>
    <s v="DIRECCIÓN GENERAL DE ARCHIVO NACIONAL"/>
    <x v="24"/>
    <s v="001"/>
    <x v="73"/>
    <s v="UTILES, MATERIALES Y SUMINISTROS DIVERSOS"/>
    <n v="11666764"/>
    <n v="11666764"/>
    <n v="8216739.6699999999"/>
    <n v="0"/>
    <n v="0"/>
    <n v="0"/>
    <n v="1993077.81"/>
    <n v="1993077.81"/>
    <n v="9673686.1899999995"/>
    <n v="0.170833815615024"/>
  </r>
  <r>
    <s v="21375900"/>
    <s v="DIRECCIÓN GENERAL DE ARCHIVO NACIONAL"/>
    <x v="24"/>
    <s v="001"/>
    <x v="74"/>
    <s v="UTILES Y MATERIALES DE OFICINA Y COMPUTO"/>
    <n v="2260000"/>
    <n v="2260000"/>
    <n v="1695000"/>
    <n v="0"/>
    <n v="0"/>
    <n v="0"/>
    <n v="261089.06"/>
    <n v="261089.06"/>
    <n v="1998910.94"/>
    <n v="0.11552613274336283"/>
  </r>
  <r>
    <s v="21375900"/>
    <s v="DIRECCIÓN GENERAL DE ARCHIVO NACIONAL"/>
    <x v="24"/>
    <s v="001"/>
    <x v="150"/>
    <s v="UTILES Y MATERIALES MEDICO, HOSPITALARIO Y DE INV."/>
    <n v="350000"/>
    <n v="350000"/>
    <n v="262500"/>
    <n v="0"/>
    <n v="0"/>
    <n v="0"/>
    <n v="28500"/>
    <n v="28500"/>
    <n v="321500"/>
    <n v="8.1428571428571433E-2"/>
  </r>
  <r>
    <s v="21375900"/>
    <s v="DIRECCIÓN GENERAL DE ARCHIVO NACIONAL"/>
    <x v="24"/>
    <s v="001"/>
    <x v="75"/>
    <s v="PRODUCTOS DE PAPEL, CARTON E IMPRESOS"/>
    <n v="4936564"/>
    <n v="4936564"/>
    <n v="3369089.67"/>
    <n v="0"/>
    <n v="0"/>
    <n v="0"/>
    <n v="64442.66"/>
    <n v="64442.66"/>
    <n v="4872121.34"/>
    <n v="1.3054152645443268E-2"/>
  </r>
  <r>
    <s v="21375900"/>
    <s v="DIRECCIÓN GENERAL DE ARCHIVO NACIONAL"/>
    <x v="24"/>
    <s v="001"/>
    <x v="121"/>
    <s v="TEXTILES Y VESTUARIO"/>
    <n v="2300000"/>
    <n v="2300000"/>
    <n v="1525000"/>
    <n v="0"/>
    <n v="0"/>
    <n v="0"/>
    <n v="1396525"/>
    <n v="1396525"/>
    <n v="903475"/>
    <n v="0.60718478260869568"/>
  </r>
  <r>
    <s v="21375900"/>
    <s v="DIRECCIÓN GENERAL DE ARCHIVO NACIONAL"/>
    <x v="24"/>
    <s v="001"/>
    <x v="76"/>
    <s v="UTILES Y MATERIALES DE LIMPIEZA"/>
    <n v="1245200"/>
    <n v="1245200"/>
    <n v="933900"/>
    <n v="0"/>
    <n v="0"/>
    <n v="0"/>
    <n v="84478.6"/>
    <n v="84478.6"/>
    <n v="1160721.3999999999"/>
    <n v="6.7843398650819148E-2"/>
  </r>
  <r>
    <s v="21375900"/>
    <s v="DIRECCIÓN GENERAL DE ARCHIVO NACIONAL"/>
    <x v="24"/>
    <s v="001"/>
    <x v="77"/>
    <s v="UTILES Y MATERIALES DE RESGUARDO Y SEGURIDAD"/>
    <n v="350000"/>
    <n v="350000"/>
    <n v="262500"/>
    <n v="0"/>
    <n v="0"/>
    <n v="0"/>
    <n v="0"/>
    <n v="0"/>
    <n v="350000"/>
    <n v="0"/>
  </r>
  <r>
    <s v="21375900"/>
    <s v="DIRECCIÓN GENERAL DE ARCHIVO NACIONAL"/>
    <x v="24"/>
    <s v="001"/>
    <x v="122"/>
    <s v="OTROS UTILES, MATERIALES Y SUMINISTROS DIVERSOS"/>
    <n v="225000"/>
    <n v="225000"/>
    <n v="168750"/>
    <n v="0"/>
    <n v="0"/>
    <n v="0"/>
    <n v="158042.49"/>
    <n v="158042.49"/>
    <n v="66957.509999999995"/>
    <n v="0.70241106666666664"/>
  </r>
  <r>
    <s v="21375900"/>
    <s v="DIRECCIÓN GENERAL DE ARCHIVO NACIONAL"/>
    <x v="24"/>
    <s v="001"/>
    <x v="79"/>
    <s v="TRANSFERENCIAS CORRIENTES"/>
    <n v="45579678"/>
    <n v="67102178"/>
    <n v="63042028"/>
    <n v="0"/>
    <n v="0"/>
    <n v="0"/>
    <n v="25172430.32"/>
    <n v="25172430.32"/>
    <n v="41929747.68"/>
    <n v="0.37513581630688647"/>
  </r>
  <r>
    <s v="21375900"/>
    <s v="DIRECCIÓN GENERAL DE ARCHIVO NACIONAL"/>
    <x v="24"/>
    <s v="001"/>
    <x v="80"/>
    <s v="TRANSFERENCIAS CORRIENTES AL SECTOR PUBLICO"/>
    <n v="30316798"/>
    <n v="30316798"/>
    <n v="29906648"/>
    <n v="0"/>
    <n v="0"/>
    <n v="0"/>
    <n v="16868263.100000001"/>
    <n v="16868263.100000001"/>
    <n v="13448534.9"/>
    <n v="0.5563998909119624"/>
  </r>
  <r>
    <s v="21375900"/>
    <s v="DIRECCIÓN GENERAL DE ARCHIVO NACIONAL"/>
    <x v="24"/>
    <s v="001"/>
    <x v="301"/>
    <s v="CCSS CONTRIBUCION ESTATAL SEGURO PENSIONES (CONTRIBUCION ESTATAL AL SEGURO DE PENSIONES, SEGUN LEY NO. 17 DEL 22 DE OCTUBRE DE 1943, LEY"/>
    <n v="26152403"/>
    <n v="26152403"/>
    <n v="25798592"/>
    <n v="0"/>
    <n v="0"/>
    <n v="0"/>
    <n v="14551193.99"/>
    <n v="14551193.99"/>
    <n v="11601209.01"/>
    <n v="0.55639988378888161"/>
  </r>
  <r>
    <s v="21375900"/>
    <s v="DIRECCIÓN GENERAL DE ARCHIVO NACIONAL"/>
    <x v="24"/>
    <s v="001"/>
    <x v="302"/>
    <s v="CCSS CONTRIBUCION ESTATAL SEGURO SALUD (CONTRIBUCION ESTATAL AL SEGURO DE SALUD, SEGUN LEY NO. 17 DEL 22 DE OCTUBRE DE 1943, LEY"/>
    <n v="4164395"/>
    <n v="4164395"/>
    <n v="4108056"/>
    <n v="0"/>
    <n v="0"/>
    <n v="0"/>
    <n v="2317069.11"/>
    <n v="2317069.11"/>
    <n v="1847325.89"/>
    <n v="0.55639993564491352"/>
  </r>
  <r>
    <s v="21375900"/>
    <s v="DIRECCIÓN GENERAL DE ARCHIVO NACIONAL"/>
    <x v="24"/>
    <s v="001"/>
    <x v="87"/>
    <s v="PRESTACIONES"/>
    <n v="11800000"/>
    <n v="14000000"/>
    <n v="11200000"/>
    <n v="0"/>
    <n v="0"/>
    <n v="0"/>
    <n v="4844757.7300000004"/>
    <n v="4844757.7300000004"/>
    <n v="9155242.2699999996"/>
    <n v="0.34605412357142862"/>
  </r>
  <r>
    <s v="21375900"/>
    <s v="DIRECCIÓN GENERAL DE ARCHIVO NACIONAL"/>
    <x v="24"/>
    <s v="001"/>
    <x v="88"/>
    <s v="PRESTACIONES LEGALES"/>
    <n v="6800000"/>
    <n v="9000000"/>
    <n v="6200000"/>
    <n v="0"/>
    <n v="0"/>
    <n v="0"/>
    <n v="0"/>
    <n v="0"/>
    <n v="9000000"/>
    <n v="0"/>
  </r>
  <r>
    <s v="21375900"/>
    <s v="DIRECCIÓN GENERAL DE ARCHIVO NACIONAL"/>
    <x v="24"/>
    <s v="001"/>
    <x v="89"/>
    <s v="OTRAS PRESTACIONES"/>
    <n v="5000000"/>
    <n v="5000000"/>
    <n v="5000000"/>
    <n v="0"/>
    <n v="0"/>
    <n v="0"/>
    <n v="4844757.7300000004"/>
    <n v="4844757.7300000004"/>
    <n v="155242.26999999999"/>
    <n v="0.96895154600000011"/>
  </r>
  <r>
    <s v="21375900"/>
    <s v="DIRECCIÓN GENERAL DE ARCHIVO NACIONAL"/>
    <x v="24"/>
    <s v="001"/>
    <x v="94"/>
    <s v="OTRAS TRANSFERENCIAS CORRIENTES AL SECTOR PRIVADO"/>
    <n v="0"/>
    <n v="1700000"/>
    <n v="850000"/>
    <n v="0"/>
    <n v="0"/>
    <n v="0"/>
    <n v="0"/>
    <n v="0"/>
    <n v="1700000"/>
    <n v="0"/>
  </r>
  <r>
    <s v="21375900"/>
    <s v="DIRECCIÓN GENERAL DE ARCHIVO NACIONAL"/>
    <x v="24"/>
    <s v="001"/>
    <x v="95"/>
    <s v="INDEMNIZACIONES"/>
    <n v="0"/>
    <n v="1700000"/>
    <n v="850000"/>
    <n v="0"/>
    <n v="0"/>
    <n v="0"/>
    <n v="0"/>
    <n v="0"/>
    <n v="1700000"/>
    <n v="0"/>
  </r>
  <r>
    <s v="21375900"/>
    <s v="DIRECCIÓN GENERAL DE ARCHIVO NACIONAL"/>
    <x v="24"/>
    <s v="001"/>
    <x v="96"/>
    <s v="TRANSFERENCIAS CORRIENTES AL SECTOR EXTERNO"/>
    <n v="3462880"/>
    <n v="21085380"/>
    <n v="21085380"/>
    <n v="0"/>
    <n v="0"/>
    <n v="0"/>
    <n v="3459409.49"/>
    <n v="3459409.49"/>
    <n v="17625970.510000002"/>
    <n v="0.1640667367626289"/>
  </r>
  <r>
    <s v="21375900"/>
    <s v="DIRECCIÓN GENERAL DE ARCHIVO NACIONAL"/>
    <x v="24"/>
    <s v="001"/>
    <x v="303"/>
    <s v="ASOCIACION LATINOAMERICANA DE ARCHIVOS (PARA LA CUOTA DE MEMBRESIA ANUAL A LA ASOCIACION LATINOAMERICANA DE ARCHIVOS)."/>
    <n v="276316"/>
    <n v="276316"/>
    <n v="276316"/>
    <n v="0"/>
    <n v="0"/>
    <n v="0"/>
    <n v="275944"/>
    <n v="275944"/>
    <n v="372"/>
    <n v="0.99865371531145497"/>
  </r>
  <r>
    <s v="21375900"/>
    <s v="DIRECCIÓN GENERAL DE ARCHIVO NACIONAL"/>
    <x v="24"/>
    <s v="001"/>
    <x v="304"/>
    <s v="ORGANIZACION DE ESTADOS IBEROAMERICANOS (CUOTA ANUAL DEL PROGRAMA AYUDAS PARA EL DESARROLLO DE LOS ARCHIVOS"/>
    <n v="3186564"/>
    <n v="20809064"/>
    <n v="20809064"/>
    <n v="0"/>
    <n v="0"/>
    <n v="0"/>
    <n v="3183465.49"/>
    <n v="3183465.49"/>
    <n v="17625598.510000002"/>
    <n v="0.15298455951694898"/>
  </r>
  <r>
    <s v="21375900"/>
    <s v="DIRECCIÓN GENERAL DE ARCHIVO NACIONAL"/>
    <x v="24"/>
    <s v="280"/>
    <x v="99"/>
    <s v="BIENES DURADEROS"/>
    <n v="652200000"/>
    <n v="652200000"/>
    <n v="652200000"/>
    <n v="0"/>
    <n v="0"/>
    <n v="0"/>
    <n v="133012637.23999999"/>
    <n v="132388877.23999999"/>
    <n v="519187362.75999999"/>
    <n v="0.20394455265256056"/>
  </r>
  <r>
    <s v="21375900"/>
    <s v="DIRECCIÓN GENERAL DE ARCHIVO NACIONAL"/>
    <x v="24"/>
    <s v="280"/>
    <x v="100"/>
    <s v="MAQUINARIA, EQUIPO Y MOBILIARIO"/>
    <n v="74884260"/>
    <n v="94884260"/>
    <n v="94884260"/>
    <n v="0"/>
    <n v="0"/>
    <n v="0"/>
    <n v="2268003.04"/>
    <n v="1644243.04"/>
    <n v="92616256.959999993"/>
    <n v="2.3902837414761943E-2"/>
  </r>
  <r>
    <s v="21375900"/>
    <s v="DIRECCIÓN GENERAL DE ARCHIVO NACIONAL"/>
    <x v="24"/>
    <s v="280"/>
    <x v="123"/>
    <s v="EQUIPO DE TRANSPORTE"/>
    <n v="716960"/>
    <n v="716960"/>
    <n v="716960"/>
    <n v="0"/>
    <n v="0"/>
    <n v="0"/>
    <n v="623760"/>
    <n v="0"/>
    <n v="93200"/>
    <n v="0.87000669493416649"/>
  </r>
  <r>
    <s v="21375900"/>
    <s v="DIRECCIÓN GENERAL DE ARCHIVO NACIONAL"/>
    <x v="24"/>
    <s v="280"/>
    <x v="124"/>
    <s v="EQUIPO DE COMUNICACION"/>
    <n v="4000000"/>
    <n v="4000000"/>
    <n v="4000000"/>
    <n v="0"/>
    <n v="0"/>
    <n v="0"/>
    <n v="239969.04"/>
    <n v="239969.04"/>
    <n v="3760030.96"/>
    <n v="5.9992259999999999E-2"/>
  </r>
  <r>
    <s v="21375900"/>
    <s v="DIRECCIÓN GENERAL DE ARCHIVO NACIONAL"/>
    <x v="24"/>
    <s v="280"/>
    <x v="102"/>
    <s v="EQUIPO Y MOBILIARIO DE OFICINA"/>
    <n v="46842800"/>
    <n v="66842800"/>
    <n v="66842800"/>
    <n v="0"/>
    <n v="0"/>
    <n v="0"/>
    <n v="1355774"/>
    <n v="1355774"/>
    <n v="65487026"/>
    <n v="2.0283022255201757E-2"/>
  </r>
  <r>
    <s v="21375900"/>
    <s v="DIRECCIÓN GENERAL DE ARCHIVO NACIONAL"/>
    <x v="24"/>
    <s v="280"/>
    <x v="103"/>
    <s v="EQUIPO Y PROGRAMAS DE COMPUTO"/>
    <n v="20500000"/>
    <n v="20500000"/>
    <n v="20500000"/>
    <n v="0"/>
    <n v="0"/>
    <n v="0"/>
    <n v="0"/>
    <n v="0"/>
    <n v="20500000"/>
    <n v="0"/>
  </r>
  <r>
    <s v="21375900"/>
    <s v="DIRECCIÓN GENERAL DE ARCHIVO NACIONAL"/>
    <x v="24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900"/>
    <s v="DIRECCIÓN GENERAL DE ARCHIVO NACIONAL"/>
    <x v="24"/>
    <s v="280"/>
    <x v="104"/>
    <s v="MAQUINARIA, EQUIPO Y MOBILIARIO DIVERSO"/>
    <n v="824500"/>
    <n v="824500"/>
    <n v="824500"/>
    <n v="0"/>
    <n v="0"/>
    <n v="0"/>
    <n v="48500"/>
    <n v="48500"/>
    <n v="776000"/>
    <n v="5.8823529411764705E-2"/>
  </r>
  <r>
    <s v="21375900"/>
    <s v="DIRECCIÓN GENERAL DE ARCHIVO NACIONAL"/>
    <x v="24"/>
    <s v="280"/>
    <x v="105"/>
    <s v="CONSTRUCCIONES, ADICIONES Y MEJORAS"/>
    <n v="524815740"/>
    <n v="524815740"/>
    <n v="524815740"/>
    <n v="0"/>
    <n v="0"/>
    <n v="0"/>
    <n v="125485189.2"/>
    <n v="125485189.2"/>
    <n v="399330550.80000001"/>
    <n v="0.23910332643605545"/>
  </r>
  <r>
    <s v="21375900"/>
    <s v="DIRECCIÓN GENERAL DE ARCHIVO NACIONAL"/>
    <x v="24"/>
    <s v="280"/>
    <x v="106"/>
    <s v="EDIFICIOS"/>
    <n v="514815740"/>
    <n v="514815740"/>
    <n v="514815740"/>
    <n v="0"/>
    <n v="0"/>
    <n v="0"/>
    <n v="125485189.2"/>
    <n v="125485189.2"/>
    <n v="389330550.80000001"/>
    <n v="0.24374777119285437"/>
  </r>
  <r>
    <s v="21375900"/>
    <s v="DIRECCIÓN GENERAL DE ARCHIVO NACIONAL"/>
    <x v="24"/>
    <s v="280"/>
    <x v="305"/>
    <s v="INSTALACIONES"/>
    <n v="10000000"/>
    <n v="10000000"/>
    <n v="10000000"/>
    <n v="0"/>
    <n v="0"/>
    <n v="0"/>
    <n v="0"/>
    <n v="0"/>
    <n v="10000000"/>
    <n v="0"/>
  </r>
  <r>
    <s v="21375900"/>
    <s v="DIRECCIÓN GENERAL DE ARCHIVO NACIONAL"/>
    <x v="24"/>
    <s v="280"/>
    <x v="108"/>
    <s v="BIENES DURADEROS DIVERSOS"/>
    <n v="52500000"/>
    <n v="32500000"/>
    <n v="32500000"/>
    <n v="0"/>
    <n v="0"/>
    <n v="0"/>
    <n v="5259445"/>
    <n v="5259445"/>
    <n v="27240555"/>
    <n v="0.16182907692307694"/>
  </r>
  <r>
    <s v="21375900"/>
    <s v="DIRECCIÓN GENERAL DE ARCHIVO NACIONAL"/>
    <x v="24"/>
    <s v="280"/>
    <x v="109"/>
    <s v="BIENES INTANGIBLES"/>
    <n v="52500000"/>
    <n v="32500000"/>
    <n v="32500000"/>
    <n v="0"/>
    <n v="0"/>
    <n v="0"/>
    <n v="5259445"/>
    <n v="5259445"/>
    <n v="27240555"/>
    <n v="0.16182907692307694"/>
  </r>
  <r>
    <s v="21376000"/>
    <s v="CONSEJO NAC. PERSONA JOV"/>
    <x v="25"/>
    <s v="001"/>
    <x v="0"/>
    <s v=""/>
    <n v="1885087285"/>
    <n v="1885087285"/>
    <n v="1700489568.79"/>
    <n v="0"/>
    <n v="0"/>
    <n v="0"/>
    <n v="726737856.89999998"/>
    <n v="711356700.50999999"/>
    <n v="1158349428.0999999"/>
    <n v="0.38551947312084278"/>
  </r>
  <r>
    <s v="21376000"/>
    <s v="CONSEJO NAC.POLÍTICA PÚBLICA PERSONA JOV"/>
    <x v="26"/>
    <s v="001"/>
    <x v="1"/>
    <s v="REMUNERACIONES"/>
    <n v="852315848"/>
    <n v="852315848"/>
    <n v="795824656"/>
    <n v="0"/>
    <n v="0"/>
    <n v="0"/>
    <n v="418916003.74000001"/>
    <n v="404668348.73000002"/>
    <n v="433399844.25999999"/>
    <n v="0.49150324345488411"/>
  </r>
  <r>
    <s v="21376000"/>
    <s v="CONSEJO NAC.POLÍTICA PÚBLICA PERSONA JOV"/>
    <x v="26"/>
    <s v="001"/>
    <x v="2"/>
    <s v="REMUNERACIONES BASICAS"/>
    <n v="455512332"/>
    <n v="455512332"/>
    <n v="429493641"/>
    <n v="0"/>
    <n v="0"/>
    <n v="0"/>
    <n v="232719948.22999999"/>
    <n v="226577323.91"/>
    <n v="222792383.77000001"/>
    <n v="0.51089714126554098"/>
  </r>
  <r>
    <s v="21376000"/>
    <s v="CONSEJO NAC.POLÍTICA PÚBLICA PERSONA JOV"/>
    <x v="26"/>
    <s v="001"/>
    <x v="3"/>
    <s v="SUELDOS PARA CARGOS FIJOS"/>
    <n v="455512332"/>
    <n v="455512332"/>
    <n v="429493641"/>
    <n v="0"/>
    <n v="0"/>
    <n v="0"/>
    <n v="232719948.22999999"/>
    <n v="226577323.91"/>
    <n v="222792383.77000001"/>
    <n v="0.51089714126554098"/>
  </r>
  <r>
    <s v="21376000"/>
    <s v="CONSEJO NAC.POLÍTICA PÚBLICA PERSONA JOV"/>
    <x v="26"/>
    <s v="001"/>
    <x v="5"/>
    <s v="REMUNERACIONES EVENTUALES"/>
    <n v="9600000"/>
    <n v="9600000"/>
    <n v="9600000"/>
    <n v="0"/>
    <n v="0"/>
    <n v="0"/>
    <n v="3723731.15"/>
    <n v="3629657.93"/>
    <n v="5876268.8499999996"/>
    <n v="0.38788866145833334"/>
  </r>
  <r>
    <s v="21376000"/>
    <s v="CONSEJO NAC.POLÍTICA PÚBLICA PERSONA JOV"/>
    <x v="26"/>
    <s v="001"/>
    <x v="294"/>
    <s v="DIETAS"/>
    <n v="9600000"/>
    <n v="9600000"/>
    <n v="9600000"/>
    <n v="0"/>
    <n v="0"/>
    <n v="0"/>
    <n v="3723731.15"/>
    <n v="3629657.93"/>
    <n v="5876268.8499999996"/>
    <n v="0.38788866145833334"/>
  </r>
  <r>
    <s v="21376000"/>
    <s v="CONSEJO NAC.POLÍTICA PÚBLICA PERSONA JOV"/>
    <x v="26"/>
    <s v="001"/>
    <x v="7"/>
    <s v="INCENTIVOS SALARIALES"/>
    <n v="251845980"/>
    <n v="251845980"/>
    <n v="226306786"/>
    <n v="0"/>
    <n v="0"/>
    <n v="0"/>
    <n v="111897809.55"/>
    <n v="111897809.55"/>
    <n v="139948170.44999999"/>
    <n v="0.44431048512269283"/>
  </r>
  <r>
    <s v="21376000"/>
    <s v="CONSEJO NAC.POLÍTICA PÚBLICA PERSONA JOV"/>
    <x v="26"/>
    <s v="001"/>
    <x v="8"/>
    <s v="RETRIBUCION POR AÑOS SERVIDOS"/>
    <n v="57900000"/>
    <n v="57900000"/>
    <n v="57900000"/>
    <n v="0"/>
    <n v="0"/>
    <n v="0"/>
    <n v="29173532.140000001"/>
    <n v="29173532.140000001"/>
    <n v="28726467.859999999"/>
    <n v="0.50386065872193442"/>
  </r>
  <r>
    <s v="21376000"/>
    <s v="CONSEJO NAC.POLÍTICA PÚBLICA PERSONA JOV"/>
    <x v="26"/>
    <s v="001"/>
    <x v="9"/>
    <s v="RESTRICCION AL EJERCICIO LIBERAL DE LA PROFESION"/>
    <n v="88159380"/>
    <n v="85159380"/>
    <n v="61709380"/>
    <n v="0"/>
    <n v="0"/>
    <n v="0"/>
    <n v="36264983.539999999"/>
    <n v="36264983.539999999"/>
    <n v="48894396.460000001"/>
    <n v="0.42584837442452023"/>
  </r>
  <r>
    <s v="21376000"/>
    <s v="CONSEJO NAC.POLÍTICA PÚBLICA PERSONA JOV"/>
    <x v="26"/>
    <s v="001"/>
    <x v="10"/>
    <s v="DECIMOTERCER MES"/>
    <n v="52261543"/>
    <n v="52261543"/>
    <n v="50172349"/>
    <n v="0"/>
    <n v="0"/>
    <n v="0"/>
    <n v="0"/>
    <n v="0"/>
    <n v="52261543"/>
    <n v="0"/>
  </r>
  <r>
    <s v="21376000"/>
    <s v="CONSEJO NAC.POLÍTICA PÚBLICA PERSONA JOV"/>
    <x v="26"/>
    <s v="001"/>
    <x v="11"/>
    <s v="SALARIO ESCOLAR"/>
    <n v="36925057"/>
    <n v="39925057"/>
    <n v="39925057"/>
    <n v="0"/>
    <n v="0"/>
    <n v="0"/>
    <n v="38052114.490000002"/>
    <n v="38052114.490000002"/>
    <n v="1872942.51"/>
    <n v="0.953088545120925"/>
  </r>
  <r>
    <s v="21376000"/>
    <s v="CONSEJO NAC.POLÍTICA PÚBLICA PERSONA JOV"/>
    <x v="26"/>
    <s v="001"/>
    <x v="12"/>
    <s v="OTROS INCENTIVOS SALARIALES"/>
    <n v="16600000"/>
    <n v="16600000"/>
    <n v="16600000"/>
    <n v="0"/>
    <n v="0"/>
    <n v="0"/>
    <n v="8407179.3800000008"/>
    <n v="8407179.3800000008"/>
    <n v="8192820.6200000001"/>
    <n v="0.5064565891566265"/>
  </r>
  <r>
    <s v="21376000"/>
    <s v="CONSEJO NAC.POLÍTICA PÚBLICA PERSONA JOV"/>
    <x v="26"/>
    <s v="001"/>
    <x v="13"/>
    <s v="CONTRIB. PATRONALES AL DES. Y LA SEGURIDAD SOCIAL"/>
    <n v="63871936"/>
    <n v="63871936"/>
    <n v="61426601"/>
    <n v="0"/>
    <n v="0"/>
    <n v="0"/>
    <n v="33490632.640000001"/>
    <n v="29522415"/>
    <n v="30381303.359999999"/>
    <n v="0.52434034002038077"/>
  </r>
  <r>
    <s v="21376000"/>
    <s v="CONSEJO NAC.POLÍTICA PÚBLICA PERSONA JOV"/>
    <x v="26"/>
    <s v="001"/>
    <x v="306"/>
    <s v="CCSS CONTRIBUCION PATRONAL SEGURO SALUD (CONTRIBUCION PATRONAL SEGURO DE SALUD, SEGUN LEY NO. 17 DEL 22 DE OCTUBRE DE 1943, LEY"/>
    <n v="60596452"/>
    <n v="60596452"/>
    <n v="58276519"/>
    <n v="0"/>
    <n v="0"/>
    <n v="0"/>
    <n v="31773436.760000002"/>
    <n v="28008996"/>
    <n v="28823015.239999998"/>
    <n v="0.52434483721918246"/>
  </r>
  <r>
    <s v="21376000"/>
    <s v="CONSEJO NAC.POLÍTICA PÚBLICA PERSONA JOV"/>
    <x v="26"/>
    <s v="001"/>
    <x v="307"/>
    <s v="BANCO POPULAR Y DE DESARROLLO COMUNAL. (BPDC) (SEGUN LEY NO. 4351 DEL 11 DE JULIO DE 1969, LEY ORGANICA DEL B.P.D.C.)."/>
    <n v="3275484"/>
    <n v="3275484"/>
    <n v="3150082"/>
    <n v="0"/>
    <n v="0"/>
    <n v="0"/>
    <n v="1717195.88"/>
    <n v="1513419"/>
    <n v="1558288.12"/>
    <n v="0.5242571418452967"/>
  </r>
  <r>
    <s v="21376000"/>
    <s v="CONSEJO NAC.POLÍTICA PÚBLICA PERSONA JOV"/>
    <x v="26"/>
    <s v="001"/>
    <x v="16"/>
    <s v="CONTRIB PATRONALES A FOND PENS Y OTROS FOND CAPIT."/>
    <n v="71485600"/>
    <n v="71485600"/>
    <n v="68997628"/>
    <n v="0"/>
    <n v="0"/>
    <n v="0"/>
    <n v="37083882.170000002"/>
    <n v="33041142.34"/>
    <n v="34401717.829999998"/>
    <n v="0.51876017225846882"/>
  </r>
  <r>
    <s v="21376000"/>
    <s v="CONSEJO NAC.POLÍTICA PÚBLICA PERSONA JOV"/>
    <x v="26"/>
    <s v="001"/>
    <x v="308"/>
    <s v="CCSS CONTRIBUCION PATRONAL SEGURO PENSIONES (CONTRIBUCION PATRONAL SEGURO DE PENSIONES, SEGUN LEY NO. 17 DEL 22 DE OCTUBRE DE 1943, LEY"/>
    <n v="35506246"/>
    <n v="35506246"/>
    <n v="34146890"/>
    <n v="0"/>
    <n v="0"/>
    <n v="0"/>
    <n v="18614436.93"/>
    <n v="16405600"/>
    <n v="16891809.07"/>
    <n v="0.52425809616707997"/>
  </r>
  <r>
    <s v="21376000"/>
    <s v="CONSEJO NAC.POLÍTICA PÚBLICA PERSONA JOV"/>
    <x v="26"/>
    <s v="001"/>
    <x v="309"/>
    <s v="CCSS APORTE PATRONAL REGIMEN PENSIONES (APORTE PATRONAL AL REGIMEN DE PENSIONES, SEGUN LEY DE PROTECCION AL TRABAJADOR NO. 7983 DEL 16"/>
    <n v="19652903"/>
    <n v="19652903"/>
    <n v="18900492"/>
    <n v="0"/>
    <n v="0"/>
    <n v="0"/>
    <n v="10303203.26"/>
    <n v="9080609"/>
    <n v="9349699.7400000002"/>
    <n v="0.52425859222935156"/>
  </r>
  <r>
    <s v="21376000"/>
    <s v="CONSEJO NAC.POLÍTICA PÚBLICA PERSONA JOV"/>
    <x v="26"/>
    <s v="001"/>
    <x v="310"/>
    <s v="CCSS APORTE PATRONAL FONDO CAPITALIZACION LABORAL (APORTE PATRONAL AL FONDO DE CAPITALIZACION LABORAL, SEGUN LEY DE PROTECCION AL TRABAJADOR"/>
    <n v="9826451"/>
    <n v="9826451"/>
    <n v="9450246"/>
    <n v="0"/>
    <n v="0"/>
    <n v="0"/>
    <n v="5151587.6399999997"/>
    <n v="4540279"/>
    <n v="4674863.3600000003"/>
    <n v="0.52425719519692304"/>
  </r>
  <r>
    <s v="21376000"/>
    <s v="CONSEJO NAC.POLÍTICA PÚBLICA PERSONA JOV"/>
    <x v="26"/>
    <s v="001"/>
    <x v="311"/>
    <s v="ASOCIACION DE EMPLEADOS DEL MINISTERIO DE CULTURA Y JUVENTUD (ASEMICULTURA). (APORTE PATRONAL A LA ASOCIACION DE EMPLEADOS DEL MINISTERIO DE CULTURA"/>
    <n v="6500000"/>
    <n v="6500000"/>
    <n v="6500000"/>
    <n v="0"/>
    <n v="0"/>
    <n v="0"/>
    <n v="3014654.34"/>
    <n v="3014654.34"/>
    <n v="3485345.66"/>
    <n v="0.46379297538461534"/>
  </r>
  <r>
    <s v="21376000"/>
    <s v="CONSEJO NAC.POLÍTICA PÚBLICA PERSONA JOV"/>
    <x v="26"/>
    <s v="001"/>
    <x v="21"/>
    <s v="SERVICIOS"/>
    <n v="412356012"/>
    <n v="412356012"/>
    <n v="315125427.25999999"/>
    <n v="0"/>
    <n v="0"/>
    <n v="0"/>
    <n v="93800512.290000007"/>
    <n v="92694990.530000001"/>
    <n v="318555499.70999998"/>
    <n v="0.22747458400097245"/>
  </r>
  <r>
    <s v="21376000"/>
    <s v="CONSEJO NAC.POLÍTICA PÚBLICA PERSONA JOV"/>
    <x v="26"/>
    <s v="001"/>
    <x v="24"/>
    <s v="SERVICIOS BASICOS"/>
    <n v="17000000"/>
    <n v="17000000"/>
    <n v="10450000"/>
    <n v="0"/>
    <n v="0"/>
    <n v="0"/>
    <n v="5426388.8600000003"/>
    <n v="5426388.8600000003"/>
    <n v="11573611.140000001"/>
    <n v="0.31919934470588235"/>
  </r>
  <r>
    <s v="21376000"/>
    <s v="CONSEJO NAC.POLÍTICA PÚBLICA PERSONA JOV"/>
    <x v="26"/>
    <s v="001"/>
    <x v="25"/>
    <s v="SERVICIO DE AGUA Y ALCANTARILLADO"/>
    <n v="11000000"/>
    <n v="10400000"/>
    <n v="5400000"/>
    <n v="0"/>
    <n v="0"/>
    <n v="0"/>
    <n v="3054540"/>
    <n v="3054540"/>
    <n v="7345460"/>
    <n v="0.29370576923076924"/>
  </r>
  <r>
    <s v="21376000"/>
    <s v="CONSEJO NAC.POLÍTICA PÚBLICA PERSONA JOV"/>
    <x v="26"/>
    <s v="001"/>
    <x v="26"/>
    <s v="SERVICIO DE ENERGIA ELECTRICA"/>
    <n v="1000000"/>
    <n v="1600000"/>
    <n v="1300000"/>
    <n v="0"/>
    <n v="0"/>
    <n v="0"/>
    <n v="836599.25"/>
    <n v="836599.25"/>
    <n v="763400.75"/>
    <n v="0.52287453125000005"/>
  </r>
  <r>
    <s v="21376000"/>
    <s v="CONSEJO NAC.POLÍTICA PÚBLICA PERSONA JOV"/>
    <x v="26"/>
    <s v="001"/>
    <x v="27"/>
    <s v="SERVICIO DE TELECOMUNICACIONES"/>
    <n v="5000000"/>
    <n v="5000000"/>
    <n v="3750000"/>
    <n v="0"/>
    <n v="0"/>
    <n v="0"/>
    <n v="1535249.61"/>
    <n v="1535249.61"/>
    <n v="3464750.39"/>
    <n v="0.30704992200000003"/>
  </r>
  <r>
    <s v="21376000"/>
    <s v="CONSEJO NAC.POLÍTICA PÚBLICA PERSONA JOV"/>
    <x v="26"/>
    <s v="001"/>
    <x v="29"/>
    <s v="SERVICIOS COMERCIALES Y FINANCIEROS"/>
    <n v="3000000"/>
    <n v="3000000"/>
    <n v="2750000"/>
    <n v="0"/>
    <n v="0"/>
    <n v="0"/>
    <n v="732290.29"/>
    <n v="732290.29"/>
    <n v="2267709.71"/>
    <n v="0.24409676333333336"/>
  </r>
  <r>
    <s v="21376000"/>
    <s v="CONSEJO NAC.POLÍTICA PÚBLICA PERSONA JOV"/>
    <x v="26"/>
    <s v="001"/>
    <x v="30"/>
    <s v="INFORMACION"/>
    <n v="1000000"/>
    <n v="1000000"/>
    <n v="750000"/>
    <n v="0"/>
    <n v="0"/>
    <n v="0"/>
    <n v="97812.800000000003"/>
    <n v="97812.800000000003"/>
    <n v="902187.2"/>
    <n v="9.7812800000000005E-2"/>
  </r>
  <r>
    <s v="21376000"/>
    <s v="CONSEJO NAC.POLÍTICA PÚBLICA PERSONA JOV"/>
    <x v="26"/>
    <s v="001"/>
    <x v="33"/>
    <s v="COMIS. Y GASTOS POR SERV. FINANCIEROS Y COMERCIAL."/>
    <n v="2000000"/>
    <n v="2000000"/>
    <n v="2000000"/>
    <n v="0"/>
    <n v="0"/>
    <n v="0"/>
    <n v="634477.49"/>
    <n v="634477.49"/>
    <n v="1365522.51"/>
    <n v="0.31723874499999999"/>
  </r>
  <r>
    <s v="21376000"/>
    <s v="CONSEJO NAC.POLÍTICA PÚBLICA PERSONA JOV"/>
    <x v="26"/>
    <s v="001"/>
    <x v="35"/>
    <s v="SERVICIOS DE GESTION Y APOYO"/>
    <n v="240359616"/>
    <n v="234359616"/>
    <n v="185407397.97999999"/>
    <n v="0"/>
    <n v="0"/>
    <n v="0"/>
    <n v="48141336"/>
    <n v="47941413.240000002"/>
    <n v="186218280"/>
    <n v="0.20541651681149709"/>
  </r>
  <r>
    <s v="21376000"/>
    <s v="CONSEJO NAC.POLÍTICA PÚBLICA PERSONA JOV"/>
    <x v="26"/>
    <s v="001"/>
    <x v="37"/>
    <s v="SERVICIOS INFORMATICOS"/>
    <n v="11500000"/>
    <n v="11500000"/>
    <n v="8625000"/>
    <n v="0"/>
    <n v="0"/>
    <n v="0"/>
    <n v="4200000"/>
    <n v="4175221.24"/>
    <n v="7300000"/>
    <n v="0.36521739130434783"/>
  </r>
  <r>
    <s v="21376000"/>
    <s v="CONSEJO NAC.POLÍTICA PÚBLICA PERSONA JOV"/>
    <x v="26"/>
    <s v="001"/>
    <x v="38"/>
    <s v="SERVICIOS GENERALES"/>
    <n v="11000000"/>
    <n v="5000000"/>
    <n v="1500000"/>
    <n v="0"/>
    <n v="0"/>
    <n v="0"/>
    <n v="0"/>
    <n v="0"/>
    <n v="5000000"/>
    <n v="0"/>
  </r>
  <r>
    <s v="21376000"/>
    <s v="CONSEJO NAC.POLÍTICA PÚBLICA PERSONA JOV"/>
    <x v="26"/>
    <s v="001"/>
    <x v="39"/>
    <s v="OTROS SERVICIOS DE GESTION Y APOYO"/>
    <n v="217859616"/>
    <n v="217859616"/>
    <n v="175282397.97999999"/>
    <n v="0"/>
    <n v="0"/>
    <n v="0"/>
    <n v="43941336"/>
    <n v="43766192"/>
    <n v="173918280"/>
    <n v="0.20169564606227894"/>
  </r>
  <r>
    <s v="21376000"/>
    <s v="CONSEJO NAC.POLÍTICA PÚBLICA PERSONA JOV"/>
    <x v="26"/>
    <s v="001"/>
    <x v="40"/>
    <s v="GASTOS DE VIAJE Y DE TRANSPORTE"/>
    <n v="8000000"/>
    <n v="12000000"/>
    <n v="8000000"/>
    <n v="0"/>
    <n v="0"/>
    <n v="0"/>
    <n v="3736848.78"/>
    <n v="3736848.78"/>
    <n v="8263151.2199999997"/>
    <n v="0.31140406500000001"/>
  </r>
  <r>
    <s v="21376000"/>
    <s v="CONSEJO NAC.POLÍTICA PÚBLICA PERSONA JOV"/>
    <x v="26"/>
    <s v="001"/>
    <x v="41"/>
    <s v="TRANSPORTE DENTRO DEL PAIS"/>
    <n v="1000000"/>
    <n v="1300000"/>
    <n v="900000"/>
    <n v="0"/>
    <n v="0"/>
    <n v="0"/>
    <n v="289194"/>
    <n v="289194"/>
    <n v="1010806"/>
    <n v="0.22245692307692308"/>
  </r>
  <r>
    <s v="21376000"/>
    <s v="CONSEJO NAC.POLÍTICA PÚBLICA PERSONA JOV"/>
    <x v="26"/>
    <s v="001"/>
    <x v="42"/>
    <s v="VIATICOS DENTRO DEL PAIS"/>
    <n v="7000000"/>
    <n v="10700000"/>
    <n v="7100000"/>
    <n v="0"/>
    <n v="0"/>
    <n v="0"/>
    <n v="3447654.78"/>
    <n v="3447654.78"/>
    <n v="7252345.2199999997"/>
    <n v="0.32221072710280374"/>
  </r>
  <r>
    <s v="21376000"/>
    <s v="CONSEJO NAC.POLÍTICA PÚBLICA PERSONA JOV"/>
    <x v="26"/>
    <s v="001"/>
    <x v="45"/>
    <s v="SEGUROS, REASEGUROS Y OTRAS OBLIGACIONES"/>
    <n v="5000000"/>
    <n v="5000000"/>
    <n v="4416666.5199999996"/>
    <n v="0"/>
    <n v="0"/>
    <n v="0"/>
    <n v="3535885.13"/>
    <n v="2630286.13"/>
    <n v="1464114.87"/>
    <n v="0.70717702599999999"/>
  </r>
  <r>
    <s v="21376000"/>
    <s v="CONSEJO NAC.POLÍTICA PÚBLICA PERSONA JOV"/>
    <x v="26"/>
    <s v="001"/>
    <x v="46"/>
    <s v="SEGUROS"/>
    <n v="5000000"/>
    <n v="5000000"/>
    <n v="4416666.5199999996"/>
    <n v="0"/>
    <n v="0"/>
    <n v="0"/>
    <n v="3535885.13"/>
    <n v="2630286.13"/>
    <n v="1464114.87"/>
    <n v="0.70717702599999999"/>
  </r>
  <r>
    <s v="21376000"/>
    <s v="CONSEJO NAC.POLÍTICA PÚBLICA PERSONA JOV"/>
    <x v="26"/>
    <s v="001"/>
    <x v="47"/>
    <s v="CAPACITACION Y PROTOCOLO"/>
    <n v="116735660"/>
    <n v="116735660"/>
    <n v="87551745"/>
    <n v="0"/>
    <n v="0"/>
    <n v="0"/>
    <n v="26074750"/>
    <n v="26074750"/>
    <n v="90660910"/>
    <n v="0.22336576501130845"/>
  </r>
  <r>
    <s v="21376000"/>
    <s v="CONSEJO NAC.POLÍTICA PÚBLICA PERSONA JOV"/>
    <x v="26"/>
    <s v="001"/>
    <x v="48"/>
    <s v="ACTIVIDADES DE CAPACITACION"/>
    <n v="116735660"/>
    <n v="116735660"/>
    <n v="87551745"/>
    <n v="0"/>
    <n v="0"/>
    <n v="0"/>
    <n v="26074750"/>
    <n v="26074750"/>
    <n v="90660910"/>
    <n v="0.22336576501130845"/>
  </r>
  <r>
    <s v="21376000"/>
    <s v="CONSEJO NAC.POLÍTICA PÚBLICA PERSONA JOV"/>
    <x v="26"/>
    <s v="001"/>
    <x v="50"/>
    <s v="MANTENIMIENTO Y REPARACION"/>
    <n v="20060736"/>
    <n v="22060736"/>
    <n v="14890086"/>
    <n v="0"/>
    <n v="0"/>
    <n v="0"/>
    <n v="5533949.71"/>
    <n v="5533949.71"/>
    <n v="16526786.289999999"/>
    <n v="0.25085063843744831"/>
  </r>
  <r>
    <s v="21376000"/>
    <s v="CONSEJO NAC.POLÍTICA PÚBLICA PERSONA JOV"/>
    <x v="26"/>
    <s v="001"/>
    <x v="53"/>
    <s v="MANT. Y REPARACION DE EQUIPO DE TRANSPORTE"/>
    <n v="3000000"/>
    <n v="5000000"/>
    <n v="3250000"/>
    <n v="0"/>
    <n v="0"/>
    <n v="0"/>
    <n v="0"/>
    <n v="0"/>
    <n v="5000000"/>
    <n v="0"/>
  </r>
  <r>
    <s v="21376000"/>
    <s v="CONSEJO NAC.POLÍTICA PÚBLICA PERSONA JOV"/>
    <x v="26"/>
    <s v="001"/>
    <x v="55"/>
    <s v="MANT. Y REP. DE EQUIPO DE COMPUTO Y SIST. DE INF."/>
    <n v="17060736"/>
    <n v="17060736"/>
    <n v="11640086"/>
    <n v="0"/>
    <n v="0"/>
    <n v="0"/>
    <n v="5533949.71"/>
    <n v="5533949.71"/>
    <n v="11526786.289999999"/>
    <n v="0.32436758355559808"/>
  </r>
  <r>
    <s v="21376000"/>
    <s v="CONSEJO NAC.POLÍTICA PÚBLICA PERSONA JOV"/>
    <x v="26"/>
    <s v="001"/>
    <x v="57"/>
    <s v="IMPUESTOS"/>
    <n v="2200000"/>
    <n v="2200000"/>
    <n v="1659531.76"/>
    <n v="0"/>
    <n v="0"/>
    <n v="0"/>
    <n v="619063.52"/>
    <n v="619063.52"/>
    <n v="1580936.48"/>
    <n v="0.28139250909090913"/>
  </r>
  <r>
    <s v="21376000"/>
    <s v="CONSEJO NAC.POLÍTICA PÚBLICA PERSONA JOV"/>
    <x v="26"/>
    <s v="001"/>
    <x v="232"/>
    <s v="IMPUESTOS SOBRE LA PROPIEDAD DE BIENES INMUEBLES"/>
    <n v="1200000"/>
    <n v="1200000"/>
    <n v="909531.76"/>
    <n v="0"/>
    <n v="0"/>
    <n v="0"/>
    <n v="619063.52"/>
    <n v="619063.52"/>
    <n v="580936.48"/>
    <n v="0.5158862666666667"/>
  </r>
  <r>
    <s v="21376000"/>
    <s v="CONSEJO NAC.POLÍTICA PÚBLICA PERSONA JOV"/>
    <x v="26"/>
    <s v="001"/>
    <x v="58"/>
    <s v="OTROS IMPUESTOS"/>
    <n v="1000000"/>
    <n v="1000000"/>
    <n v="750000"/>
    <n v="0"/>
    <n v="0"/>
    <n v="0"/>
    <n v="0"/>
    <n v="0"/>
    <n v="1000000"/>
    <n v="0"/>
  </r>
  <r>
    <s v="21376000"/>
    <s v="CONSEJO NAC.POLÍTICA PÚBLICA PERSONA JOV"/>
    <x v="26"/>
    <s v="001"/>
    <x v="61"/>
    <s v="MATERIALES Y SUMINISTROS"/>
    <n v="3633731"/>
    <n v="3633731"/>
    <n v="2725298.26"/>
    <n v="0"/>
    <n v="0"/>
    <n v="0"/>
    <n v="2330848.42"/>
    <n v="2302868.7999999998"/>
    <n v="1302882.58"/>
    <n v="0.64144770760411263"/>
  </r>
  <r>
    <s v="21376000"/>
    <s v="CONSEJO NAC.POLÍTICA PÚBLICA PERSONA JOV"/>
    <x v="26"/>
    <s v="001"/>
    <x v="62"/>
    <s v="PRODUCTOS QUIMICOS Y CONEXOS"/>
    <n v="2500000"/>
    <n v="2500000"/>
    <n v="1875000"/>
    <n v="0"/>
    <n v="0"/>
    <n v="0"/>
    <n v="1373900.01"/>
    <n v="1362857.53"/>
    <n v="1126099.99"/>
    <n v="0.54956000400000005"/>
  </r>
  <r>
    <s v="21376000"/>
    <s v="CONSEJO NAC.POLÍTICA PÚBLICA PERSONA JOV"/>
    <x v="26"/>
    <s v="001"/>
    <x v="63"/>
    <s v="COMBUSTIBLES Y LUBRICANTES"/>
    <n v="1500000"/>
    <n v="1500000"/>
    <n v="1125000"/>
    <n v="0"/>
    <n v="0"/>
    <n v="0"/>
    <n v="750000"/>
    <n v="750000"/>
    <n v="750000"/>
    <n v="0.5"/>
  </r>
  <r>
    <s v="21376000"/>
    <s v="CONSEJO NAC.POLÍTICA PÚBLICA PERSONA JOV"/>
    <x v="26"/>
    <s v="001"/>
    <x v="64"/>
    <s v="TINTAS, PINTURAS Y DILUYENTES"/>
    <n v="1000000"/>
    <n v="1000000"/>
    <n v="750000"/>
    <n v="0"/>
    <n v="0"/>
    <n v="0"/>
    <n v="623900.01"/>
    <n v="612857.53"/>
    <n v="376099.99"/>
    <n v="0.62390001000000006"/>
  </r>
  <r>
    <s v="21376000"/>
    <s v="CONSEJO NAC.POLÍTICA PÚBLICA PERSONA JOV"/>
    <x v="26"/>
    <s v="001"/>
    <x v="70"/>
    <s v="HERRAMIENTAS, REPUESTOS Y ACCESORIOS"/>
    <n v="1133731"/>
    <n v="1133731"/>
    <n v="850298.26"/>
    <n v="0"/>
    <n v="0"/>
    <n v="0"/>
    <n v="956948.41"/>
    <n v="940011.27"/>
    <n v="176782.59"/>
    <n v="0.84407007482374574"/>
  </r>
  <r>
    <s v="21376000"/>
    <s v="CONSEJO NAC.POLÍTICA PÚBLICA PERSONA JOV"/>
    <x v="26"/>
    <s v="001"/>
    <x v="72"/>
    <s v="REPUESTOS Y ACCESORIOS"/>
    <n v="1133731"/>
    <n v="1133731"/>
    <n v="850298.26"/>
    <n v="0"/>
    <n v="0"/>
    <n v="0"/>
    <n v="956948.41"/>
    <n v="940011.27"/>
    <n v="176782.59"/>
    <n v="0.84407007482374574"/>
  </r>
  <r>
    <s v="21376000"/>
    <s v="CONSEJO NAC.POLÍTICA PÚBLICA PERSONA JOV"/>
    <x v="26"/>
    <s v="001"/>
    <x v="79"/>
    <s v="TRANSFERENCIAS CORRIENTES"/>
    <n v="615281694"/>
    <n v="615281694"/>
    <n v="585314187.26999998"/>
    <n v="0"/>
    <n v="0"/>
    <n v="0"/>
    <n v="211690492.44999999"/>
    <n v="211690492.44999999"/>
    <n v="403591201.55000001"/>
    <n v="0.34405459241568137"/>
  </r>
  <r>
    <s v="21376000"/>
    <s v="CONSEJO NAC.POLÍTICA PÚBLICA PERSONA JOV"/>
    <x v="26"/>
    <s v="001"/>
    <x v="80"/>
    <s v="TRANSFERENCIAS CORRIENTES AL SECTOR PUBLICO"/>
    <n v="611281694"/>
    <n v="611281694"/>
    <n v="581314187.26999998"/>
    <n v="0"/>
    <n v="0"/>
    <n v="0"/>
    <n v="210178774"/>
    <n v="210178774"/>
    <n v="401102920"/>
    <n v="0.34383292688624173"/>
  </r>
  <r>
    <s v="21376000"/>
    <s v="CONSEJO NAC.POLÍTICA PÚBLICA PERSONA JOV"/>
    <x v="26"/>
    <s v="001"/>
    <x v="312"/>
    <s v="CCSS CONTRIBUCION ESTATAL SEGURO PENSIONES (CONTRIBUCION ESTATAL AL SEGURO DE PENSIONES, SEGUN LEY NO. 17 DEL 22 DE OCTUBRE DE 1943, LEY"/>
    <n v="10285020"/>
    <n v="10285020"/>
    <n v="9891258"/>
    <n v="0"/>
    <n v="0"/>
    <n v="0"/>
    <n v="4163733.17"/>
    <n v="4163733.17"/>
    <n v="6121286.8300000001"/>
    <n v="0.4048347178712341"/>
  </r>
  <r>
    <s v="21376000"/>
    <s v="CONSEJO NAC.POLÍTICA PÚBLICA PERSONA JOV"/>
    <x v="26"/>
    <s v="001"/>
    <x v="313"/>
    <s v="CCSS CONTRIBUCION ESTATAL SEGURO SALUD (CONTRIBUCION ESTATAL AL SEGURO DE SALUD, SEGUN LEY NO. 17 DEL 22 DE OCTUBRE DE 1943, LEY"/>
    <n v="1637742"/>
    <n v="1637742"/>
    <n v="1575041"/>
    <n v="0"/>
    <n v="0"/>
    <n v="0"/>
    <n v="663014.82999999996"/>
    <n v="663014.82999999996"/>
    <n v="974727.17"/>
    <n v="0.40483472366221296"/>
  </r>
  <r>
    <s v="21376000"/>
    <s v="CONSEJO NAC.POLÍTICA PÚBLICA PERSONA JOV"/>
    <x v="26"/>
    <s v="001"/>
    <x v="314"/>
    <s v="MUNICIPALIDAD DE ACOSTA (PARA FINANCIAR LOS PROYECTOS DE LOS COMITES DE LA PERSONA JOVEN, SEGUN LO DISPUESTO EN EL"/>
    <n v="6079119"/>
    <n v="6079119"/>
    <n v="5766774.25"/>
    <n v="0"/>
    <n v="0"/>
    <n v="0"/>
    <n v="0"/>
    <n v="0"/>
    <n v="6079119"/>
    <n v="0"/>
  </r>
  <r>
    <s v="21376000"/>
    <s v="CONSEJO NAC.POLÍTICA PÚBLICA PERSONA JOV"/>
    <x v="26"/>
    <s v="001"/>
    <x v="315"/>
    <s v="MUNICIPALIDAD DE ALAJUELITA (PARA FINANCIAR LOS PROYECTOS DE LOS COMITES DE LA PERSONA JOVEN, SEGUN LO DISPUESTO EN EL"/>
    <n v="8010365"/>
    <n v="8010365"/>
    <n v="6957385.4199999999"/>
    <n v="0"/>
    <n v="0"/>
    <n v="0"/>
    <n v="0"/>
    <n v="0"/>
    <n v="8010365"/>
    <n v="0"/>
  </r>
  <r>
    <s v="21376000"/>
    <s v="CONSEJO NAC.POLÍTICA PÚBLICA PERSONA JOV"/>
    <x v="26"/>
    <s v="001"/>
    <x v="316"/>
    <s v="MUNICIPALIDAD DE ASERRI (PARA FINANCIAR LOS PROYECTOS DE LOS COMITES DE LA PERSONA JOVEN, SEGUN LO DISPUESTO EN EL"/>
    <n v="6907100"/>
    <n v="6907100"/>
    <n v="6498973"/>
    <n v="0"/>
    <n v="0"/>
    <n v="0"/>
    <n v="0"/>
    <n v="0"/>
    <n v="6907100"/>
    <n v="0"/>
  </r>
  <r>
    <s v="21376000"/>
    <s v="CONSEJO NAC.POLÍTICA PÚBLICA PERSONA JOV"/>
    <x v="26"/>
    <s v="001"/>
    <x v="317"/>
    <s v="MUNICIPALIDAD DE SAN JOSE (PARA FINANCIAR LOS PROYECTOS DE LOS COMITES DE LA PERSONA JOVEN, SEGUN LO DISPUESTO EN EL"/>
    <n v="11343031"/>
    <n v="11343031"/>
    <n v="9548260.2599999998"/>
    <n v="0"/>
    <n v="0"/>
    <n v="0"/>
    <n v="0"/>
    <n v="0"/>
    <n v="11343031"/>
    <n v="0"/>
  </r>
  <r>
    <s v="21376000"/>
    <s v="CONSEJO NAC.POLÍTICA PÚBLICA PERSONA JOV"/>
    <x v="26"/>
    <s v="001"/>
    <x v="318"/>
    <s v="MUNICIPALIDAD DE CURRIDABAT (PARA FINANCIAR LOS PROYECTOS DE LOS COMITES DE LA PERSONA JOVEN, SEGUN LO DISPUESTO EN EL"/>
    <n v="6944737"/>
    <n v="6944737"/>
    <n v="6944737"/>
    <n v="0"/>
    <n v="0"/>
    <n v="0"/>
    <n v="4514120"/>
    <n v="4514120"/>
    <n v="2430617"/>
    <n v="0.65000589655159002"/>
  </r>
  <r>
    <s v="21376000"/>
    <s v="CONSEJO NAC.POLÍTICA PÚBLICA PERSONA JOV"/>
    <x v="26"/>
    <s v="001"/>
    <x v="319"/>
    <s v="MUNICIPALIDAD DE DESAMPARADOS (PARA FINANCIAR LOS PROYECTOS DE LOS COMITES DE LA PERSONA JOVEN, SEGUN LO DISPUESTO EN EL"/>
    <n v="8953168"/>
    <n v="8953168"/>
    <n v="7787495.6699999999"/>
    <n v="0"/>
    <n v="0"/>
    <n v="0"/>
    <n v="5735309"/>
    <n v="5735309"/>
    <n v="3217859"/>
    <n v="0.64058990069213495"/>
  </r>
  <r>
    <s v="21376000"/>
    <s v="CONSEJO NAC.POLÍTICA PÚBLICA PERSONA JOV"/>
    <x v="26"/>
    <s v="001"/>
    <x v="320"/>
    <s v="MUNICIPALIDAD DE DOTA (PARA FINANCIAR LOS PROYECTOS DE LOS COMITES DE LA PERSONA JOVEN, SEGUN LO DISPUESTO EN EL"/>
    <n v="6221054"/>
    <n v="6221054"/>
    <n v="6221054"/>
    <n v="0"/>
    <n v="0"/>
    <n v="0"/>
    <n v="2715736"/>
    <n v="2715736"/>
    <n v="3505318"/>
    <n v="0.43653953172565291"/>
  </r>
  <r>
    <s v="21376000"/>
    <s v="CONSEJO NAC.POLÍTICA PÚBLICA PERSONA JOV"/>
    <x v="26"/>
    <s v="001"/>
    <x v="321"/>
    <s v="MUNICIPALIDAD DE ESCAZU (PARA FINANCIAR LOS PROYECTOS DE LOS COMITES DE LA PERSONA JOVEN, SEGUN LO DISPUESTO EN EL"/>
    <n v="4578760"/>
    <n v="4578760"/>
    <n v="4578760"/>
    <n v="0"/>
    <n v="0"/>
    <n v="0"/>
    <n v="2219911"/>
    <n v="2219911"/>
    <n v="2358849"/>
    <n v="0.48482798836366175"/>
  </r>
  <r>
    <s v="21376000"/>
    <s v="CONSEJO NAC.POLÍTICA PÚBLICA PERSONA JOV"/>
    <x v="26"/>
    <s v="001"/>
    <x v="322"/>
    <s v="MUNICIPALIDAD DE GOICOECHEA (PARA FINANCIAR LOS PROYECTOS DE LOS COMITES DE LA PERSONA JOVEN, SEGUN LO DISPUESTO EN EL"/>
    <n v="7556192"/>
    <n v="7556192"/>
    <n v="7556192"/>
    <n v="0"/>
    <n v="0"/>
    <n v="0"/>
    <n v="4742337"/>
    <n v="4742337"/>
    <n v="2813855"/>
    <n v="0.62760938313902026"/>
  </r>
  <r>
    <s v="21376000"/>
    <s v="CONSEJO NAC.POLÍTICA PÚBLICA PERSONA JOV"/>
    <x v="26"/>
    <s v="001"/>
    <x v="323"/>
    <s v="MUNICIPALIDAD DE LEON CORTES (PARA FINANCIAR LOS PROYECTOS DE LOS COMITES DE LA PERSONA JOVEN, SEGUN LO DISPUESTO EN EL"/>
    <n v="7001862"/>
    <n v="7001862"/>
    <n v="6395353.1699999999"/>
    <n v="0"/>
    <n v="0"/>
    <n v="0"/>
    <n v="0"/>
    <n v="0"/>
    <n v="7001862"/>
    <n v="0"/>
  </r>
  <r>
    <s v="21376000"/>
    <s v="CONSEJO NAC.POLÍTICA PÚBLICA PERSONA JOV"/>
    <x v="26"/>
    <s v="001"/>
    <x v="324"/>
    <s v="MUNICIPALIDAD DE MONTES DE OCA (PARA FINANCIAR LOS PROYECTOS DE LOS COMITES DE LA PERSONA JOVEN, SEGUN LO DISPUESTO EN EL"/>
    <n v="6345480"/>
    <n v="6345480"/>
    <n v="5484114.3399999999"/>
    <n v="0"/>
    <n v="0"/>
    <n v="0"/>
    <n v="0"/>
    <n v="0"/>
    <n v="6345480"/>
    <n v="0"/>
  </r>
  <r>
    <s v="21376000"/>
    <s v="CONSEJO NAC.POLÍTICA PÚBLICA PERSONA JOV"/>
    <x v="26"/>
    <s v="001"/>
    <x v="325"/>
    <s v="MUNICIPALIDAD DE MORA (PARA FINANCIAR LOS PROYECTOS DE LOS COMITES DE LA PERSONA JOVEN, SEGUN LO DISPUESTO EN EL"/>
    <n v="5672706"/>
    <n v="5672706"/>
    <n v="5672706"/>
    <n v="0"/>
    <n v="0"/>
    <n v="0"/>
    <n v="1775239"/>
    <n v="1775239"/>
    <n v="3897467"/>
    <n v="0.31294394597569486"/>
  </r>
  <r>
    <s v="21376000"/>
    <s v="CONSEJO NAC.POLÍTICA PÚBLICA PERSONA JOV"/>
    <x v="26"/>
    <s v="001"/>
    <x v="326"/>
    <s v="MUNICIPALIDAD DE MORAVIA (PARA FINANCIAR LOS PROYECTOS DE LOS COMITES DE LA PERSONA JOVEN, SEGUN LO DISPUESTO EN EL"/>
    <n v="5792040"/>
    <n v="5792040"/>
    <n v="5792040"/>
    <n v="0"/>
    <n v="0"/>
    <n v="0"/>
    <n v="2952506"/>
    <n v="2952506"/>
    <n v="2839534"/>
    <n v="0.5097523497765899"/>
  </r>
  <r>
    <s v="21376000"/>
    <s v="CONSEJO NAC.POLÍTICA PÚBLICA PERSONA JOV"/>
    <x v="26"/>
    <s v="001"/>
    <x v="327"/>
    <s v="MUNICIPALIDAD DE PEREZ ZELEDON (PARA FINANCIAR LOS PROYECTOS DE LOS COMITES DE LA PERSONA JOVEN, SEGUN LO DISPUESTO EN EL"/>
    <n v="8327875"/>
    <n v="8327875"/>
    <n v="8327875"/>
    <n v="0"/>
    <n v="0"/>
    <n v="0"/>
    <n v="4702929"/>
    <n v="4702929"/>
    <n v="3624946"/>
    <n v="0.5647213724989868"/>
  </r>
  <r>
    <s v="21376000"/>
    <s v="CONSEJO NAC.POLÍTICA PÚBLICA PERSONA JOV"/>
    <x v="26"/>
    <s v="001"/>
    <x v="328"/>
    <s v="MUNICIPALIDAD DE PURISCAL (PARA FINANCIAR LOS PROYECTOS DE LOS COMITES DE LA PERSONA JOVEN, SEGUN LO DISPUESTO EN EL"/>
    <n v="5796634"/>
    <n v="5796634"/>
    <n v="5796634"/>
    <n v="0"/>
    <n v="0"/>
    <n v="0"/>
    <n v="2219000"/>
    <n v="2219000"/>
    <n v="3577634"/>
    <n v="0.38280836775273375"/>
  </r>
  <r>
    <s v="21376000"/>
    <s v="CONSEJO NAC.POLÍTICA PÚBLICA PERSONA JOV"/>
    <x v="26"/>
    <s v="001"/>
    <x v="329"/>
    <s v="MUNICIPALIDAD DE SANTA ANA (PARA FINANCIAR LOS PROYECTOS DE LOS COMITES DE LA PERSONA JOVEN, SEGUN LO DISPUESTO EN EL"/>
    <n v="4670804"/>
    <n v="4670804"/>
    <n v="4433062.34"/>
    <n v="0"/>
    <n v="0"/>
    <n v="0"/>
    <n v="1880926"/>
    <n v="1880926"/>
    <n v="2789878"/>
    <n v="0.40269855039946012"/>
  </r>
  <r>
    <s v="21376000"/>
    <s v="CONSEJO NAC.POLÍTICA PÚBLICA PERSONA JOV"/>
    <x v="26"/>
    <s v="001"/>
    <x v="330"/>
    <s v="MUNICIPALIDAD DE TARRAZU (PARA FINANCIAR LOS PROYECTOS DE LOS COMITES DE LA PERSONA JOVEN, SEGUN LO DISPUESTO EN EL"/>
    <n v="7460767"/>
    <n v="7460767"/>
    <n v="7460767"/>
    <n v="0"/>
    <n v="0"/>
    <n v="0"/>
    <n v="3130000"/>
    <n v="3130000"/>
    <n v="4330767"/>
    <n v="0.41952791180853122"/>
  </r>
  <r>
    <s v="21376000"/>
    <s v="CONSEJO NAC.POLÍTICA PÚBLICA PERSONA JOV"/>
    <x v="26"/>
    <s v="001"/>
    <x v="331"/>
    <s v="MUNICIPALIDAD DE TIBAS (PARA FINANCIAR LOS PROYECTOS DE LOS COMITES DE LA PERSONA JOVEN, SEGUN LO DISPUESTO EN EL"/>
    <n v="11030723"/>
    <n v="11030723"/>
    <n v="11030723"/>
    <n v="0"/>
    <n v="0"/>
    <n v="0"/>
    <n v="7827266"/>
    <n v="7827266"/>
    <n v="3203457"/>
    <n v="0.70958775775622318"/>
  </r>
  <r>
    <s v="21376000"/>
    <s v="CONSEJO NAC.POLÍTICA PÚBLICA PERSONA JOV"/>
    <x v="26"/>
    <s v="001"/>
    <x v="332"/>
    <s v="MUNICIPALIDAD DE TURRUBARES (PARA FINANCIAR LOS PROYECTOS DE LOS COMITES DE LA PERSONA JOVEN, SEGUN LO DISPUESTO EN EL"/>
    <n v="6111680"/>
    <n v="6111680"/>
    <n v="6111680"/>
    <n v="0"/>
    <n v="0"/>
    <n v="0"/>
    <n v="3208761"/>
    <n v="3208761"/>
    <n v="2902919"/>
    <n v="0.52502110712602756"/>
  </r>
  <r>
    <s v="21376000"/>
    <s v="CONSEJO NAC.POLÍTICA PÚBLICA PERSONA JOV"/>
    <x v="26"/>
    <s v="001"/>
    <x v="333"/>
    <s v="MUNICIPALIDAD DE VASQUEZ DE CORONADO (PARA FINANCIAR LOS PROYECTOS DE LOS COMITES DE LA PERSONA JOVEN, SEGUN LO DISPUESTO EN EL"/>
    <n v="4618251"/>
    <n v="4618251"/>
    <n v="4618251"/>
    <n v="0"/>
    <n v="0"/>
    <n v="0"/>
    <n v="2200035"/>
    <n v="2200035"/>
    <n v="2418216"/>
    <n v="0.47637839519766251"/>
  </r>
  <r>
    <s v="21376000"/>
    <s v="CONSEJO NAC.POLÍTICA PÚBLICA PERSONA JOV"/>
    <x v="26"/>
    <s v="001"/>
    <x v="334"/>
    <s v="MUNICIPALIDAD DE ALFARO RUIZ (PARA FINANCIAR LOS PROYECTOS DE LOS COMITES DE LA PERSONA JOVEN, SEGUN LO DISPUESTO EN EL"/>
    <n v="4315183"/>
    <n v="4315183"/>
    <n v="4315183"/>
    <n v="0"/>
    <n v="0"/>
    <n v="0"/>
    <n v="1631812"/>
    <n v="1631812"/>
    <n v="2683371"/>
    <n v="0.37815592061796682"/>
  </r>
  <r>
    <s v="21376000"/>
    <s v="CONSEJO NAC.POLÍTICA PÚBLICA PERSONA JOV"/>
    <x v="26"/>
    <s v="001"/>
    <x v="335"/>
    <s v="MUNICIPALIDAD DE ATENAS (PARA FINANCIAR LOS PROYECTOS DE LOS COMITES DE LA PERSONA JOVEN, SEGUN LO DISPUESTO EN EL"/>
    <n v="5067252"/>
    <n v="5067252"/>
    <n v="5067252"/>
    <n v="0"/>
    <n v="0"/>
    <n v="0"/>
    <n v="1348423"/>
    <n v="1348423"/>
    <n v="3718829"/>
    <n v="0.266105376247323"/>
  </r>
  <r>
    <s v="21376000"/>
    <s v="CONSEJO NAC.POLÍTICA PÚBLICA PERSONA JOV"/>
    <x v="26"/>
    <s v="001"/>
    <x v="336"/>
    <s v="MUNICIPALIDAD DE ALAJUELA (PARA FINANCIAR LOS PROYECTOS DE LOS COMITES DE LA PERSONA JOVEN, SEGUN LO DISPUESTO EN EL"/>
    <n v="10545782"/>
    <n v="10545782"/>
    <n v="9054780.5"/>
    <n v="0"/>
    <n v="0"/>
    <n v="0"/>
    <n v="0"/>
    <n v="0"/>
    <n v="10545782"/>
    <n v="0"/>
  </r>
  <r>
    <s v="21376000"/>
    <s v="CONSEJO NAC.POLÍTICA PÚBLICA PERSONA JOV"/>
    <x v="26"/>
    <s v="001"/>
    <x v="337"/>
    <s v="MUNICIPALIDAD DE GRECIA (PARA FINANCIAR LOS PROYECTOS DE LOS COMITES DE LA PERSONA JOVEN, SEGUN LO DISPUESTO EN EL"/>
    <n v="5427902"/>
    <n v="5427902"/>
    <n v="5427902"/>
    <n v="0"/>
    <n v="0"/>
    <n v="0"/>
    <n v="2740311"/>
    <n v="2740311"/>
    <n v="2687591"/>
    <n v="0.50485638834304669"/>
  </r>
  <r>
    <s v="21376000"/>
    <s v="CONSEJO NAC.POLÍTICA PÚBLICA PERSONA JOV"/>
    <x v="26"/>
    <s v="001"/>
    <x v="338"/>
    <s v="MUNICIPALIDAD DE GUATUSO (PARA FINANCIAR LOS PROYECTOS DE LOS COMITES DE LA PERSONA JOVEN, SEGUN LO DISPUESTO EN EL"/>
    <n v="7124199"/>
    <n v="7124199"/>
    <n v="6192663.9199999999"/>
    <n v="0"/>
    <n v="0"/>
    <n v="0"/>
    <n v="0"/>
    <n v="0"/>
    <n v="7124199"/>
    <n v="0"/>
  </r>
  <r>
    <s v="21376000"/>
    <s v="CONSEJO NAC.POLÍTICA PÚBLICA PERSONA JOV"/>
    <x v="26"/>
    <s v="001"/>
    <x v="339"/>
    <s v="MUNICIPALIDAD DE LOS CHILES (PARA FINANCIAR LOS PROYECTOS DE LOS COMITES DE LA PERSONA JOVEN, SEGUN LO DISPUESTO EN EL"/>
    <n v="7775616"/>
    <n v="7775616"/>
    <n v="6532167.3399999999"/>
    <n v="0"/>
    <n v="0"/>
    <n v="0"/>
    <n v="0"/>
    <n v="0"/>
    <n v="7775616"/>
    <n v="0"/>
  </r>
  <r>
    <s v="21376000"/>
    <s v="CONSEJO NAC.POLÍTICA PÚBLICA PERSONA JOV"/>
    <x v="26"/>
    <s v="001"/>
    <x v="340"/>
    <s v="MUNICIPALIDAD DE NARANJO (PARA FINANCIAR LOS PROYECTOS DE LOS COMITES DE LA PERSONA JOVEN, SEGUN LO DISPUESTO EN EL"/>
    <n v="5552658"/>
    <n v="5552658"/>
    <n v="5145958.5"/>
    <n v="0"/>
    <n v="0"/>
    <n v="0"/>
    <n v="0"/>
    <n v="0"/>
    <n v="5552658"/>
    <n v="0"/>
  </r>
  <r>
    <s v="21376000"/>
    <s v="CONSEJO NAC.POLÍTICA PÚBLICA PERSONA JOV"/>
    <x v="26"/>
    <s v="001"/>
    <x v="341"/>
    <s v="MUNICIPALIDAD DE OROTINA (PARA FINANCIAR LOS PROYECTOS DE LOS COMITES DE LA PERSONA JOVEN, SEGUN LO DISPUESTO EN EL"/>
    <n v="5550958"/>
    <n v="5550958"/>
    <n v="5550958"/>
    <n v="0"/>
    <n v="0"/>
    <n v="0"/>
    <n v="2961376"/>
    <n v="2961376"/>
    <n v="2589582"/>
    <n v="0.53348917430108456"/>
  </r>
  <r>
    <s v="21376000"/>
    <s v="CONSEJO NAC.POLÍTICA PÚBLICA PERSONA JOV"/>
    <x v="26"/>
    <s v="001"/>
    <x v="342"/>
    <s v="MUNICIPALIDAD DE PALMARES (PARA FINANCIAR LOS PROYECTOS DE LOS COMITES DE LA PERSONA JOVEN, SEGUN LO DISPUESTO EN EL"/>
    <n v="4765028"/>
    <n v="4765028"/>
    <n v="4374988.34"/>
    <n v="0"/>
    <n v="0"/>
    <n v="0"/>
    <n v="0"/>
    <n v="0"/>
    <n v="4765028"/>
    <n v="0"/>
  </r>
  <r>
    <s v="21376000"/>
    <s v="CONSEJO NAC.POLÍTICA PÚBLICA PERSONA JOV"/>
    <x v="26"/>
    <s v="001"/>
    <x v="343"/>
    <s v="MUNICIPALIDAD DE POAS (PARA FINANCIAR LOS PROYECTOS DE LOS COMITES DE LA PERSONA JOVEN, SEGUN LO DISPUESTO EN EL"/>
    <n v="5417232"/>
    <n v="5417232"/>
    <n v="5417232"/>
    <n v="0"/>
    <n v="0"/>
    <n v="0"/>
    <n v="2146576"/>
    <n v="2146576"/>
    <n v="3270656"/>
    <n v="0.39624959758046174"/>
  </r>
  <r>
    <s v="21376000"/>
    <s v="CONSEJO NAC.POLÍTICA PÚBLICA PERSONA JOV"/>
    <x v="26"/>
    <s v="001"/>
    <x v="344"/>
    <s v="MUNICIPALIDAD DE SAN CARLOS (PARA FINANCIAR LOS PROYECTOS DE LOS COMITES DE LA PERSONA JOVEN, SEGUN LO DISPUESTO EN EL"/>
    <n v="9603463"/>
    <n v="9603463"/>
    <n v="8356431.25"/>
    <n v="0"/>
    <n v="0"/>
    <n v="0"/>
    <n v="0"/>
    <n v="0"/>
    <n v="9603463"/>
    <n v="0"/>
  </r>
  <r>
    <s v="21376000"/>
    <s v="CONSEJO NAC.POLÍTICA PÚBLICA PERSONA JOV"/>
    <x v="26"/>
    <s v="001"/>
    <x v="345"/>
    <s v="MUNICIPALIDAD DE SAN MATEO (PARA FINANCIAR LOS PROYECTOS DE LOS COMITES DE LA PERSONA JOVEN, SEGUN LO DISPUESTO EN EL"/>
    <n v="4421191"/>
    <n v="4421191"/>
    <n v="4421191"/>
    <n v="0"/>
    <n v="0"/>
    <n v="0"/>
    <n v="2421191"/>
    <n v="2421191"/>
    <n v="2000000"/>
    <n v="0.54763320562264783"/>
  </r>
  <r>
    <s v="21376000"/>
    <s v="CONSEJO NAC.POLÍTICA PÚBLICA PERSONA JOV"/>
    <x v="26"/>
    <s v="001"/>
    <x v="346"/>
    <s v="MUNICIPALIDAD DE SAN RAMON (PARA FINANCIAR LOS PROYECTOS DE LOS COMITES DE LA PERSONA JOVEN, SEGUN LO DISPUESTO EN EL"/>
    <n v="6188064"/>
    <n v="6188064"/>
    <n v="5594868.6699999999"/>
    <n v="0"/>
    <n v="0"/>
    <n v="0"/>
    <n v="0"/>
    <n v="0"/>
    <n v="6188064"/>
    <n v="0"/>
  </r>
  <r>
    <s v="21376000"/>
    <s v="CONSEJO NAC.POLÍTICA PÚBLICA PERSONA JOV"/>
    <x v="26"/>
    <s v="001"/>
    <x v="347"/>
    <s v="MUNICIPALIDAD DE UPALA (PARA FINANCIAR LOS PROYECTOS DE LOS COMITES DE LA PERSONA JOVEN, SEGUN LO DISPUESTO EN EL"/>
    <n v="7770931"/>
    <n v="7770931"/>
    <n v="7770931"/>
    <n v="0"/>
    <n v="0"/>
    <n v="0"/>
    <n v="5241976"/>
    <n v="5241976"/>
    <n v="2528955"/>
    <n v="0.67456215992652613"/>
  </r>
  <r>
    <s v="21376000"/>
    <s v="CONSEJO NAC.POLÍTICA PÚBLICA PERSONA JOV"/>
    <x v="26"/>
    <s v="001"/>
    <x v="348"/>
    <s v="MUNICIPALIDAD DE VALVERDE VEGA (PARA FINANCIAR LOS PROYECTOS DE LOS COMITES DE LA PERSONA JOVEN, SEGUN LO DISPUESTO EN EL"/>
    <n v="4864265"/>
    <n v="4864265"/>
    <n v="4864265"/>
    <n v="0"/>
    <n v="0"/>
    <n v="0"/>
    <n v="2336300"/>
    <n v="2336300"/>
    <n v="2527965"/>
    <n v="0.48029866793852721"/>
  </r>
  <r>
    <s v="21376000"/>
    <s v="CONSEJO NAC.POLÍTICA PÚBLICA PERSONA JOV"/>
    <x v="26"/>
    <s v="001"/>
    <x v="349"/>
    <s v="MUNICIPALIDAD DE AGUIRRE (PARA FINANCIAR LOS PROYECTOS DE LOS COMITES DE LA PERSONA JOVEN, SEGUN LO DISPUESTO EN EL"/>
    <n v="6281656"/>
    <n v="6281656"/>
    <n v="6281656"/>
    <n v="0"/>
    <n v="0"/>
    <n v="0"/>
    <n v="3470000"/>
    <n v="3470000"/>
    <n v="2811656"/>
    <n v="0.5524021054320708"/>
  </r>
  <r>
    <s v="21376000"/>
    <s v="CONSEJO NAC.POLÍTICA PÚBLICA PERSONA JOV"/>
    <x v="26"/>
    <s v="001"/>
    <x v="350"/>
    <s v="MUNICIPALIDAD DE BUENOS AIRES (PARA FINANCIAR LOS PROYECTOS DE LOS COMITES DE LA PERSONA JOVEN, SEGUN LO DISPUESTO EN EL"/>
    <n v="8428232"/>
    <n v="8428232"/>
    <n v="8428232"/>
    <n v="0"/>
    <n v="0"/>
    <n v="0"/>
    <n v="5627742"/>
    <n v="5627742"/>
    <n v="2800490"/>
    <n v="0.66772509347156084"/>
  </r>
  <r>
    <s v="21376000"/>
    <s v="CONSEJO NAC.POLÍTICA PÚBLICA PERSONA JOV"/>
    <x v="26"/>
    <s v="001"/>
    <x v="351"/>
    <s v="MUNICIPALIDAD DE PUNTARENAS (PARA FINANCIAR LOS PROYECTOS DE LOS COMITES DE LA PERSONA JOVEN, SEGUN LO DISPUESTO EN EL"/>
    <n v="8644453"/>
    <n v="8644453"/>
    <n v="7731582.0899999999"/>
    <n v="0"/>
    <n v="0"/>
    <n v="0"/>
    <n v="0"/>
    <n v="0"/>
    <n v="8644453"/>
    <n v="0"/>
  </r>
  <r>
    <s v="21376000"/>
    <s v="CONSEJO NAC.POLÍTICA PÚBLICA PERSONA JOV"/>
    <x v="26"/>
    <s v="001"/>
    <x v="352"/>
    <s v="MUNICIPALIDADES DE COTO BRUS (PARA FINANCIAR LOS PROYECTOS DE LOS COMITES DE LA PERSONA JOVEN, SEGUN LO DISPUESTO EN EL"/>
    <n v="7660703"/>
    <n v="7660703"/>
    <n v="7660703"/>
    <n v="0"/>
    <n v="0"/>
    <n v="0"/>
    <n v="4447835"/>
    <n v="4447835"/>
    <n v="3212868"/>
    <n v="0.58060402550523105"/>
  </r>
  <r>
    <s v="21376000"/>
    <s v="CONSEJO NAC.POLÍTICA PÚBLICA PERSONA JOV"/>
    <x v="26"/>
    <s v="001"/>
    <x v="353"/>
    <s v="MUNICIPALIDAD DE GARABITO (PARA FINANCIAR LOS PROYECTOS DE LOS COMITES DE LA PERSONA JOVEN, SEGUN LO DISPUESTO EN EL"/>
    <n v="5921004"/>
    <n v="5921004"/>
    <n v="5387744"/>
    <n v="0"/>
    <n v="0"/>
    <n v="0"/>
    <n v="0"/>
    <n v="0"/>
    <n v="5921004"/>
    <n v="0"/>
  </r>
  <r>
    <s v="21376000"/>
    <s v="CONSEJO NAC.POLÍTICA PÚBLICA PERSONA JOV"/>
    <x v="26"/>
    <s v="001"/>
    <x v="354"/>
    <s v="MUNICIPALIDAD DE MONTES DE ORO (PARA FINANCIAR LOS PROYECTOS DE LOS COMITES DE LA PERSONA JOVEN, SEGUN LO DISPUESTO EN EL"/>
    <n v="5101018"/>
    <n v="5101018"/>
    <n v="5101018"/>
    <n v="0"/>
    <n v="0"/>
    <n v="0"/>
    <n v="2355051"/>
    <n v="2355051"/>
    <n v="2745967"/>
    <n v="0.46168255042424866"/>
  </r>
  <r>
    <s v="21376000"/>
    <s v="CONSEJO NAC.POLÍTICA PÚBLICA PERSONA JOV"/>
    <x v="26"/>
    <s v="001"/>
    <x v="355"/>
    <s v="MUNICIPALIDAD DE OSA (PARA FINANCIAR LOS PROYECTOS DE LOS COMITES DE LA PERSONA JOVEN, SEGUN LO DISPUESTO EN EL"/>
    <n v="7577230"/>
    <n v="7577230"/>
    <n v="7577230"/>
    <n v="0"/>
    <n v="0"/>
    <n v="0"/>
    <n v="4268504"/>
    <n v="4268504"/>
    <n v="3308726"/>
    <n v="0.56333303859061956"/>
  </r>
  <r>
    <s v="21376000"/>
    <s v="CONSEJO NAC.POLÍTICA PÚBLICA PERSONA JOV"/>
    <x v="26"/>
    <s v="001"/>
    <x v="356"/>
    <s v="MUNICIPALIDAD DE PARRITA (PARA FINANCIAR LOS PROYECTOS DE LOS COMITES DE LA PERSONA JOVEN, SEGUN LO DISPUESTO EN EL"/>
    <n v="6640770"/>
    <n v="6640770"/>
    <n v="5929846.1699999999"/>
    <n v="0"/>
    <n v="0"/>
    <n v="0"/>
    <n v="3792964"/>
    <n v="3792964"/>
    <n v="2847806"/>
    <n v="0.57116328377582715"/>
  </r>
  <r>
    <s v="21376000"/>
    <s v="CONSEJO NAC.POLÍTICA PÚBLICA PERSONA JOV"/>
    <x v="26"/>
    <s v="001"/>
    <x v="357"/>
    <s v="MUNICIPALIDAD DE CORREDORES (PARA FINANCIAR LOS PROYECTOS DE LOS COMITES DE LA PERSONA JOVEN, SEGUN LO DISPUESTO EN EL"/>
    <n v="7881578"/>
    <n v="7881578"/>
    <n v="7881578"/>
    <n v="0"/>
    <n v="0"/>
    <n v="0"/>
    <n v="4545305"/>
    <n v="4545305"/>
    <n v="3336273"/>
    <n v="0.57669986898562697"/>
  </r>
  <r>
    <s v="21376000"/>
    <s v="CONSEJO NAC.POLÍTICA PÚBLICA PERSONA JOV"/>
    <x v="26"/>
    <s v="001"/>
    <x v="358"/>
    <s v="MUNICIPALIDAD DE ESPARZA (PARA FINANCIAR LOS PROYECTOS DE LOS COMITES DE LA PERSONA JOVEN, SEGUN LO DISPUESTO EN EL"/>
    <n v="5339766"/>
    <n v="5339766"/>
    <n v="5339766"/>
    <n v="0"/>
    <n v="0"/>
    <n v="0"/>
    <n v="2591163"/>
    <n v="2591163"/>
    <n v="2748603"/>
    <n v="0.4852577809589409"/>
  </r>
  <r>
    <s v="21376000"/>
    <s v="CONSEJO NAC.POLÍTICA PÚBLICA PERSONA JOV"/>
    <x v="26"/>
    <s v="001"/>
    <x v="359"/>
    <s v="MUNICIPALIDAD DE GOLFITO (PARA FINANCIAR LOS PROYECTOS DE LOS COMITES DE LA PERSONA JOVEN, SEGUN LO DISPUESTO EN EL"/>
    <n v="8050434"/>
    <n v="8050434"/>
    <n v="8050434"/>
    <n v="0"/>
    <n v="0"/>
    <n v="0"/>
    <n v="4775430"/>
    <n v="4775430"/>
    <n v="3275004"/>
    <n v="0.593189137380667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43228-5484-4D0C-826C-481687324277}" name="Tabla dinámica1" cacheId="5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5" indent="0" compact="0" compactData="0" multipleFieldFilters="0">
  <location ref="B9:E30" firstHeaderRow="0" firstDataRow="1" firstDataCol="1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5">
        <item x="0"/>
        <item x="1"/>
        <item m="1" x="27"/>
        <item m="1" x="31"/>
        <item x="2"/>
        <item x="3"/>
        <item x="4"/>
        <item x="5"/>
        <item m="1" x="32"/>
        <item m="1" x="39"/>
        <item x="6"/>
        <item m="1" x="28"/>
        <item x="7"/>
        <item m="1" x="33"/>
        <item x="8"/>
        <item m="1" x="34"/>
        <item x="9"/>
        <item x="10"/>
        <item m="1" x="42"/>
        <item m="1" x="40"/>
        <item x="11"/>
        <item m="1" x="35"/>
        <item x="12"/>
        <item x="14"/>
        <item m="1" x="29"/>
        <item m="1" x="36"/>
        <item x="13"/>
        <item x="16"/>
        <item x="15"/>
        <item x="17"/>
        <item x="18"/>
        <item x="19"/>
        <item x="20"/>
        <item x="21"/>
        <item x="22"/>
        <item m="1" x="37"/>
        <item x="23"/>
        <item m="1" x="41"/>
        <item x="24"/>
        <item x="25"/>
        <item m="1" x="38"/>
        <item m="1" x="30"/>
        <item m="1" x="43"/>
        <item x="26"/>
        <item m="1"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489">
        <item x="0"/>
        <item h="1" x="1"/>
        <item h="1" x="2"/>
        <item h="1" x="3"/>
        <item h="1" x="130"/>
        <item h="1" x="4"/>
        <item h="1" x="5"/>
        <item h="1" x="6"/>
        <item h="1" x="294"/>
        <item h="1" x="7"/>
        <item h="1" x="8"/>
        <item h="1" x="9"/>
        <item h="1" x="10"/>
        <item h="1" x="11"/>
        <item h="1" x="12"/>
        <item h="1" x="13"/>
        <item h="1" x="14"/>
        <item h="1" x="110"/>
        <item h="1" x="131"/>
        <item h="1" x="153"/>
        <item h="1" x="163"/>
        <item h="1" x="172"/>
        <item h="1" x="181"/>
        <item h="1" x="190"/>
        <item h="1" x="197"/>
        <item h="1" x="206"/>
        <item h="1" x="214"/>
        <item h="1" x="227"/>
        <item h="1" x="237"/>
        <item h="1" x="246"/>
        <item h="1" x="256"/>
        <item h="1" x="264"/>
        <item h="1" x="274"/>
        <item h="1" x="284"/>
        <item h="1" x="295"/>
        <item h="1" x="306"/>
        <item h="1" x="15"/>
        <item h="1" x="111"/>
        <item h="1" x="132"/>
        <item h="1" x="154"/>
        <item h="1" x="164"/>
        <item h="1" x="173"/>
        <item h="1" x="182"/>
        <item h="1" x="191"/>
        <item h="1" x="198"/>
        <item h="1" x="207"/>
        <item h="1" x="215"/>
        <item h="1" x="228"/>
        <item h="1" x="238"/>
        <item h="1" x="247"/>
        <item h="1" x="257"/>
        <item h="1" x="265"/>
        <item h="1" x="275"/>
        <item h="1" x="285"/>
        <item h="1" x="296"/>
        <item h="1" x="307"/>
        <item h="1" x="16"/>
        <item h="1" x="17"/>
        <item h="1" x="112"/>
        <item h="1" x="133"/>
        <item h="1" x="155"/>
        <item h="1" x="165"/>
        <item h="1" x="174"/>
        <item h="1" x="183"/>
        <item h="1" x="192"/>
        <item h="1" x="199"/>
        <item h="1" x="208"/>
        <item h="1" x="216"/>
        <item h="1" x="229"/>
        <item h="1" x="239"/>
        <item h="1" x="248"/>
        <item h="1" x="258"/>
        <item h="1" x="266"/>
        <item h="1" x="276"/>
        <item h="1" x="286"/>
        <item h="1" x="297"/>
        <item h="1" x="308"/>
        <item h="1" x="18"/>
        <item h="1" x="113"/>
        <item h="1" x="134"/>
        <item h="1" x="156"/>
        <item h="1" x="166"/>
        <item h="1" x="175"/>
        <item h="1" x="184"/>
        <item h="1" x="193"/>
        <item h="1" x="200"/>
        <item h="1" x="209"/>
        <item h="1" x="217"/>
        <item h="1" x="230"/>
        <item h="1" x="240"/>
        <item h="1" x="249"/>
        <item h="1" x="259"/>
        <item h="1" x="267"/>
        <item h="1" x="277"/>
        <item h="1" x="287"/>
        <item h="1" x="298"/>
        <item h="1" x="309"/>
        <item h="1" x="19"/>
        <item h="1" x="114"/>
        <item h="1" x="135"/>
        <item h="1" x="157"/>
        <item h="1" x="167"/>
        <item h="1" x="176"/>
        <item h="1" x="185"/>
        <item h="1" x="194"/>
        <item h="1" x="201"/>
        <item h="1" x="210"/>
        <item h="1" x="218"/>
        <item h="1" x="231"/>
        <item h="1" x="241"/>
        <item h="1" x="250"/>
        <item h="1" x="260"/>
        <item h="1" x="268"/>
        <item h="1" x="278"/>
        <item h="1" x="288"/>
        <item h="1" x="299"/>
        <item h="1" x="310"/>
        <item h="1" x="20"/>
        <item h="1" x="158"/>
        <item h="1" x="168"/>
        <item h="1" x="177"/>
        <item h="1" x="186"/>
        <item h="1" x="242"/>
        <item h="1" x="251"/>
        <item h="1" x="261"/>
        <item h="1" x="269"/>
        <item h="1" x="279"/>
        <item h="1" x="300"/>
        <item h="1" x="311"/>
        <item h="1" x="21"/>
        <item h="1" x="22"/>
        <item h="1" x="159"/>
        <item h="1" x="137"/>
        <item h="1" x="23"/>
        <item h="1" x="138"/>
        <item h="1" x="289"/>
        <item h="1" x="24"/>
        <item h="1" x="25"/>
        <item h="1" x="26"/>
        <item h="1" x="115"/>
        <item h="1" x="27"/>
        <item h="1" x="28"/>
        <item h="1" x="29"/>
        <item h="1" x="30"/>
        <item h="1" x="31"/>
        <item h="1" x="32"/>
        <item h="1" x="139"/>
        <item h="1" x="140"/>
        <item h="1" x="33"/>
        <item h="1" x="34"/>
        <item h="1" x="35"/>
        <item h="1" x="270"/>
        <item h="1" x="116"/>
        <item h="1" x="141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117"/>
        <item h="1" x="49"/>
        <item h="1" x="50"/>
        <item h="1" x="51"/>
        <item h="1" x="142"/>
        <item h="1" x="52"/>
        <item h="1" x="53"/>
        <item h="1" x="118"/>
        <item h="1" x="54"/>
        <item h="1" x="55"/>
        <item h="1" x="56"/>
        <item h="1" x="57"/>
        <item h="1" x="232"/>
        <item h="1" x="58"/>
        <item h="1" x="59"/>
        <item h="1" x="187"/>
        <item h="1" x="60"/>
        <item h="1" x="143"/>
        <item h="1" x="61"/>
        <item h="1" x="62"/>
        <item h="1" x="63"/>
        <item h="1" x="119"/>
        <item h="1" x="64"/>
        <item h="1" x="144"/>
        <item h="1" x="65"/>
        <item h="1" x="66"/>
        <item h="1" x="67"/>
        <item h="1" x="68"/>
        <item h="1" x="120"/>
        <item h="1" x="145"/>
        <item h="1" x="146"/>
        <item h="1" x="69"/>
        <item h="1" x="147"/>
        <item h="1" x="148"/>
        <item h="1" x="149"/>
        <item h="1" x="70"/>
        <item h="1" x="71"/>
        <item h="1" x="72"/>
        <item h="1" x="73"/>
        <item h="1" x="74"/>
        <item h="1" x="150"/>
        <item h="1" x="75"/>
        <item h="1" x="121"/>
        <item h="1" x="76"/>
        <item h="1" x="77"/>
        <item h="1" x="78"/>
        <item h="1" x="122"/>
        <item h="1" x="99"/>
        <item h="1" x="100"/>
        <item h="1" x="101"/>
        <item h="1" x="123"/>
        <item h="1" x="124"/>
        <item h="1" x="102"/>
        <item h="1" x="103"/>
        <item h="1" x="205"/>
        <item h="1" x="236"/>
        <item h="1" x="104"/>
        <item h="1" x="105"/>
        <item h="1" x="106"/>
        <item h="1" x="107"/>
        <item h="1" x="108"/>
        <item h="1" x="171"/>
        <item h="1" x="109"/>
        <item h="1" x="79"/>
        <item h="1" x="80"/>
        <item h="1" x="81"/>
        <item h="1" x="125"/>
        <item h="1" x="151"/>
        <item h="1" x="160"/>
        <item h="1" x="169"/>
        <item h="1" x="178"/>
        <item h="1" x="188"/>
        <item h="1" x="195"/>
        <item h="1" x="203"/>
        <item h="1" x="211"/>
        <item h="1" x="219"/>
        <item h="1" x="233"/>
        <item h="1" x="243"/>
        <item h="1" x="252"/>
        <item h="1" x="262"/>
        <item h="1" x="271"/>
        <item h="1" x="280"/>
        <item h="1" x="290"/>
        <item h="1" x="301"/>
        <item h="1" x="312"/>
        <item h="1" x="82"/>
        <item h="1" x="126"/>
        <item h="1" x="152"/>
        <item h="1" x="161"/>
        <item h="1" x="170"/>
        <item h="1" x="179"/>
        <item h="1" x="189"/>
        <item h="1" x="196"/>
        <item h="1" x="204"/>
        <item h="1" x="212"/>
        <item h="1" x="220"/>
        <item h="1" x="234"/>
        <item h="1" x="244"/>
        <item h="1" x="253"/>
        <item h="1" x="263"/>
        <item h="1" x="272"/>
        <item h="1" x="281"/>
        <item h="1" x="291"/>
        <item h="1" x="302"/>
        <item h="1" x="313"/>
        <item h="1" m="1" x="407"/>
        <item h="1" m="1" x="408"/>
        <item h="1" m="1" x="409"/>
        <item h="1" m="1" x="410"/>
        <item h="1" m="1" x="411"/>
        <item h="1" m="1" x="412"/>
        <item h="1" m="1" x="413"/>
        <item h="1" m="1" x="414"/>
        <item h="1" m="1" x="415"/>
        <item h="1" m="1" x="416"/>
        <item h="1" m="1" x="417"/>
        <item h="1" m="1" x="418"/>
        <item h="1" m="1" x="419"/>
        <item h="1" m="1" x="420"/>
        <item h="1" m="1" x="421"/>
        <item h="1" m="1" x="422"/>
        <item h="1" m="1" x="423"/>
        <item h="1" m="1" x="424"/>
        <item h="1" m="1" x="425"/>
        <item h="1" m="1" x="426"/>
        <item h="1" m="1" x="427"/>
        <item h="1" m="1" x="428"/>
        <item h="1" m="1" x="429"/>
        <item h="1" m="1" x="430"/>
        <item h="1" m="1" x="431"/>
        <item h="1" m="1" x="432"/>
        <item h="1" m="1" x="433"/>
        <item h="1" m="1" x="434"/>
        <item h="1" m="1" x="435"/>
        <item h="1" m="1" x="436"/>
        <item h="1" m="1" x="437"/>
        <item h="1" m="1" x="438"/>
        <item h="1" m="1" x="439"/>
        <item h="1" m="1" x="440"/>
        <item h="1" m="1" x="441"/>
        <item h="1" m="1" x="442"/>
        <item h="1" m="1" x="443"/>
        <item h="1" m="1" x="444"/>
        <item h="1" m="1" x="445"/>
        <item h="1" m="1" x="446"/>
        <item h="1" m="1" x="447"/>
        <item h="1" m="1" x="448"/>
        <item h="1" m="1" x="449"/>
        <item h="1" m="1" x="450"/>
        <item h="1" m="1" x="451"/>
        <item h="1" m="1" x="452"/>
        <item h="1" m="1" x="453"/>
        <item h="1" m="1" x="454"/>
        <item h="1" m="1" x="455"/>
        <item h="1" m="1" x="456"/>
        <item h="1" m="1" x="457"/>
        <item h="1" m="1" x="458"/>
        <item h="1" m="1" x="459"/>
        <item h="1" m="1" x="460"/>
        <item h="1" m="1" x="461"/>
        <item h="1" m="1" x="462"/>
        <item h="1" m="1" x="463"/>
        <item h="1" m="1" x="464"/>
        <item h="1" m="1" x="465"/>
        <item h="1" m="1" x="466"/>
        <item h="1" m="1" x="467"/>
        <item h="1" m="1" x="468"/>
        <item h="1" m="1" x="469"/>
        <item h="1" m="1" x="470"/>
        <item h="1" m="1" x="471"/>
        <item h="1" m="1" x="472"/>
        <item h="1" m="1" x="473"/>
        <item h="1" m="1" x="474"/>
        <item h="1" m="1" x="475"/>
        <item h="1" m="1" x="476"/>
        <item h="1" m="1" x="477"/>
        <item h="1" m="1" x="478"/>
        <item h="1" m="1" x="479"/>
        <item h="1" m="1" x="480"/>
        <item h="1" m="1" x="481"/>
        <item h="1" m="1" x="482"/>
        <item h="1" m="1" x="483"/>
        <item h="1" m="1" x="484"/>
        <item h="1" m="1" x="485"/>
        <item h="1" m="1" x="486"/>
        <item h="1" m="1" x="487"/>
        <item h="1" m="1" x="488"/>
        <item h="1" x="84"/>
        <item h="1" x="85"/>
        <item h="1" x="86"/>
        <item h="1" x="87"/>
        <item h="1" x="88"/>
        <item h="1" x="89"/>
        <item h="1" x="90"/>
        <item h="1" x="235"/>
        <item h="1" x="91"/>
        <item h="1" x="92"/>
        <item h="1" x="93"/>
        <item h="1" x="254"/>
        <item h="1" x="292"/>
        <item h="1" x="127"/>
        <item h="1" x="128"/>
        <item h="1" x="94"/>
        <item h="1" x="95"/>
        <item h="1" x="96"/>
        <item h="1" x="129"/>
        <item h="1" x="221"/>
        <item h="1" x="97"/>
        <item h="1" x="222"/>
        <item h="1" x="223"/>
        <item h="1" m="1" x="405"/>
        <item h="1" x="202"/>
        <item h="1" m="1" x="406"/>
        <item h="1" x="83"/>
        <item h="1" x="98"/>
        <item h="1" x="136"/>
        <item h="1" x="162"/>
        <item h="1" x="213"/>
        <item h="1" x="224"/>
        <item h="1" x="225"/>
        <item h="1" x="226"/>
        <item h="1" x="245"/>
        <item h="1" x="255"/>
        <item h="1" x="273"/>
        <item h="1" x="282"/>
        <item h="1" x="283"/>
        <item h="1" x="293"/>
        <item h="1" x="303"/>
        <item h="1" x="304"/>
        <item h="1" x="305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m="1" x="360"/>
        <item h="1" m="1" x="361"/>
        <item h="1" m="1" x="362"/>
        <item h="1" m="1" x="363"/>
        <item h="1" m="1" x="364"/>
        <item h="1" m="1" x="365"/>
        <item h="1" m="1" x="366"/>
        <item h="1" m="1" x="367"/>
        <item h="1" m="1" x="368"/>
        <item h="1" m="1" x="369"/>
        <item h="1" m="1" x="370"/>
        <item h="1" m="1" x="371"/>
        <item h="1" m="1" x="372"/>
        <item h="1" m="1" x="373"/>
        <item h="1" m="1" x="374"/>
        <item h="1" m="1" x="375"/>
        <item h="1" m="1" x="376"/>
        <item h="1" m="1" x="377"/>
        <item h="1" m="1" x="378"/>
        <item h="1" m="1" x="379"/>
        <item h="1" m="1" x="380"/>
        <item h="1" m="1" x="381"/>
        <item h="1" m="1" x="382"/>
        <item h="1" m="1" x="383"/>
        <item h="1" m="1" x="384"/>
        <item h="1" m="1" x="385"/>
        <item h="1" m="1" x="386"/>
        <item h="1" m="1" x="387"/>
        <item h="1" m="1" x="388"/>
        <item h="1" m="1" x="389"/>
        <item h="1" m="1" x="390"/>
        <item h="1" m="1" x="391"/>
        <item h="1" m="1" x="392"/>
        <item h="1" m="1" x="393"/>
        <item h="1" m="1" x="394"/>
        <item h="1" m="1" x="395"/>
        <item h="1" m="1" x="396"/>
        <item h="1" m="1" x="397"/>
        <item h="1" m="1" x="398"/>
        <item h="1" m="1" x="399"/>
        <item h="1" m="1" x="400"/>
        <item h="1" m="1" x="401"/>
        <item h="1" m="1" x="402"/>
        <item h="1" m="1" x="403"/>
        <item h="1" m="1" x="404"/>
        <item h="1" x="1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1">
    <i>
      <x/>
    </i>
    <i>
      <x v="1"/>
    </i>
    <i>
      <x v="4"/>
    </i>
    <i>
      <x v="6"/>
    </i>
    <i>
      <x v="7"/>
    </i>
    <i>
      <x v="10"/>
    </i>
    <i>
      <x v="12"/>
    </i>
    <i>
      <x v="14"/>
    </i>
    <i>
      <x v="16"/>
    </i>
    <i>
      <x v="17"/>
    </i>
    <i>
      <x v="20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8"/>
    </i>
    <i>
      <x v="39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Presupuesto" fld="7" baseField="2" baseItem="0" numFmtId="165"/>
    <dataField name="Ejecución" fld="12" baseField="2" baseItem="0" numFmtId="165"/>
    <dataField name="Porcentaje " fld="16" baseField="2" baseItem="0" numFmtId="10"/>
  </dataFields>
  <formats count="35">
    <format dxfId="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8">
      <pivotArea field="2" type="button" dataOnly="0" labelOnly="1" outline="0" axis="axisRow" fieldPosition="0"/>
    </format>
    <format dxfId="7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6">
      <pivotArea outline="0" fieldPosition="0">
        <references count="1">
          <reference field="4294967294" count="1">
            <x v="2"/>
          </reference>
        </references>
      </pivotArea>
    </format>
    <format dxfId="75">
      <pivotArea outline="0" fieldPosition="0">
        <references count="1">
          <reference field="4294967294" count="1" selected="0">
            <x v="2"/>
          </reference>
        </references>
      </pivotArea>
    </format>
    <format dxfId="74">
      <pivotArea outline="0" fieldPosition="0">
        <references count="1">
          <reference field="2" count="1" selected="0">
            <x v="0"/>
          </reference>
        </references>
      </pivotArea>
    </format>
    <format dxfId="73">
      <pivotArea dataOnly="0" labelOnly="1" outline="0" fieldPosition="0">
        <references count="1">
          <reference field="2" count="1">
            <x v="0"/>
          </reference>
        </references>
      </pivotArea>
    </format>
    <format dxfId="72">
      <pivotArea outline="0" fieldPosition="0">
        <references count="1">
          <reference field="4294967294" count="1" selected="0">
            <x v="2"/>
          </reference>
        </references>
      </pivotArea>
    </format>
    <format dxfId="71">
      <pivotArea outline="0" fieldPosition="0">
        <references count="1">
          <reference field="2" count="17" selected="0">
            <x v="2"/>
            <x v="6"/>
            <x v="7"/>
            <x v="10"/>
            <x v="12"/>
            <x v="14"/>
            <x v="16"/>
            <x v="17"/>
            <x v="22"/>
            <x v="23"/>
            <x v="27"/>
            <x v="29"/>
            <x v="31"/>
            <x v="32"/>
            <x v="33"/>
            <x v="34"/>
            <x v="36"/>
          </reference>
        </references>
      </pivotArea>
    </format>
    <format dxfId="70">
      <pivotArea outline="0" fieldPosition="0">
        <references count="1">
          <reference field="2" count="1" selected="0">
            <x v="0"/>
          </reference>
        </references>
      </pivotArea>
    </format>
    <format dxfId="69">
      <pivotArea dataOnly="0" labelOnly="1" outline="0" fieldPosition="0">
        <references count="1">
          <reference field="2" count="1">
            <x v="0"/>
          </reference>
        </references>
      </pivotArea>
    </format>
    <format dxfId="68">
      <pivotArea outline="0" fieldPosition="0">
        <references count="1">
          <reference field="2" count="1" selected="0">
            <x v="0"/>
          </reference>
        </references>
      </pivotArea>
    </format>
    <format dxfId="67">
      <pivotArea dataOnly="0" labelOnly="1" outline="0" fieldPosition="0">
        <references count="1">
          <reference field="2" count="1">
            <x v="0"/>
          </reference>
        </references>
      </pivotArea>
    </format>
    <format dxfId="66">
      <pivotArea outline="0" fieldPosition="0">
        <references count="1">
          <reference field="2" count="1" selected="0">
            <x v="2"/>
          </reference>
        </references>
      </pivotArea>
    </format>
    <format dxfId="65">
      <pivotArea outline="0" fieldPosition="0">
        <references count="1">
          <reference field="2" count="1" selected="0">
            <x v="17"/>
          </reference>
        </references>
      </pivotArea>
    </format>
    <format dxfId="64">
      <pivotArea outline="0" fieldPosition="0">
        <references count="1">
          <reference field="2" count="1" selected="0">
            <x v="36"/>
          </reference>
        </references>
      </pivotArea>
    </format>
    <format dxfId="63">
      <pivotArea outline="0" fieldPosition="0">
        <references count="1">
          <reference field="2" count="1" selected="0">
            <x v="43"/>
          </reference>
        </references>
      </pivotArea>
    </format>
    <format dxfId="62">
      <pivotArea outline="0" fieldPosition="0">
        <references count="1">
          <reference field="2" count="1" selected="0">
            <x v="32"/>
          </reference>
        </references>
      </pivotArea>
    </format>
    <format dxfId="61">
      <pivotArea dataOnly="0" outline="0" fieldPosition="0">
        <references count="1">
          <reference field="2" count="2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7"/>
            <x v="29"/>
            <x v="31"/>
            <x v="32"/>
            <x v="33"/>
            <x v="34"/>
            <x v="36"/>
            <x v="38"/>
            <x v="43"/>
          </reference>
        </references>
      </pivotArea>
    </format>
    <format dxfId="60">
      <pivotArea outline="0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59">
      <pivotArea field="2" type="button" dataOnly="0" labelOnly="1" outline="0" axis="axisRow" fieldPosition="0"/>
    </format>
    <format dxfId="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7">
      <pivotArea outline="0" fieldPosition="0">
        <references count="2">
          <reference field="4294967294" count="1" selected="0">
            <x v="2"/>
          </reference>
          <reference field="2" count="19" selected="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7"/>
            <x v="29"/>
            <x v="31"/>
            <x v="32"/>
            <x v="33"/>
            <x v="34"/>
            <x v="36"/>
            <x v="38"/>
          </reference>
        </references>
      </pivotArea>
    </format>
    <format dxfId="56">
      <pivotArea outline="0" fieldPosition="0">
        <references count="1">
          <reference field="2" count="1" selected="0">
            <x v="0"/>
          </reference>
        </references>
      </pivotArea>
    </format>
    <format dxfId="55">
      <pivotArea dataOnly="0" labelOnly="1" outline="0" fieldPosition="0">
        <references count="1">
          <reference field="2" count="1">
            <x v="0"/>
          </reference>
        </references>
      </pivotArea>
    </format>
    <format dxfId="54">
      <pivotArea outline="0" fieldPosition="0">
        <references count="1">
          <reference field="2" count="1" selected="0">
            <x v="0"/>
          </reference>
        </references>
      </pivotArea>
    </format>
    <format dxfId="53">
      <pivotArea dataOnly="0" labelOnly="1" outline="0" fieldPosition="0">
        <references count="1">
          <reference field="2" count="1">
            <x v="0"/>
          </reference>
        </references>
      </pivotArea>
    </format>
    <format dxfId="52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36"/>
          </reference>
        </references>
      </pivotArea>
    </format>
    <format dxfId="51">
      <pivotArea dataOnly="0" labelOnly="1" outline="0" fieldPosition="0">
        <references count="1">
          <reference field="2" count="1">
            <x v="36"/>
          </reference>
        </references>
      </pivotArea>
    </format>
    <format dxfId="50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4"/>
          </reference>
        </references>
      </pivotArea>
    </format>
    <format dxfId="49">
      <pivotArea dataOnly="0" labelOnly="1" outline="0" fieldPosition="0">
        <references count="1">
          <reference field="2" count="1">
            <x v="4"/>
          </reference>
        </references>
      </pivotArea>
    </format>
    <format dxfId="48">
      <pivotArea outline="0" fieldPosition="0">
        <references count="1">
          <reference field="2" count="1" selected="0">
            <x v="0"/>
          </reference>
        </references>
      </pivotArea>
    </format>
    <format dxfId="47">
      <pivotArea dataOnly="0" labelOnly="1" outline="0" fieldPosition="0">
        <references count="1">
          <reference field="2" count="1">
            <x v="0"/>
          </reference>
        </references>
      </pivotArea>
    </format>
    <format dxfId="46">
      <pivotArea outline="0" fieldPosition="0">
        <references count="1">
          <reference field="2" count="1" selected="0">
            <x v="0"/>
          </reference>
        </references>
      </pivotArea>
    </format>
    <format dxfId="45">
      <pivotArea dataOnly="0" labelOnly="1" outline="0" fieldPosition="0">
        <references count="1">
          <reference field="2" count="1">
            <x v="0"/>
          </reference>
        </references>
      </pivotArea>
    </format>
  </formats>
  <conditionalFormats count="4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2"/>
            </reference>
            <reference field="2" count="20" selected="0">
              <x v="1"/>
              <x v="4"/>
              <x v="6"/>
              <x v="7"/>
              <x v="10"/>
              <x v="12"/>
              <x v="14"/>
              <x v="16"/>
              <x v="17"/>
              <x v="20"/>
              <x v="26"/>
              <x v="28"/>
              <x v="29"/>
              <x v="30"/>
              <x v="32"/>
              <x v="33"/>
              <x v="34"/>
              <x v="36"/>
              <x v="38"/>
              <x v="39"/>
            </reference>
          </references>
        </pivotArea>
      </pivotAreas>
    </conditionalFormat>
  </conditionalFormats>
  <pivotTableStyleInfo name="PivotStyleLight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8EE25-5BCC-4A2F-AE74-16012582AD87}" name="Tabla1" displayName="Tabla1" ref="A1:Q3" totalsRowShown="0">
  <autoFilter ref="A1:Q3" xr:uid="{4BE8EE25-5BCC-4A2F-AE74-16012582AD87}"/>
  <tableColumns count="17">
    <tableColumn id="1" xr3:uid="{AB9802FF-DF02-48E2-8317-FAF0C57EE99D}" name="Centro gestor"/>
    <tableColumn id="2" xr3:uid="{8F85302E-73DE-4F56-BB6A-3354600AAAA6}" name="Desc.Centro Gestor"/>
    <tableColumn id="3" xr3:uid="{D0739D82-F626-4783-8789-375BC33D5C05}" name="Programas Y Subprogramas MCJ"/>
    <tableColumn id="4" xr3:uid="{69BCF733-EECE-408A-BA06-A097237DBB3F}" name="Fondo"/>
    <tableColumn id="5" xr3:uid="{1E212A38-59E6-467D-9A91-BBCE5504DAA6}" name="PosPre"/>
    <tableColumn id="6" xr3:uid="{8E1EA01E-A38C-4A9D-AE8D-AC582D7FDBF3}" name="Desc.Pos.presupuestaria"/>
    <tableColumn id="7" xr3:uid="{412D9E92-83DD-4835-A946-A7578E96D8F9}" name="Ley de Presupuesto"/>
    <tableColumn id="8" xr3:uid="{1ACD136E-90B8-443B-A5DA-8BBA84C03C23}" name="Presupuesto Actual"/>
    <tableColumn id="9" xr3:uid="{C580847B-BE85-4EFE-B708-48C803686884}" name="Cuota Liberación"/>
    <tableColumn id="10" xr3:uid="{B7AE06D3-D56F-4981-9A1D-7B4EBF29D8B5}" name="Solicitado"/>
    <tableColumn id="11" xr3:uid="{8534E8F0-1853-453F-A7F0-9ABA69BBC496}" name="Comprometido"/>
    <tableColumn id="12" xr3:uid="{559EED1A-E21B-42E3-BCB1-47B84FB558BB}" name="Recepción Mercancía"/>
    <tableColumn id="13" xr3:uid="{10DEBE34-A176-4E3C-ADCB-72294A4B275D}" name="Devengado"/>
    <tableColumn id="14" xr3:uid="{E86A199F-7E0D-4080-9C52-599A5FD895D5}" name="Pagado"/>
    <tableColumn id="15" xr3:uid="{3FF8346F-C395-4399-9A49-4D9B66E563C7}" name="Disponible Presupuesto"/>
    <tableColumn id="16" xr3:uid="{62E86330-96ED-4534-99E1-9932B8995E4C}" name="Disponible Liberado"/>
    <tableColumn id="17" xr3:uid="{C49CCD76-D881-49AF-AFBD-DA046971D634}" name="% Ejecu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71"/>
  <sheetViews>
    <sheetView showGridLines="0" tabSelected="1" zoomScaleNormal="100" workbookViewId="0">
      <selection activeCell="B12" sqref="B12"/>
    </sheetView>
  </sheetViews>
  <sheetFormatPr baseColWidth="10" defaultColWidth="11.44140625" defaultRowHeight="14.4" x14ac:dyDescent="0.3"/>
  <cols>
    <col min="1" max="1" width="16.33203125" customWidth="1"/>
    <col min="2" max="2" width="45.5546875" customWidth="1"/>
    <col min="3" max="3" width="22.33203125" style="4" customWidth="1"/>
    <col min="4" max="4" width="23.88671875" style="4" customWidth="1"/>
    <col min="5" max="5" width="21.5546875" style="4" customWidth="1"/>
    <col min="6" max="6" width="19.109375" style="4" bestFit="1" customWidth="1"/>
    <col min="7" max="7" width="21.6640625" style="4" customWidth="1"/>
    <col min="8" max="8" width="16.33203125" customWidth="1"/>
    <col min="9" max="9" width="21.109375" customWidth="1"/>
  </cols>
  <sheetData>
    <row r="2" spans="1:11" x14ac:dyDescent="0.3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3">
      <c r="A3" s="85" t="s">
        <v>771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25.5" customHeight="1" x14ac:dyDescent="0.3">
      <c r="A4" s="1"/>
      <c r="B4" s="1"/>
      <c r="C4" s="3"/>
      <c r="D4" s="3"/>
      <c r="E4" s="3"/>
      <c r="F4" s="3"/>
      <c r="G4" s="3"/>
      <c r="H4" s="1"/>
      <c r="I4" s="1"/>
      <c r="J4" s="1"/>
      <c r="K4" s="1"/>
    </row>
    <row r="5" spans="1:11" ht="25.2" x14ac:dyDescent="0.3">
      <c r="A5" s="42" t="s">
        <v>1</v>
      </c>
      <c r="B5" s="42" t="s">
        <v>2</v>
      </c>
      <c r="C5" s="43" t="s">
        <v>3</v>
      </c>
      <c r="D5" s="43" t="s">
        <v>4</v>
      </c>
      <c r="E5" s="43" t="s">
        <v>5</v>
      </c>
      <c r="F5" s="43" t="s">
        <v>6</v>
      </c>
      <c r="G5" s="43" t="s">
        <v>7</v>
      </c>
      <c r="H5" s="43" t="s">
        <v>8</v>
      </c>
      <c r="I5" s="50"/>
      <c r="J5" s="1"/>
      <c r="K5" s="1"/>
    </row>
    <row r="6" spans="1:11" ht="18" customHeight="1" x14ac:dyDescent="0.3">
      <c r="A6" s="86" t="s">
        <v>9</v>
      </c>
      <c r="B6" s="87"/>
      <c r="C6" s="46">
        <f>+C7+C137+C193+C222+C240</f>
        <v>49205644842</v>
      </c>
      <c r="D6" s="46">
        <f t="shared" ref="D6:G6" si="0">+D7+D137+D193+D222+D240</f>
        <v>49201918224.800003</v>
      </c>
      <c r="E6" s="46">
        <f t="shared" si="0"/>
        <v>22545234610.949997</v>
      </c>
      <c r="F6" s="46">
        <f t="shared" si="0"/>
        <v>21967996144.43</v>
      </c>
      <c r="G6" s="46">
        <f t="shared" si="0"/>
        <v>23650872437.340004</v>
      </c>
      <c r="H6" s="41">
        <f t="shared" ref="H6:H69" si="1">+E6/D6</f>
        <v>0.45821861066356095</v>
      </c>
      <c r="I6" s="1"/>
      <c r="J6" s="1"/>
      <c r="K6" s="1"/>
    </row>
    <row r="7" spans="1:11" x14ac:dyDescent="0.3">
      <c r="A7" s="82" t="s">
        <v>10</v>
      </c>
      <c r="B7" s="83" t="s">
        <v>11</v>
      </c>
      <c r="C7" s="84">
        <v>27049558692</v>
      </c>
      <c r="D7" s="84">
        <v>27041775647</v>
      </c>
      <c r="E7" s="84">
        <v>14137195075.700001</v>
      </c>
      <c r="F7" s="84">
        <v>13902413568.950001</v>
      </c>
      <c r="G7" s="84">
        <v>12472886912.73</v>
      </c>
      <c r="H7" s="60">
        <f t="shared" si="1"/>
        <v>0.52279093134434662</v>
      </c>
      <c r="I7" s="51"/>
    </row>
    <row r="8" spans="1:11" x14ac:dyDescent="0.3">
      <c r="A8" s="78" t="s">
        <v>12</v>
      </c>
      <c r="B8" s="79" t="s">
        <v>13</v>
      </c>
      <c r="C8" s="80">
        <v>13383167056</v>
      </c>
      <c r="D8" s="80">
        <v>13682709924</v>
      </c>
      <c r="E8" s="80">
        <v>7324379779.2399998</v>
      </c>
      <c r="F8" s="80">
        <v>7229335908.5100002</v>
      </c>
      <c r="G8" s="80">
        <v>6358330144.7600002</v>
      </c>
      <c r="H8" s="59">
        <f t="shared" si="1"/>
        <v>0.53530183859213121</v>
      </c>
    </row>
    <row r="9" spans="1:11" x14ac:dyDescent="0.3">
      <c r="A9" s="78" t="s">
        <v>14</v>
      </c>
      <c r="B9" s="79" t="s">
        <v>15</v>
      </c>
      <c r="C9" s="80">
        <v>13237872056</v>
      </c>
      <c r="D9" s="80">
        <v>13537780859</v>
      </c>
      <c r="E9" s="80">
        <v>7286238224.5299997</v>
      </c>
      <c r="F9" s="80">
        <v>7191250214</v>
      </c>
      <c r="G9" s="80">
        <v>6251542634.4700003</v>
      </c>
      <c r="H9" s="59">
        <f t="shared" si="1"/>
        <v>0.53821511076433648</v>
      </c>
    </row>
    <row r="10" spans="1:11" x14ac:dyDescent="0.3">
      <c r="A10" s="78" t="s">
        <v>16</v>
      </c>
      <c r="B10" s="79" t="s">
        <v>17</v>
      </c>
      <c r="C10" s="80">
        <v>44100000</v>
      </c>
      <c r="D10" s="80">
        <v>44100000</v>
      </c>
      <c r="E10" s="80">
        <v>27796104.510000002</v>
      </c>
      <c r="F10" s="80">
        <v>27796104.510000002</v>
      </c>
      <c r="G10" s="80">
        <v>16303895.49</v>
      </c>
      <c r="H10" s="59">
        <f t="shared" si="1"/>
        <v>0.6302971544217687</v>
      </c>
    </row>
    <row r="11" spans="1:11" x14ac:dyDescent="0.3">
      <c r="A11" s="78" t="s">
        <v>18</v>
      </c>
      <c r="B11" s="79" t="s">
        <v>19</v>
      </c>
      <c r="C11" s="80">
        <v>101195000</v>
      </c>
      <c r="D11" s="80">
        <v>100829065</v>
      </c>
      <c r="E11" s="80">
        <v>10345450.199999999</v>
      </c>
      <c r="F11" s="80">
        <v>10289590</v>
      </c>
      <c r="G11" s="80">
        <v>90483614.799999997</v>
      </c>
      <c r="H11" s="59">
        <f t="shared" si="1"/>
        <v>0.102603849396005</v>
      </c>
    </row>
    <row r="12" spans="1:11" x14ac:dyDescent="0.3">
      <c r="A12" s="78" t="s">
        <v>20</v>
      </c>
      <c r="B12" s="79" t="s">
        <v>21</v>
      </c>
      <c r="C12" s="80">
        <v>412200000</v>
      </c>
      <c r="D12" s="80">
        <v>421116570</v>
      </c>
      <c r="E12" s="80">
        <v>209185010.62</v>
      </c>
      <c r="F12" s="80">
        <v>206529387.00999999</v>
      </c>
      <c r="G12" s="80">
        <v>211931559.38</v>
      </c>
      <c r="H12" s="59">
        <f t="shared" si="1"/>
        <v>0.49673896854735494</v>
      </c>
    </row>
    <row r="13" spans="1:11" x14ac:dyDescent="0.3">
      <c r="A13" s="78" t="s">
        <v>22</v>
      </c>
      <c r="B13" s="79" t="s">
        <v>23</v>
      </c>
      <c r="C13" s="80">
        <v>401500000</v>
      </c>
      <c r="D13" s="80">
        <v>410416570</v>
      </c>
      <c r="E13" s="80">
        <v>205461279.47</v>
      </c>
      <c r="F13" s="80">
        <v>202899729.08000001</v>
      </c>
      <c r="G13" s="80">
        <v>204955290.53</v>
      </c>
      <c r="H13" s="59">
        <f t="shared" si="1"/>
        <v>0.50061643337158634</v>
      </c>
    </row>
    <row r="14" spans="1:11" x14ac:dyDescent="0.3">
      <c r="A14" s="78" t="s">
        <v>24</v>
      </c>
      <c r="B14" s="79" t="s">
        <v>25</v>
      </c>
      <c r="C14" s="80">
        <v>10700000</v>
      </c>
      <c r="D14" s="80">
        <v>10700000</v>
      </c>
      <c r="E14" s="80">
        <v>3723731.15</v>
      </c>
      <c r="F14" s="80">
        <v>3629657.93</v>
      </c>
      <c r="G14" s="80">
        <v>6976268.8499999996</v>
      </c>
      <c r="H14" s="59">
        <f t="shared" si="1"/>
        <v>0.34801225700934579</v>
      </c>
    </row>
    <row r="15" spans="1:11" x14ac:dyDescent="0.3">
      <c r="A15" s="78" t="s">
        <v>26</v>
      </c>
      <c r="B15" s="79" t="s">
        <v>27</v>
      </c>
      <c r="C15" s="80">
        <v>8847258427</v>
      </c>
      <c r="D15" s="80">
        <v>8525832916</v>
      </c>
      <c r="E15" s="80">
        <v>4109850047.0700002</v>
      </c>
      <c r="F15" s="80">
        <v>4092366285.6199999</v>
      </c>
      <c r="G15" s="80">
        <v>4415982868.9300003</v>
      </c>
      <c r="H15" s="59">
        <f t="shared" si="1"/>
        <v>0.48204674986736512</v>
      </c>
    </row>
    <row r="16" spans="1:11" x14ac:dyDescent="0.3">
      <c r="A16" s="78" t="s">
        <v>28</v>
      </c>
      <c r="B16" s="79" t="s">
        <v>29</v>
      </c>
      <c r="C16" s="80">
        <v>3124508000</v>
      </c>
      <c r="D16" s="80">
        <v>2968841072</v>
      </c>
      <c r="E16" s="80">
        <v>1536511333.25</v>
      </c>
      <c r="F16" s="80">
        <v>1526728446.4300001</v>
      </c>
      <c r="G16" s="80">
        <v>1432329738.75</v>
      </c>
      <c r="H16" s="59">
        <f t="shared" si="1"/>
        <v>0.5175458355589605</v>
      </c>
    </row>
    <row r="17" spans="1:8" x14ac:dyDescent="0.3">
      <c r="A17" s="78" t="s">
        <v>30</v>
      </c>
      <c r="B17" s="79" t="s">
        <v>31</v>
      </c>
      <c r="C17" s="80">
        <v>1890838844</v>
      </c>
      <c r="D17" s="80">
        <v>1821284313</v>
      </c>
      <c r="E17" s="80">
        <v>939786541.69000006</v>
      </c>
      <c r="F17" s="80">
        <v>933846538.57000005</v>
      </c>
      <c r="G17" s="80">
        <v>881497771.30999994</v>
      </c>
      <c r="H17" s="59">
        <f t="shared" si="1"/>
        <v>0.51600210630595822</v>
      </c>
    </row>
    <row r="18" spans="1:8" x14ac:dyDescent="0.3">
      <c r="A18" s="78" t="s">
        <v>32</v>
      </c>
      <c r="B18" s="79" t="s">
        <v>33</v>
      </c>
      <c r="C18" s="80">
        <v>1742050528</v>
      </c>
      <c r="D18" s="80">
        <v>1742654448</v>
      </c>
      <c r="E18" s="80">
        <v>4137308.02</v>
      </c>
      <c r="F18" s="80">
        <v>4137308.02</v>
      </c>
      <c r="G18" s="80">
        <v>1738517139.98</v>
      </c>
      <c r="H18" s="59">
        <f t="shared" si="1"/>
        <v>2.3741413707968799E-3</v>
      </c>
    </row>
    <row r="19" spans="1:8" x14ac:dyDescent="0.3">
      <c r="A19" s="78" t="s">
        <v>34</v>
      </c>
      <c r="B19" s="79" t="s">
        <v>35</v>
      </c>
      <c r="C19" s="80">
        <v>1531461055</v>
      </c>
      <c r="D19" s="80">
        <v>1441713724</v>
      </c>
      <c r="E19" s="80">
        <v>1341934307.3900001</v>
      </c>
      <c r="F19" s="80">
        <v>1341934307.3900001</v>
      </c>
      <c r="G19" s="80">
        <v>99779416.609999999</v>
      </c>
      <c r="H19" s="59">
        <f t="shared" si="1"/>
        <v>0.93079110301234813</v>
      </c>
    </row>
    <row r="20" spans="1:8" x14ac:dyDescent="0.3">
      <c r="A20" s="78" t="s">
        <v>36</v>
      </c>
      <c r="B20" s="79" t="s">
        <v>37</v>
      </c>
      <c r="C20" s="80">
        <v>558400000</v>
      </c>
      <c r="D20" s="80">
        <v>551339359</v>
      </c>
      <c r="E20" s="80">
        <v>287480556.72000003</v>
      </c>
      <c r="F20" s="80">
        <v>285719685.20999998</v>
      </c>
      <c r="G20" s="80">
        <v>263858802.28</v>
      </c>
      <c r="H20" s="59">
        <f t="shared" si="1"/>
        <v>0.52142215502521383</v>
      </c>
    </row>
    <row r="21" spans="1:8" x14ac:dyDescent="0.3">
      <c r="A21" s="78" t="s">
        <v>38</v>
      </c>
      <c r="B21" s="79" t="s">
        <v>39</v>
      </c>
      <c r="C21" s="80">
        <v>2037999428</v>
      </c>
      <c r="D21" s="80">
        <v>2038628297</v>
      </c>
      <c r="E21" s="80">
        <v>1164027543.1900001</v>
      </c>
      <c r="F21" s="80">
        <v>1104818681.8</v>
      </c>
      <c r="G21" s="80">
        <v>683592026.40999997</v>
      </c>
      <c r="H21" s="59">
        <f t="shared" si="1"/>
        <v>0.57098566958133423</v>
      </c>
    </row>
    <row r="22" spans="1:8" x14ac:dyDescent="0.3">
      <c r="A22" s="78" t="s">
        <v>40</v>
      </c>
      <c r="B22" s="79" t="s">
        <v>41</v>
      </c>
      <c r="C22" s="80">
        <v>249240966</v>
      </c>
      <c r="D22" s="80">
        <v>249240966</v>
      </c>
      <c r="E22" s="80">
        <v>145667601</v>
      </c>
      <c r="F22" s="80">
        <v>145667601</v>
      </c>
      <c r="G22" s="80">
        <v>49848193.200000003</v>
      </c>
      <c r="H22" s="59">
        <f t="shared" si="1"/>
        <v>0.58444485807361224</v>
      </c>
    </row>
    <row r="23" spans="1:8" x14ac:dyDescent="0.3">
      <c r="A23" s="78" t="s">
        <v>42</v>
      </c>
      <c r="B23" s="79" t="s">
        <v>41</v>
      </c>
      <c r="C23" s="80">
        <v>46644276</v>
      </c>
      <c r="D23" s="80">
        <v>46644276</v>
      </c>
      <c r="E23" s="80">
        <v>26414232</v>
      </c>
      <c r="F23" s="80">
        <v>26414232</v>
      </c>
      <c r="G23" s="80">
        <v>9328855.1999999993</v>
      </c>
      <c r="H23" s="59">
        <f t="shared" si="1"/>
        <v>0.56629096354716713</v>
      </c>
    </row>
    <row r="24" spans="1:8" x14ac:dyDescent="0.3">
      <c r="A24" s="78" t="s">
        <v>43</v>
      </c>
      <c r="B24" s="79" t="s">
        <v>41</v>
      </c>
      <c r="C24" s="80">
        <v>167142121</v>
      </c>
      <c r="D24" s="80">
        <v>167142121</v>
      </c>
      <c r="E24" s="80">
        <v>94450666.060000002</v>
      </c>
      <c r="F24" s="80">
        <v>94450666.060000002</v>
      </c>
      <c r="G24" s="80">
        <v>72691454.939999998</v>
      </c>
      <c r="H24" s="59">
        <f t="shared" si="1"/>
        <v>0.56509194387930495</v>
      </c>
    </row>
    <row r="25" spans="1:8" x14ac:dyDescent="0.3">
      <c r="A25" s="78" t="s">
        <v>44</v>
      </c>
      <c r="B25" s="79" t="s">
        <v>41</v>
      </c>
      <c r="C25" s="80">
        <v>68033515</v>
      </c>
      <c r="D25" s="80">
        <v>68033515</v>
      </c>
      <c r="E25" s="80">
        <v>35716699</v>
      </c>
      <c r="F25" s="80">
        <v>30970672</v>
      </c>
      <c r="G25" s="80">
        <v>32316816</v>
      </c>
      <c r="H25" s="59">
        <f t="shared" si="1"/>
        <v>0.52498682450847933</v>
      </c>
    </row>
    <row r="26" spans="1:8" x14ac:dyDescent="0.3">
      <c r="A26" s="78" t="s">
        <v>45</v>
      </c>
      <c r="B26" s="79" t="s">
        <v>41</v>
      </c>
      <c r="C26" s="80">
        <v>14982863</v>
      </c>
      <c r="D26" s="80">
        <v>14982863</v>
      </c>
      <c r="E26" s="80">
        <v>7334517.79</v>
      </c>
      <c r="F26" s="80">
        <v>7334517.79</v>
      </c>
      <c r="G26" s="80">
        <v>7648345.21</v>
      </c>
      <c r="H26" s="59">
        <f t="shared" si="1"/>
        <v>0.48952712108493551</v>
      </c>
    </row>
    <row r="27" spans="1:8" x14ac:dyDescent="0.3">
      <c r="A27" s="78" t="s">
        <v>46</v>
      </c>
      <c r="B27" s="79" t="s">
        <v>41</v>
      </c>
      <c r="C27" s="80">
        <v>15208102</v>
      </c>
      <c r="D27" s="80">
        <v>15208102</v>
      </c>
      <c r="E27" s="80">
        <v>8462249</v>
      </c>
      <c r="F27" s="80">
        <v>7298587</v>
      </c>
      <c r="G27" s="80">
        <v>6745853</v>
      </c>
      <c r="H27" s="59">
        <f t="shared" si="1"/>
        <v>0.55643031589346259</v>
      </c>
    </row>
    <row r="28" spans="1:8" x14ac:dyDescent="0.3">
      <c r="A28" s="78" t="s">
        <v>47</v>
      </c>
      <c r="B28" s="79" t="s">
        <v>41</v>
      </c>
      <c r="C28" s="80">
        <v>21579250</v>
      </c>
      <c r="D28" s="80">
        <v>21856750</v>
      </c>
      <c r="E28" s="80">
        <v>14629625</v>
      </c>
      <c r="F28" s="80">
        <v>13092099</v>
      </c>
      <c r="G28" s="80">
        <v>7227125</v>
      </c>
      <c r="H28" s="59">
        <f t="shared" si="1"/>
        <v>0.6693412790099168</v>
      </c>
    </row>
    <row r="29" spans="1:8" x14ac:dyDescent="0.3">
      <c r="A29" s="78" t="s">
        <v>48</v>
      </c>
      <c r="B29" s="79" t="s">
        <v>41</v>
      </c>
      <c r="C29" s="80">
        <v>9077002</v>
      </c>
      <c r="D29" s="80">
        <v>9077002</v>
      </c>
      <c r="E29" s="80">
        <v>6303926</v>
      </c>
      <c r="F29" s="80">
        <v>5617730</v>
      </c>
      <c r="G29" s="80">
        <v>2773076</v>
      </c>
      <c r="H29" s="59">
        <f t="shared" si="1"/>
        <v>0.69449428346495901</v>
      </c>
    </row>
    <row r="30" spans="1:8" x14ac:dyDescent="0.3">
      <c r="A30" s="78" t="s">
        <v>49</v>
      </c>
      <c r="B30" s="79" t="s">
        <v>41</v>
      </c>
      <c r="C30" s="80">
        <v>4738093</v>
      </c>
      <c r="D30" s="80">
        <v>4738093</v>
      </c>
      <c r="E30" s="80">
        <v>1940086.66</v>
      </c>
      <c r="F30" s="80">
        <v>1654278.66</v>
      </c>
      <c r="G30" s="80">
        <v>2798006.34</v>
      </c>
      <c r="H30" s="59">
        <f t="shared" si="1"/>
        <v>0.40946571964712386</v>
      </c>
    </row>
    <row r="31" spans="1:8" x14ac:dyDescent="0.3">
      <c r="A31" s="78" t="s">
        <v>50</v>
      </c>
      <c r="B31" s="79" t="s">
        <v>41</v>
      </c>
      <c r="C31" s="80">
        <v>68986124</v>
      </c>
      <c r="D31" s="80">
        <v>68986124</v>
      </c>
      <c r="E31" s="80">
        <v>37653330</v>
      </c>
      <c r="F31" s="80">
        <v>37653330</v>
      </c>
      <c r="G31" s="80">
        <v>13797224.800000001</v>
      </c>
      <c r="H31" s="59">
        <f t="shared" si="1"/>
        <v>0.54581019800445663</v>
      </c>
    </row>
    <row r="32" spans="1:8" x14ac:dyDescent="0.3">
      <c r="A32" s="78" t="s">
        <v>51</v>
      </c>
      <c r="B32" s="79" t="s">
        <v>41</v>
      </c>
      <c r="C32" s="80">
        <v>193649087</v>
      </c>
      <c r="D32" s="80">
        <v>193649087</v>
      </c>
      <c r="E32" s="80">
        <v>110360304</v>
      </c>
      <c r="F32" s="80">
        <v>110360304</v>
      </c>
      <c r="G32" s="80">
        <v>38729817.399999999</v>
      </c>
      <c r="H32" s="59">
        <f t="shared" si="1"/>
        <v>0.56989839564800016</v>
      </c>
    </row>
    <row r="33" spans="1:8" x14ac:dyDescent="0.3">
      <c r="A33" s="78" t="s">
        <v>52</v>
      </c>
      <c r="B33" s="79" t="s">
        <v>41</v>
      </c>
      <c r="C33" s="80">
        <v>216244237</v>
      </c>
      <c r="D33" s="80">
        <v>216244237</v>
      </c>
      <c r="E33" s="80">
        <v>123868413</v>
      </c>
      <c r="F33" s="80">
        <v>123868413</v>
      </c>
      <c r="G33" s="80">
        <v>43248847.399999999</v>
      </c>
      <c r="H33" s="59">
        <f t="shared" si="1"/>
        <v>0.57281717523875564</v>
      </c>
    </row>
    <row r="34" spans="1:8" x14ac:dyDescent="0.3">
      <c r="A34" s="78" t="s">
        <v>53</v>
      </c>
      <c r="B34" s="79" t="s">
        <v>41</v>
      </c>
      <c r="C34" s="80">
        <v>176960290</v>
      </c>
      <c r="D34" s="80">
        <v>176960290</v>
      </c>
      <c r="E34" s="80">
        <v>99088532</v>
      </c>
      <c r="F34" s="80">
        <v>99088532</v>
      </c>
      <c r="G34" s="80">
        <v>77871758</v>
      </c>
      <c r="H34" s="59">
        <f t="shared" si="1"/>
        <v>0.55994783914515511</v>
      </c>
    </row>
    <row r="35" spans="1:8" x14ac:dyDescent="0.3">
      <c r="A35" s="78" t="s">
        <v>54</v>
      </c>
      <c r="B35" s="79" t="s">
        <v>41</v>
      </c>
      <c r="C35" s="80">
        <v>180731336</v>
      </c>
      <c r="D35" s="80">
        <v>180731336</v>
      </c>
      <c r="E35" s="80">
        <v>103993087</v>
      </c>
      <c r="F35" s="80">
        <v>90905624</v>
      </c>
      <c r="G35" s="80">
        <v>76738249</v>
      </c>
      <c r="H35" s="59">
        <f t="shared" si="1"/>
        <v>0.57540152859822824</v>
      </c>
    </row>
    <row r="36" spans="1:8" x14ac:dyDescent="0.3">
      <c r="A36" s="78" t="s">
        <v>55</v>
      </c>
      <c r="B36" s="79" t="s">
        <v>41</v>
      </c>
      <c r="C36" s="80">
        <v>104842234</v>
      </c>
      <c r="D36" s="80">
        <v>104472234</v>
      </c>
      <c r="E36" s="80">
        <v>59748545.609999999</v>
      </c>
      <c r="F36" s="80">
        <v>51792908.119999997</v>
      </c>
      <c r="G36" s="80">
        <v>44723688.390000001</v>
      </c>
      <c r="H36" s="59">
        <f t="shared" si="1"/>
        <v>0.57190837529137162</v>
      </c>
    </row>
    <row r="37" spans="1:8" x14ac:dyDescent="0.3">
      <c r="A37" s="78" t="s">
        <v>56</v>
      </c>
      <c r="B37" s="79" t="s">
        <v>41</v>
      </c>
      <c r="C37" s="80">
        <v>142447093</v>
      </c>
      <c r="D37" s="80">
        <v>142447093</v>
      </c>
      <c r="E37" s="80">
        <v>89423591.560000002</v>
      </c>
      <c r="F37" s="80">
        <v>78476954.560000002</v>
      </c>
      <c r="G37" s="80">
        <v>53023501.439999998</v>
      </c>
      <c r="H37" s="59">
        <f t="shared" si="1"/>
        <v>0.62776705144835776</v>
      </c>
    </row>
    <row r="38" spans="1:8" x14ac:dyDescent="0.3">
      <c r="A38" s="78" t="s">
        <v>57</v>
      </c>
      <c r="B38" s="79" t="s">
        <v>41</v>
      </c>
      <c r="C38" s="80">
        <v>16669969</v>
      </c>
      <c r="D38" s="80">
        <v>17359088</v>
      </c>
      <c r="E38" s="80">
        <v>10421389.91</v>
      </c>
      <c r="F38" s="80">
        <v>9010335.2899999991</v>
      </c>
      <c r="G38" s="80">
        <v>6937698.0899999999</v>
      </c>
      <c r="H38" s="59">
        <f t="shared" si="1"/>
        <v>0.60034201739169712</v>
      </c>
    </row>
    <row r="39" spans="1:8" x14ac:dyDescent="0.3">
      <c r="A39" s="78" t="s">
        <v>58</v>
      </c>
      <c r="B39" s="79" t="s">
        <v>41</v>
      </c>
      <c r="C39" s="80">
        <v>21630998</v>
      </c>
      <c r="D39" s="80">
        <v>21630998</v>
      </c>
      <c r="E39" s="80">
        <v>10373330</v>
      </c>
      <c r="F39" s="80">
        <v>10373330</v>
      </c>
      <c r="G39" s="80">
        <v>5806617</v>
      </c>
      <c r="H39" s="59">
        <f t="shared" si="1"/>
        <v>0.47955854833882378</v>
      </c>
    </row>
    <row r="40" spans="1:8" x14ac:dyDescent="0.3">
      <c r="A40" s="78" t="s">
        <v>59</v>
      </c>
      <c r="B40" s="79" t="s">
        <v>41</v>
      </c>
      <c r="C40" s="80">
        <v>154082627</v>
      </c>
      <c r="D40" s="80">
        <v>154082627</v>
      </c>
      <c r="E40" s="80">
        <v>86748650</v>
      </c>
      <c r="F40" s="80">
        <v>76126728</v>
      </c>
      <c r="G40" s="80">
        <v>67333977</v>
      </c>
      <c r="H40" s="59">
        <f t="shared" si="1"/>
        <v>0.56300085018669888</v>
      </c>
    </row>
    <row r="41" spans="1:8" x14ac:dyDescent="0.3">
      <c r="A41" s="78" t="s">
        <v>60</v>
      </c>
      <c r="B41" s="79" t="s">
        <v>41</v>
      </c>
      <c r="C41" s="80">
        <v>60596452</v>
      </c>
      <c r="D41" s="80">
        <v>60596452</v>
      </c>
      <c r="E41" s="80">
        <v>31773436.760000002</v>
      </c>
      <c r="F41" s="80">
        <v>28008996</v>
      </c>
      <c r="G41" s="80">
        <v>28823015.239999998</v>
      </c>
      <c r="H41" s="59">
        <f t="shared" si="1"/>
        <v>0.52434483721918246</v>
      </c>
    </row>
    <row r="42" spans="1:8" x14ac:dyDescent="0.3">
      <c r="A42" s="78" t="s">
        <v>61</v>
      </c>
      <c r="B42" s="79" t="s">
        <v>62</v>
      </c>
      <c r="C42" s="80">
        <v>13472485</v>
      </c>
      <c r="D42" s="80">
        <v>13472485</v>
      </c>
      <c r="E42" s="80">
        <v>7968673</v>
      </c>
      <c r="F42" s="80">
        <v>7968673</v>
      </c>
      <c r="G42" s="80">
        <v>2694497</v>
      </c>
      <c r="H42" s="59">
        <f t="shared" si="1"/>
        <v>0.59147759303498948</v>
      </c>
    </row>
    <row r="43" spans="1:8" x14ac:dyDescent="0.3">
      <c r="A43" s="78" t="s">
        <v>63</v>
      </c>
      <c r="B43" s="79" t="s">
        <v>62</v>
      </c>
      <c r="C43" s="80">
        <v>2521312</v>
      </c>
      <c r="D43" s="80">
        <v>2521312</v>
      </c>
      <c r="E43" s="80">
        <v>1439185</v>
      </c>
      <c r="F43" s="80">
        <v>1439185</v>
      </c>
      <c r="G43" s="80">
        <v>504262.40000000002</v>
      </c>
      <c r="H43" s="59">
        <f t="shared" si="1"/>
        <v>0.5708079761647904</v>
      </c>
    </row>
    <row r="44" spans="1:8" x14ac:dyDescent="0.3">
      <c r="A44" s="78" t="s">
        <v>64</v>
      </c>
      <c r="B44" s="79" t="s">
        <v>62</v>
      </c>
      <c r="C44" s="80">
        <v>9034710</v>
      </c>
      <c r="D44" s="80">
        <v>9034710</v>
      </c>
      <c r="E44" s="80">
        <v>5105441.42</v>
      </c>
      <c r="F44" s="80">
        <v>5105441.42</v>
      </c>
      <c r="G44" s="80">
        <v>3929268.58</v>
      </c>
      <c r="H44" s="59">
        <f t="shared" si="1"/>
        <v>0.56509189780302849</v>
      </c>
    </row>
    <row r="45" spans="1:8" x14ac:dyDescent="0.3">
      <c r="A45" s="78" t="s">
        <v>65</v>
      </c>
      <c r="B45" s="79" t="s">
        <v>62</v>
      </c>
      <c r="C45" s="80">
        <v>3677487</v>
      </c>
      <c r="D45" s="80">
        <v>3677487</v>
      </c>
      <c r="E45" s="80">
        <v>1928338</v>
      </c>
      <c r="F45" s="80">
        <v>1672058</v>
      </c>
      <c r="G45" s="80">
        <v>1749149</v>
      </c>
      <c r="H45" s="59">
        <f t="shared" si="1"/>
        <v>0.52436296851627207</v>
      </c>
    </row>
    <row r="46" spans="1:8" x14ac:dyDescent="0.3">
      <c r="A46" s="78" t="s">
        <v>66</v>
      </c>
      <c r="B46" s="79" t="s">
        <v>62</v>
      </c>
      <c r="C46" s="80">
        <v>809884</v>
      </c>
      <c r="D46" s="80">
        <v>809884</v>
      </c>
      <c r="E46" s="80">
        <v>396460.44</v>
      </c>
      <c r="F46" s="80">
        <v>396460.44</v>
      </c>
      <c r="G46" s="80">
        <v>413423.56</v>
      </c>
      <c r="H46" s="59">
        <f t="shared" si="1"/>
        <v>0.48952743849736507</v>
      </c>
    </row>
    <row r="47" spans="1:8" x14ac:dyDescent="0.3">
      <c r="A47" s="78" t="s">
        <v>67</v>
      </c>
      <c r="B47" s="79" t="s">
        <v>62</v>
      </c>
      <c r="C47" s="80">
        <v>822060</v>
      </c>
      <c r="D47" s="80">
        <v>822060</v>
      </c>
      <c r="E47" s="80">
        <v>455952</v>
      </c>
      <c r="F47" s="80">
        <v>393300</v>
      </c>
      <c r="G47" s="80">
        <v>366108</v>
      </c>
      <c r="H47" s="59">
        <f t="shared" si="1"/>
        <v>0.55464564630318958</v>
      </c>
    </row>
    <row r="48" spans="1:8" x14ac:dyDescent="0.3">
      <c r="A48" s="78" t="s">
        <v>68</v>
      </c>
      <c r="B48" s="79" t="s">
        <v>62</v>
      </c>
      <c r="C48" s="80">
        <v>1166446</v>
      </c>
      <c r="D48" s="80">
        <v>1181446</v>
      </c>
      <c r="E48" s="80">
        <v>788542</v>
      </c>
      <c r="F48" s="80">
        <v>705434</v>
      </c>
      <c r="G48" s="80">
        <v>392904</v>
      </c>
      <c r="H48" s="59">
        <f t="shared" si="1"/>
        <v>0.66743803779436384</v>
      </c>
    </row>
    <row r="49" spans="1:8" x14ac:dyDescent="0.3">
      <c r="A49" s="78" t="s">
        <v>69</v>
      </c>
      <c r="B49" s="79" t="s">
        <v>62</v>
      </c>
      <c r="C49" s="80">
        <v>490649</v>
      </c>
      <c r="D49" s="80">
        <v>490649</v>
      </c>
      <c r="E49" s="80">
        <v>169790</v>
      </c>
      <c r="F49" s="80">
        <v>151244</v>
      </c>
      <c r="G49" s="80">
        <v>320859</v>
      </c>
      <c r="H49" s="59">
        <f t="shared" si="1"/>
        <v>0.34605186192165888</v>
      </c>
    </row>
    <row r="50" spans="1:8" x14ac:dyDescent="0.3">
      <c r="A50" s="78" t="s">
        <v>70</v>
      </c>
      <c r="B50" s="79" t="s">
        <v>62</v>
      </c>
      <c r="C50" s="80">
        <v>256113</v>
      </c>
      <c r="D50" s="80">
        <v>256113</v>
      </c>
      <c r="E50" s="80">
        <v>256113</v>
      </c>
      <c r="F50" s="80">
        <v>256113</v>
      </c>
      <c r="G50" s="81">
        <v>0</v>
      </c>
      <c r="H50" s="59">
        <f t="shared" si="1"/>
        <v>1</v>
      </c>
    </row>
    <row r="51" spans="1:8" x14ac:dyDescent="0.3">
      <c r="A51" s="78" t="s">
        <v>71</v>
      </c>
      <c r="B51" s="79" t="s">
        <v>62</v>
      </c>
      <c r="C51" s="80">
        <v>3728980</v>
      </c>
      <c r="D51" s="80">
        <v>3728980</v>
      </c>
      <c r="E51" s="80">
        <v>2054289</v>
      </c>
      <c r="F51" s="80">
        <v>2054289</v>
      </c>
      <c r="G51" s="80">
        <v>745796</v>
      </c>
      <c r="H51" s="59">
        <f t="shared" si="1"/>
        <v>0.5508983689909841</v>
      </c>
    </row>
    <row r="52" spans="1:8" x14ac:dyDescent="0.3">
      <c r="A52" s="78" t="s">
        <v>72</v>
      </c>
      <c r="B52" s="79" t="s">
        <v>62</v>
      </c>
      <c r="C52" s="80">
        <v>10467518</v>
      </c>
      <c r="D52" s="80">
        <v>10467518</v>
      </c>
      <c r="E52" s="80">
        <v>5968737</v>
      </c>
      <c r="F52" s="80">
        <v>5968737</v>
      </c>
      <c r="G52" s="80">
        <v>2093503.6</v>
      </c>
      <c r="H52" s="59">
        <f t="shared" si="1"/>
        <v>0.57021511689781668</v>
      </c>
    </row>
    <row r="53" spans="1:8" x14ac:dyDescent="0.3">
      <c r="A53" s="78" t="s">
        <v>73</v>
      </c>
      <c r="B53" s="79" t="s">
        <v>62</v>
      </c>
      <c r="C53" s="80">
        <v>11688878</v>
      </c>
      <c r="D53" s="80">
        <v>11688878</v>
      </c>
      <c r="E53" s="80">
        <v>6696497</v>
      </c>
      <c r="F53" s="80">
        <v>6696497</v>
      </c>
      <c r="G53" s="80">
        <v>2337775.6</v>
      </c>
      <c r="H53" s="59">
        <f t="shared" si="1"/>
        <v>0.57289476372325898</v>
      </c>
    </row>
    <row r="54" spans="1:8" x14ac:dyDescent="0.3">
      <c r="A54" s="78" t="s">
        <v>74</v>
      </c>
      <c r="B54" s="79" t="s">
        <v>62</v>
      </c>
      <c r="C54" s="80">
        <v>9565421</v>
      </c>
      <c r="D54" s="80">
        <v>9565421</v>
      </c>
      <c r="E54" s="80">
        <v>5352795</v>
      </c>
      <c r="F54" s="80">
        <v>5352795</v>
      </c>
      <c r="G54" s="80">
        <v>4212626</v>
      </c>
      <c r="H54" s="59">
        <f t="shared" si="1"/>
        <v>0.55959847454701683</v>
      </c>
    </row>
    <row r="55" spans="1:8" x14ac:dyDescent="0.3">
      <c r="A55" s="78" t="s">
        <v>75</v>
      </c>
      <c r="B55" s="79" t="s">
        <v>62</v>
      </c>
      <c r="C55" s="80">
        <v>9769262</v>
      </c>
      <c r="D55" s="80">
        <v>9769262</v>
      </c>
      <c r="E55" s="80">
        <v>5616511</v>
      </c>
      <c r="F55" s="80">
        <v>4909443</v>
      </c>
      <c r="G55" s="80">
        <v>4152751</v>
      </c>
      <c r="H55" s="59">
        <f t="shared" si="1"/>
        <v>0.5749166108965037</v>
      </c>
    </row>
    <row r="56" spans="1:8" x14ac:dyDescent="0.3">
      <c r="A56" s="78" t="s">
        <v>76</v>
      </c>
      <c r="B56" s="79" t="s">
        <v>62</v>
      </c>
      <c r="C56" s="80">
        <v>5667148</v>
      </c>
      <c r="D56" s="80">
        <v>5647148</v>
      </c>
      <c r="E56" s="80">
        <v>3229128.97</v>
      </c>
      <c r="F56" s="80">
        <v>2799101.97</v>
      </c>
      <c r="G56" s="80">
        <v>2418019.0299999998</v>
      </c>
      <c r="H56" s="59">
        <f t="shared" si="1"/>
        <v>0.57181589184487469</v>
      </c>
    </row>
    <row r="57" spans="1:8" x14ac:dyDescent="0.3">
      <c r="A57" s="78" t="s">
        <v>77</v>
      </c>
      <c r="B57" s="79" t="s">
        <v>78</v>
      </c>
      <c r="C57" s="80">
        <v>7699843</v>
      </c>
      <c r="D57" s="80">
        <v>7699843</v>
      </c>
      <c r="E57" s="80">
        <v>4695807.4400000004</v>
      </c>
      <c r="F57" s="80">
        <v>4105143.44</v>
      </c>
      <c r="G57" s="80">
        <v>3004035.56</v>
      </c>
      <c r="H57" s="59">
        <f t="shared" si="1"/>
        <v>0.60985755683589915</v>
      </c>
    </row>
    <row r="58" spans="1:8" x14ac:dyDescent="0.3">
      <c r="A58" s="78" t="s">
        <v>79</v>
      </c>
      <c r="B58" s="79" t="s">
        <v>62</v>
      </c>
      <c r="C58" s="80">
        <v>901079</v>
      </c>
      <c r="D58" s="80">
        <v>938329</v>
      </c>
      <c r="E58" s="80">
        <v>563317.68999999994</v>
      </c>
      <c r="F58" s="80">
        <v>487043.05</v>
      </c>
      <c r="G58" s="80">
        <v>375011.31</v>
      </c>
      <c r="H58" s="59">
        <f t="shared" si="1"/>
        <v>0.6003413408303484</v>
      </c>
    </row>
    <row r="59" spans="1:8" x14ac:dyDescent="0.3">
      <c r="A59" s="78" t="s">
        <v>80</v>
      </c>
      <c r="B59" s="79" t="s">
        <v>62</v>
      </c>
      <c r="C59" s="80">
        <v>1169243</v>
      </c>
      <c r="D59" s="80">
        <v>1169243</v>
      </c>
      <c r="E59" s="80">
        <v>560714</v>
      </c>
      <c r="F59" s="80">
        <v>560714</v>
      </c>
      <c r="G59" s="80">
        <v>274682</v>
      </c>
      <c r="H59" s="59">
        <f t="shared" si="1"/>
        <v>0.4795530099389092</v>
      </c>
    </row>
    <row r="60" spans="1:8" x14ac:dyDescent="0.3">
      <c r="A60" s="78" t="s">
        <v>81</v>
      </c>
      <c r="B60" s="79" t="s">
        <v>62</v>
      </c>
      <c r="C60" s="80">
        <v>8328791</v>
      </c>
      <c r="D60" s="80">
        <v>8328791</v>
      </c>
      <c r="E60" s="80">
        <v>4691843</v>
      </c>
      <c r="F60" s="80">
        <v>4117752</v>
      </c>
      <c r="G60" s="80">
        <v>3636948</v>
      </c>
      <c r="H60" s="59">
        <f t="shared" si="1"/>
        <v>0.56332821894558283</v>
      </c>
    </row>
    <row r="61" spans="1:8" x14ac:dyDescent="0.3">
      <c r="A61" s="78" t="s">
        <v>82</v>
      </c>
      <c r="B61" s="79" t="s">
        <v>62</v>
      </c>
      <c r="C61" s="80">
        <v>3275484</v>
      </c>
      <c r="D61" s="80">
        <v>3275484</v>
      </c>
      <c r="E61" s="80">
        <v>1717195.88</v>
      </c>
      <c r="F61" s="80">
        <v>1513419</v>
      </c>
      <c r="G61" s="80">
        <v>1558288.12</v>
      </c>
      <c r="H61" s="59">
        <f t="shared" si="1"/>
        <v>0.5242571418452967</v>
      </c>
    </row>
    <row r="62" spans="1:8" x14ac:dyDescent="0.3">
      <c r="A62" s="78" t="s">
        <v>83</v>
      </c>
      <c r="B62" s="79" t="s">
        <v>84</v>
      </c>
      <c r="C62" s="80">
        <v>2368933781</v>
      </c>
      <c r="D62" s="80">
        <v>2373487940</v>
      </c>
      <c r="E62" s="80">
        <v>1329752695.5799999</v>
      </c>
      <c r="F62" s="80">
        <v>1269363306.01</v>
      </c>
      <c r="G62" s="80">
        <v>803050313.25</v>
      </c>
      <c r="H62" s="59">
        <f t="shared" si="1"/>
        <v>0.56025256044907479</v>
      </c>
    </row>
    <row r="63" spans="1:8" x14ac:dyDescent="0.3">
      <c r="A63" s="78" t="s">
        <v>85</v>
      </c>
      <c r="B63" s="79" t="s">
        <v>86</v>
      </c>
      <c r="C63" s="80">
        <v>146041733</v>
      </c>
      <c r="D63" s="80">
        <v>146041733</v>
      </c>
      <c r="E63" s="80">
        <v>85343616</v>
      </c>
      <c r="F63" s="80">
        <v>85343616</v>
      </c>
      <c r="G63" s="80">
        <v>29208346.600000001</v>
      </c>
      <c r="H63" s="59">
        <f t="shared" si="1"/>
        <v>0.58437827494145111</v>
      </c>
    </row>
    <row r="64" spans="1:8" x14ac:dyDescent="0.3">
      <c r="A64" s="78" t="s">
        <v>87</v>
      </c>
      <c r="B64" s="79" t="s">
        <v>86</v>
      </c>
      <c r="C64" s="80">
        <v>27331025</v>
      </c>
      <c r="D64" s="80">
        <v>27331025</v>
      </c>
      <c r="E64" s="80">
        <v>15472519</v>
      </c>
      <c r="F64" s="80">
        <v>15472519</v>
      </c>
      <c r="G64" s="80">
        <v>5466205</v>
      </c>
      <c r="H64" s="59">
        <f t="shared" si="1"/>
        <v>0.56611557744358287</v>
      </c>
    </row>
    <row r="65" spans="1:8" x14ac:dyDescent="0.3">
      <c r="A65" s="78" t="s">
        <v>88</v>
      </c>
      <c r="B65" s="79" t="s">
        <v>86</v>
      </c>
      <c r="C65" s="80">
        <v>97936248</v>
      </c>
      <c r="D65" s="80">
        <v>97936248</v>
      </c>
      <c r="E65" s="80">
        <v>55342984.859999999</v>
      </c>
      <c r="F65" s="80">
        <v>55342984.859999999</v>
      </c>
      <c r="G65" s="80">
        <v>42593263.140000001</v>
      </c>
      <c r="H65" s="59">
        <f t="shared" si="1"/>
        <v>0.56509194491502268</v>
      </c>
    </row>
    <row r="66" spans="1:8" x14ac:dyDescent="0.3">
      <c r="A66" s="78" t="s">
        <v>89</v>
      </c>
      <c r="B66" s="79" t="s">
        <v>86</v>
      </c>
      <c r="C66" s="80">
        <v>39863962</v>
      </c>
      <c r="D66" s="80">
        <v>39863962</v>
      </c>
      <c r="E66" s="80">
        <v>20948540</v>
      </c>
      <c r="F66" s="80">
        <v>18169992</v>
      </c>
      <c r="G66" s="80">
        <v>18915422</v>
      </c>
      <c r="H66" s="59">
        <f t="shared" si="1"/>
        <v>0.52550070161114437</v>
      </c>
    </row>
    <row r="67" spans="1:8" x14ac:dyDescent="0.3">
      <c r="A67" s="78" t="s">
        <v>90</v>
      </c>
      <c r="B67" s="79" t="s">
        <v>86</v>
      </c>
      <c r="C67" s="80">
        <v>8779148</v>
      </c>
      <c r="D67" s="80">
        <v>8779148</v>
      </c>
      <c r="E67" s="80">
        <v>4297630.95</v>
      </c>
      <c r="F67" s="80">
        <v>4297630.95</v>
      </c>
      <c r="G67" s="80">
        <v>4481517.05</v>
      </c>
      <c r="H67" s="59">
        <f t="shared" si="1"/>
        <v>0.48952711014781847</v>
      </c>
    </row>
    <row r="68" spans="1:8" x14ac:dyDescent="0.3">
      <c r="A68" s="78" t="s">
        <v>91</v>
      </c>
      <c r="B68" s="79" t="s">
        <v>86</v>
      </c>
      <c r="C68" s="80">
        <v>8911126</v>
      </c>
      <c r="D68" s="80">
        <v>8911126</v>
      </c>
      <c r="E68" s="80">
        <v>4952502</v>
      </c>
      <c r="F68" s="80">
        <v>4271843</v>
      </c>
      <c r="G68" s="80">
        <v>3958624</v>
      </c>
      <c r="H68" s="59">
        <f t="shared" si="1"/>
        <v>0.5557661287698098</v>
      </c>
    </row>
    <row r="69" spans="1:8" x14ac:dyDescent="0.3">
      <c r="A69" s="78" t="s">
        <v>92</v>
      </c>
      <c r="B69" s="79" t="s">
        <v>86</v>
      </c>
      <c r="C69" s="80">
        <v>12644274</v>
      </c>
      <c r="D69" s="80">
        <v>12806874</v>
      </c>
      <c r="E69" s="80">
        <v>8569801</v>
      </c>
      <c r="F69" s="80">
        <v>7668894</v>
      </c>
      <c r="G69" s="80">
        <v>4237073</v>
      </c>
      <c r="H69" s="59">
        <f t="shared" si="1"/>
        <v>0.6691563452564615</v>
      </c>
    </row>
    <row r="70" spans="1:8" x14ac:dyDescent="0.3">
      <c r="A70" s="78" t="s">
        <v>93</v>
      </c>
      <c r="B70" s="79" t="s">
        <v>86</v>
      </c>
      <c r="C70" s="80">
        <v>5318633</v>
      </c>
      <c r="D70" s="80">
        <v>5318633</v>
      </c>
      <c r="E70" s="80">
        <v>3695155</v>
      </c>
      <c r="F70" s="80">
        <v>3293082</v>
      </c>
      <c r="G70" s="80">
        <v>1623478</v>
      </c>
      <c r="H70" s="59">
        <f t="shared" ref="H70:H133" si="2">+E70/D70</f>
        <v>0.69475652860424852</v>
      </c>
    </row>
    <row r="71" spans="1:8" x14ac:dyDescent="0.3">
      <c r="A71" s="78" t="s">
        <v>94</v>
      </c>
      <c r="B71" s="79" t="s">
        <v>86</v>
      </c>
      <c r="C71" s="80">
        <v>2776266</v>
      </c>
      <c r="D71" s="80">
        <v>2776266</v>
      </c>
      <c r="E71" s="80">
        <v>1086845.8</v>
      </c>
      <c r="F71" s="80">
        <v>919377.8</v>
      </c>
      <c r="G71" s="80">
        <v>1689420.2</v>
      </c>
      <c r="H71" s="59">
        <f t="shared" si="2"/>
        <v>0.39147754573949328</v>
      </c>
    </row>
    <row r="72" spans="1:8" x14ac:dyDescent="0.3">
      <c r="A72" s="78" t="s">
        <v>95</v>
      </c>
      <c r="B72" s="79" t="s">
        <v>86</v>
      </c>
      <c r="C72" s="80">
        <v>40422140</v>
      </c>
      <c r="D72" s="80">
        <v>40422140</v>
      </c>
      <c r="E72" s="80">
        <v>22061482</v>
      </c>
      <c r="F72" s="80">
        <v>22061482</v>
      </c>
      <c r="G72" s="80">
        <v>8084428</v>
      </c>
      <c r="H72" s="59">
        <f t="shared" si="2"/>
        <v>0.54577719042089312</v>
      </c>
    </row>
    <row r="73" spans="1:8" x14ac:dyDescent="0.3">
      <c r="A73" s="78" t="s">
        <v>96</v>
      </c>
      <c r="B73" s="79" t="s">
        <v>86</v>
      </c>
      <c r="C73" s="80">
        <v>113467897</v>
      </c>
      <c r="D73" s="80">
        <v>113467897</v>
      </c>
      <c r="E73" s="80">
        <v>64658116</v>
      </c>
      <c r="F73" s="80">
        <v>64658116</v>
      </c>
      <c r="G73" s="80">
        <v>22693579.399999999</v>
      </c>
      <c r="H73" s="59">
        <f t="shared" si="2"/>
        <v>0.56983620662327072</v>
      </c>
    </row>
    <row r="74" spans="1:8" x14ac:dyDescent="0.3">
      <c r="A74" s="78" t="s">
        <v>97</v>
      </c>
      <c r="B74" s="79" t="s">
        <v>86</v>
      </c>
      <c r="C74" s="80">
        <v>126707434</v>
      </c>
      <c r="D74" s="80">
        <v>126707434</v>
      </c>
      <c r="E74" s="80">
        <v>59087965</v>
      </c>
      <c r="F74" s="80">
        <v>59087965</v>
      </c>
      <c r="G74" s="80">
        <v>25341486.800000001</v>
      </c>
      <c r="H74" s="59">
        <f t="shared" si="2"/>
        <v>0.46633384588942112</v>
      </c>
    </row>
    <row r="75" spans="1:8" x14ac:dyDescent="0.3">
      <c r="A75" s="78" t="s">
        <v>98</v>
      </c>
      <c r="B75" s="79" t="s">
        <v>86</v>
      </c>
      <c r="C75" s="80">
        <v>103689165</v>
      </c>
      <c r="D75" s="80">
        <v>103689165</v>
      </c>
      <c r="E75" s="80">
        <v>58034705</v>
      </c>
      <c r="F75" s="80">
        <v>58034705</v>
      </c>
      <c r="G75" s="80">
        <v>45654460</v>
      </c>
      <c r="H75" s="59">
        <f t="shared" si="2"/>
        <v>0.55969883642133678</v>
      </c>
    </row>
    <row r="76" spans="1:8" x14ac:dyDescent="0.3">
      <c r="A76" s="78" t="s">
        <v>99</v>
      </c>
      <c r="B76" s="79" t="s">
        <v>86</v>
      </c>
      <c r="C76" s="80">
        <v>105898794</v>
      </c>
      <c r="D76" s="80">
        <v>105898794</v>
      </c>
      <c r="E76" s="80">
        <v>61081963</v>
      </c>
      <c r="F76" s="80">
        <v>53392999</v>
      </c>
      <c r="G76" s="80">
        <v>44816831</v>
      </c>
      <c r="H76" s="59">
        <f t="shared" si="2"/>
        <v>0.57679564320628618</v>
      </c>
    </row>
    <row r="77" spans="1:8" x14ac:dyDescent="0.3">
      <c r="A77" s="78" t="s">
        <v>100</v>
      </c>
      <c r="B77" s="79" t="s">
        <v>86</v>
      </c>
      <c r="C77" s="80">
        <v>61431882</v>
      </c>
      <c r="D77" s="80">
        <v>61215082</v>
      </c>
      <c r="E77" s="80">
        <v>35005397.409999996</v>
      </c>
      <c r="F77" s="80">
        <v>30343824.41</v>
      </c>
      <c r="G77" s="80">
        <v>26209684.59</v>
      </c>
      <c r="H77" s="59">
        <f t="shared" si="2"/>
        <v>0.57184269409293609</v>
      </c>
    </row>
    <row r="78" spans="1:8" x14ac:dyDescent="0.3">
      <c r="A78" s="78" t="s">
        <v>101</v>
      </c>
      <c r="B78" s="79" t="s">
        <v>86</v>
      </c>
      <c r="C78" s="80">
        <v>83466297</v>
      </c>
      <c r="D78" s="80">
        <v>83466297</v>
      </c>
      <c r="E78" s="80">
        <v>51502632</v>
      </c>
      <c r="F78" s="80">
        <v>45091906</v>
      </c>
      <c r="G78" s="80">
        <v>31963665</v>
      </c>
      <c r="H78" s="59">
        <f t="shared" si="2"/>
        <v>0.61704704594718029</v>
      </c>
    </row>
    <row r="79" spans="1:8" x14ac:dyDescent="0.3">
      <c r="A79" s="78" t="s">
        <v>102</v>
      </c>
      <c r="B79" s="79" t="s">
        <v>86</v>
      </c>
      <c r="C79" s="80">
        <v>9767701</v>
      </c>
      <c r="D79" s="80">
        <v>10171488</v>
      </c>
      <c r="E79" s="80">
        <v>6106371.0300000003</v>
      </c>
      <c r="F79" s="80">
        <v>5279569.3</v>
      </c>
      <c r="G79" s="80">
        <v>4065116.97</v>
      </c>
      <c r="H79" s="59">
        <f t="shared" si="2"/>
        <v>0.60034195881664509</v>
      </c>
    </row>
    <row r="80" spans="1:8" x14ac:dyDescent="0.3">
      <c r="A80" s="78" t="s">
        <v>103</v>
      </c>
      <c r="B80" s="79" t="s">
        <v>86</v>
      </c>
      <c r="C80" s="80">
        <v>12674595</v>
      </c>
      <c r="D80" s="80">
        <v>12674595</v>
      </c>
      <c r="E80" s="80">
        <v>6078210</v>
      </c>
      <c r="F80" s="80">
        <v>6078210</v>
      </c>
      <c r="G80" s="80">
        <v>3017553</v>
      </c>
      <c r="H80" s="59">
        <f t="shared" si="2"/>
        <v>0.47955851843786723</v>
      </c>
    </row>
    <row r="81" spans="1:8" x14ac:dyDescent="0.3">
      <c r="A81" s="78" t="s">
        <v>104</v>
      </c>
      <c r="B81" s="79" t="s">
        <v>86</v>
      </c>
      <c r="C81" s="80">
        <v>90284090</v>
      </c>
      <c r="D81" s="80">
        <v>90284090</v>
      </c>
      <c r="E81" s="80">
        <v>50827158</v>
      </c>
      <c r="F81" s="80">
        <v>44603944</v>
      </c>
      <c r="G81" s="80">
        <v>39456932</v>
      </c>
      <c r="H81" s="59">
        <f t="shared" si="2"/>
        <v>0.56296915658118718</v>
      </c>
    </row>
    <row r="82" spans="1:8" x14ac:dyDescent="0.3">
      <c r="A82" s="78" t="s">
        <v>105</v>
      </c>
      <c r="B82" s="79" t="s">
        <v>86</v>
      </c>
      <c r="C82" s="80">
        <v>35506246</v>
      </c>
      <c r="D82" s="80">
        <v>35506246</v>
      </c>
      <c r="E82" s="80">
        <v>18614436.93</v>
      </c>
      <c r="F82" s="80">
        <v>16405600</v>
      </c>
      <c r="G82" s="80">
        <v>16891809.07</v>
      </c>
      <c r="H82" s="59">
        <f t="shared" si="2"/>
        <v>0.52425809616707997</v>
      </c>
    </row>
    <row r="83" spans="1:8" x14ac:dyDescent="0.3">
      <c r="A83" s="78" t="s">
        <v>106</v>
      </c>
      <c r="B83" s="79" t="s">
        <v>107</v>
      </c>
      <c r="C83" s="80">
        <v>80834908</v>
      </c>
      <c r="D83" s="80">
        <v>80834908</v>
      </c>
      <c r="E83" s="80">
        <v>46555485</v>
      </c>
      <c r="F83" s="80">
        <v>46555485</v>
      </c>
      <c r="G83" s="80">
        <v>16166981.6</v>
      </c>
      <c r="H83" s="59">
        <f t="shared" si="2"/>
        <v>0.57593292491902137</v>
      </c>
    </row>
    <row r="84" spans="1:8" x14ac:dyDescent="0.3">
      <c r="A84" s="78" t="s">
        <v>108</v>
      </c>
      <c r="B84" s="79" t="s">
        <v>107</v>
      </c>
      <c r="C84" s="80">
        <v>15127873</v>
      </c>
      <c r="D84" s="80">
        <v>15127873</v>
      </c>
      <c r="E84" s="80">
        <v>8477699</v>
      </c>
      <c r="F84" s="80">
        <v>8477699</v>
      </c>
      <c r="G84" s="80">
        <v>3025574.6</v>
      </c>
      <c r="H84" s="59">
        <f t="shared" si="2"/>
        <v>0.56040257609248834</v>
      </c>
    </row>
    <row r="85" spans="1:8" x14ac:dyDescent="0.3">
      <c r="A85" s="78" t="s">
        <v>109</v>
      </c>
      <c r="B85" s="79" t="s">
        <v>107</v>
      </c>
      <c r="C85" s="80">
        <v>54208256</v>
      </c>
      <c r="D85" s="80">
        <v>54208256</v>
      </c>
      <c r="E85" s="80">
        <v>30632648.460000001</v>
      </c>
      <c r="F85" s="80">
        <v>30632648.460000001</v>
      </c>
      <c r="G85" s="80">
        <v>23575607.539999999</v>
      </c>
      <c r="H85" s="59">
        <f t="shared" si="2"/>
        <v>0.5650919383940336</v>
      </c>
    </row>
    <row r="86" spans="1:8" x14ac:dyDescent="0.3">
      <c r="A86" s="78" t="s">
        <v>110</v>
      </c>
      <c r="B86" s="79" t="s">
        <v>107</v>
      </c>
      <c r="C86" s="80">
        <v>22064924</v>
      </c>
      <c r="D86" s="80">
        <v>22064924</v>
      </c>
      <c r="E86" s="80">
        <v>11570060</v>
      </c>
      <c r="F86" s="80">
        <v>10032366</v>
      </c>
      <c r="G86" s="80">
        <v>10494864</v>
      </c>
      <c r="H86" s="59">
        <f t="shared" si="2"/>
        <v>0.52436437125276303</v>
      </c>
    </row>
    <row r="87" spans="1:8" x14ac:dyDescent="0.3">
      <c r="A87" s="78" t="s">
        <v>111</v>
      </c>
      <c r="B87" s="79" t="s">
        <v>107</v>
      </c>
      <c r="C87" s="80">
        <v>4859307</v>
      </c>
      <c r="D87" s="80">
        <v>4859307</v>
      </c>
      <c r="E87" s="80">
        <v>2378762.52</v>
      </c>
      <c r="F87" s="80">
        <v>2378762.52</v>
      </c>
      <c r="G87" s="80">
        <v>2480544.48</v>
      </c>
      <c r="H87" s="59">
        <f t="shared" si="2"/>
        <v>0.48952711158196016</v>
      </c>
    </row>
    <row r="88" spans="1:8" x14ac:dyDescent="0.3">
      <c r="A88" s="78" t="s">
        <v>112</v>
      </c>
      <c r="B88" s="79" t="s">
        <v>107</v>
      </c>
      <c r="C88" s="80">
        <v>4932357</v>
      </c>
      <c r="D88" s="80">
        <v>4932357</v>
      </c>
      <c r="E88" s="80">
        <v>2735781</v>
      </c>
      <c r="F88" s="80">
        <v>2359862</v>
      </c>
      <c r="G88" s="80">
        <v>2196576</v>
      </c>
      <c r="H88" s="59">
        <f t="shared" si="2"/>
        <v>0.55465997290950353</v>
      </c>
    </row>
    <row r="89" spans="1:8" x14ac:dyDescent="0.3">
      <c r="A89" s="78" t="s">
        <v>113</v>
      </c>
      <c r="B89" s="79" t="s">
        <v>107</v>
      </c>
      <c r="C89" s="80">
        <v>6998676</v>
      </c>
      <c r="D89" s="80">
        <v>7088676</v>
      </c>
      <c r="E89" s="80">
        <v>4731277</v>
      </c>
      <c r="F89" s="80">
        <v>4232619</v>
      </c>
      <c r="G89" s="80">
        <v>2357399</v>
      </c>
      <c r="H89" s="59">
        <f t="shared" si="2"/>
        <v>0.66744156454604497</v>
      </c>
    </row>
    <row r="90" spans="1:8" x14ac:dyDescent="0.3">
      <c r="A90" s="78" t="s">
        <v>114</v>
      </c>
      <c r="B90" s="79" t="s">
        <v>107</v>
      </c>
      <c r="C90" s="80">
        <v>2943893</v>
      </c>
      <c r="D90" s="80">
        <v>2943893</v>
      </c>
      <c r="E90" s="80">
        <v>2207270</v>
      </c>
      <c r="F90" s="80">
        <v>1966174</v>
      </c>
      <c r="G90" s="80">
        <v>736623</v>
      </c>
      <c r="H90" s="59">
        <f t="shared" si="2"/>
        <v>0.74977928885322942</v>
      </c>
    </row>
    <row r="91" spans="1:8" x14ac:dyDescent="0.3">
      <c r="A91" s="78" t="s">
        <v>115</v>
      </c>
      <c r="B91" s="79" t="s">
        <v>107</v>
      </c>
      <c r="C91" s="80">
        <v>1536679</v>
      </c>
      <c r="D91" s="80">
        <v>1536679</v>
      </c>
      <c r="E91" s="80">
        <v>707432.8</v>
      </c>
      <c r="F91" s="80">
        <v>614737.80000000005</v>
      </c>
      <c r="G91" s="80">
        <v>829246.2</v>
      </c>
      <c r="H91" s="59">
        <f t="shared" si="2"/>
        <v>0.46036472158466413</v>
      </c>
    </row>
    <row r="92" spans="1:8" x14ac:dyDescent="0.3">
      <c r="A92" s="78" t="s">
        <v>116</v>
      </c>
      <c r="B92" s="79" t="s">
        <v>107</v>
      </c>
      <c r="C92" s="80">
        <v>22373878</v>
      </c>
      <c r="D92" s="80">
        <v>22373878</v>
      </c>
      <c r="E92" s="80">
        <v>12085978</v>
      </c>
      <c r="F92" s="80">
        <v>12085978</v>
      </c>
      <c r="G92" s="80">
        <v>4474775.5999999996</v>
      </c>
      <c r="H92" s="59">
        <f t="shared" si="2"/>
        <v>0.54018252892949536</v>
      </c>
    </row>
    <row r="93" spans="1:8" x14ac:dyDescent="0.3">
      <c r="A93" s="78" t="s">
        <v>117</v>
      </c>
      <c r="B93" s="79" t="s">
        <v>107</v>
      </c>
      <c r="C93" s="80">
        <v>62805110</v>
      </c>
      <c r="D93" s="80">
        <v>62805110</v>
      </c>
      <c r="E93" s="80">
        <v>35664879</v>
      </c>
      <c r="F93" s="80">
        <v>35664879</v>
      </c>
      <c r="G93" s="80">
        <v>12561022</v>
      </c>
      <c r="H93" s="59">
        <f t="shared" si="2"/>
        <v>0.56786587906620978</v>
      </c>
    </row>
    <row r="94" spans="1:8" x14ac:dyDescent="0.3">
      <c r="A94" s="78" t="s">
        <v>118</v>
      </c>
      <c r="B94" s="79" t="s">
        <v>107</v>
      </c>
      <c r="C94" s="80">
        <v>70133266</v>
      </c>
      <c r="D94" s="80">
        <v>70133266</v>
      </c>
      <c r="E94" s="80">
        <v>40149925</v>
      </c>
      <c r="F94" s="80">
        <v>40149925</v>
      </c>
      <c r="G94" s="80">
        <v>14026653.199999999</v>
      </c>
      <c r="H94" s="59">
        <f t="shared" si="2"/>
        <v>0.57248046882630566</v>
      </c>
    </row>
    <row r="95" spans="1:8" x14ac:dyDescent="0.3">
      <c r="A95" s="78" t="s">
        <v>119</v>
      </c>
      <c r="B95" s="79" t="s">
        <v>107</v>
      </c>
      <c r="C95" s="80">
        <v>57392527</v>
      </c>
      <c r="D95" s="80">
        <v>57392527</v>
      </c>
      <c r="E95" s="80">
        <v>32116873</v>
      </c>
      <c r="F95" s="80">
        <v>32116873</v>
      </c>
      <c r="G95" s="80">
        <v>25275654</v>
      </c>
      <c r="H95" s="59">
        <f t="shared" si="2"/>
        <v>0.55960025945538172</v>
      </c>
    </row>
    <row r="96" spans="1:8" x14ac:dyDescent="0.3">
      <c r="A96" s="78" t="s">
        <v>120</v>
      </c>
      <c r="B96" s="79" t="s">
        <v>107</v>
      </c>
      <c r="C96" s="80">
        <v>58615569</v>
      </c>
      <c r="D96" s="80">
        <v>58615569</v>
      </c>
      <c r="E96" s="80">
        <v>33765759</v>
      </c>
      <c r="F96" s="80">
        <v>29523377</v>
      </c>
      <c r="G96" s="80">
        <v>24849810</v>
      </c>
      <c r="H96" s="59">
        <f t="shared" si="2"/>
        <v>0.57605444382873772</v>
      </c>
    </row>
    <row r="97" spans="1:8" x14ac:dyDescent="0.3">
      <c r="A97" s="78" t="s">
        <v>121</v>
      </c>
      <c r="B97" s="79" t="s">
        <v>107</v>
      </c>
      <c r="C97" s="80">
        <v>34002887</v>
      </c>
      <c r="D97" s="80">
        <v>33882887</v>
      </c>
      <c r="E97" s="80">
        <v>19375001</v>
      </c>
      <c r="F97" s="80">
        <v>16794789</v>
      </c>
      <c r="G97" s="80">
        <v>14507886</v>
      </c>
      <c r="H97" s="59">
        <f t="shared" si="2"/>
        <v>0.57182261358071407</v>
      </c>
    </row>
    <row r="98" spans="1:8" x14ac:dyDescent="0.3">
      <c r="A98" s="78" t="s">
        <v>122</v>
      </c>
      <c r="B98" s="79" t="s">
        <v>107</v>
      </c>
      <c r="C98" s="80">
        <v>46199058</v>
      </c>
      <c r="D98" s="80">
        <v>46199058</v>
      </c>
      <c r="E98" s="80">
        <v>28174896.609999999</v>
      </c>
      <c r="F98" s="80">
        <v>24630906.609999999</v>
      </c>
      <c r="G98" s="80">
        <v>18024161.390000001</v>
      </c>
      <c r="H98" s="59">
        <f t="shared" si="2"/>
        <v>0.60985868175061053</v>
      </c>
    </row>
    <row r="99" spans="1:8" x14ac:dyDescent="0.3">
      <c r="A99" s="78" t="s">
        <v>123</v>
      </c>
      <c r="B99" s="79" t="s">
        <v>107</v>
      </c>
      <c r="C99" s="80">
        <v>5406476</v>
      </c>
      <c r="D99" s="80">
        <v>5629974</v>
      </c>
      <c r="E99" s="80">
        <v>3379909.93</v>
      </c>
      <c r="F99" s="80">
        <v>2922270.59</v>
      </c>
      <c r="G99" s="80">
        <v>2250064.0699999998</v>
      </c>
      <c r="H99" s="59">
        <f t="shared" si="2"/>
        <v>0.60034201401285336</v>
      </c>
    </row>
    <row r="100" spans="1:8" x14ac:dyDescent="0.3">
      <c r="A100" s="78" t="s">
        <v>124</v>
      </c>
      <c r="B100" s="79" t="s">
        <v>107</v>
      </c>
      <c r="C100" s="80">
        <v>7015459</v>
      </c>
      <c r="D100" s="80">
        <v>7015459</v>
      </c>
      <c r="E100" s="80">
        <v>3364328</v>
      </c>
      <c r="F100" s="80">
        <v>3364328</v>
      </c>
      <c r="G100" s="80">
        <v>1648092</v>
      </c>
      <c r="H100" s="59">
        <f t="shared" si="2"/>
        <v>0.47955921344562058</v>
      </c>
    </row>
    <row r="101" spans="1:8" x14ac:dyDescent="0.3">
      <c r="A101" s="78" t="s">
        <v>125</v>
      </c>
      <c r="B101" s="79" t="s">
        <v>107</v>
      </c>
      <c r="C101" s="80">
        <v>49972744</v>
      </c>
      <c r="D101" s="80">
        <v>49972744</v>
      </c>
      <c r="E101" s="80">
        <v>28128166</v>
      </c>
      <c r="F101" s="80">
        <v>24683574</v>
      </c>
      <c r="G101" s="80">
        <v>21844578</v>
      </c>
      <c r="H101" s="59">
        <f t="shared" si="2"/>
        <v>0.56287015177713673</v>
      </c>
    </row>
    <row r="102" spans="1:8" x14ac:dyDescent="0.3">
      <c r="A102" s="78" t="s">
        <v>126</v>
      </c>
      <c r="B102" s="79" t="s">
        <v>107</v>
      </c>
      <c r="C102" s="80">
        <v>19652903</v>
      </c>
      <c r="D102" s="80">
        <v>19652903</v>
      </c>
      <c r="E102" s="80">
        <v>10303203.26</v>
      </c>
      <c r="F102" s="80">
        <v>9080609</v>
      </c>
      <c r="G102" s="80">
        <v>9349699.7400000002</v>
      </c>
      <c r="H102" s="59">
        <f t="shared" si="2"/>
        <v>0.52425859222935156</v>
      </c>
    </row>
    <row r="103" spans="1:8" x14ac:dyDescent="0.3">
      <c r="A103" s="78" t="s">
        <v>127</v>
      </c>
      <c r="B103" s="79" t="s">
        <v>128</v>
      </c>
      <c r="C103" s="80">
        <v>40417454</v>
      </c>
      <c r="D103" s="80">
        <v>40417454</v>
      </c>
      <c r="E103" s="80">
        <v>23795201</v>
      </c>
      <c r="F103" s="80">
        <v>23795201</v>
      </c>
      <c r="G103" s="80">
        <v>8083490.7999999998</v>
      </c>
      <c r="H103" s="59">
        <f t="shared" si="2"/>
        <v>0.588735772421489</v>
      </c>
    </row>
    <row r="104" spans="1:8" x14ac:dyDescent="0.3">
      <c r="A104" s="78" t="s">
        <v>129</v>
      </c>
      <c r="B104" s="79" t="s">
        <v>128</v>
      </c>
      <c r="C104" s="80">
        <v>7563937</v>
      </c>
      <c r="D104" s="80">
        <v>7563937</v>
      </c>
      <c r="E104" s="80">
        <v>4292746</v>
      </c>
      <c r="F104" s="80">
        <v>4292746</v>
      </c>
      <c r="G104" s="80">
        <v>1512787.4</v>
      </c>
      <c r="H104" s="59">
        <f t="shared" si="2"/>
        <v>0.56752799501106366</v>
      </c>
    </row>
    <row r="105" spans="1:8" x14ac:dyDescent="0.3">
      <c r="A105" s="78" t="s">
        <v>130</v>
      </c>
      <c r="B105" s="79" t="s">
        <v>128</v>
      </c>
      <c r="C105" s="80">
        <v>27104128</v>
      </c>
      <c r="D105" s="80">
        <v>27104128</v>
      </c>
      <c r="E105" s="80">
        <v>15316324.24</v>
      </c>
      <c r="F105" s="80">
        <v>15316324.24</v>
      </c>
      <c r="G105" s="80">
        <v>11787803.76</v>
      </c>
      <c r="H105" s="59">
        <f t="shared" si="2"/>
        <v>0.56509193876298103</v>
      </c>
    </row>
    <row r="106" spans="1:8" x14ac:dyDescent="0.3">
      <c r="A106" s="78" t="s">
        <v>131</v>
      </c>
      <c r="B106" s="79" t="s">
        <v>128</v>
      </c>
      <c r="C106" s="80">
        <v>11032463</v>
      </c>
      <c r="D106" s="80">
        <v>11032463</v>
      </c>
      <c r="E106" s="80">
        <v>5785048</v>
      </c>
      <c r="F106" s="80">
        <v>5016199</v>
      </c>
      <c r="G106" s="80">
        <v>5247415</v>
      </c>
      <c r="H106" s="59">
        <f t="shared" si="2"/>
        <v>0.52436595527218177</v>
      </c>
    </row>
    <row r="107" spans="1:8" x14ac:dyDescent="0.3">
      <c r="A107" s="78" t="s">
        <v>132</v>
      </c>
      <c r="B107" s="79" t="s">
        <v>128</v>
      </c>
      <c r="C107" s="80">
        <v>2429653</v>
      </c>
      <c r="D107" s="80">
        <v>2429653</v>
      </c>
      <c r="E107" s="80">
        <v>1189381.28</v>
      </c>
      <c r="F107" s="80">
        <v>1189381.28</v>
      </c>
      <c r="G107" s="80">
        <v>1240271.72</v>
      </c>
      <c r="H107" s="59">
        <f t="shared" si="2"/>
        <v>0.48952722055371695</v>
      </c>
    </row>
    <row r="108" spans="1:8" x14ac:dyDescent="0.3">
      <c r="A108" s="78" t="s">
        <v>133</v>
      </c>
      <c r="B108" s="79" t="s">
        <v>128</v>
      </c>
      <c r="C108" s="80">
        <v>2466179</v>
      </c>
      <c r="D108" s="80">
        <v>2466179</v>
      </c>
      <c r="E108" s="80">
        <v>1367882</v>
      </c>
      <c r="F108" s="80">
        <v>1179924</v>
      </c>
      <c r="G108" s="80">
        <v>1098297</v>
      </c>
      <c r="H108" s="59">
        <f t="shared" si="2"/>
        <v>0.55465641382884212</v>
      </c>
    </row>
    <row r="109" spans="1:8" x14ac:dyDescent="0.3">
      <c r="A109" s="78" t="s">
        <v>134</v>
      </c>
      <c r="B109" s="79" t="s">
        <v>128</v>
      </c>
      <c r="C109" s="80">
        <v>3499338</v>
      </c>
      <c r="D109" s="80">
        <v>3544338</v>
      </c>
      <c r="E109" s="80">
        <v>2365646</v>
      </c>
      <c r="F109" s="80">
        <v>2116317</v>
      </c>
      <c r="G109" s="80">
        <v>1178692</v>
      </c>
      <c r="H109" s="59">
        <f t="shared" si="2"/>
        <v>0.66744368059705361</v>
      </c>
    </row>
    <row r="110" spans="1:8" x14ac:dyDescent="0.3">
      <c r="A110" s="78" t="s">
        <v>135</v>
      </c>
      <c r="B110" s="79" t="s">
        <v>128</v>
      </c>
      <c r="C110" s="80">
        <v>1471946</v>
      </c>
      <c r="D110" s="80">
        <v>1471946</v>
      </c>
      <c r="E110" s="80">
        <v>1018732</v>
      </c>
      <c r="F110" s="80">
        <v>907458</v>
      </c>
      <c r="G110" s="80">
        <v>453214</v>
      </c>
      <c r="H110" s="59">
        <f t="shared" si="2"/>
        <v>0.69209875905773721</v>
      </c>
    </row>
    <row r="111" spans="1:8" x14ac:dyDescent="0.3">
      <c r="A111" s="78" t="s">
        <v>136</v>
      </c>
      <c r="B111" s="79" t="s">
        <v>128</v>
      </c>
      <c r="C111" s="80">
        <v>768340</v>
      </c>
      <c r="D111" s="80">
        <v>768340</v>
      </c>
      <c r="E111" s="80">
        <v>472258.8</v>
      </c>
      <c r="F111" s="80">
        <v>425910.8</v>
      </c>
      <c r="G111" s="80">
        <v>296081.2</v>
      </c>
      <c r="H111" s="59">
        <f t="shared" si="2"/>
        <v>0.6146482026186324</v>
      </c>
    </row>
    <row r="112" spans="1:8" x14ac:dyDescent="0.3">
      <c r="A112" s="78" t="s">
        <v>137</v>
      </c>
      <c r="B112" s="79" t="s">
        <v>128</v>
      </c>
      <c r="C112" s="80">
        <v>11186939</v>
      </c>
      <c r="D112" s="80">
        <v>11186939</v>
      </c>
      <c r="E112" s="80">
        <v>6126865</v>
      </c>
      <c r="F112" s="80">
        <v>6126865</v>
      </c>
      <c r="G112" s="80">
        <v>2237387.7999999998</v>
      </c>
      <c r="H112" s="59">
        <f t="shared" si="2"/>
        <v>0.54768020099153125</v>
      </c>
    </row>
    <row r="113" spans="1:8" x14ac:dyDescent="0.3">
      <c r="A113" s="78" t="s">
        <v>138</v>
      </c>
      <c r="B113" s="79" t="s">
        <v>128</v>
      </c>
      <c r="C113" s="80">
        <v>31402555</v>
      </c>
      <c r="D113" s="80">
        <v>31402555</v>
      </c>
      <c r="E113" s="80">
        <v>17880568</v>
      </c>
      <c r="F113" s="80">
        <v>17880568</v>
      </c>
      <c r="G113" s="80">
        <v>6280511</v>
      </c>
      <c r="H113" s="59">
        <f t="shared" si="2"/>
        <v>0.56939850913404977</v>
      </c>
    </row>
    <row r="114" spans="1:8" x14ac:dyDescent="0.3">
      <c r="A114" s="78" t="s">
        <v>139</v>
      </c>
      <c r="B114" s="79" t="s">
        <v>128</v>
      </c>
      <c r="C114" s="80">
        <v>35066633</v>
      </c>
      <c r="D114" s="80">
        <v>35066633</v>
      </c>
      <c r="E114" s="80">
        <v>20086756</v>
      </c>
      <c r="F114" s="80">
        <v>20086756</v>
      </c>
      <c r="G114" s="80">
        <v>7013326.5999999996</v>
      </c>
      <c r="H114" s="59">
        <f t="shared" si="2"/>
        <v>0.57281678568911931</v>
      </c>
    </row>
    <row r="115" spans="1:8" x14ac:dyDescent="0.3">
      <c r="A115" s="78" t="s">
        <v>140</v>
      </c>
      <c r="B115" s="79" t="s">
        <v>128</v>
      </c>
      <c r="C115" s="80">
        <v>28696263</v>
      </c>
      <c r="D115" s="80">
        <v>28696263</v>
      </c>
      <c r="E115" s="80">
        <v>16058446</v>
      </c>
      <c r="F115" s="80">
        <v>16058446</v>
      </c>
      <c r="G115" s="80">
        <v>12637817</v>
      </c>
      <c r="H115" s="59">
        <f t="shared" si="2"/>
        <v>0.55960060025934388</v>
      </c>
    </row>
    <row r="116" spans="1:8" x14ac:dyDescent="0.3">
      <c r="A116" s="78" t="s">
        <v>141</v>
      </c>
      <c r="B116" s="79" t="s">
        <v>128</v>
      </c>
      <c r="C116" s="80">
        <v>29307785</v>
      </c>
      <c r="D116" s="80">
        <v>29307785</v>
      </c>
      <c r="E116" s="80">
        <v>16849466</v>
      </c>
      <c r="F116" s="80">
        <v>14728278</v>
      </c>
      <c r="G116" s="80">
        <v>12458319</v>
      </c>
      <c r="H116" s="59">
        <f t="shared" si="2"/>
        <v>0.57491434443101042</v>
      </c>
    </row>
    <row r="117" spans="1:8" x14ac:dyDescent="0.3">
      <c r="A117" s="78" t="s">
        <v>142</v>
      </c>
      <c r="B117" s="79" t="s">
        <v>128</v>
      </c>
      <c r="C117" s="80">
        <v>17001443</v>
      </c>
      <c r="D117" s="80">
        <v>16941443</v>
      </c>
      <c r="E117" s="80">
        <v>9687471</v>
      </c>
      <c r="F117" s="80">
        <v>8397371</v>
      </c>
      <c r="G117" s="80">
        <v>7253972</v>
      </c>
      <c r="H117" s="59">
        <f t="shared" si="2"/>
        <v>0.57182088916510831</v>
      </c>
    </row>
    <row r="118" spans="1:8" x14ac:dyDescent="0.3">
      <c r="A118" s="78" t="s">
        <v>143</v>
      </c>
      <c r="B118" s="79" t="s">
        <v>128</v>
      </c>
      <c r="C118" s="80">
        <v>23099529</v>
      </c>
      <c r="D118" s="80">
        <v>23099529</v>
      </c>
      <c r="E118" s="80">
        <v>14087205.26</v>
      </c>
      <c r="F118" s="80">
        <v>12315217.26</v>
      </c>
      <c r="G118" s="80">
        <v>9012323.7400000002</v>
      </c>
      <c r="H118" s="59">
        <f t="shared" si="2"/>
        <v>0.60984816010750698</v>
      </c>
    </row>
    <row r="119" spans="1:8" x14ac:dyDescent="0.3">
      <c r="A119" s="78" t="s">
        <v>144</v>
      </c>
      <c r="B119" s="79" t="s">
        <v>128</v>
      </c>
      <c r="C119" s="80">
        <v>2703238</v>
      </c>
      <c r="D119" s="80">
        <v>2820987</v>
      </c>
      <c r="E119" s="80">
        <v>1689223.98</v>
      </c>
      <c r="F119" s="80">
        <v>1460404.31</v>
      </c>
      <c r="G119" s="80">
        <v>1131763.02</v>
      </c>
      <c r="H119" s="59">
        <f t="shared" si="2"/>
        <v>0.59880601363990693</v>
      </c>
    </row>
    <row r="120" spans="1:8" x14ac:dyDescent="0.3">
      <c r="A120" s="78" t="s">
        <v>145</v>
      </c>
      <c r="B120" s="79" t="s">
        <v>128</v>
      </c>
      <c r="C120" s="80">
        <v>3507729</v>
      </c>
      <c r="D120" s="80">
        <v>3507729</v>
      </c>
      <c r="E120" s="80">
        <v>1682152</v>
      </c>
      <c r="F120" s="80">
        <v>1682152</v>
      </c>
      <c r="G120" s="80">
        <v>701545.8</v>
      </c>
      <c r="H120" s="59">
        <f t="shared" si="2"/>
        <v>0.47955586078628082</v>
      </c>
    </row>
    <row r="121" spans="1:8" x14ac:dyDescent="0.3">
      <c r="A121" s="78" t="s">
        <v>146</v>
      </c>
      <c r="B121" s="79" t="s">
        <v>128</v>
      </c>
      <c r="C121" s="80">
        <v>24986372</v>
      </c>
      <c r="D121" s="80">
        <v>24986372</v>
      </c>
      <c r="E121" s="80">
        <v>14065160</v>
      </c>
      <c r="F121" s="80">
        <v>12342871</v>
      </c>
      <c r="G121" s="80">
        <v>10921212</v>
      </c>
      <c r="H121" s="59">
        <f t="shared" si="2"/>
        <v>0.56291325527371483</v>
      </c>
    </row>
    <row r="122" spans="1:8" x14ac:dyDescent="0.3">
      <c r="A122" s="78" t="s">
        <v>147</v>
      </c>
      <c r="B122" s="79" t="s">
        <v>128</v>
      </c>
      <c r="C122" s="80">
        <v>9826451</v>
      </c>
      <c r="D122" s="80">
        <v>9826451</v>
      </c>
      <c r="E122" s="80">
        <v>5151587.6399999997</v>
      </c>
      <c r="F122" s="80">
        <v>4540279</v>
      </c>
      <c r="G122" s="80">
        <v>4674863.3600000003</v>
      </c>
      <c r="H122" s="59">
        <f t="shared" si="2"/>
        <v>0.52425719519692304</v>
      </c>
    </row>
    <row r="123" spans="1:8" x14ac:dyDescent="0.3">
      <c r="A123" s="78" t="s">
        <v>148</v>
      </c>
      <c r="B123" s="79" t="s">
        <v>149</v>
      </c>
      <c r="C123" s="80">
        <v>85000000</v>
      </c>
      <c r="D123" s="80">
        <v>85000000</v>
      </c>
      <c r="E123" s="80">
        <v>53987396.630000003</v>
      </c>
      <c r="F123" s="80">
        <v>53987396.630000003</v>
      </c>
      <c r="G123" s="81">
        <v>0</v>
      </c>
      <c r="H123" s="59">
        <f t="shared" si="2"/>
        <v>0.63514584270588237</v>
      </c>
    </row>
    <row r="124" spans="1:8" x14ac:dyDescent="0.3">
      <c r="A124" s="78" t="s">
        <v>150</v>
      </c>
      <c r="B124" s="79" t="s">
        <v>149</v>
      </c>
      <c r="C124" s="80">
        <v>8400000</v>
      </c>
      <c r="D124" s="80">
        <v>8400000</v>
      </c>
      <c r="E124" s="80">
        <v>5644675.6900000004</v>
      </c>
      <c r="F124" s="80">
        <v>5644675.6900000004</v>
      </c>
      <c r="G124" s="80">
        <v>2755324.31</v>
      </c>
      <c r="H124" s="59">
        <f t="shared" si="2"/>
        <v>0.67198520119047622</v>
      </c>
    </row>
    <row r="125" spans="1:8" x14ac:dyDescent="0.3">
      <c r="A125" s="78" t="s">
        <v>151</v>
      </c>
      <c r="B125" s="79" t="s">
        <v>152</v>
      </c>
      <c r="C125" s="80">
        <v>3500000</v>
      </c>
      <c r="D125" s="80">
        <v>3500000</v>
      </c>
      <c r="E125" s="80">
        <v>1910141.98</v>
      </c>
      <c r="F125" s="80">
        <v>1910141.98</v>
      </c>
      <c r="G125" s="80">
        <v>1589858.02</v>
      </c>
      <c r="H125" s="59">
        <f t="shared" si="2"/>
        <v>0.54575485142857139</v>
      </c>
    </row>
    <row r="126" spans="1:8" x14ac:dyDescent="0.3">
      <c r="A126" s="78" t="s">
        <v>153</v>
      </c>
      <c r="B126" s="79" t="s">
        <v>149</v>
      </c>
      <c r="C126" s="80">
        <v>3500000</v>
      </c>
      <c r="D126" s="80">
        <v>3500000</v>
      </c>
      <c r="E126" s="80">
        <v>1189857.1100000001</v>
      </c>
      <c r="F126" s="80">
        <v>1189857.1100000001</v>
      </c>
      <c r="G126" s="80">
        <v>2310142.89</v>
      </c>
      <c r="H126" s="59">
        <f t="shared" si="2"/>
        <v>0.33995917428571432</v>
      </c>
    </row>
    <row r="127" spans="1:8" x14ac:dyDescent="0.3">
      <c r="A127" s="78" t="s">
        <v>154</v>
      </c>
      <c r="B127" s="79" t="s">
        <v>149</v>
      </c>
      <c r="C127" s="80">
        <v>4000000</v>
      </c>
      <c r="D127" s="80">
        <v>3200000</v>
      </c>
      <c r="E127" s="80">
        <v>1316211.3899999999</v>
      </c>
      <c r="F127" s="80">
        <v>1316211.3899999999</v>
      </c>
      <c r="G127" s="80">
        <v>1883788.61</v>
      </c>
      <c r="H127" s="59">
        <f t="shared" si="2"/>
        <v>0.41131605937499999</v>
      </c>
    </row>
    <row r="128" spans="1:8" x14ac:dyDescent="0.3">
      <c r="A128" s="78" t="s">
        <v>155</v>
      </c>
      <c r="B128" s="79" t="s">
        <v>149</v>
      </c>
      <c r="C128" s="80">
        <v>2000000</v>
      </c>
      <c r="D128" s="80">
        <v>2000000</v>
      </c>
      <c r="E128" s="80">
        <v>734548.78</v>
      </c>
      <c r="F128" s="80">
        <v>641852.78</v>
      </c>
      <c r="G128" s="80">
        <v>1265451.22</v>
      </c>
      <c r="H128" s="59">
        <f t="shared" si="2"/>
        <v>0.36727439000000001</v>
      </c>
    </row>
    <row r="129" spans="1:9" x14ac:dyDescent="0.3">
      <c r="A129" s="78" t="s">
        <v>156</v>
      </c>
      <c r="B129" s="79" t="s">
        <v>149</v>
      </c>
      <c r="C129" s="80">
        <v>10000000</v>
      </c>
      <c r="D129" s="80">
        <v>10000000</v>
      </c>
      <c r="E129" s="80">
        <v>3751720.13</v>
      </c>
      <c r="F129" s="80">
        <v>3751720.13</v>
      </c>
      <c r="G129" s="80">
        <v>6248279.8700000001</v>
      </c>
      <c r="H129" s="59">
        <f t="shared" si="2"/>
        <v>0.37517201299999997</v>
      </c>
    </row>
    <row r="130" spans="1:9" x14ac:dyDescent="0.3">
      <c r="A130" s="78" t="s">
        <v>157</v>
      </c>
      <c r="B130" s="79" t="s">
        <v>158</v>
      </c>
      <c r="C130" s="80">
        <v>17500000</v>
      </c>
      <c r="D130" s="80">
        <v>17500000</v>
      </c>
      <c r="E130" s="80">
        <v>4915362.34</v>
      </c>
      <c r="F130" s="80">
        <v>4915362.34</v>
      </c>
      <c r="G130" s="80">
        <v>12584637.66</v>
      </c>
      <c r="H130" s="59">
        <f t="shared" si="2"/>
        <v>0.28087784799999999</v>
      </c>
    </row>
    <row r="131" spans="1:9" x14ac:dyDescent="0.3">
      <c r="A131" s="78" t="s">
        <v>159</v>
      </c>
      <c r="B131" s="79" t="s">
        <v>149</v>
      </c>
      <c r="C131" s="80">
        <v>19000000</v>
      </c>
      <c r="D131" s="80">
        <v>23708325</v>
      </c>
      <c r="E131" s="80">
        <v>14810800.26</v>
      </c>
      <c r="F131" s="80">
        <v>14810800.26</v>
      </c>
      <c r="G131" s="80">
        <v>8897524.7400000002</v>
      </c>
      <c r="H131" s="59">
        <f t="shared" si="2"/>
        <v>0.62470884214722044</v>
      </c>
    </row>
    <row r="132" spans="1:9" x14ac:dyDescent="0.3">
      <c r="A132" s="78" t="s">
        <v>160</v>
      </c>
      <c r="B132" s="79" t="s">
        <v>149</v>
      </c>
      <c r="C132" s="80">
        <v>19700000</v>
      </c>
      <c r="D132" s="80">
        <v>19700000</v>
      </c>
      <c r="E132" s="80">
        <v>11982819.6</v>
      </c>
      <c r="F132" s="80">
        <v>11982819.6</v>
      </c>
      <c r="G132" s="80">
        <v>7717180.4000000004</v>
      </c>
      <c r="H132" s="59">
        <f t="shared" si="2"/>
        <v>0.60826495431472083</v>
      </c>
    </row>
    <row r="133" spans="1:9" x14ac:dyDescent="0.3">
      <c r="A133" s="78" t="s">
        <v>161</v>
      </c>
      <c r="B133" s="79" t="s">
        <v>149</v>
      </c>
      <c r="C133" s="80">
        <v>4300000</v>
      </c>
      <c r="D133" s="80">
        <v>4300000</v>
      </c>
      <c r="E133" s="80">
        <v>1652196.51</v>
      </c>
      <c r="F133" s="80">
        <v>1652196.51</v>
      </c>
      <c r="G133" s="80">
        <v>2647803.4900000002</v>
      </c>
      <c r="H133" s="59">
        <f t="shared" si="2"/>
        <v>0.38423174651162789</v>
      </c>
    </row>
    <row r="134" spans="1:9" x14ac:dyDescent="0.3">
      <c r="A134" s="78" t="s">
        <v>162</v>
      </c>
      <c r="B134" s="79" t="s">
        <v>149</v>
      </c>
      <c r="C134" s="80">
        <v>22000000</v>
      </c>
      <c r="D134" s="80">
        <v>22000000</v>
      </c>
      <c r="E134" s="80">
        <v>15103081.99</v>
      </c>
      <c r="F134" s="80">
        <v>15103081.99</v>
      </c>
      <c r="G134" s="80">
        <v>6896918.0099999998</v>
      </c>
      <c r="H134" s="59">
        <f t="shared" ref="H134:H197" si="3">+E134/D134</f>
        <v>0.68650372681818184</v>
      </c>
    </row>
    <row r="135" spans="1:9" x14ac:dyDescent="0.3">
      <c r="A135" s="78" t="s">
        <v>163</v>
      </c>
      <c r="B135" s="79" t="s">
        <v>149</v>
      </c>
      <c r="C135" s="80">
        <v>6500000</v>
      </c>
      <c r="D135" s="80">
        <v>6500000</v>
      </c>
      <c r="E135" s="80">
        <v>3014654.34</v>
      </c>
      <c r="F135" s="80">
        <v>3014654.34</v>
      </c>
      <c r="G135" s="80">
        <v>3485345.66</v>
      </c>
      <c r="H135" s="59">
        <f t="shared" si="3"/>
        <v>0.46379297538461534</v>
      </c>
    </row>
    <row r="136" spans="1:9" x14ac:dyDescent="0.3">
      <c r="A136" s="78" t="s">
        <v>164</v>
      </c>
      <c r="B136" s="79" t="s">
        <v>165</v>
      </c>
      <c r="C136" s="80">
        <v>90000000</v>
      </c>
      <c r="D136" s="80">
        <v>90000000</v>
      </c>
      <c r="E136" s="80">
        <v>41497743.07</v>
      </c>
      <c r="F136" s="80">
        <v>41497743.07</v>
      </c>
      <c r="G136" s="80">
        <v>48502256.93</v>
      </c>
      <c r="H136" s="59">
        <f t="shared" si="3"/>
        <v>0.4610860341111111</v>
      </c>
    </row>
    <row r="137" spans="1:9" x14ac:dyDescent="0.3">
      <c r="A137" s="82" t="s">
        <v>166</v>
      </c>
      <c r="B137" s="83" t="s">
        <v>167</v>
      </c>
      <c r="C137" s="84">
        <v>11349441590</v>
      </c>
      <c r="D137" s="84">
        <v>11359378036</v>
      </c>
      <c r="E137" s="84">
        <v>4385443584.0799999</v>
      </c>
      <c r="F137" s="84">
        <v>4119429783.9099998</v>
      </c>
      <c r="G137" s="84">
        <v>5688290304.6700001</v>
      </c>
      <c r="H137" s="60">
        <f t="shared" si="3"/>
        <v>0.38606370614497609</v>
      </c>
    </row>
    <row r="138" spans="1:9" x14ac:dyDescent="0.3">
      <c r="A138" s="78" t="s">
        <v>168</v>
      </c>
      <c r="B138" s="79" t="s">
        <v>169</v>
      </c>
      <c r="C138" s="80">
        <v>731879829</v>
      </c>
      <c r="D138" s="80">
        <v>787742829</v>
      </c>
      <c r="E138" s="80">
        <v>291840901.81999999</v>
      </c>
      <c r="F138" s="80">
        <v>288008662.16000003</v>
      </c>
      <c r="G138" s="80">
        <v>288993882.08999997</v>
      </c>
      <c r="H138" s="59">
        <f t="shared" si="3"/>
        <v>0.37047738306990036</v>
      </c>
      <c r="I138" s="51"/>
    </row>
    <row r="139" spans="1:9" x14ac:dyDescent="0.3">
      <c r="A139" s="78" t="s">
        <v>170</v>
      </c>
      <c r="B139" s="79" t="s">
        <v>171</v>
      </c>
      <c r="C139" s="80">
        <v>419871751</v>
      </c>
      <c r="D139" s="80">
        <v>433092751</v>
      </c>
      <c r="E139" s="80">
        <v>240581261.69</v>
      </c>
      <c r="F139" s="80">
        <v>237786336.94</v>
      </c>
      <c r="G139" s="80">
        <v>173447943.61000001</v>
      </c>
      <c r="H139" s="59">
        <f t="shared" si="3"/>
        <v>0.55549593276383424</v>
      </c>
    </row>
    <row r="140" spans="1:9" x14ac:dyDescent="0.3">
      <c r="A140" s="78" t="s">
        <v>172</v>
      </c>
      <c r="B140" s="79" t="s">
        <v>173</v>
      </c>
      <c r="C140" s="80">
        <v>109308000</v>
      </c>
      <c r="D140" s="80">
        <v>145450000</v>
      </c>
      <c r="E140" s="80">
        <v>8745130.5</v>
      </c>
      <c r="F140" s="80">
        <v>8743043.6500000004</v>
      </c>
      <c r="G140" s="80">
        <v>31004669.440000001</v>
      </c>
      <c r="H140" s="59">
        <f t="shared" si="3"/>
        <v>6.0124651082846342E-2</v>
      </c>
    </row>
    <row r="141" spans="1:9" x14ac:dyDescent="0.3">
      <c r="A141" s="78" t="s">
        <v>174</v>
      </c>
      <c r="B141" s="79" t="s">
        <v>175</v>
      </c>
      <c r="C141" s="80">
        <v>94305078</v>
      </c>
      <c r="D141" s="80">
        <v>94305078</v>
      </c>
      <c r="E141" s="80">
        <v>37994509.630000003</v>
      </c>
      <c r="F141" s="80">
        <v>36959281.57</v>
      </c>
      <c r="G141" s="80">
        <v>42580763.060000002</v>
      </c>
      <c r="H141" s="59">
        <f t="shared" si="3"/>
        <v>0.40288932935297506</v>
      </c>
    </row>
    <row r="142" spans="1:9" x14ac:dyDescent="0.3">
      <c r="A142" s="78" t="s">
        <v>176</v>
      </c>
      <c r="B142" s="79" t="s">
        <v>177</v>
      </c>
      <c r="C142" s="80">
        <v>14000000</v>
      </c>
      <c r="D142" s="80">
        <v>14000000</v>
      </c>
      <c r="E142" s="81">
        <v>0</v>
      </c>
      <c r="F142" s="81">
        <v>0</v>
      </c>
      <c r="G142" s="80">
        <v>14000000</v>
      </c>
      <c r="H142" s="59">
        <f t="shared" si="3"/>
        <v>0</v>
      </c>
    </row>
    <row r="143" spans="1:9" x14ac:dyDescent="0.3">
      <c r="A143" s="78" t="s">
        <v>178</v>
      </c>
      <c r="B143" s="79" t="s">
        <v>179</v>
      </c>
      <c r="C143" s="80">
        <v>94395000</v>
      </c>
      <c r="D143" s="80">
        <v>100895000</v>
      </c>
      <c r="E143" s="80">
        <v>4520000</v>
      </c>
      <c r="F143" s="80">
        <v>4520000</v>
      </c>
      <c r="G143" s="80">
        <v>27960505.98</v>
      </c>
      <c r="H143" s="59">
        <f t="shared" si="3"/>
        <v>4.4799048515783736E-2</v>
      </c>
    </row>
    <row r="144" spans="1:9" x14ac:dyDescent="0.3">
      <c r="A144" s="78" t="s">
        <v>180</v>
      </c>
      <c r="B144" s="79" t="s">
        <v>181</v>
      </c>
      <c r="C144" s="80">
        <v>1027268497</v>
      </c>
      <c r="D144" s="80">
        <v>999677268.63</v>
      </c>
      <c r="E144" s="80">
        <v>453382893.24000001</v>
      </c>
      <c r="F144" s="80">
        <v>449277645.87</v>
      </c>
      <c r="G144" s="80">
        <v>442785435.32999998</v>
      </c>
      <c r="H144" s="59">
        <f t="shared" si="3"/>
        <v>0.45352926135985377</v>
      </c>
    </row>
    <row r="145" spans="1:8" x14ac:dyDescent="0.3">
      <c r="A145" s="78" t="s">
        <v>182</v>
      </c>
      <c r="B145" s="79" t="s">
        <v>183</v>
      </c>
      <c r="C145" s="80">
        <v>155744718</v>
      </c>
      <c r="D145" s="80">
        <v>144952718</v>
      </c>
      <c r="E145" s="80">
        <v>71536457.950000003</v>
      </c>
      <c r="F145" s="80">
        <v>69435615.950000003</v>
      </c>
      <c r="G145" s="80">
        <v>53069995.090000004</v>
      </c>
      <c r="H145" s="59">
        <f t="shared" si="3"/>
        <v>0.49351580941034856</v>
      </c>
    </row>
    <row r="146" spans="1:8" x14ac:dyDescent="0.3">
      <c r="A146" s="78" t="s">
        <v>184</v>
      </c>
      <c r="B146" s="79" t="s">
        <v>185</v>
      </c>
      <c r="C146" s="80">
        <v>431216758</v>
      </c>
      <c r="D146" s="80">
        <v>425480484</v>
      </c>
      <c r="E146" s="80">
        <v>221443531.41</v>
      </c>
      <c r="F146" s="80">
        <v>220415602.56</v>
      </c>
      <c r="G146" s="80">
        <v>178581966.25</v>
      </c>
      <c r="H146" s="59">
        <f t="shared" si="3"/>
        <v>0.52045520238244347</v>
      </c>
    </row>
    <row r="147" spans="1:8" x14ac:dyDescent="0.3">
      <c r="A147" s="78" t="s">
        <v>186</v>
      </c>
      <c r="B147" s="79" t="s">
        <v>187</v>
      </c>
      <c r="C147" s="80">
        <v>3616000</v>
      </c>
      <c r="D147" s="80">
        <v>2871000</v>
      </c>
      <c r="E147" s="80">
        <v>249284.25</v>
      </c>
      <c r="F147" s="80">
        <v>225702.5</v>
      </c>
      <c r="G147" s="80">
        <v>2621570.25</v>
      </c>
      <c r="H147" s="59">
        <f t="shared" si="3"/>
        <v>8.6828369905956118E-2</v>
      </c>
    </row>
    <row r="148" spans="1:8" x14ac:dyDescent="0.3">
      <c r="A148" s="78" t="s">
        <v>188</v>
      </c>
      <c r="B148" s="79" t="s">
        <v>189</v>
      </c>
      <c r="C148" s="80">
        <v>350615693</v>
      </c>
      <c r="D148" s="80">
        <v>340447738.63</v>
      </c>
      <c r="E148" s="80">
        <v>121944060.54000001</v>
      </c>
      <c r="F148" s="80">
        <v>120991165.77</v>
      </c>
      <c r="G148" s="80">
        <v>162173792.13</v>
      </c>
      <c r="H148" s="59">
        <f t="shared" si="3"/>
        <v>0.35818731248066626</v>
      </c>
    </row>
    <row r="149" spans="1:8" x14ac:dyDescent="0.3">
      <c r="A149" s="78" t="s">
        <v>190</v>
      </c>
      <c r="B149" s="79" t="s">
        <v>191</v>
      </c>
      <c r="C149" s="80">
        <v>86075328</v>
      </c>
      <c r="D149" s="80">
        <v>85925328</v>
      </c>
      <c r="E149" s="80">
        <v>38209559.090000004</v>
      </c>
      <c r="F149" s="80">
        <v>38209559.090000004</v>
      </c>
      <c r="G149" s="80">
        <v>46338111.609999999</v>
      </c>
      <c r="H149" s="59">
        <f t="shared" si="3"/>
        <v>0.44468330792988076</v>
      </c>
    </row>
    <row r="150" spans="1:8" x14ac:dyDescent="0.3">
      <c r="A150" s="78" t="s">
        <v>192</v>
      </c>
      <c r="B150" s="79" t="s">
        <v>193</v>
      </c>
      <c r="C150" s="80">
        <v>1295689372</v>
      </c>
      <c r="D150" s="80">
        <v>1212473406.6600001</v>
      </c>
      <c r="E150" s="80">
        <v>477715398.94999999</v>
      </c>
      <c r="F150" s="80">
        <v>410019382.31</v>
      </c>
      <c r="G150" s="80">
        <v>572070289.61000001</v>
      </c>
      <c r="H150" s="59">
        <f t="shared" si="3"/>
        <v>0.3940007230888159</v>
      </c>
    </row>
    <row r="151" spans="1:8" x14ac:dyDescent="0.3">
      <c r="A151" s="78" t="s">
        <v>194</v>
      </c>
      <c r="B151" s="79" t="s">
        <v>195</v>
      </c>
      <c r="C151" s="80">
        <v>56092330</v>
      </c>
      <c r="D151" s="80">
        <v>52320076.600000001</v>
      </c>
      <c r="E151" s="80">
        <v>4857596.2</v>
      </c>
      <c r="F151" s="80">
        <v>4857596.2</v>
      </c>
      <c r="G151" s="80">
        <v>22488058.329999998</v>
      </c>
      <c r="H151" s="59">
        <f t="shared" si="3"/>
        <v>9.284382813766752E-2</v>
      </c>
    </row>
    <row r="152" spans="1:8" x14ac:dyDescent="0.3">
      <c r="A152" s="78" t="s">
        <v>196</v>
      </c>
      <c r="B152" s="79" t="s">
        <v>197</v>
      </c>
      <c r="C152" s="80">
        <v>118125000</v>
      </c>
      <c r="D152" s="80">
        <v>94236350</v>
      </c>
      <c r="E152" s="80">
        <v>27085843.07</v>
      </c>
      <c r="F152" s="80">
        <v>26476052.800000001</v>
      </c>
      <c r="G152" s="80">
        <v>33706950.119999997</v>
      </c>
      <c r="H152" s="59">
        <f t="shared" si="3"/>
        <v>0.28742457735258209</v>
      </c>
    </row>
    <row r="153" spans="1:8" x14ac:dyDescent="0.3">
      <c r="A153" s="78" t="s">
        <v>198</v>
      </c>
      <c r="B153" s="79" t="s">
        <v>199</v>
      </c>
      <c r="C153" s="80">
        <v>79367400</v>
      </c>
      <c r="D153" s="80">
        <v>84677400</v>
      </c>
      <c r="E153" s="80">
        <v>17994064.550000001</v>
      </c>
      <c r="F153" s="80">
        <v>12164925.23</v>
      </c>
      <c r="G153" s="80">
        <v>65199871.450000003</v>
      </c>
      <c r="H153" s="59">
        <f t="shared" si="3"/>
        <v>0.21250138230507787</v>
      </c>
    </row>
    <row r="154" spans="1:8" x14ac:dyDescent="0.3">
      <c r="A154" s="78" t="s">
        <v>200</v>
      </c>
      <c r="B154" s="79" t="s">
        <v>201</v>
      </c>
      <c r="C154" s="80">
        <v>80150000</v>
      </c>
      <c r="D154" s="80">
        <v>80150000</v>
      </c>
      <c r="E154" s="80">
        <v>26126775.780000001</v>
      </c>
      <c r="F154" s="80">
        <v>26126775.780000001</v>
      </c>
      <c r="G154" s="80">
        <v>54023224.219999999</v>
      </c>
      <c r="H154" s="59">
        <f t="shared" si="3"/>
        <v>0.32597349694323147</v>
      </c>
    </row>
    <row r="155" spans="1:8" x14ac:dyDescent="0.3">
      <c r="A155" s="78" t="s">
        <v>202</v>
      </c>
      <c r="B155" s="79" t="s">
        <v>203</v>
      </c>
      <c r="C155" s="80">
        <v>305420</v>
      </c>
      <c r="D155" s="80">
        <v>905420</v>
      </c>
      <c r="E155" s="81">
        <v>0</v>
      </c>
      <c r="F155" s="81">
        <v>0</v>
      </c>
      <c r="G155" s="80">
        <v>905420</v>
      </c>
      <c r="H155" s="59">
        <f t="shared" si="3"/>
        <v>0</v>
      </c>
    </row>
    <row r="156" spans="1:8" x14ac:dyDescent="0.3">
      <c r="A156" s="78" t="s">
        <v>204</v>
      </c>
      <c r="B156" s="79" t="s">
        <v>205</v>
      </c>
      <c r="C156" s="80">
        <v>204743726</v>
      </c>
      <c r="D156" s="80">
        <v>186057789</v>
      </c>
      <c r="E156" s="80">
        <v>49908665.310000002</v>
      </c>
      <c r="F156" s="80">
        <v>46765142.770000003</v>
      </c>
      <c r="G156" s="80">
        <v>119798583.73999999</v>
      </c>
      <c r="H156" s="59">
        <f t="shared" si="3"/>
        <v>0.26824281626822943</v>
      </c>
    </row>
    <row r="157" spans="1:8" x14ac:dyDescent="0.3">
      <c r="A157" s="78" t="s">
        <v>206</v>
      </c>
      <c r="B157" s="79" t="s">
        <v>207</v>
      </c>
      <c r="C157" s="80">
        <v>756905496</v>
      </c>
      <c r="D157" s="80">
        <v>714126371.05999994</v>
      </c>
      <c r="E157" s="80">
        <v>351742454.04000002</v>
      </c>
      <c r="F157" s="80">
        <v>293628889.52999997</v>
      </c>
      <c r="G157" s="80">
        <v>275948181.75</v>
      </c>
      <c r="H157" s="59">
        <f t="shared" si="3"/>
        <v>0.49254931381108047</v>
      </c>
    </row>
    <row r="158" spans="1:8" x14ac:dyDescent="0.3">
      <c r="A158" s="78" t="s">
        <v>208</v>
      </c>
      <c r="B158" s="79" t="s">
        <v>209</v>
      </c>
      <c r="C158" s="80">
        <v>6285957216</v>
      </c>
      <c r="D158" s="80">
        <v>6241513234.71</v>
      </c>
      <c r="E158" s="80">
        <v>2423246581.0999999</v>
      </c>
      <c r="F158" s="80">
        <v>2299545173.3499999</v>
      </c>
      <c r="G158" s="80">
        <v>3196168132.6999998</v>
      </c>
      <c r="H158" s="59">
        <f t="shared" si="3"/>
        <v>0.38824664628185979</v>
      </c>
    </row>
    <row r="159" spans="1:8" x14ac:dyDescent="0.3">
      <c r="A159" s="78" t="s">
        <v>210</v>
      </c>
      <c r="B159" s="79" t="s">
        <v>211</v>
      </c>
      <c r="C159" s="80">
        <v>1500000</v>
      </c>
      <c r="D159" s="80">
        <v>1500000</v>
      </c>
      <c r="E159" s="80">
        <v>736736</v>
      </c>
      <c r="F159" s="80">
        <v>736736</v>
      </c>
      <c r="G159" s="80">
        <v>763264</v>
      </c>
      <c r="H159" s="59">
        <f t="shared" si="3"/>
        <v>0.49115733333333333</v>
      </c>
    </row>
    <row r="160" spans="1:8" x14ac:dyDescent="0.3">
      <c r="A160" s="78" t="s">
        <v>212</v>
      </c>
      <c r="B160" s="79" t="s">
        <v>213</v>
      </c>
      <c r="C160" s="80">
        <v>41688177</v>
      </c>
      <c r="D160" s="80">
        <v>41668177</v>
      </c>
      <c r="E160" s="80">
        <v>8613990</v>
      </c>
      <c r="F160" s="80">
        <v>8613990</v>
      </c>
      <c r="G160" s="80">
        <v>33054187</v>
      </c>
      <c r="H160" s="59">
        <f t="shared" si="3"/>
        <v>0.20672826651379542</v>
      </c>
    </row>
    <row r="161" spans="1:8" x14ac:dyDescent="0.3">
      <c r="A161" s="78" t="s">
        <v>214</v>
      </c>
      <c r="B161" s="79" t="s">
        <v>215</v>
      </c>
      <c r="C161" s="80">
        <v>35000000</v>
      </c>
      <c r="D161" s="80">
        <v>35200000</v>
      </c>
      <c r="E161" s="80">
        <v>288140.77</v>
      </c>
      <c r="F161" s="80">
        <v>288140.77</v>
      </c>
      <c r="G161" s="80">
        <v>34911859.229999997</v>
      </c>
      <c r="H161" s="59">
        <f t="shared" si="3"/>
        <v>8.1858173295454549E-3</v>
      </c>
    </row>
    <row r="162" spans="1:8" x14ac:dyDescent="0.3">
      <c r="A162" s="78" t="s">
        <v>216</v>
      </c>
      <c r="B162" s="79" t="s">
        <v>217</v>
      </c>
      <c r="C162" s="80">
        <v>376193767</v>
      </c>
      <c r="D162" s="80">
        <v>187550695</v>
      </c>
      <c r="E162" s="80">
        <v>12279255.74</v>
      </c>
      <c r="F162" s="80">
        <v>12279255.74</v>
      </c>
      <c r="G162" s="80">
        <v>75124122.530000001</v>
      </c>
      <c r="H162" s="59">
        <f t="shared" si="3"/>
        <v>6.5471662155130908E-2</v>
      </c>
    </row>
    <row r="163" spans="1:8" x14ac:dyDescent="0.3">
      <c r="A163" s="78" t="s">
        <v>218</v>
      </c>
      <c r="B163" s="79" t="s">
        <v>219</v>
      </c>
      <c r="C163" s="80">
        <v>119514706</v>
      </c>
      <c r="D163" s="80">
        <v>171707249.53</v>
      </c>
      <c r="E163" s="80">
        <v>26688402.620000001</v>
      </c>
      <c r="F163" s="80">
        <v>26663623.859999999</v>
      </c>
      <c r="G163" s="80">
        <v>112489956.97</v>
      </c>
      <c r="H163" s="59">
        <f t="shared" si="3"/>
        <v>0.15542967867141283</v>
      </c>
    </row>
    <row r="164" spans="1:8" x14ac:dyDescent="0.3">
      <c r="A164" s="78" t="s">
        <v>220</v>
      </c>
      <c r="B164" s="79" t="s">
        <v>221</v>
      </c>
      <c r="C164" s="80">
        <v>3221967966</v>
      </c>
      <c r="D164" s="80">
        <v>3128322969.4699998</v>
      </c>
      <c r="E164" s="80">
        <v>1420238076.9100001</v>
      </c>
      <c r="F164" s="80">
        <v>1384274632.01</v>
      </c>
      <c r="G164" s="80">
        <v>1359914258.5899999</v>
      </c>
      <c r="H164" s="59">
        <f t="shared" si="3"/>
        <v>0.45399343059217978</v>
      </c>
    </row>
    <row r="165" spans="1:8" x14ac:dyDescent="0.3">
      <c r="A165" s="78" t="s">
        <v>222</v>
      </c>
      <c r="B165" s="79" t="s">
        <v>223</v>
      </c>
      <c r="C165" s="80">
        <v>2490092600</v>
      </c>
      <c r="D165" s="80">
        <v>2675564143.71</v>
      </c>
      <c r="E165" s="80">
        <v>954401979.05999994</v>
      </c>
      <c r="F165" s="80">
        <v>866688794.97000003</v>
      </c>
      <c r="G165" s="80">
        <v>1579910484.3800001</v>
      </c>
      <c r="H165" s="59">
        <f t="shared" si="3"/>
        <v>0.35671055814666575</v>
      </c>
    </row>
    <row r="166" spans="1:8" x14ac:dyDescent="0.3">
      <c r="A166" s="78" t="s">
        <v>224</v>
      </c>
      <c r="B166" s="79" t="s">
        <v>225</v>
      </c>
      <c r="C166" s="80">
        <v>301428119</v>
      </c>
      <c r="D166" s="80">
        <v>344253487</v>
      </c>
      <c r="E166" s="80">
        <v>137111856.53999999</v>
      </c>
      <c r="F166" s="80">
        <v>129210729.79000001</v>
      </c>
      <c r="G166" s="80">
        <v>175223739.74000001</v>
      </c>
      <c r="H166" s="59">
        <f t="shared" si="3"/>
        <v>0.39828748790567803</v>
      </c>
    </row>
    <row r="167" spans="1:8" x14ac:dyDescent="0.3">
      <c r="A167" s="78" t="s">
        <v>226</v>
      </c>
      <c r="B167" s="79" t="s">
        <v>227</v>
      </c>
      <c r="C167" s="80">
        <v>72895619</v>
      </c>
      <c r="D167" s="80">
        <v>88891737</v>
      </c>
      <c r="E167" s="80">
        <v>26393878.34</v>
      </c>
      <c r="F167" s="80">
        <v>18673651.59</v>
      </c>
      <c r="G167" s="80">
        <v>60280947.32</v>
      </c>
      <c r="H167" s="59">
        <f t="shared" si="3"/>
        <v>0.29692161758522057</v>
      </c>
    </row>
    <row r="168" spans="1:8" x14ac:dyDescent="0.3">
      <c r="A168" s="78" t="s">
        <v>228</v>
      </c>
      <c r="B168" s="79" t="s">
        <v>229</v>
      </c>
      <c r="C168" s="80">
        <v>206632500</v>
      </c>
      <c r="D168" s="80">
        <v>233461750</v>
      </c>
      <c r="E168" s="80">
        <v>102470615.27</v>
      </c>
      <c r="F168" s="80">
        <v>102289715.27</v>
      </c>
      <c r="G168" s="80">
        <v>104055179.3</v>
      </c>
      <c r="H168" s="59">
        <f t="shared" si="3"/>
        <v>0.43891821795219127</v>
      </c>
    </row>
    <row r="169" spans="1:8" x14ac:dyDescent="0.3">
      <c r="A169" s="78" t="s">
        <v>230</v>
      </c>
      <c r="B169" s="79" t="s">
        <v>231</v>
      </c>
      <c r="C169" s="80">
        <v>12500000</v>
      </c>
      <c r="D169" s="80">
        <v>12500000</v>
      </c>
      <c r="E169" s="80">
        <v>3793367.13</v>
      </c>
      <c r="F169" s="80">
        <v>3793367.13</v>
      </c>
      <c r="G169" s="80">
        <v>6794493.4900000002</v>
      </c>
      <c r="H169" s="59">
        <f t="shared" si="3"/>
        <v>0.30346937039999999</v>
      </c>
    </row>
    <row r="170" spans="1:8" x14ac:dyDescent="0.3">
      <c r="A170" s="78" t="s">
        <v>232</v>
      </c>
      <c r="B170" s="79" t="s">
        <v>233</v>
      </c>
      <c r="C170" s="80">
        <v>9400000</v>
      </c>
      <c r="D170" s="80">
        <v>9400000</v>
      </c>
      <c r="E170" s="80">
        <v>4453995.8</v>
      </c>
      <c r="F170" s="80">
        <v>4453995.8</v>
      </c>
      <c r="G170" s="80">
        <v>4093119.63</v>
      </c>
      <c r="H170" s="59">
        <f t="shared" si="3"/>
        <v>0.47382934042553188</v>
      </c>
    </row>
    <row r="171" spans="1:8" x14ac:dyDescent="0.3">
      <c r="A171" s="78" t="s">
        <v>234</v>
      </c>
      <c r="B171" s="79" t="s">
        <v>235</v>
      </c>
      <c r="C171" s="80">
        <v>496348326</v>
      </c>
      <c r="D171" s="80">
        <v>496208326</v>
      </c>
      <c r="E171" s="80">
        <v>206417270.72</v>
      </c>
      <c r="F171" s="80">
        <v>199402970.28999999</v>
      </c>
      <c r="G171" s="80">
        <v>286677303.98000002</v>
      </c>
      <c r="H171" s="59">
        <f t="shared" si="3"/>
        <v>0.41598913179058589</v>
      </c>
    </row>
    <row r="172" spans="1:8" x14ac:dyDescent="0.3">
      <c r="A172" s="78" t="s">
        <v>236</v>
      </c>
      <c r="B172" s="79" t="s">
        <v>237</v>
      </c>
      <c r="C172" s="80">
        <v>496348326</v>
      </c>
      <c r="D172" s="80">
        <v>496208326</v>
      </c>
      <c r="E172" s="80">
        <v>206417270.72</v>
      </c>
      <c r="F172" s="80">
        <v>199402970.28999999</v>
      </c>
      <c r="G172" s="80">
        <v>286677303.98000002</v>
      </c>
      <c r="H172" s="59">
        <f t="shared" si="3"/>
        <v>0.41598913179058589</v>
      </c>
    </row>
    <row r="173" spans="1:8" x14ac:dyDescent="0.3">
      <c r="A173" s="78" t="s">
        <v>238</v>
      </c>
      <c r="B173" s="79" t="s">
        <v>239</v>
      </c>
      <c r="C173" s="80">
        <v>194292580</v>
      </c>
      <c r="D173" s="80">
        <v>196292580</v>
      </c>
      <c r="E173" s="80">
        <v>61115290.600000001</v>
      </c>
      <c r="F173" s="80">
        <v>30318013</v>
      </c>
      <c r="G173" s="80">
        <v>134412667.81999999</v>
      </c>
      <c r="H173" s="59">
        <f t="shared" si="3"/>
        <v>0.31134794091554557</v>
      </c>
    </row>
    <row r="174" spans="1:8" x14ac:dyDescent="0.3">
      <c r="A174" s="78" t="s">
        <v>240</v>
      </c>
      <c r="B174" s="79" t="s">
        <v>241</v>
      </c>
      <c r="C174" s="80">
        <v>178852580</v>
      </c>
      <c r="D174" s="80">
        <v>181752580</v>
      </c>
      <c r="E174" s="80">
        <v>57659631.950000003</v>
      </c>
      <c r="F174" s="80">
        <v>28549450</v>
      </c>
      <c r="G174" s="80">
        <v>123328326.47</v>
      </c>
      <c r="H174" s="59">
        <f t="shared" si="3"/>
        <v>0.31724243996976553</v>
      </c>
    </row>
    <row r="175" spans="1:8" x14ac:dyDescent="0.3">
      <c r="A175" s="78" t="s">
        <v>242</v>
      </c>
      <c r="B175" s="79" t="s">
        <v>243</v>
      </c>
      <c r="C175" s="80">
        <v>14340000</v>
      </c>
      <c r="D175" s="80">
        <v>13440000</v>
      </c>
      <c r="E175" s="80">
        <v>3455658.65</v>
      </c>
      <c r="F175" s="80">
        <v>1768563</v>
      </c>
      <c r="G175" s="80">
        <v>9984341.3499999996</v>
      </c>
      <c r="H175" s="59">
        <f t="shared" si="3"/>
        <v>0.25711745907738093</v>
      </c>
    </row>
    <row r="176" spans="1:8" x14ac:dyDescent="0.3">
      <c r="A176" s="78" t="s">
        <v>244</v>
      </c>
      <c r="B176" s="79" t="s">
        <v>245</v>
      </c>
      <c r="C176" s="80">
        <v>1100000</v>
      </c>
      <c r="D176" s="80">
        <v>1100000</v>
      </c>
      <c r="E176" s="81">
        <v>0</v>
      </c>
      <c r="F176" s="81">
        <v>0</v>
      </c>
      <c r="G176" s="80">
        <v>1100000</v>
      </c>
      <c r="H176" s="59">
        <f t="shared" si="3"/>
        <v>0</v>
      </c>
    </row>
    <row r="177" spans="1:8" x14ac:dyDescent="0.3">
      <c r="A177" s="78" t="s">
        <v>246</v>
      </c>
      <c r="B177" s="79" t="s">
        <v>247</v>
      </c>
      <c r="C177" s="80">
        <v>967808181</v>
      </c>
      <c r="D177" s="80">
        <v>1033761372</v>
      </c>
      <c r="E177" s="80">
        <v>304742051.13999999</v>
      </c>
      <c r="F177" s="80">
        <v>283783329.69</v>
      </c>
      <c r="G177" s="80">
        <v>574664722.37</v>
      </c>
      <c r="H177" s="59">
        <f t="shared" si="3"/>
        <v>0.29478955143237834</v>
      </c>
    </row>
    <row r="178" spans="1:8" x14ac:dyDescent="0.3">
      <c r="A178" s="78" t="s">
        <v>248</v>
      </c>
      <c r="B178" s="79" t="s">
        <v>249</v>
      </c>
      <c r="C178" s="80">
        <v>489352313</v>
      </c>
      <c r="D178" s="80">
        <v>540111544</v>
      </c>
      <c r="E178" s="80">
        <v>208904153.59999999</v>
      </c>
      <c r="F178" s="80">
        <v>202582230.08000001</v>
      </c>
      <c r="G178" s="80">
        <v>235732328.75999999</v>
      </c>
      <c r="H178" s="59">
        <f t="shared" si="3"/>
        <v>0.38677964935331949</v>
      </c>
    </row>
    <row r="179" spans="1:8" x14ac:dyDescent="0.3">
      <c r="A179" s="78" t="s">
        <v>250</v>
      </c>
      <c r="B179" s="79" t="s">
        <v>251</v>
      </c>
      <c r="C179" s="80">
        <v>4787220</v>
      </c>
      <c r="D179" s="80">
        <v>4787220</v>
      </c>
      <c r="E179" s="80">
        <v>1315009.25</v>
      </c>
      <c r="F179" s="80">
        <v>1013610</v>
      </c>
      <c r="G179" s="80">
        <v>3472210.75</v>
      </c>
      <c r="H179" s="59">
        <f t="shared" si="3"/>
        <v>0.27469162687321663</v>
      </c>
    </row>
    <row r="180" spans="1:8" x14ac:dyDescent="0.3">
      <c r="A180" s="78" t="s">
        <v>252</v>
      </c>
      <c r="B180" s="79" t="s">
        <v>253</v>
      </c>
      <c r="C180" s="80">
        <v>32944225</v>
      </c>
      <c r="D180" s="80">
        <v>26573255</v>
      </c>
      <c r="E180" s="80">
        <v>5259910.8</v>
      </c>
      <c r="F180" s="80">
        <v>4624741.3099999996</v>
      </c>
      <c r="G180" s="80">
        <v>21313344.199999999</v>
      </c>
      <c r="H180" s="59">
        <f t="shared" si="3"/>
        <v>0.19794002654172399</v>
      </c>
    </row>
    <row r="181" spans="1:8" x14ac:dyDescent="0.3">
      <c r="A181" s="78" t="s">
        <v>254</v>
      </c>
      <c r="B181" s="79" t="s">
        <v>255</v>
      </c>
      <c r="C181" s="80">
        <v>79311091</v>
      </c>
      <c r="D181" s="80">
        <v>86111091</v>
      </c>
      <c r="E181" s="80">
        <v>22329188.079999998</v>
      </c>
      <c r="F181" s="80">
        <v>20750630.289999999</v>
      </c>
      <c r="G181" s="80">
        <v>50610944.909999996</v>
      </c>
      <c r="H181" s="59">
        <f t="shared" si="3"/>
        <v>0.25930676084454668</v>
      </c>
    </row>
    <row r="182" spans="1:8" x14ac:dyDescent="0.3">
      <c r="A182" s="78" t="s">
        <v>256</v>
      </c>
      <c r="B182" s="79" t="s">
        <v>257</v>
      </c>
      <c r="C182" s="80">
        <v>39931980</v>
      </c>
      <c r="D182" s="80">
        <v>39431980</v>
      </c>
      <c r="E182" s="80">
        <v>8067909.3899999997</v>
      </c>
      <c r="F182" s="80">
        <v>3085456.32</v>
      </c>
      <c r="G182" s="80">
        <v>31364070.609999999</v>
      </c>
      <c r="H182" s="59">
        <f t="shared" si="3"/>
        <v>0.20460320252749165</v>
      </c>
    </row>
    <row r="183" spans="1:8" x14ac:dyDescent="0.3">
      <c r="A183" s="78" t="s">
        <v>258</v>
      </c>
      <c r="B183" s="79" t="s">
        <v>259</v>
      </c>
      <c r="C183" s="80">
        <v>71557068</v>
      </c>
      <c r="D183" s="80">
        <v>75460068</v>
      </c>
      <c r="E183" s="80">
        <v>18666630.739999998</v>
      </c>
      <c r="F183" s="80">
        <v>12498998.859999999</v>
      </c>
      <c r="G183" s="80">
        <v>55445347.259999998</v>
      </c>
      <c r="H183" s="59">
        <f t="shared" si="3"/>
        <v>0.24737097692517318</v>
      </c>
    </row>
    <row r="184" spans="1:8" x14ac:dyDescent="0.3">
      <c r="A184" s="78" t="s">
        <v>260</v>
      </c>
      <c r="B184" s="79" t="s">
        <v>261</v>
      </c>
      <c r="C184" s="80">
        <v>214363342</v>
      </c>
      <c r="D184" s="80">
        <v>225968942</v>
      </c>
      <c r="E184" s="80">
        <v>29377555.98</v>
      </c>
      <c r="F184" s="80">
        <v>28608230.489999998</v>
      </c>
      <c r="G184" s="80">
        <v>153556063.06</v>
      </c>
      <c r="H184" s="59">
        <f t="shared" si="3"/>
        <v>0.13000705194256298</v>
      </c>
    </row>
    <row r="185" spans="1:8" x14ac:dyDescent="0.3">
      <c r="A185" s="78" t="s">
        <v>262</v>
      </c>
      <c r="B185" s="79" t="s">
        <v>263</v>
      </c>
      <c r="C185" s="80">
        <v>35560942</v>
      </c>
      <c r="D185" s="80">
        <v>35317272</v>
      </c>
      <c r="E185" s="80">
        <v>10821693.300000001</v>
      </c>
      <c r="F185" s="80">
        <v>10619432.34</v>
      </c>
      <c r="G185" s="80">
        <v>23170412.82</v>
      </c>
      <c r="H185" s="59">
        <f t="shared" si="3"/>
        <v>0.30641362390617261</v>
      </c>
    </row>
    <row r="186" spans="1:8" x14ac:dyDescent="0.3">
      <c r="A186" s="78" t="s">
        <v>264</v>
      </c>
      <c r="B186" s="79" t="s">
        <v>265</v>
      </c>
      <c r="C186" s="80">
        <v>7889470</v>
      </c>
      <c r="D186" s="80">
        <v>7575532</v>
      </c>
      <c r="E186" s="80">
        <v>2212884.52</v>
      </c>
      <c r="F186" s="80">
        <v>2212884.52</v>
      </c>
      <c r="G186" s="80">
        <v>5072586.4800000004</v>
      </c>
      <c r="H186" s="59">
        <f t="shared" si="3"/>
        <v>0.29210945449111692</v>
      </c>
    </row>
    <row r="187" spans="1:8" x14ac:dyDescent="0.3">
      <c r="A187" s="78" t="s">
        <v>266</v>
      </c>
      <c r="B187" s="79" t="s">
        <v>267</v>
      </c>
      <c r="C187" s="80">
        <v>1450000</v>
      </c>
      <c r="D187" s="80">
        <v>1450000</v>
      </c>
      <c r="E187" s="80">
        <v>619063.52</v>
      </c>
      <c r="F187" s="80">
        <v>619063.52</v>
      </c>
      <c r="G187" s="80">
        <v>703334.48</v>
      </c>
      <c r="H187" s="59">
        <f t="shared" si="3"/>
        <v>0.42694035862068969</v>
      </c>
    </row>
    <row r="188" spans="1:8" x14ac:dyDescent="0.3">
      <c r="A188" s="78" t="s">
        <v>268</v>
      </c>
      <c r="B188" s="79" t="s">
        <v>269</v>
      </c>
      <c r="C188" s="80">
        <v>6439470</v>
      </c>
      <c r="D188" s="80">
        <v>6125532</v>
      </c>
      <c r="E188" s="80">
        <v>1593821</v>
      </c>
      <c r="F188" s="80">
        <v>1593821</v>
      </c>
      <c r="G188" s="80">
        <v>4369252</v>
      </c>
      <c r="H188" s="59">
        <f t="shared" si="3"/>
        <v>0.26019307384240259</v>
      </c>
    </row>
    <row r="189" spans="1:8" x14ac:dyDescent="0.3">
      <c r="A189" s="78" t="s">
        <v>270</v>
      </c>
      <c r="B189" s="79" t="s">
        <v>271</v>
      </c>
      <c r="C189" s="80">
        <v>40880000</v>
      </c>
      <c r="D189" s="80">
        <v>39880000</v>
      </c>
      <c r="E189" s="80">
        <v>27658455.449999999</v>
      </c>
      <c r="F189" s="80">
        <v>27650992.93</v>
      </c>
      <c r="G189" s="80">
        <v>12221544.550000001</v>
      </c>
      <c r="H189" s="59">
        <f t="shared" si="3"/>
        <v>0.69354201228686052</v>
      </c>
    </row>
    <row r="190" spans="1:8" x14ac:dyDescent="0.3">
      <c r="A190" s="78" t="s">
        <v>272</v>
      </c>
      <c r="B190" s="79" t="s">
        <v>273</v>
      </c>
      <c r="C190" s="80">
        <v>30000</v>
      </c>
      <c r="D190" s="80">
        <v>30000</v>
      </c>
      <c r="E190" s="81">
        <v>233</v>
      </c>
      <c r="F190" s="81">
        <v>233</v>
      </c>
      <c r="G190" s="80">
        <v>29767</v>
      </c>
      <c r="H190" s="59">
        <f t="shared" si="3"/>
        <v>7.7666666666666665E-3</v>
      </c>
    </row>
    <row r="191" spans="1:8" x14ac:dyDescent="0.3">
      <c r="A191" s="78" t="s">
        <v>274</v>
      </c>
      <c r="B191" s="79" t="s">
        <v>275</v>
      </c>
      <c r="C191" s="80">
        <v>5500000</v>
      </c>
      <c r="D191" s="80">
        <v>4500000</v>
      </c>
      <c r="E191" s="80">
        <v>400000</v>
      </c>
      <c r="F191" s="80">
        <v>400000</v>
      </c>
      <c r="G191" s="80">
        <v>4100000</v>
      </c>
      <c r="H191" s="59">
        <f t="shared" si="3"/>
        <v>8.8888888888888892E-2</v>
      </c>
    </row>
    <row r="192" spans="1:8" x14ac:dyDescent="0.3">
      <c r="A192" s="78" t="s">
        <v>276</v>
      </c>
      <c r="B192" s="79" t="s">
        <v>277</v>
      </c>
      <c r="C192" s="80">
        <v>35350000</v>
      </c>
      <c r="D192" s="80">
        <v>35350000</v>
      </c>
      <c r="E192" s="80">
        <v>27258222.449999999</v>
      </c>
      <c r="F192" s="80">
        <v>27250759.93</v>
      </c>
      <c r="G192" s="80">
        <v>8091777.5499999998</v>
      </c>
      <c r="H192" s="59">
        <f t="shared" si="3"/>
        <v>0.77109540169731261</v>
      </c>
    </row>
    <row r="193" spans="1:9" x14ac:dyDescent="0.3">
      <c r="A193" s="82" t="s">
        <v>278</v>
      </c>
      <c r="B193" s="83" t="s">
        <v>279</v>
      </c>
      <c r="C193" s="84">
        <v>466943439</v>
      </c>
      <c r="D193" s="84">
        <v>455750530</v>
      </c>
      <c r="E193" s="84">
        <v>107023222.87</v>
      </c>
      <c r="F193" s="84">
        <v>80221370.430000007</v>
      </c>
      <c r="G193" s="84">
        <v>335504584.06</v>
      </c>
      <c r="H193" s="60">
        <f t="shared" si="3"/>
        <v>0.23482852092349735</v>
      </c>
    </row>
    <row r="194" spans="1:9" x14ac:dyDescent="0.3">
      <c r="A194" s="78" t="s">
        <v>280</v>
      </c>
      <c r="B194" s="79" t="s">
        <v>281</v>
      </c>
      <c r="C194" s="80">
        <v>133285069</v>
      </c>
      <c r="D194" s="80">
        <v>118301595.88</v>
      </c>
      <c r="E194" s="80">
        <v>37339206.740000002</v>
      </c>
      <c r="F194" s="80">
        <v>35766086.600000001</v>
      </c>
      <c r="G194" s="80">
        <v>68093865.420000002</v>
      </c>
      <c r="H194" s="59">
        <f t="shared" si="3"/>
        <v>0.31562724460518077</v>
      </c>
      <c r="I194" s="51"/>
    </row>
    <row r="195" spans="1:9" x14ac:dyDescent="0.3">
      <c r="A195" s="78" t="s">
        <v>282</v>
      </c>
      <c r="B195" s="79" t="s">
        <v>283</v>
      </c>
      <c r="C195" s="80">
        <v>70627386</v>
      </c>
      <c r="D195" s="80">
        <v>70757386.879999995</v>
      </c>
      <c r="E195" s="80">
        <v>27133829.84</v>
      </c>
      <c r="F195" s="80">
        <v>27075506.170000002</v>
      </c>
      <c r="G195" s="80">
        <v>33261136.890000001</v>
      </c>
      <c r="H195" s="59">
        <f t="shared" si="3"/>
        <v>0.38347699139903568</v>
      </c>
    </row>
    <row r="196" spans="1:9" x14ac:dyDescent="0.3">
      <c r="A196" s="78" t="s">
        <v>284</v>
      </c>
      <c r="B196" s="79" t="s">
        <v>285</v>
      </c>
      <c r="C196" s="80">
        <v>2471600</v>
      </c>
      <c r="D196" s="80">
        <v>1700000</v>
      </c>
      <c r="E196" s="80">
        <v>374842.25</v>
      </c>
      <c r="F196" s="80">
        <v>374842.25</v>
      </c>
      <c r="G196" s="80">
        <v>1325157.75</v>
      </c>
      <c r="H196" s="59">
        <f t="shared" si="3"/>
        <v>0.22049544117647057</v>
      </c>
    </row>
    <row r="197" spans="1:9" x14ac:dyDescent="0.3">
      <c r="A197" s="78" t="s">
        <v>286</v>
      </c>
      <c r="B197" s="79" t="s">
        <v>287</v>
      </c>
      <c r="C197" s="80">
        <v>48530893</v>
      </c>
      <c r="D197" s="80">
        <v>34366019</v>
      </c>
      <c r="E197" s="80">
        <v>8151569.6100000003</v>
      </c>
      <c r="F197" s="80">
        <v>7027631.46</v>
      </c>
      <c r="G197" s="80">
        <v>23708345.82</v>
      </c>
      <c r="H197" s="59">
        <f t="shared" si="3"/>
        <v>0.23719854225768774</v>
      </c>
    </row>
    <row r="198" spans="1:9" x14ac:dyDescent="0.3">
      <c r="A198" s="78" t="s">
        <v>288</v>
      </c>
      <c r="B198" s="79" t="s">
        <v>289</v>
      </c>
      <c r="C198" s="80">
        <v>11655190</v>
      </c>
      <c r="D198" s="80">
        <v>11478190</v>
      </c>
      <c r="E198" s="80">
        <v>1678965.04</v>
      </c>
      <c r="F198" s="80">
        <v>1288106.72</v>
      </c>
      <c r="G198" s="80">
        <v>9799224.9600000009</v>
      </c>
      <c r="H198" s="59">
        <f t="shared" ref="H198:H228" si="4">+E198/D198</f>
        <v>0.14627437252737582</v>
      </c>
    </row>
    <row r="199" spans="1:9" x14ac:dyDescent="0.3">
      <c r="A199" s="78" t="s">
        <v>290</v>
      </c>
      <c r="B199" s="79" t="s">
        <v>291</v>
      </c>
      <c r="C199" s="80">
        <v>4047558</v>
      </c>
      <c r="D199" s="80">
        <v>5057558</v>
      </c>
      <c r="E199" s="80">
        <v>843304.08</v>
      </c>
      <c r="F199" s="80">
        <v>843304.08</v>
      </c>
      <c r="G199" s="80">
        <v>4214253.92</v>
      </c>
      <c r="H199" s="59">
        <f t="shared" si="4"/>
        <v>0.16674135620392291</v>
      </c>
    </row>
    <row r="200" spans="1:9" x14ac:dyDescent="0.3">
      <c r="A200" s="78" t="s">
        <v>292</v>
      </c>
      <c r="B200" s="79" t="s">
        <v>293</v>
      </c>
      <c r="C200" s="80">
        <v>1070715</v>
      </c>
      <c r="D200" s="80">
        <v>1070715</v>
      </c>
      <c r="E200" s="80">
        <v>743638.08</v>
      </c>
      <c r="F200" s="80">
        <v>743638.08</v>
      </c>
      <c r="G200" s="80">
        <v>327076.92</v>
      </c>
      <c r="H200" s="59">
        <f t="shared" si="4"/>
        <v>0.69452476149115305</v>
      </c>
    </row>
    <row r="201" spans="1:9" x14ac:dyDescent="0.3">
      <c r="A201" s="78" t="s">
        <v>294</v>
      </c>
      <c r="B201" s="79" t="s">
        <v>295</v>
      </c>
      <c r="C201" s="80">
        <v>2976843</v>
      </c>
      <c r="D201" s="80">
        <v>3986843</v>
      </c>
      <c r="E201" s="80">
        <v>99666</v>
      </c>
      <c r="F201" s="80">
        <v>99666</v>
      </c>
      <c r="G201" s="80">
        <v>3887177</v>
      </c>
      <c r="H201" s="59">
        <f t="shared" si="4"/>
        <v>2.4998727062991947E-2</v>
      </c>
    </row>
    <row r="202" spans="1:9" x14ac:dyDescent="0.3">
      <c r="A202" s="78" t="s">
        <v>296</v>
      </c>
      <c r="B202" s="79" t="s">
        <v>297</v>
      </c>
      <c r="C202" s="80">
        <v>100347875</v>
      </c>
      <c r="D202" s="80">
        <v>107447749</v>
      </c>
      <c r="E202" s="80">
        <v>13807444.300000001</v>
      </c>
      <c r="F202" s="80">
        <v>12135042.560000001</v>
      </c>
      <c r="G202" s="80">
        <v>93640304.700000003</v>
      </c>
      <c r="H202" s="59">
        <f t="shared" si="4"/>
        <v>0.12850380234582673</v>
      </c>
    </row>
    <row r="203" spans="1:9" x14ac:dyDescent="0.3">
      <c r="A203" s="78" t="s">
        <v>298</v>
      </c>
      <c r="B203" s="79" t="s">
        <v>299</v>
      </c>
      <c r="C203" s="80">
        <v>29000786</v>
      </c>
      <c r="D203" s="80">
        <v>28890786</v>
      </c>
      <c r="E203" s="80">
        <v>1795656.61</v>
      </c>
      <c r="F203" s="80">
        <v>1455681.94</v>
      </c>
      <c r="G203" s="80">
        <v>27095129.390000001</v>
      </c>
      <c r="H203" s="59">
        <f t="shared" si="4"/>
        <v>6.2153262635360633E-2</v>
      </c>
    </row>
    <row r="204" spans="1:9" x14ac:dyDescent="0.3">
      <c r="A204" s="78" t="s">
        <v>300</v>
      </c>
      <c r="B204" s="79" t="s">
        <v>301</v>
      </c>
      <c r="C204" s="80">
        <v>2950000</v>
      </c>
      <c r="D204" s="80">
        <v>2800000</v>
      </c>
      <c r="E204" s="81">
        <v>0</v>
      </c>
      <c r="F204" s="81">
        <v>0</v>
      </c>
      <c r="G204" s="80">
        <v>2800000</v>
      </c>
      <c r="H204" s="59">
        <f t="shared" si="4"/>
        <v>0</v>
      </c>
    </row>
    <row r="205" spans="1:9" x14ac:dyDescent="0.3">
      <c r="A205" s="78" t="s">
        <v>302</v>
      </c>
      <c r="B205" s="79" t="s">
        <v>303</v>
      </c>
      <c r="C205" s="80">
        <v>6820000</v>
      </c>
      <c r="D205" s="80">
        <v>8670000</v>
      </c>
      <c r="E205" s="80">
        <v>3492701.79</v>
      </c>
      <c r="F205" s="80">
        <v>3492701.79</v>
      </c>
      <c r="G205" s="80">
        <v>5177298.21</v>
      </c>
      <c r="H205" s="59">
        <f t="shared" si="4"/>
        <v>0.40284911072664359</v>
      </c>
    </row>
    <row r="206" spans="1:9" x14ac:dyDescent="0.3">
      <c r="A206" s="78" t="s">
        <v>304</v>
      </c>
      <c r="B206" s="79" t="s">
        <v>305</v>
      </c>
      <c r="C206" s="80">
        <v>38037089</v>
      </c>
      <c r="D206" s="80">
        <v>46676963</v>
      </c>
      <c r="E206" s="80">
        <v>6468232.8899999997</v>
      </c>
      <c r="F206" s="80">
        <v>5432781.6900000004</v>
      </c>
      <c r="G206" s="80">
        <v>40208730.109999999</v>
      </c>
      <c r="H206" s="59">
        <f t="shared" si="4"/>
        <v>0.13857441603473644</v>
      </c>
    </row>
    <row r="207" spans="1:9" x14ac:dyDescent="0.3">
      <c r="A207" s="78" t="s">
        <v>306</v>
      </c>
      <c r="B207" s="79" t="s">
        <v>307</v>
      </c>
      <c r="C207" s="80">
        <v>1370000</v>
      </c>
      <c r="D207" s="80">
        <v>1370000</v>
      </c>
      <c r="E207" s="81">
        <v>0</v>
      </c>
      <c r="F207" s="81">
        <v>0</v>
      </c>
      <c r="G207" s="80">
        <v>1370000</v>
      </c>
      <c r="H207" s="59">
        <f t="shared" si="4"/>
        <v>0</v>
      </c>
    </row>
    <row r="208" spans="1:9" x14ac:dyDescent="0.3">
      <c r="A208" s="78" t="s">
        <v>308</v>
      </c>
      <c r="B208" s="79" t="s">
        <v>309</v>
      </c>
      <c r="C208" s="80">
        <v>10570000</v>
      </c>
      <c r="D208" s="80">
        <v>9120000</v>
      </c>
      <c r="E208" s="80">
        <v>1342917.22</v>
      </c>
      <c r="F208" s="80">
        <v>1244611.74</v>
      </c>
      <c r="G208" s="80">
        <v>7777082.7800000003</v>
      </c>
      <c r="H208" s="59">
        <f t="shared" si="4"/>
        <v>0.14724969517543859</v>
      </c>
    </row>
    <row r="209" spans="1:9" x14ac:dyDescent="0.3">
      <c r="A209" s="78" t="s">
        <v>310</v>
      </c>
      <c r="B209" s="79" t="s">
        <v>311</v>
      </c>
      <c r="C209" s="80">
        <v>11600000</v>
      </c>
      <c r="D209" s="80">
        <v>9920000</v>
      </c>
      <c r="E209" s="80">
        <v>707935.79</v>
      </c>
      <c r="F209" s="80">
        <v>509265.4</v>
      </c>
      <c r="G209" s="80">
        <v>9212064.2100000009</v>
      </c>
      <c r="H209" s="59">
        <f t="shared" si="4"/>
        <v>7.1364494959677421E-2</v>
      </c>
    </row>
    <row r="210" spans="1:9" x14ac:dyDescent="0.3">
      <c r="A210" s="78" t="s">
        <v>312</v>
      </c>
      <c r="B210" s="79" t="s">
        <v>313</v>
      </c>
      <c r="C210" s="80">
        <v>72789536</v>
      </c>
      <c r="D210" s="80">
        <v>69218153.120000005</v>
      </c>
      <c r="E210" s="80">
        <v>16651726.57</v>
      </c>
      <c r="F210" s="80">
        <v>13370401.039999999</v>
      </c>
      <c r="G210" s="80">
        <v>52561486.100000001</v>
      </c>
      <c r="H210" s="59">
        <f t="shared" si="4"/>
        <v>0.2405687788452221</v>
      </c>
    </row>
    <row r="211" spans="1:9" x14ac:dyDescent="0.3">
      <c r="A211" s="78" t="s">
        <v>314</v>
      </c>
      <c r="B211" s="79" t="s">
        <v>315</v>
      </c>
      <c r="C211" s="80">
        <v>16102000</v>
      </c>
      <c r="D211" s="80">
        <v>18530617.120000001</v>
      </c>
      <c r="E211" s="80">
        <v>2169036.14</v>
      </c>
      <c r="F211" s="80">
        <v>2094331.55</v>
      </c>
      <c r="G211" s="80">
        <v>16361580.98</v>
      </c>
      <c r="H211" s="59">
        <f t="shared" si="4"/>
        <v>0.11705147896337302</v>
      </c>
    </row>
    <row r="212" spans="1:9" x14ac:dyDescent="0.3">
      <c r="A212" s="78" t="s">
        <v>316</v>
      </c>
      <c r="B212" s="79" t="s">
        <v>317</v>
      </c>
      <c r="C212" s="80">
        <v>56687536</v>
      </c>
      <c r="D212" s="80">
        <v>50687536</v>
      </c>
      <c r="E212" s="80">
        <v>14482690.43</v>
      </c>
      <c r="F212" s="80">
        <v>11276069.49</v>
      </c>
      <c r="G212" s="80">
        <v>36199905.119999997</v>
      </c>
      <c r="H212" s="59">
        <f t="shared" si="4"/>
        <v>0.28572488569971127</v>
      </c>
    </row>
    <row r="213" spans="1:9" x14ac:dyDescent="0.3">
      <c r="A213" s="78" t="s">
        <v>318</v>
      </c>
      <c r="B213" s="79" t="s">
        <v>319</v>
      </c>
      <c r="C213" s="80">
        <v>156473401</v>
      </c>
      <c r="D213" s="80">
        <v>155725474</v>
      </c>
      <c r="E213" s="80">
        <v>38381541.18</v>
      </c>
      <c r="F213" s="80">
        <v>18106536.149999999</v>
      </c>
      <c r="G213" s="80">
        <v>116994673.92</v>
      </c>
      <c r="H213" s="59">
        <f t="shared" si="4"/>
        <v>0.24646925255144833</v>
      </c>
    </row>
    <row r="214" spans="1:9" x14ac:dyDescent="0.3">
      <c r="A214" s="78" t="s">
        <v>320</v>
      </c>
      <c r="B214" s="79" t="s">
        <v>321</v>
      </c>
      <c r="C214" s="80">
        <v>21655201</v>
      </c>
      <c r="D214" s="80">
        <v>21044345</v>
      </c>
      <c r="E214" s="80">
        <v>3616118.98</v>
      </c>
      <c r="F214" s="80">
        <v>2762430</v>
      </c>
      <c r="G214" s="80">
        <v>17423220.120000001</v>
      </c>
      <c r="H214" s="59">
        <f t="shared" si="4"/>
        <v>0.17183328727978942</v>
      </c>
    </row>
    <row r="215" spans="1:9" x14ac:dyDescent="0.3">
      <c r="A215" s="78" t="s">
        <v>322</v>
      </c>
      <c r="B215" s="79" t="s">
        <v>323</v>
      </c>
      <c r="C215" s="80">
        <v>2616500</v>
      </c>
      <c r="D215" s="80">
        <v>1350000</v>
      </c>
      <c r="E215" s="80">
        <v>122516</v>
      </c>
      <c r="F215" s="80">
        <v>122516</v>
      </c>
      <c r="G215" s="80">
        <v>1227484</v>
      </c>
      <c r="H215" s="59">
        <f t="shared" si="4"/>
        <v>9.0752592592592593E-2</v>
      </c>
    </row>
    <row r="216" spans="1:9" x14ac:dyDescent="0.3">
      <c r="A216" s="78" t="s">
        <v>324</v>
      </c>
      <c r="B216" s="79" t="s">
        <v>325</v>
      </c>
      <c r="C216" s="80">
        <v>20932866</v>
      </c>
      <c r="D216" s="80">
        <v>31244463</v>
      </c>
      <c r="E216" s="80">
        <v>5511605.7699999996</v>
      </c>
      <c r="F216" s="80">
        <v>4844412.5199999996</v>
      </c>
      <c r="G216" s="80">
        <v>25667827.23</v>
      </c>
      <c r="H216" s="59">
        <f t="shared" si="4"/>
        <v>0.17640264036543049</v>
      </c>
    </row>
    <row r="217" spans="1:9" x14ac:dyDescent="0.3">
      <c r="A217" s="78" t="s">
        <v>326</v>
      </c>
      <c r="B217" s="79" t="s">
        <v>327</v>
      </c>
      <c r="C217" s="80">
        <v>27590220</v>
      </c>
      <c r="D217" s="80">
        <v>16557577</v>
      </c>
      <c r="E217" s="80">
        <v>2190124</v>
      </c>
      <c r="F217" s="80">
        <v>1868074</v>
      </c>
      <c r="G217" s="80">
        <v>14367453</v>
      </c>
      <c r="H217" s="59">
        <f t="shared" si="4"/>
        <v>0.13227321847876655</v>
      </c>
    </row>
    <row r="218" spans="1:9" x14ac:dyDescent="0.3">
      <c r="A218" s="78" t="s">
        <v>328</v>
      </c>
      <c r="B218" s="79" t="s">
        <v>329</v>
      </c>
      <c r="C218" s="80">
        <v>51675200</v>
      </c>
      <c r="D218" s="80">
        <v>59221675</v>
      </c>
      <c r="E218" s="80">
        <v>23342172.75</v>
      </c>
      <c r="F218" s="80">
        <v>7316797.75</v>
      </c>
      <c r="G218" s="80">
        <v>35713279.25</v>
      </c>
      <c r="H218" s="59">
        <f t="shared" si="4"/>
        <v>0.39414914809484874</v>
      </c>
    </row>
    <row r="219" spans="1:9" x14ac:dyDescent="0.3">
      <c r="A219" s="78" t="s">
        <v>330</v>
      </c>
      <c r="B219" s="79" t="s">
        <v>331</v>
      </c>
      <c r="C219" s="80">
        <v>11800000</v>
      </c>
      <c r="D219" s="80">
        <v>9550000</v>
      </c>
      <c r="E219" s="80">
        <v>131693.21</v>
      </c>
      <c r="F219" s="80">
        <v>131693.21</v>
      </c>
      <c r="G219" s="80">
        <v>9305306.7899999991</v>
      </c>
      <c r="H219" s="59">
        <f t="shared" si="4"/>
        <v>1.3789864921465968E-2</v>
      </c>
    </row>
    <row r="220" spans="1:9" x14ac:dyDescent="0.3">
      <c r="A220" s="78" t="s">
        <v>332</v>
      </c>
      <c r="B220" s="79" t="s">
        <v>333</v>
      </c>
      <c r="C220" s="80">
        <v>400000</v>
      </c>
      <c r="D220" s="80">
        <v>400000</v>
      </c>
      <c r="E220" s="81">
        <v>0</v>
      </c>
      <c r="F220" s="81">
        <v>0</v>
      </c>
      <c r="G220" s="80">
        <v>400000</v>
      </c>
      <c r="H220" s="59">
        <f t="shared" si="4"/>
        <v>0</v>
      </c>
    </row>
    <row r="221" spans="1:9" x14ac:dyDescent="0.3">
      <c r="A221" s="78" t="s">
        <v>334</v>
      </c>
      <c r="B221" s="79" t="s">
        <v>335</v>
      </c>
      <c r="C221" s="80">
        <v>19803414</v>
      </c>
      <c r="D221" s="80">
        <v>16357414</v>
      </c>
      <c r="E221" s="80">
        <v>3467310.47</v>
      </c>
      <c r="F221" s="80">
        <v>1060612.67</v>
      </c>
      <c r="G221" s="80">
        <v>12890103.529999999</v>
      </c>
      <c r="H221" s="59">
        <f t="shared" si="4"/>
        <v>0.21197179884302006</v>
      </c>
    </row>
    <row r="222" spans="1:9" x14ac:dyDescent="0.3">
      <c r="A222" s="82" t="s">
        <v>336</v>
      </c>
      <c r="B222" s="83" t="s">
        <v>337</v>
      </c>
      <c r="C222" s="84">
        <v>3137861590</v>
      </c>
      <c r="D222" s="84">
        <v>3335098998</v>
      </c>
      <c r="E222" s="84">
        <v>535524507.56999999</v>
      </c>
      <c r="F222" s="84">
        <v>521372239.31</v>
      </c>
      <c r="G222" s="84">
        <v>2207767395.2399998</v>
      </c>
      <c r="H222" s="60">
        <f t="shared" si="4"/>
        <v>0.16057229722150515</v>
      </c>
    </row>
    <row r="223" spans="1:9" x14ac:dyDescent="0.3">
      <c r="A223" s="78" t="s">
        <v>338</v>
      </c>
      <c r="B223" s="79" t="s">
        <v>339</v>
      </c>
      <c r="C223" s="80">
        <v>430403121</v>
      </c>
      <c r="D223" s="80">
        <v>445351803.32999998</v>
      </c>
      <c r="E223" s="80">
        <v>60353157.060000002</v>
      </c>
      <c r="F223" s="80">
        <v>46372964.329999998</v>
      </c>
      <c r="G223" s="80">
        <v>319464497.10000002</v>
      </c>
      <c r="H223" s="59">
        <f t="shared" si="4"/>
        <v>0.13551793572794649</v>
      </c>
      <c r="I223" s="51"/>
    </row>
    <row r="224" spans="1:9" x14ac:dyDescent="0.3">
      <c r="A224" s="78" t="s">
        <v>340</v>
      </c>
      <c r="B224" s="79" t="s">
        <v>341</v>
      </c>
      <c r="C224" s="80">
        <v>2500000</v>
      </c>
      <c r="D224" s="80">
        <v>12160311.539999999</v>
      </c>
      <c r="E224" s="80">
        <v>1660311.52</v>
      </c>
      <c r="F224" s="80">
        <v>1660311.52</v>
      </c>
      <c r="G224" s="80">
        <v>6500000.0199999996</v>
      </c>
      <c r="H224" s="59">
        <f t="shared" si="4"/>
        <v>0.13653527827297754</v>
      </c>
    </row>
    <row r="225" spans="1:9" x14ac:dyDescent="0.3">
      <c r="A225" s="78" t="s">
        <v>342</v>
      </c>
      <c r="B225" s="79" t="s">
        <v>343</v>
      </c>
      <c r="C225" s="80">
        <v>1016960</v>
      </c>
      <c r="D225" s="80">
        <v>1016960</v>
      </c>
      <c r="E225" s="80">
        <v>623760</v>
      </c>
      <c r="F225" s="81">
        <v>0</v>
      </c>
      <c r="G225" s="80">
        <v>393200</v>
      </c>
      <c r="H225" s="59">
        <f t="shared" si="4"/>
        <v>0.61335745752045312</v>
      </c>
    </row>
    <row r="226" spans="1:9" x14ac:dyDescent="0.3">
      <c r="A226" s="78" t="s">
        <v>344</v>
      </c>
      <c r="B226" s="79" t="s">
        <v>345</v>
      </c>
      <c r="C226" s="80">
        <v>94643109</v>
      </c>
      <c r="D226" s="80">
        <v>82681651</v>
      </c>
      <c r="E226" s="80">
        <v>5002233.58</v>
      </c>
      <c r="F226" s="80">
        <v>4964137.59</v>
      </c>
      <c r="G226" s="80">
        <v>77679417.420000002</v>
      </c>
      <c r="H226" s="59">
        <f t="shared" si="4"/>
        <v>6.04999237376138E-2</v>
      </c>
      <c r="I226" s="51"/>
    </row>
    <row r="227" spans="1:9" x14ac:dyDescent="0.3">
      <c r="A227" s="78" t="s">
        <v>346</v>
      </c>
      <c r="B227" s="79" t="s">
        <v>347</v>
      </c>
      <c r="C227" s="80">
        <v>56374433</v>
      </c>
      <c r="D227" s="80">
        <v>81509433</v>
      </c>
      <c r="E227" s="80">
        <v>1698747.53</v>
      </c>
      <c r="F227" s="80">
        <v>1698747.53</v>
      </c>
      <c r="G227" s="80">
        <v>78251544.730000004</v>
      </c>
      <c r="H227" s="59">
        <f t="shared" si="4"/>
        <v>2.0841115776133543E-2</v>
      </c>
    </row>
    <row r="228" spans="1:9" x14ac:dyDescent="0.3">
      <c r="A228" s="78" t="s">
        <v>348</v>
      </c>
      <c r="B228" s="79" t="s">
        <v>349</v>
      </c>
      <c r="C228" s="80">
        <v>151335616</v>
      </c>
      <c r="D228" s="80">
        <v>153835616</v>
      </c>
      <c r="E228" s="80">
        <v>25832155.690000001</v>
      </c>
      <c r="F228" s="80">
        <v>15011613</v>
      </c>
      <c r="G228" s="80">
        <v>98415640.590000004</v>
      </c>
      <c r="H228" s="59">
        <f t="shared" si="4"/>
        <v>0.16792051386851795</v>
      </c>
    </row>
    <row r="229" spans="1:9" x14ac:dyDescent="0.3">
      <c r="A229" s="78" t="s">
        <v>350</v>
      </c>
      <c r="B229" s="79" t="s">
        <v>351</v>
      </c>
      <c r="C229" s="80">
        <v>9100000</v>
      </c>
      <c r="D229" s="80">
        <v>9100000</v>
      </c>
      <c r="E229" s="80">
        <v>96720</v>
      </c>
      <c r="F229" s="80">
        <v>96720</v>
      </c>
      <c r="G229" s="80">
        <v>9003280</v>
      </c>
      <c r="H229" s="59">
        <v>0</v>
      </c>
    </row>
    <row r="230" spans="1:9" x14ac:dyDescent="0.3">
      <c r="A230" s="78" t="s">
        <v>352</v>
      </c>
      <c r="B230" s="79" t="s">
        <v>353</v>
      </c>
      <c r="C230" s="80">
        <v>64500000</v>
      </c>
      <c r="D230" s="80">
        <v>64500000</v>
      </c>
      <c r="E230" s="80">
        <v>22026145.420000002</v>
      </c>
      <c r="F230" s="80">
        <v>20246449.420000002</v>
      </c>
      <c r="G230" s="80">
        <v>12390994.5</v>
      </c>
      <c r="H230" s="59">
        <f t="shared" ref="H230:H261" si="5">+E230/D230</f>
        <v>0.34149062666666669</v>
      </c>
    </row>
    <row r="231" spans="1:9" x14ac:dyDescent="0.3">
      <c r="A231" s="78" t="s">
        <v>354</v>
      </c>
      <c r="B231" s="79" t="s">
        <v>355</v>
      </c>
      <c r="C231" s="80">
        <v>50933003</v>
      </c>
      <c r="D231" s="80">
        <v>40547831.789999999</v>
      </c>
      <c r="E231" s="80">
        <v>3413083.32</v>
      </c>
      <c r="F231" s="80">
        <v>2694985.27</v>
      </c>
      <c r="G231" s="80">
        <v>36830419.840000004</v>
      </c>
      <c r="H231" s="59">
        <f t="shared" si="5"/>
        <v>8.4174249752159189E-2</v>
      </c>
    </row>
    <row r="232" spans="1:9" x14ac:dyDescent="0.3">
      <c r="A232" s="78" t="s">
        <v>356</v>
      </c>
      <c r="B232" s="79" t="s">
        <v>357</v>
      </c>
      <c r="C232" s="80">
        <v>2501014605</v>
      </c>
      <c r="D232" s="80">
        <v>2669170989.6700001</v>
      </c>
      <c r="E232" s="80">
        <v>431011772.69999999</v>
      </c>
      <c r="F232" s="80">
        <v>431011772.66000003</v>
      </c>
      <c r="G232" s="80">
        <v>1725220833.04</v>
      </c>
      <c r="H232" s="59">
        <f t="shared" si="5"/>
        <v>0.16147776757954635</v>
      </c>
    </row>
    <row r="233" spans="1:9" x14ac:dyDescent="0.3">
      <c r="A233" s="78" t="s">
        <v>358</v>
      </c>
      <c r="B233" s="79" t="s">
        <v>359</v>
      </c>
      <c r="C233" s="80">
        <v>1096834935</v>
      </c>
      <c r="D233" s="80">
        <v>1152103090.6700001</v>
      </c>
      <c r="E233" s="80">
        <v>144716250.30000001</v>
      </c>
      <c r="F233" s="80">
        <v>144716250.25999999</v>
      </c>
      <c r="G233" s="80">
        <v>842386840.35000002</v>
      </c>
      <c r="H233" s="59">
        <f t="shared" si="5"/>
        <v>0.12561050436540447</v>
      </c>
    </row>
    <row r="234" spans="1:9" x14ac:dyDescent="0.3">
      <c r="A234" s="78" t="s">
        <v>360</v>
      </c>
      <c r="B234" s="79" t="s">
        <v>361</v>
      </c>
      <c r="C234" s="80">
        <v>10000000</v>
      </c>
      <c r="D234" s="80">
        <v>10000000</v>
      </c>
      <c r="E234" s="81">
        <v>0</v>
      </c>
      <c r="F234" s="81">
        <v>0</v>
      </c>
      <c r="G234" s="80">
        <v>10000000</v>
      </c>
      <c r="H234" s="59">
        <f t="shared" si="5"/>
        <v>0</v>
      </c>
    </row>
    <row r="235" spans="1:9" x14ac:dyDescent="0.3">
      <c r="A235" s="78" t="s">
        <v>362</v>
      </c>
      <c r="B235" s="79" t="s">
        <v>363</v>
      </c>
      <c r="C235" s="80">
        <v>1394179670</v>
      </c>
      <c r="D235" s="80">
        <v>1507067899</v>
      </c>
      <c r="E235" s="80">
        <v>286295522.39999998</v>
      </c>
      <c r="F235" s="80">
        <v>286295522.39999998</v>
      </c>
      <c r="G235" s="80">
        <v>872833992.69000006</v>
      </c>
      <c r="H235" s="59">
        <f t="shared" si="5"/>
        <v>0.18996856252460062</v>
      </c>
    </row>
    <row r="236" spans="1:9" x14ac:dyDescent="0.3">
      <c r="A236" s="78" t="s">
        <v>364</v>
      </c>
      <c r="B236" s="79" t="s">
        <v>365</v>
      </c>
      <c r="C236" s="80">
        <v>206443864</v>
      </c>
      <c r="D236" s="80">
        <v>220576205</v>
      </c>
      <c r="E236" s="80">
        <v>44159577.810000002</v>
      </c>
      <c r="F236" s="80">
        <v>43987502.32</v>
      </c>
      <c r="G236" s="80">
        <v>163082065.09999999</v>
      </c>
      <c r="H236" s="59">
        <f t="shared" si="5"/>
        <v>0.20020100450091616</v>
      </c>
    </row>
    <row r="237" spans="1:9" x14ac:dyDescent="0.3">
      <c r="A237" s="78" t="s">
        <v>366</v>
      </c>
      <c r="B237" s="79" t="s">
        <v>367</v>
      </c>
      <c r="C237" s="80">
        <v>5000000</v>
      </c>
      <c r="D237" s="80">
        <v>10000000</v>
      </c>
      <c r="E237" s="81">
        <v>0</v>
      </c>
      <c r="F237" s="81">
        <v>0</v>
      </c>
      <c r="G237" s="80">
        <v>10000000</v>
      </c>
      <c r="H237" s="59">
        <f t="shared" si="5"/>
        <v>0</v>
      </c>
    </row>
    <row r="238" spans="1:9" x14ac:dyDescent="0.3">
      <c r="A238" s="78" t="s">
        <v>368</v>
      </c>
      <c r="B238" s="79" t="s">
        <v>369</v>
      </c>
      <c r="C238" s="80">
        <v>201443864</v>
      </c>
      <c r="D238" s="80">
        <v>209076205</v>
      </c>
      <c r="E238" s="80">
        <v>44159577.810000002</v>
      </c>
      <c r="F238" s="80">
        <v>43987502.32</v>
      </c>
      <c r="G238" s="80">
        <v>151582065.09999999</v>
      </c>
      <c r="H238" s="59">
        <f t="shared" si="5"/>
        <v>0.21121283414341677</v>
      </c>
    </row>
    <row r="239" spans="1:9" x14ac:dyDescent="0.3">
      <c r="A239" s="78" t="s">
        <v>370</v>
      </c>
      <c r="B239" s="79" t="s">
        <v>371</v>
      </c>
      <c r="C239" s="81">
        <v>0</v>
      </c>
      <c r="D239" s="80">
        <v>1500000</v>
      </c>
      <c r="E239" s="81">
        <v>0</v>
      </c>
      <c r="F239" s="81">
        <v>0</v>
      </c>
      <c r="G239" s="80">
        <v>1500000</v>
      </c>
      <c r="H239" s="60">
        <f t="shared" si="5"/>
        <v>0</v>
      </c>
    </row>
    <row r="240" spans="1:9" x14ac:dyDescent="0.3">
      <c r="A240" s="82" t="s">
        <v>372</v>
      </c>
      <c r="B240" s="83" t="s">
        <v>373</v>
      </c>
      <c r="C240" s="84">
        <v>7201839531</v>
      </c>
      <c r="D240" s="84">
        <v>7009915013.8000002</v>
      </c>
      <c r="E240" s="84">
        <v>3380048220.73</v>
      </c>
      <c r="F240" s="84">
        <v>3344559181.8299999</v>
      </c>
      <c r="G240" s="84">
        <v>2946423240.6399999</v>
      </c>
      <c r="H240" s="60">
        <f t="shared" si="5"/>
        <v>0.48218105555857688</v>
      </c>
    </row>
    <row r="241" spans="1:9" x14ac:dyDescent="0.3">
      <c r="A241" s="78" t="s">
        <v>374</v>
      </c>
      <c r="B241" s="79" t="s">
        <v>375</v>
      </c>
      <c r="C241" s="80">
        <v>2045854434</v>
      </c>
      <c r="D241" s="80">
        <v>2045909034</v>
      </c>
      <c r="E241" s="80">
        <v>1036816008.9400001</v>
      </c>
      <c r="F241" s="80">
        <v>1032676970.0599999</v>
      </c>
      <c r="G241" s="80">
        <v>794835715.16999996</v>
      </c>
      <c r="H241" s="59">
        <f t="shared" si="5"/>
        <v>0.50677522397606267</v>
      </c>
    </row>
    <row r="242" spans="1:9" x14ac:dyDescent="0.3">
      <c r="A242" s="78" t="s">
        <v>376</v>
      </c>
      <c r="B242" s="79" t="s">
        <v>377</v>
      </c>
      <c r="C242" s="80">
        <v>42303602</v>
      </c>
      <c r="D242" s="80">
        <v>42303602</v>
      </c>
      <c r="E242" s="80">
        <v>24334224.489999998</v>
      </c>
      <c r="F242" s="80">
        <v>24334224.489999998</v>
      </c>
      <c r="G242" s="80">
        <v>8460720.4000000004</v>
      </c>
      <c r="H242" s="59">
        <f t="shared" si="5"/>
        <v>0.57522819191613983</v>
      </c>
      <c r="I242" s="51"/>
    </row>
    <row r="243" spans="1:9" x14ac:dyDescent="0.3">
      <c r="A243" s="78" t="s">
        <v>378</v>
      </c>
      <c r="B243" s="79" t="s">
        <v>377</v>
      </c>
      <c r="C243" s="80">
        <v>7916920</v>
      </c>
      <c r="D243" s="80">
        <v>7916920</v>
      </c>
      <c r="E243" s="80">
        <v>4427747.01</v>
      </c>
      <c r="F243" s="80">
        <v>4427747.01</v>
      </c>
      <c r="G243" s="80">
        <v>1583384</v>
      </c>
      <c r="H243" s="59">
        <f t="shared" si="5"/>
        <v>0.55927646231110073</v>
      </c>
    </row>
    <row r="244" spans="1:9" x14ac:dyDescent="0.3">
      <c r="A244" s="78" t="s">
        <v>379</v>
      </c>
      <c r="B244" s="79" t="s">
        <v>377</v>
      </c>
      <c r="C244" s="80">
        <v>28477317</v>
      </c>
      <c r="D244" s="80">
        <v>28477317</v>
      </c>
      <c r="E244" s="80">
        <v>16008790.390000001</v>
      </c>
      <c r="F244" s="80">
        <v>16008790.390000001</v>
      </c>
      <c r="G244" s="80">
        <v>12468526.609999999</v>
      </c>
      <c r="H244" s="59">
        <f t="shared" si="5"/>
        <v>0.56215936318719917</v>
      </c>
    </row>
    <row r="245" spans="1:9" x14ac:dyDescent="0.3">
      <c r="A245" s="78" t="s">
        <v>380</v>
      </c>
      <c r="B245" s="79" t="s">
        <v>377</v>
      </c>
      <c r="C245" s="80">
        <v>11547311</v>
      </c>
      <c r="D245" s="80">
        <v>11547311</v>
      </c>
      <c r="E245" s="80">
        <v>5387061.9800000004</v>
      </c>
      <c r="F245" s="80">
        <v>5387061.9800000004</v>
      </c>
      <c r="G245" s="80">
        <v>6160249.0199999996</v>
      </c>
      <c r="H245" s="59">
        <f t="shared" si="5"/>
        <v>0.46652090517004352</v>
      </c>
    </row>
    <row r="246" spans="1:9" x14ac:dyDescent="0.3">
      <c r="A246" s="78" t="s">
        <v>381</v>
      </c>
      <c r="B246" s="79" t="s">
        <v>377</v>
      </c>
      <c r="C246" s="80">
        <v>2543037</v>
      </c>
      <c r="D246" s="80">
        <v>2543037</v>
      </c>
      <c r="E246" s="80">
        <v>1244885.74</v>
      </c>
      <c r="F246" s="80">
        <v>1244885.74</v>
      </c>
      <c r="G246" s="80">
        <v>1298151.26</v>
      </c>
      <c r="H246" s="59">
        <f t="shared" si="5"/>
        <v>0.48952718344247448</v>
      </c>
    </row>
    <row r="247" spans="1:9" x14ac:dyDescent="0.3">
      <c r="A247" s="78" t="s">
        <v>382</v>
      </c>
      <c r="B247" s="79" t="s">
        <v>377</v>
      </c>
      <c r="C247" s="80">
        <v>2581267</v>
      </c>
      <c r="D247" s="80">
        <v>2581267</v>
      </c>
      <c r="E247" s="80">
        <v>1286104.3500000001</v>
      </c>
      <c r="F247" s="80">
        <v>1286104.3500000001</v>
      </c>
      <c r="G247" s="80">
        <v>1295162.6499999999</v>
      </c>
      <c r="H247" s="59">
        <f t="shared" si="5"/>
        <v>0.49824537717330292</v>
      </c>
    </row>
    <row r="248" spans="1:9" x14ac:dyDescent="0.3">
      <c r="A248" s="78" t="s">
        <v>383</v>
      </c>
      <c r="B248" s="79" t="s">
        <v>377</v>
      </c>
      <c r="C248" s="80">
        <v>3662640</v>
      </c>
      <c r="D248" s="80">
        <v>3709740</v>
      </c>
      <c r="E248" s="80">
        <v>2015141.55</v>
      </c>
      <c r="F248" s="80">
        <v>2015141.55</v>
      </c>
      <c r="G248" s="80">
        <v>1694598.45</v>
      </c>
      <c r="H248" s="59">
        <f t="shared" si="5"/>
        <v>0.54320290640314417</v>
      </c>
    </row>
    <row r="249" spans="1:9" x14ac:dyDescent="0.3">
      <c r="A249" s="78" t="s">
        <v>384</v>
      </c>
      <c r="B249" s="79" t="s">
        <v>377</v>
      </c>
      <c r="C249" s="80">
        <v>1540637</v>
      </c>
      <c r="D249" s="80">
        <v>1540637</v>
      </c>
      <c r="E249" s="80">
        <v>931959.8</v>
      </c>
      <c r="F249" s="80">
        <v>931959.8</v>
      </c>
      <c r="G249" s="80">
        <v>608677.19999999995</v>
      </c>
      <c r="H249" s="59">
        <f t="shared" si="5"/>
        <v>0.60491848501626277</v>
      </c>
    </row>
    <row r="250" spans="1:9" x14ac:dyDescent="0.3">
      <c r="A250" s="78" t="s">
        <v>385</v>
      </c>
      <c r="B250" s="79" t="s">
        <v>377</v>
      </c>
      <c r="C250" s="80">
        <v>804196</v>
      </c>
      <c r="D250" s="80">
        <v>804196</v>
      </c>
      <c r="E250" s="80">
        <v>320321.62</v>
      </c>
      <c r="F250" s="80">
        <v>320321.62</v>
      </c>
      <c r="G250" s="80">
        <v>483874.38</v>
      </c>
      <c r="H250" s="59">
        <f t="shared" si="5"/>
        <v>0.39831287397599591</v>
      </c>
    </row>
    <row r="251" spans="1:9" x14ac:dyDescent="0.3">
      <c r="A251" s="78" t="s">
        <v>386</v>
      </c>
      <c r="B251" s="79" t="s">
        <v>377</v>
      </c>
      <c r="C251" s="80">
        <v>11708997</v>
      </c>
      <c r="D251" s="80">
        <v>11708997</v>
      </c>
      <c r="E251" s="80">
        <v>6312989.9299999997</v>
      </c>
      <c r="F251" s="80">
        <v>6312989.9299999997</v>
      </c>
      <c r="G251" s="80">
        <v>2341799.4</v>
      </c>
      <c r="H251" s="59">
        <f t="shared" si="5"/>
        <v>0.53915719083368108</v>
      </c>
    </row>
    <row r="252" spans="1:9" x14ac:dyDescent="0.3">
      <c r="A252" s="78" t="s">
        <v>387</v>
      </c>
      <c r="B252" s="79" t="s">
        <v>377</v>
      </c>
      <c r="C252" s="80">
        <v>32868008</v>
      </c>
      <c r="D252" s="80">
        <v>32868008</v>
      </c>
      <c r="E252" s="80">
        <v>18655282.93</v>
      </c>
      <c r="F252" s="80">
        <v>18655282.93</v>
      </c>
      <c r="G252" s="80">
        <v>6573601.5999999996</v>
      </c>
      <c r="H252" s="59">
        <f t="shared" si="5"/>
        <v>0.56758179351787919</v>
      </c>
    </row>
    <row r="253" spans="1:9" x14ac:dyDescent="0.3">
      <c r="A253" s="78" t="s">
        <v>388</v>
      </c>
      <c r="B253" s="79" t="s">
        <v>377</v>
      </c>
      <c r="C253" s="80">
        <v>36703076</v>
      </c>
      <c r="D253" s="80">
        <v>36703076</v>
      </c>
      <c r="E253" s="80">
        <v>21011213.190000001</v>
      </c>
      <c r="F253" s="80">
        <v>21011213.190000001</v>
      </c>
      <c r="G253" s="80">
        <v>7340615.2000000002</v>
      </c>
      <c r="H253" s="59">
        <f t="shared" si="5"/>
        <v>0.57246464002090724</v>
      </c>
    </row>
    <row r="254" spans="1:9" x14ac:dyDescent="0.3">
      <c r="A254" s="78" t="s">
        <v>389</v>
      </c>
      <c r="B254" s="79" t="s">
        <v>377</v>
      </c>
      <c r="C254" s="80">
        <v>30035422</v>
      </c>
      <c r="D254" s="80">
        <v>30035422</v>
      </c>
      <c r="E254" s="80">
        <v>16807829.550000001</v>
      </c>
      <c r="F254" s="80">
        <v>16807829.550000001</v>
      </c>
      <c r="G254" s="80">
        <v>13227592.449999999</v>
      </c>
      <c r="H254" s="59">
        <f t="shared" si="5"/>
        <v>0.55960024633580974</v>
      </c>
    </row>
    <row r="255" spans="1:9" x14ac:dyDescent="0.3">
      <c r="A255" s="78" t="s">
        <v>390</v>
      </c>
      <c r="B255" s="79" t="s">
        <v>377</v>
      </c>
      <c r="C255" s="80">
        <v>30675482</v>
      </c>
      <c r="D255" s="80">
        <v>30675482</v>
      </c>
      <c r="E255" s="80">
        <v>17635796.940000001</v>
      </c>
      <c r="F255" s="80">
        <v>15415616.4</v>
      </c>
      <c r="G255" s="80">
        <v>13039685.060000001</v>
      </c>
      <c r="H255" s="59">
        <f t="shared" si="5"/>
        <v>0.57491507191313251</v>
      </c>
    </row>
    <row r="256" spans="1:9" x14ac:dyDescent="0.3">
      <c r="A256" s="78" t="s">
        <v>391</v>
      </c>
      <c r="B256" s="79" t="s">
        <v>377</v>
      </c>
      <c r="C256" s="80">
        <v>17794844</v>
      </c>
      <c r="D256" s="80">
        <v>17794844</v>
      </c>
      <c r="E256" s="80">
        <v>10235973.43</v>
      </c>
      <c r="F256" s="80">
        <v>8885665.2599999998</v>
      </c>
      <c r="G256" s="80">
        <v>7558870.5700000003</v>
      </c>
      <c r="H256" s="59">
        <f t="shared" si="5"/>
        <v>0.57522130736296417</v>
      </c>
    </row>
    <row r="257" spans="1:8" x14ac:dyDescent="0.3">
      <c r="A257" s="78" t="s">
        <v>392</v>
      </c>
      <c r="B257" s="79" t="s">
        <v>377</v>
      </c>
      <c r="C257" s="80">
        <v>24177507</v>
      </c>
      <c r="D257" s="80">
        <v>24177507</v>
      </c>
      <c r="E257" s="80">
        <v>12225105.699999999</v>
      </c>
      <c r="F257" s="80">
        <v>12225105.699999999</v>
      </c>
      <c r="G257" s="80">
        <v>11952401.300000001</v>
      </c>
      <c r="H257" s="59">
        <f t="shared" si="5"/>
        <v>0.50563963025633696</v>
      </c>
    </row>
    <row r="258" spans="1:8" x14ac:dyDescent="0.3">
      <c r="A258" s="78" t="s">
        <v>393</v>
      </c>
      <c r="B258" s="79" t="s">
        <v>377</v>
      </c>
      <c r="C258" s="80">
        <v>2829389</v>
      </c>
      <c r="D258" s="80">
        <v>2829389</v>
      </c>
      <c r="E258" s="80">
        <v>1529321.6</v>
      </c>
      <c r="F258" s="80">
        <v>1529321.6</v>
      </c>
      <c r="G258" s="80">
        <v>1300067.3999999999</v>
      </c>
      <c r="H258" s="59">
        <f t="shared" si="5"/>
        <v>0.54051302242286237</v>
      </c>
    </row>
    <row r="259" spans="1:8" x14ac:dyDescent="0.3">
      <c r="A259" s="78" t="s">
        <v>394</v>
      </c>
      <c r="B259" s="79" t="s">
        <v>377</v>
      </c>
      <c r="C259" s="80">
        <v>3671423</v>
      </c>
      <c r="D259" s="80">
        <v>3671423</v>
      </c>
      <c r="E259" s="80">
        <v>1760662.52</v>
      </c>
      <c r="F259" s="80">
        <v>1760662.52</v>
      </c>
      <c r="G259" s="80">
        <v>734284.6</v>
      </c>
      <c r="H259" s="59">
        <f t="shared" si="5"/>
        <v>0.47955861255976223</v>
      </c>
    </row>
    <row r="260" spans="1:8" x14ac:dyDescent="0.3">
      <c r="A260" s="78" t="s">
        <v>395</v>
      </c>
      <c r="B260" s="79" t="s">
        <v>377</v>
      </c>
      <c r="C260" s="80">
        <v>26152403</v>
      </c>
      <c r="D260" s="80">
        <v>26152403</v>
      </c>
      <c r="E260" s="80">
        <v>14551193.99</v>
      </c>
      <c r="F260" s="80">
        <v>14551193.99</v>
      </c>
      <c r="G260" s="80">
        <v>11601209.01</v>
      </c>
      <c r="H260" s="59">
        <f t="shared" si="5"/>
        <v>0.55639988378888161</v>
      </c>
    </row>
    <row r="261" spans="1:8" x14ac:dyDescent="0.3">
      <c r="A261" s="78" t="s">
        <v>396</v>
      </c>
      <c r="B261" s="79" t="s">
        <v>377</v>
      </c>
      <c r="C261" s="80">
        <v>10285020</v>
      </c>
      <c r="D261" s="80">
        <v>10285020</v>
      </c>
      <c r="E261" s="80">
        <v>4163733.17</v>
      </c>
      <c r="F261" s="80">
        <v>4163733.17</v>
      </c>
      <c r="G261" s="80">
        <v>6121286.8300000001</v>
      </c>
      <c r="H261" s="59">
        <f t="shared" si="5"/>
        <v>0.4048347178712341</v>
      </c>
    </row>
    <row r="262" spans="1:8" x14ac:dyDescent="0.3">
      <c r="A262" s="78" t="s">
        <v>397</v>
      </c>
      <c r="B262" s="79" t="s">
        <v>398</v>
      </c>
      <c r="C262" s="80">
        <v>6736242</v>
      </c>
      <c r="D262" s="80">
        <v>6736242</v>
      </c>
      <c r="E262" s="80">
        <v>3874876.56</v>
      </c>
      <c r="F262" s="80">
        <v>3874876.56</v>
      </c>
      <c r="G262" s="80">
        <v>1347248.4</v>
      </c>
      <c r="H262" s="59">
        <f t="shared" ref="H262:H293" si="6">+E262/D262</f>
        <v>0.57522822962714226</v>
      </c>
    </row>
    <row r="263" spans="1:8" x14ac:dyDescent="0.3">
      <c r="A263" s="78" t="s">
        <v>399</v>
      </c>
      <c r="B263" s="79" t="s">
        <v>398</v>
      </c>
      <c r="C263" s="80">
        <v>1260656</v>
      </c>
      <c r="D263" s="80">
        <v>1260656</v>
      </c>
      <c r="E263" s="80">
        <v>705055.28</v>
      </c>
      <c r="F263" s="80">
        <v>705055.28</v>
      </c>
      <c r="G263" s="80">
        <v>252131.20000000001</v>
      </c>
      <c r="H263" s="59">
        <f t="shared" si="6"/>
        <v>0.55927650366158577</v>
      </c>
    </row>
    <row r="264" spans="1:8" x14ac:dyDescent="0.3">
      <c r="A264" s="78" t="s">
        <v>400</v>
      </c>
      <c r="B264" s="79" t="s">
        <v>398</v>
      </c>
      <c r="C264" s="80">
        <v>4534605</v>
      </c>
      <c r="D264" s="80">
        <v>4534605</v>
      </c>
      <c r="E264" s="80">
        <v>2549170.4500000002</v>
      </c>
      <c r="F264" s="80">
        <v>2549170.4500000002</v>
      </c>
      <c r="G264" s="80">
        <v>1985434.55</v>
      </c>
      <c r="H264" s="59">
        <f t="shared" si="6"/>
        <v>0.56215931707392375</v>
      </c>
    </row>
    <row r="265" spans="1:8" x14ac:dyDescent="0.3">
      <c r="A265" s="78" t="s">
        <v>401</v>
      </c>
      <c r="B265" s="79" t="s">
        <v>398</v>
      </c>
      <c r="C265" s="80">
        <v>1838744</v>
      </c>
      <c r="D265" s="80">
        <v>1838744</v>
      </c>
      <c r="E265" s="80">
        <v>857812.42</v>
      </c>
      <c r="F265" s="80">
        <v>857812.42</v>
      </c>
      <c r="G265" s="80">
        <v>980931.58</v>
      </c>
      <c r="H265" s="59">
        <f t="shared" si="6"/>
        <v>0.46652085336512317</v>
      </c>
    </row>
    <row r="266" spans="1:8" x14ac:dyDescent="0.3">
      <c r="A266" s="78" t="s">
        <v>402</v>
      </c>
      <c r="B266" s="79" t="s">
        <v>398</v>
      </c>
      <c r="C266" s="80">
        <v>404942</v>
      </c>
      <c r="D266" s="80">
        <v>404942</v>
      </c>
      <c r="E266" s="80">
        <v>198230.23</v>
      </c>
      <c r="F266" s="80">
        <v>198230.23</v>
      </c>
      <c r="G266" s="80">
        <v>206711.77</v>
      </c>
      <c r="H266" s="59">
        <f t="shared" si="6"/>
        <v>0.48952746319225965</v>
      </c>
    </row>
    <row r="267" spans="1:8" x14ac:dyDescent="0.3">
      <c r="A267" s="78" t="s">
        <v>403</v>
      </c>
      <c r="B267" s="79" t="s">
        <v>398</v>
      </c>
      <c r="C267" s="80">
        <v>411030</v>
      </c>
      <c r="D267" s="80">
        <v>411030</v>
      </c>
      <c r="E267" s="80">
        <v>228034.45</v>
      </c>
      <c r="F267" s="80">
        <v>228034.45</v>
      </c>
      <c r="G267" s="80">
        <v>182995.55</v>
      </c>
      <c r="H267" s="59">
        <f t="shared" si="6"/>
        <v>0.55478785003527731</v>
      </c>
    </row>
    <row r="268" spans="1:8" x14ac:dyDescent="0.3">
      <c r="A268" s="78" t="s">
        <v>404</v>
      </c>
      <c r="B268" s="79" t="s">
        <v>398</v>
      </c>
      <c r="C268" s="80">
        <v>583223</v>
      </c>
      <c r="D268" s="80">
        <v>590723</v>
      </c>
      <c r="E268" s="80">
        <v>320882.42</v>
      </c>
      <c r="F268" s="80">
        <v>320882.42</v>
      </c>
      <c r="G268" s="80">
        <v>269840.58</v>
      </c>
      <c r="H268" s="59">
        <f t="shared" si="6"/>
        <v>0.5432028548067368</v>
      </c>
    </row>
    <row r="269" spans="1:8" x14ac:dyDescent="0.3">
      <c r="A269" s="78" t="s">
        <v>405</v>
      </c>
      <c r="B269" s="79" t="s">
        <v>398</v>
      </c>
      <c r="C269" s="80">
        <v>245324</v>
      </c>
      <c r="D269" s="80">
        <v>245324</v>
      </c>
      <c r="E269" s="80">
        <v>148401.24</v>
      </c>
      <c r="F269" s="80">
        <v>148401.24</v>
      </c>
      <c r="G269" s="80">
        <v>96922.76</v>
      </c>
      <c r="H269" s="59">
        <f t="shared" si="6"/>
        <v>0.60491937193262779</v>
      </c>
    </row>
    <row r="270" spans="1:8" x14ac:dyDescent="0.3">
      <c r="A270" s="78" t="s">
        <v>406</v>
      </c>
      <c r="B270" s="79" t="s">
        <v>398</v>
      </c>
      <c r="C270" s="80">
        <v>128057</v>
      </c>
      <c r="D270" s="80">
        <v>128057</v>
      </c>
      <c r="E270" s="80">
        <v>51006.63</v>
      </c>
      <c r="F270" s="80">
        <v>51006.63</v>
      </c>
      <c r="G270" s="80">
        <v>77050.37</v>
      </c>
      <c r="H270" s="59">
        <f t="shared" si="6"/>
        <v>0.3983119235965234</v>
      </c>
    </row>
    <row r="271" spans="1:8" x14ac:dyDescent="0.3">
      <c r="A271" s="78" t="s">
        <v>407</v>
      </c>
      <c r="B271" s="79" t="s">
        <v>398</v>
      </c>
      <c r="C271" s="80">
        <v>1864490</v>
      </c>
      <c r="D271" s="80">
        <v>1864490</v>
      </c>
      <c r="E271" s="80">
        <v>1005253.2</v>
      </c>
      <c r="F271" s="80">
        <v>1005253.2</v>
      </c>
      <c r="G271" s="80">
        <v>372898</v>
      </c>
      <c r="H271" s="59">
        <f t="shared" si="6"/>
        <v>0.53915719580153287</v>
      </c>
    </row>
    <row r="272" spans="1:8" x14ac:dyDescent="0.3">
      <c r="A272" s="78" t="s">
        <v>408</v>
      </c>
      <c r="B272" s="79" t="s">
        <v>398</v>
      </c>
      <c r="C272" s="80">
        <v>5233760</v>
      </c>
      <c r="D272" s="80">
        <v>5233760</v>
      </c>
      <c r="E272" s="80">
        <v>2970586.49</v>
      </c>
      <c r="F272" s="80">
        <v>2970586.49</v>
      </c>
      <c r="G272" s="80">
        <v>1046752</v>
      </c>
      <c r="H272" s="59">
        <f t="shared" si="6"/>
        <v>0.56758171754149989</v>
      </c>
    </row>
    <row r="273" spans="1:8" x14ac:dyDescent="0.3">
      <c r="A273" s="78" t="s">
        <v>409</v>
      </c>
      <c r="B273" s="79" t="s">
        <v>398</v>
      </c>
      <c r="C273" s="80">
        <v>5844439</v>
      </c>
      <c r="D273" s="80">
        <v>5844439</v>
      </c>
      <c r="E273" s="80">
        <v>3345734.62</v>
      </c>
      <c r="F273" s="80">
        <v>3345734.62</v>
      </c>
      <c r="G273" s="80">
        <v>1168887.8</v>
      </c>
      <c r="H273" s="59">
        <f t="shared" si="6"/>
        <v>0.57246463176363038</v>
      </c>
    </row>
    <row r="274" spans="1:8" x14ac:dyDescent="0.3">
      <c r="A274" s="78" t="s">
        <v>410</v>
      </c>
      <c r="B274" s="79" t="s">
        <v>398</v>
      </c>
      <c r="C274" s="80">
        <v>4782710</v>
      </c>
      <c r="D274" s="80">
        <v>4782710</v>
      </c>
      <c r="E274" s="80">
        <v>2676405.9900000002</v>
      </c>
      <c r="F274" s="80">
        <v>2676405.9900000002</v>
      </c>
      <c r="G274" s="80">
        <v>2106304.0099999998</v>
      </c>
      <c r="H274" s="59">
        <f t="shared" si="6"/>
        <v>0.55960030819347195</v>
      </c>
    </row>
    <row r="275" spans="1:8" x14ac:dyDescent="0.3">
      <c r="A275" s="78" t="s">
        <v>411</v>
      </c>
      <c r="B275" s="79" t="s">
        <v>398</v>
      </c>
      <c r="C275" s="80">
        <v>4884631</v>
      </c>
      <c r="D275" s="80">
        <v>4884631</v>
      </c>
      <c r="E275" s="80">
        <v>2808247.93</v>
      </c>
      <c r="F275" s="80">
        <v>2454715</v>
      </c>
      <c r="G275" s="80">
        <v>2076383.07</v>
      </c>
      <c r="H275" s="59">
        <f t="shared" si="6"/>
        <v>0.57491506113767865</v>
      </c>
    </row>
    <row r="276" spans="1:8" x14ac:dyDescent="0.3">
      <c r="A276" s="78" t="s">
        <v>412</v>
      </c>
      <c r="B276" s="79" t="s">
        <v>398</v>
      </c>
      <c r="C276" s="80">
        <v>2833574</v>
      </c>
      <c r="D276" s="80">
        <v>2833574</v>
      </c>
      <c r="E276" s="80">
        <v>1628014.46</v>
      </c>
      <c r="F276" s="80">
        <v>1412997.22</v>
      </c>
      <c r="G276" s="80">
        <v>1205559.54</v>
      </c>
      <c r="H276" s="59">
        <f t="shared" si="6"/>
        <v>0.57454453633467839</v>
      </c>
    </row>
    <row r="277" spans="1:8" x14ac:dyDescent="0.3">
      <c r="A277" s="78" t="s">
        <v>413</v>
      </c>
      <c r="B277" s="79" t="s">
        <v>398</v>
      </c>
      <c r="C277" s="80">
        <v>3849922</v>
      </c>
      <c r="D277" s="80">
        <v>3849922</v>
      </c>
      <c r="E277" s="80">
        <v>1946672.9</v>
      </c>
      <c r="F277" s="80">
        <v>1946672.9</v>
      </c>
      <c r="G277" s="80">
        <v>1903249.1</v>
      </c>
      <c r="H277" s="59">
        <f t="shared" si="6"/>
        <v>0.50563956880165362</v>
      </c>
    </row>
    <row r="278" spans="1:8" x14ac:dyDescent="0.3">
      <c r="A278" s="78" t="s">
        <v>414</v>
      </c>
      <c r="B278" s="79" t="s">
        <v>398</v>
      </c>
      <c r="C278" s="80">
        <v>450540</v>
      </c>
      <c r="D278" s="80">
        <v>450540</v>
      </c>
      <c r="E278" s="80">
        <v>243522.56</v>
      </c>
      <c r="F278" s="80">
        <v>243522.56</v>
      </c>
      <c r="G278" s="80">
        <v>207017.44</v>
      </c>
      <c r="H278" s="59">
        <f t="shared" si="6"/>
        <v>0.54051262928929733</v>
      </c>
    </row>
    <row r="279" spans="1:8" x14ac:dyDescent="0.3">
      <c r="A279" s="78" t="s">
        <v>415</v>
      </c>
      <c r="B279" s="79" t="s">
        <v>398</v>
      </c>
      <c r="C279" s="80">
        <v>584622</v>
      </c>
      <c r="D279" s="80">
        <v>584622</v>
      </c>
      <c r="E279" s="80">
        <v>280360.28999999998</v>
      </c>
      <c r="F279" s="80">
        <v>280360.28999999998</v>
      </c>
      <c r="G279" s="80">
        <v>189842</v>
      </c>
      <c r="H279" s="59">
        <f t="shared" si="6"/>
        <v>0.47955822736742715</v>
      </c>
    </row>
    <row r="280" spans="1:8" x14ac:dyDescent="0.3">
      <c r="A280" s="78" t="s">
        <v>416</v>
      </c>
      <c r="B280" s="79" t="s">
        <v>398</v>
      </c>
      <c r="C280" s="80">
        <v>4164395</v>
      </c>
      <c r="D280" s="80">
        <v>4164395</v>
      </c>
      <c r="E280" s="80">
        <v>2317069.11</v>
      </c>
      <c r="F280" s="80">
        <v>2317069.11</v>
      </c>
      <c r="G280" s="80">
        <v>1847325.89</v>
      </c>
      <c r="H280" s="59">
        <f t="shared" si="6"/>
        <v>0.55639993564491352</v>
      </c>
    </row>
    <row r="281" spans="1:8" x14ac:dyDescent="0.3">
      <c r="A281" s="78" t="s">
        <v>417</v>
      </c>
      <c r="B281" s="79" t="s">
        <v>398</v>
      </c>
      <c r="C281" s="80">
        <v>1637742</v>
      </c>
      <c r="D281" s="80">
        <v>1637742</v>
      </c>
      <c r="E281" s="80">
        <v>663014.82999999996</v>
      </c>
      <c r="F281" s="80">
        <v>663014.82999999996</v>
      </c>
      <c r="G281" s="80">
        <v>974727.17</v>
      </c>
      <c r="H281" s="59">
        <f t="shared" si="6"/>
        <v>0.40483472366221296</v>
      </c>
    </row>
    <row r="282" spans="1:8" x14ac:dyDescent="0.3">
      <c r="A282" s="78" t="s">
        <v>418</v>
      </c>
      <c r="B282" s="79" t="s">
        <v>419</v>
      </c>
      <c r="C282" s="80">
        <v>6079119</v>
      </c>
      <c r="D282" s="80">
        <v>6079119</v>
      </c>
      <c r="E282" s="81">
        <v>0</v>
      </c>
      <c r="F282" s="81">
        <v>0</v>
      </c>
      <c r="G282" s="80">
        <v>6079119</v>
      </c>
      <c r="H282" s="59">
        <f t="shared" si="6"/>
        <v>0</v>
      </c>
    </row>
    <row r="283" spans="1:8" x14ac:dyDescent="0.3">
      <c r="A283" s="78" t="s">
        <v>420</v>
      </c>
      <c r="B283" s="79" t="s">
        <v>421</v>
      </c>
      <c r="C283" s="80">
        <v>8010365</v>
      </c>
      <c r="D283" s="80">
        <v>8010365</v>
      </c>
      <c r="E283" s="81">
        <v>0</v>
      </c>
      <c r="F283" s="81">
        <v>0</v>
      </c>
      <c r="G283" s="80">
        <v>8010365</v>
      </c>
      <c r="H283" s="59">
        <f t="shared" si="6"/>
        <v>0</v>
      </c>
    </row>
    <row r="284" spans="1:8" x14ac:dyDescent="0.3">
      <c r="A284" s="78" t="s">
        <v>422</v>
      </c>
      <c r="B284" s="79" t="s">
        <v>423</v>
      </c>
      <c r="C284" s="80">
        <v>6907100</v>
      </c>
      <c r="D284" s="80">
        <v>6907100</v>
      </c>
      <c r="E284" s="81">
        <v>0</v>
      </c>
      <c r="F284" s="81">
        <v>0</v>
      </c>
      <c r="G284" s="80">
        <v>6907100</v>
      </c>
      <c r="H284" s="59">
        <f t="shared" si="6"/>
        <v>0</v>
      </c>
    </row>
    <row r="285" spans="1:8" x14ac:dyDescent="0.3">
      <c r="A285" s="78" t="s">
        <v>424</v>
      </c>
      <c r="B285" s="79" t="s">
        <v>425</v>
      </c>
      <c r="C285" s="80">
        <v>11343031</v>
      </c>
      <c r="D285" s="80">
        <v>11343031</v>
      </c>
      <c r="E285" s="81">
        <v>0</v>
      </c>
      <c r="F285" s="81">
        <v>0</v>
      </c>
      <c r="G285" s="80">
        <v>11343031</v>
      </c>
      <c r="H285" s="59">
        <f t="shared" si="6"/>
        <v>0</v>
      </c>
    </row>
    <row r="286" spans="1:8" x14ac:dyDescent="0.3">
      <c r="A286" s="78" t="s">
        <v>426</v>
      </c>
      <c r="B286" s="79" t="s">
        <v>427</v>
      </c>
      <c r="C286" s="80">
        <v>6944737</v>
      </c>
      <c r="D286" s="80">
        <v>6944737</v>
      </c>
      <c r="E286" s="80">
        <v>4514120</v>
      </c>
      <c r="F286" s="80">
        <v>4514120</v>
      </c>
      <c r="G286" s="80">
        <v>2430617</v>
      </c>
      <c r="H286" s="59">
        <f t="shared" si="6"/>
        <v>0.65000589655159002</v>
      </c>
    </row>
    <row r="287" spans="1:8" x14ac:dyDescent="0.3">
      <c r="A287" s="78" t="s">
        <v>428</v>
      </c>
      <c r="B287" s="79" t="s">
        <v>429</v>
      </c>
      <c r="C287" s="80">
        <v>8953168</v>
      </c>
      <c r="D287" s="80">
        <v>8953168</v>
      </c>
      <c r="E287" s="80">
        <v>5735309</v>
      </c>
      <c r="F287" s="80">
        <v>5735309</v>
      </c>
      <c r="G287" s="80">
        <v>3217859</v>
      </c>
      <c r="H287" s="59">
        <f t="shared" si="6"/>
        <v>0.64058990069213495</v>
      </c>
    </row>
    <row r="288" spans="1:8" x14ac:dyDescent="0.3">
      <c r="A288" s="78" t="s">
        <v>430</v>
      </c>
      <c r="B288" s="79" t="s">
        <v>431</v>
      </c>
      <c r="C288" s="80">
        <v>6221054</v>
      </c>
      <c r="D288" s="80">
        <v>6221054</v>
      </c>
      <c r="E288" s="80">
        <v>2715736</v>
      </c>
      <c r="F288" s="80">
        <v>2715736</v>
      </c>
      <c r="G288" s="80">
        <v>3505318</v>
      </c>
      <c r="H288" s="59">
        <f t="shared" si="6"/>
        <v>0.43653953172565291</v>
      </c>
    </row>
    <row r="289" spans="1:8" x14ac:dyDescent="0.3">
      <c r="A289" s="78" t="s">
        <v>432</v>
      </c>
      <c r="B289" s="79" t="s">
        <v>433</v>
      </c>
      <c r="C289" s="80">
        <v>4578760</v>
      </c>
      <c r="D289" s="80">
        <v>4578760</v>
      </c>
      <c r="E289" s="80">
        <v>2219911</v>
      </c>
      <c r="F289" s="80">
        <v>2219911</v>
      </c>
      <c r="G289" s="80">
        <v>2358849</v>
      </c>
      <c r="H289" s="59">
        <f t="shared" si="6"/>
        <v>0.48482798836366175</v>
      </c>
    </row>
    <row r="290" spans="1:8" x14ac:dyDescent="0.3">
      <c r="A290" s="78" t="s">
        <v>434</v>
      </c>
      <c r="B290" s="79" t="s">
        <v>435</v>
      </c>
      <c r="C290" s="80">
        <v>7556192</v>
      </c>
      <c r="D290" s="80">
        <v>7556192</v>
      </c>
      <c r="E290" s="80">
        <v>4742337</v>
      </c>
      <c r="F290" s="80">
        <v>4742337</v>
      </c>
      <c r="G290" s="80">
        <v>2813855</v>
      </c>
      <c r="H290" s="59">
        <f t="shared" si="6"/>
        <v>0.62760938313902026</v>
      </c>
    </row>
    <row r="291" spans="1:8" x14ac:dyDescent="0.3">
      <c r="A291" s="78" t="s">
        <v>436</v>
      </c>
      <c r="B291" s="79" t="s">
        <v>437</v>
      </c>
      <c r="C291" s="80">
        <v>7001862</v>
      </c>
      <c r="D291" s="80">
        <v>7001862</v>
      </c>
      <c r="E291" s="81">
        <v>0</v>
      </c>
      <c r="F291" s="81">
        <v>0</v>
      </c>
      <c r="G291" s="80">
        <v>7001862</v>
      </c>
      <c r="H291" s="59">
        <f t="shared" si="6"/>
        <v>0</v>
      </c>
    </row>
    <row r="292" spans="1:8" x14ac:dyDescent="0.3">
      <c r="A292" s="78" t="s">
        <v>438</v>
      </c>
      <c r="B292" s="79" t="s">
        <v>439</v>
      </c>
      <c r="C292" s="80">
        <v>6345480</v>
      </c>
      <c r="D292" s="80">
        <v>6345480</v>
      </c>
      <c r="E292" s="81">
        <v>0</v>
      </c>
      <c r="F292" s="81">
        <v>0</v>
      </c>
      <c r="G292" s="80">
        <v>6345480</v>
      </c>
      <c r="H292" s="59">
        <f t="shared" si="6"/>
        <v>0</v>
      </c>
    </row>
    <row r="293" spans="1:8" x14ac:dyDescent="0.3">
      <c r="A293" s="78" t="s">
        <v>440</v>
      </c>
      <c r="B293" s="79" t="s">
        <v>441</v>
      </c>
      <c r="C293" s="80">
        <v>5672706</v>
      </c>
      <c r="D293" s="80">
        <v>5672706</v>
      </c>
      <c r="E293" s="80">
        <v>1775239</v>
      </c>
      <c r="F293" s="80">
        <v>1775239</v>
      </c>
      <c r="G293" s="80">
        <v>3897467</v>
      </c>
      <c r="H293" s="59">
        <f t="shared" si="6"/>
        <v>0.31294394597569486</v>
      </c>
    </row>
    <row r="294" spans="1:8" x14ac:dyDescent="0.3">
      <c r="A294" s="78" t="s">
        <v>442</v>
      </c>
      <c r="B294" s="79" t="s">
        <v>443</v>
      </c>
      <c r="C294" s="80">
        <v>5792040</v>
      </c>
      <c r="D294" s="80">
        <v>5792040</v>
      </c>
      <c r="E294" s="80">
        <v>2952506</v>
      </c>
      <c r="F294" s="80">
        <v>2952506</v>
      </c>
      <c r="G294" s="80">
        <v>2839534</v>
      </c>
      <c r="H294" s="59">
        <f t="shared" ref="H294:H325" si="7">+E294/D294</f>
        <v>0.5097523497765899</v>
      </c>
    </row>
    <row r="295" spans="1:8" x14ac:dyDescent="0.3">
      <c r="A295" s="78" t="s">
        <v>444</v>
      </c>
      <c r="B295" s="79" t="s">
        <v>445</v>
      </c>
      <c r="C295" s="80">
        <v>8327875</v>
      </c>
      <c r="D295" s="80">
        <v>8327875</v>
      </c>
      <c r="E295" s="80">
        <v>4702929</v>
      </c>
      <c r="F295" s="80">
        <v>4702929</v>
      </c>
      <c r="G295" s="80">
        <v>3624946</v>
      </c>
      <c r="H295" s="59">
        <f t="shared" si="7"/>
        <v>0.5647213724989868</v>
      </c>
    </row>
    <row r="296" spans="1:8" x14ac:dyDescent="0.3">
      <c r="A296" s="78" t="s">
        <v>446</v>
      </c>
      <c r="B296" s="79" t="s">
        <v>447</v>
      </c>
      <c r="C296" s="80">
        <v>5796634</v>
      </c>
      <c r="D296" s="80">
        <v>5796634</v>
      </c>
      <c r="E296" s="80">
        <v>2219000</v>
      </c>
      <c r="F296" s="80">
        <v>2219000</v>
      </c>
      <c r="G296" s="80">
        <v>3577634</v>
      </c>
      <c r="H296" s="59">
        <f t="shared" si="7"/>
        <v>0.38280836775273375</v>
      </c>
    </row>
    <row r="297" spans="1:8" x14ac:dyDescent="0.3">
      <c r="A297" s="78" t="s">
        <v>448</v>
      </c>
      <c r="B297" s="79" t="s">
        <v>449</v>
      </c>
      <c r="C297" s="80">
        <v>4670804</v>
      </c>
      <c r="D297" s="80">
        <v>4670804</v>
      </c>
      <c r="E297" s="80">
        <v>1880926</v>
      </c>
      <c r="F297" s="80">
        <v>1880926</v>
      </c>
      <c r="G297" s="80">
        <v>2789878</v>
      </c>
      <c r="H297" s="59">
        <f t="shared" si="7"/>
        <v>0.40269855039946012</v>
      </c>
    </row>
    <row r="298" spans="1:8" x14ac:dyDescent="0.3">
      <c r="A298" s="78" t="s">
        <v>450</v>
      </c>
      <c r="B298" s="79" t="s">
        <v>451</v>
      </c>
      <c r="C298" s="80">
        <v>7460767</v>
      </c>
      <c r="D298" s="80">
        <v>7460767</v>
      </c>
      <c r="E298" s="80">
        <v>3130000</v>
      </c>
      <c r="F298" s="80">
        <v>3130000</v>
      </c>
      <c r="G298" s="80">
        <v>4330767</v>
      </c>
      <c r="H298" s="59">
        <f t="shared" si="7"/>
        <v>0.41952791180853122</v>
      </c>
    </row>
    <row r="299" spans="1:8" x14ac:dyDescent="0.3">
      <c r="A299" s="78" t="s">
        <v>452</v>
      </c>
      <c r="B299" s="79" t="s">
        <v>453</v>
      </c>
      <c r="C299" s="80">
        <v>11030723</v>
      </c>
      <c r="D299" s="80">
        <v>11030723</v>
      </c>
      <c r="E299" s="80">
        <v>7827266</v>
      </c>
      <c r="F299" s="80">
        <v>7827266</v>
      </c>
      <c r="G299" s="80">
        <v>3203457</v>
      </c>
      <c r="H299" s="59">
        <f t="shared" si="7"/>
        <v>0.70958775775622318</v>
      </c>
    </row>
    <row r="300" spans="1:8" x14ac:dyDescent="0.3">
      <c r="A300" s="78" t="s">
        <v>454</v>
      </c>
      <c r="B300" s="79" t="s">
        <v>455</v>
      </c>
      <c r="C300" s="80">
        <v>6111680</v>
      </c>
      <c r="D300" s="80">
        <v>6111680</v>
      </c>
      <c r="E300" s="80">
        <v>3208761</v>
      </c>
      <c r="F300" s="80">
        <v>3208761</v>
      </c>
      <c r="G300" s="80">
        <v>2902919</v>
      </c>
      <c r="H300" s="59">
        <f t="shared" si="7"/>
        <v>0.52502110712602756</v>
      </c>
    </row>
    <row r="301" spans="1:8" x14ac:dyDescent="0.3">
      <c r="A301" s="78" t="s">
        <v>456</v>
      </c>
      <c r="B301" s="79" t="s">
        <v>457</v>
      </c>
      <c r="C301" s="80">
        <v>4618251</v>
      </c>
      <c r="D301" s="80">
        <v>4618251</v>
      </c>
      <c r="E301" s="80">
        <v>2200035</v>
      </c>
      <c r="F301" s="80">
        <v>2200035</v>
      </c>
      <c r="G301" s="80">
        <v>2418216</v>
      </c>
      <c r="H301" s="59">
        <f t="shared" si="7"/>
        <v>0.47637839519766251</v>
      </c>
    </row>
    <row r="302" spans="1:8" x14ac:dyDescent="0.3">
      <c r="A302" s="78" t="s">
        <v>458</v>
      </c>
      <c r="B302" s="79" t="s">
        <v>459</v>
      </c>
      <c r="C302" s="80">
        <v>4315183</v>
      </c>
      <c r="D302" s="80">
        <v>4315183</v>
      </c>
      <c r="E302" s="80">
        <v>1631812</v>
      </c>
      <c r="F302" s="80">
        <v>1631812</v>
      </c>
      <c r="G302" s="80">
        <v>2683371</v>
      </c>
      <c r="H302" s="59">
        <f t="shared" si="7"/>
        <v>0.37815592061796682</v>
      </c>
    </row>
    <row r="303" spans="1:8" x14ac:dyDescent="0.3">
      <c r="A303" s="78" t="s">
        <v>460</v>
      </c>
      <c r="B303" s="79" t="s">
        <v>461</v>
      </c>
      <c r="C303" s="80">
        <v>5067252</v>
      </c>
      <c r="D303" s="80">
        <v>5067252</v>
      </c>
      <c r="E303" s="80">
        <v>1348423</v>
      </c>
      <c r="F303" s="80">
        <v>1348423</v>
      </c>
      <c r="G303" s="80">
        <v>3718829</v>
      </c>
      <c r="H303" s="59">
        <f t="shared" si="7"/>
        <v>0.266105376247323</v>
      </c>
    </row>
    <row r="304" spans="1:8" x14ac:dyDescent="0.3">
      <c r="A304" s="78" t="s">
        <v>462</v>
      </c>
      <c r="B304" s="79" t="s">
        <v>463</v>
      </c>
      <c r="C304" s="80">
        <v>10545782</v>
      </c>
      <c r="D304" s="80">
        <v>10545782</v>
      </c>
      <c r="E304" s="81">
        <v>0</v>
      </c>
      <c r="F304" s="81">
        <v>0</v>
      </c>
      <c r="G304" s="80">
        <v>10545782</v>
      </c>
      <c r="H304" s="59">
        <f t="shared" si="7"/>
        <v>0</v>
      </c>
    </row>
    <row r="305" spans="1:8" x14ac:dyDescent="0.3">
      <c r="A305" s="78" t="s">
        <v>464</v>
      </c>
      <c r="B305" s="79" t="s">
        <v>465</v>
      </c>
      <c r="C305" s="80">
        <v>5427902</v>
      </c>
      <c r="D305" s="80">
        <v>5427902</v>
      </c>
      <c r="E305" s="80">
        <v>2740311</v>
      </c>
      <c r="F305" s="80">
        <v>2740311</v>
      </c>
      <c r="G305" s="80">
        <v>2687591</v>
      </c>
      <c r="H305" s="59">
        <f t="shared" si="7"/>
        <v>0.50485638834304669</v>
      </c>
    </row>
    <row r="306" spans="1:8" x14ac:dyDescent="0.3">
      <c r="A306" s="78" t="s">
        <v>466</v>
      </c>
      <c r="B306" s="79" t="s">
        <v>467</v>
      </c>
      <c r="C306" s="80">
        <v>7124199</v>
      </c>
      <c r="D306" s="80">
        <v>7124199</v>
      </c>
      <c r="E306" s="81">
        <v>0</v>
      </c>
      <c r="F306" s="81">
        <v>0</v>
      </c>
      <c r="G306" s="80">
        <v>7124199</v>
      </c>
      <c r="H306" s="59">
        <f t="shared" si="7"/>
        <v>0</v>
      </c>
    </row>
    <row r="307" spans="1:8" x14ac:dyDescent="0.3">
      <c r="A307" s="78" t="s">
        <v>468</v>
      </c>
      <c r="B307" s="79" t="s">
        <v>469</v>
      </c>
      <c r="C307" s="80">
        <v>7775616</v>
      </c>
      <c r="D307" s="80">
        <v>7775616</v>
      </c>
      <c r="E307" s="81">
        <v>0</v>
      </c>
      <c r="F307" s="81">
        <v>0</v>
      </c>
      <c r="G307" s="80">
        <v>7775616</v>
      </c>
      <c r="H307" s="59">
        <f t="shared" si="7"/>
        <v>0</v>
      </c>
    </row>
    <row r="308" spans="1:8" x14ac:dyDescent="0.3">
      <c r="A308" s="78" t="s">
        <v>470</v>
      </c>
      <c r="B308" s="79" t="s">
        <v>471</v>
      </c>
      <c r="C308" s="80">
        <v>5552658</v>
      </c>
      <c r="D308" s="80">
        <v>5552658</v>
      </c>
      <c r="E308" s="81">
        <v>0</v>
      </c>
      <c r="F308" s="81">
        <v>0</v>
      </c>
      <c r="G308" s="80">
        <v>5552658</v>
      </c>
      <c r="H308" s="59">
        <f t="shared" si="7"/>
        <v>0</v>
      </c>
    </row>
    <row r="309" spans="1:8" x14ac:dyDescent="0.3">
      <c r="A309" s="78" t="s">
        <v>472</v>
      </c>
      <c r="B309" s="79" t="s">
        <v>473</v>
      </c>
      <c r="C309" s="80">
        <v>5550958</v>
      </c>
      <c r="D309" s="80">
        <v>5550958</v>
      </c>
      <c r="E309" s="80">
        <v>2961376</v>
      </c>
      <c r="F309" s="80">
        <v>2961376</v>
      </c>
      <c r="G309" s="80">
        <v>2589582</v>
      </c>
      <c r="H309" s="59">
        <f t="shared" si="7"/>
        <v>0.53348917430108456</v>
      </c>
    </row>
    <row r="310" spans="1:8" x14ac:dyDescent="0.3">
      <c r="A310" s="78" t="s">
        <v>474</v>
      </c>
      <c r="B310" s="79" t="s">
        <v>475</v>
      </c>
      <c r="C310" s="80">
        <v>4765028</v>
      </c>
      <c r="D310" s="80">
        <v>4765028</v>
      </c>
      <c r="E310" s="81">
        <v>0</v>
      </c>
      <c r="F310" s="81">
        <v>0</v>
      </c>
      <c r="G310" s="80">
        <v>4765028</v>
      </c>
      <c r="H310" s="59">
        <f t="shared" si="7"/>
        <v>0</v>
      </c>
    </row>
    <row r="311" spans="1:8" x14ac:dyDescent="0.3">
      <c r="A311" s="78" t="s">
        <v>476</v>
      </c>
      <c r="B311" s="79" t="s">
        <v>477</v>
      </c>
      <c r="C311" s="80">
        <v>5417232</v>
      </c>
      <c r="D311" s="80">
        <v>5417232</v>
      </c>
      <c r="E311" s="80">
        <v>2146576</v>
      </c>
      <c r="F311" s="80">
        <v>2146576</v>
      </c>
      <c r="G311" s="80">
        <v>3270656</v>
      </c>
      <c r="H311" s="59">
        <f t="shared" si="7"/>
        <v>0.39624959758046174</v>
      </c>
    </row>
    <row r="312" spans="1:8" x14ac:dyDescent="0.3">
      <c r="A312" s="78" t="s">
        <v>478</v>
      </c>
      <c r="B312" s="79" t="s">
        <v>479</v>
      </c>
      <c r="C312" s="80">
        <v>9603463</v>
      </c>
      <c r="D312" s="80">
        <v>9603463</v>
      </c>
      <c r="E312" s="81">
        <v>0</v>
      </c>
      <c r="F312" s="81">
        <v>0</v>
      </c>
      <c r="G312" s="80">
        <v>9603463</v>
      </c>
      <c r="H312" s="59">
        <f t="shared" si="7"/>
        <v>0</v>
      </c>
    </row>
    <row r="313" spans="1:8" x14ac:dyDescent="0.3">
      <c r="A313" s="78" t="s">
        <v>480</v>
      </c>
      <c r="B313" s="79" t="s">
        <v>481</v>
      </c>
      <c r="C313" s="80">
        <v>4421191</v>
      </c>
      <c r="D313" s="80">
        <v>4421191</v>
      </c>
      <c r="E313" s="80">
        <v>2421191</v>
      </c>
      <c r="F313" s="80">
        <v>2421191</v>
      </c>
      <c r="G313" s="80">
        <v>2000000</v>
      </c>
      <c r="H313" s="59">
        <f t="shared" si="7"/>
        <v>0.54763320562264783</v>
      </c>
    </row>
    <row r="314" spans="1:8" x14ac:dyDescent="0.3">
      <c r="A314" s="78" t="s">
        <v>482</v>
      </c>
      <c r="B314" s="79" t="s">
        <v>483</v>
      </c>
      <c r="C314" s="80">
        <v>6188064</v>
      </c>
      <c r="D314" s="80">
        <v>6188064</v>
      </c>
      <c r="E314" s="81">
        <v>0</v>
      </c>
      <c r="F314" s="81">
        <v>0</v>
      </c>
      <c r="G314" s="80">
        <v>6188064</v>
      </c>
      <c r="H314" s="59">
        <f t="shared" si="7"/>
        <v>0</v>
      </c>
    </row>
    <row r="315" spans="1:8" x14ac:dyDescent="0.3">
      <c r="A315" s="78" t="s">
        <v>484</v>
      </c>
      <c r="B315" s="79" t="s">
        <v>485</v>
      </c>
      <c r="C315" s="80">
        <v>7770931</v>
      </c>
      <c r="D315" s="80">
        <v>7770931</v>
      </c>
      <c r="E315" s="80">
        <v>5241976</v>
      </c>
      <c r="F315" s="80">
        <v>5241976</v>
      </c>
      <c r="G315" s="80">
        <v>2528955</v>
      </c>
      <c r="H315" s="59">
        <f t="shared" si="7"/>
        <v>0.67456215992652613</v>
      </c>
    </row>
    <row r="316" spans="1:8" x14ac:dyDescent="0.3">
      <c r="A316" s="78" t="s">
        <v>486</v>
      </c>
      <c r="B316" s="79" t="s">
        <v>487</v>
      </c>
      <c r="C316" s="80">
        <v>4864265</v>
      </c>
      <c r="D316" s="80">
        <v>4864265</v>
      </c>
      <c r="E316" s="80">
        <v>2336300</v>
      </c>
      <c r="F316" s="80">
        <v>2336300</v>
      </c>
      <c r="G316" s="80">
        <v>2527965</v>
      </c>
      <c r="H316" s="59">
        <f t="shared" si="7"/>
        <v>0.48029866793852721</v>
      </c>
    </row>
    <row r="317" spans="1:8" x14ac:dyDescent="0.3">
      <c r="A317" s="78" t="s">
        <v>488</v>
      </c>
      <c r="B317" s="79" t="s">
        <v>489</v>
      </c>
      <c r="C317" s="80">
        <v>6281656</v>
      </c>
      <c r="D317" s="80">
        <v>6281656</v>
      </c>
      <c r="E317" s="80">
        <v>3470000</v>
      </c>
      <c r="F317" s="80">
        <v>3470000</v>
      </c>
      <c r="G317" s="80">
        <v>2811656</v>
      </c>
      <c r="H317" s="59">
        <f t="shared" si="7"/>
        <v>0.5524021054320708</v>
      </c>
    </row>
    <row r="318" spans="1:8" x14ac:dyDescent="0.3">
      <c r="A318" s="78" t="s">
        <v>490</v>
      </c>
      <c r="B318" s="79" t="s">
        <v>491</v>
      </c>
      <c r="C318" s="80">
        <v>8428232</v>
      </c>
      <c r="D318" s="80">
        <v>8428232</v>
      </c>
      <c r="E318" s="80">
        <v>5627742</v>
      </c>
      <c r="F318" s="80">
        <v>5627742</v>
      </c>
      <c r="G318" s="80">
        <v>2800490</v>
      </c>
      <c r="H318" s="59">
        <f t="shared" si="7"/>
        <v>0.66772509347156084</v>
      </c>
    </row>
    <row r="319" spans="1:8" x14ac:dyDescent="0.3">
      <c r="A319" s="78" t="s">
        <v>492</v>
      </c>
      <c r="B319" s="79" t="s">
        <v>493</v>
      </c>
      <c r="C319" s="80">
        <v>8644453</v>
      </c>
      <c r="D319" s="80">
        <v>8644453</v>
      </c>
      <c r="E319" s="81">
        <v>0</v>
      </c>
      <c r="F319" s="81">
        <v>0</v>
      </c>
      <c r="G319" s="80">
        <v>8644453</v>
      </c>
      <c r="H319" s="59">
        <f t="shared" si="7"/>
        <v>0</v>
      </c>
    </row>
    <row r="320" spans="1:8" x14ac:dyDescent="0.3">
      <c r="A320" s="78" t="s">
        <v>494</v>
      </c>
      <c r="B320" s="79" t="s">
        <v>495</v>
      </c>
      <c r="C320" s="80">
        <v>7660703</v>
      </c>
      <c r="D320" s="80">
        <v>7660703</v>
      </c>
      <c r="E320" s="80">
        <v>4447835</v>
      </c>
      <c r="F320" s="80">
        <v>4447835</v>
      </c>
      <c r="G320" s="80">
        <v>3212868</v>
      </c>
      <c r="H320" s="59">
        <f t="shared" si="7"/>
        <v>0.58060402550523105</v>
      </c>
    </row>
    <row r="321" spans="1:8" x14ac:dyDescent="0.3">
      <c r="A321" s="78" t="s">
        <v>496</v>
      </c>
      <c r="B321" s="79" t="s">
        <v>497</v>
      </c>
      <c r="C321" s="80">
        <v>5921004</v>
      </c>
      <c r="D321" s="80">
        <v>5921004</v>
      </c>
      <c r="E321" s="81">
        <v>0</v>
      </c>
      <c r="F321" s="81">
        <v>0</v>
      </c>
      <c r="G321" s="80">
        <v>5921004</v>
      </c>
      <c r="H321" s="59">
        <f t="shared" si="7"/>
        <v>0</v>
      </c>
    </row>
    <row r="322" spans="1:8" x14ac:dyDescent="0.3">
      <c r="A322" s="78" t="s">
        <v>498</v>
      </c>
      <c r="B322" s="79" t="s">
        <v>499</v>
      </c>
      <c r="C322" s="80">
        <v>5101018</v>
      </c>
      <c r="D322" s="80">
        <v>5101018</v>
      </c>
      <c r="E322" s="80">
        <v>2355051</v>
      </c>
      <c r="F322" s="80">
        <v>2355051</v>
      </c>
      <c r="G322" s="80">
        <v>2745967</v>
      </c>
      <c r="H322" s="59">
        <f t="shared" si="7"/>
        <v>0.46168255042424866</v>
      </c>
    </row>
    <row r="323" spans="1:8" x14ac:dyDescent="0.3">
      <c r="A323" s="78" t="s">
        <v>500</v>
      </c>
      <c r="B323" s="79" t="s">
        <v>501</v>
      </c>
      <c r="C323" s="80">
        <v>7577230</v>
      </c>
      <c r="D323" s="80">
        <v>7577230</v>
      </c>
      <c r="E323" s="80">
        <v>4268504</v>
      </c>
      <c r="F323" s="80">
        <v>4268504</v>
      </c>
      <c r="G323" s="80">
        <v>3308726</v>
      </c>
      <c r="H323" s="59">
        <f t="shared" si="7"/>
        <v>0.56333303859061956</v>
      </c>
    </row>
    <row r="324" spans="1:8" x14ac:dyDescent="0.3">
      <c r="A324" s="78" t="s">
        <v>502</v>
      </c>
      <c r="B324" s="79" t="s">
        <v>503</v>
      </c>
      <c r="C324" s="80">
        <v>6640770</v>
      </c>
      <c r="D324" s="80">
        <v>6640770</v>
      </c>
      <c r="E324" s="80">
        <v>3792964</v>
      </c>
      <c r="F324" s="80">
        <v>3792964</v>
      </c>
      <c r="G324" s="80">
        <v>2847806</v>
      </c>
      <c r="H324" s="59">
        <f t="shared" si="7"/>
        <v>0.57116328377582715</v>
      </c>
    </row>
    <row r="325" spans="1:8" x14ac:dyDescent="0.3">
      <c r="A325" s="78" t="s">
        <v>504</v>
      </c>
      <c r="B325" s="79" t="s">
        <v>505</v>
      </c>
      <c r="C325" s="80">
        <v>7881578</v>
      </c>
      <c r="D325" s="80">
        <v>7881578</v>
      </c>
      <c r="E325" s="80">
        <v>4545305</v>
      </c>
      <c r="F325" s="80">
        <v>4545305</v>
      </c>
      <c r="G325" s="80">
        <v>3336273</v>
      </c>
      <c r="H325" s="59">
        <f t="shared" si="7"/>
        <v>0.57669986898562697</v>
      </c>
    </row>
    <row r="326" spans="1:8" x14ac:dyDescent="0.3">
      <c r="A326" s="78" t="s">
        <v>506</v>
      </c>
      <c r="B326" s="79" t="s">
        <v>507</v>
      </c>
      <c r="C326" s="80">
        <v>5339766</v>
      </c>
      <c r="D326" s="80">
        <v>5339766</v>
      </c>
      <c r="E326" s="80">
        <v>2591163</v>
      </c>
      <c r="F326" s="80">
        <v>2591163</v>
      </c>
      <c r="G326" s="80">
        <v>2748603</v>
      </c>
      <c r="H326" s="59">
        <f t="shared" ref="H326:H357" si="8">+E326/D326</f>
        <v>0.4852577809589409</v>
      </c>
    </row>
    <row r="327" spans="1:8" x14ac:dyDescent="0.3">
      <c r="A327" s="78" t="s">
        <v>508</v>
      </c>
      <c r="B327" s="79" t="s">
        <v>509</v>
      </c>
      <c r="C327" s="80">
        <v>8050434</v>
      </c>
      <c r="D327" s="80">
        <v>8050434</v>
      </c>
      <c r="E327" s="80">
        <v>4775430</v>
      </c>
      <c r="F327" s="80">
        <v>4775430</v>
      </c>
      <c r="G327" s="80">
        <v>3275004</v>
      </c>
      <c r="H327" s="59">
        <f t="shared" si="8"/>
        <v>0.59318913738066792</v>
      </c>
    </row>
    <row r="328" spans="1:8" x14ac:dyDescent="0.3">
      <c r="A328" s="78" t="s">
        <v>510</v>
      </c>
      <c r="B328" s="79" t="s">
        <v>511</v>
      </c>
      <c r="C328" s="80">
        <v>6004259</v>
      </c>
      <c r="D328" s="80">
        <v>6004259</v>
      </c>
      <c r="E328" s="81">
        <v>0</v>
      </c>
      <c r="F328" s="81">
        <v>0</v>
      </c>
      <c r="G328" s="80">
        <v>6004259</v>
      </c>
      <c r="H328" s="59">
        <f t="shared" si="8"/>
        <v>0</v>
      </c>
    </row>
    <row r="329" spans="1:8" x14ac:dyDescent="0.3">
      <c r="A329" s="78" t="s">
        <v>512</v>
      </c>
      <c r="B329" s="79" t="s">
        <v>513</v>
      </c>
      <c r="C329" s="80">
        <v>5786486</v>
      </c>
      <c r="D329" s="80">
        <v>5786486</v>
      </c>
      <c r="E329" s="80">
        <v>3255101</v>
      </c>
      <c r="F329" s="80">
        <v>3255101</v>
      </c>
      <c r="G329" s="80">
        <v>2531385</v>
      </c>
      <c r="H329" s="59">
        <f t="shared" si="8"/>
        <v>0.56253501693428443</v>
      </c>
    </row>
    <row r="330" spans="1:8" x14ac:dyDescent="0.3">
      <c r="A330" s="78" t="s">
        <v>514</v>
      </c>
      <c r="B330" s="79" t="s">
        <v>515</v>
      </c>
      <c r="C330" s="80">
        <v>5024210</v>
      </c>
      <c r="D330" s="80">
        <v>5024210</v>
      </c>
      <c r="E330" s="80">
        <v>2646655</v>
      </c>
      <c r="F330" s="80">
        <v>2646655</v>
      </c>
      <c r="G330" s="80">
        <v>2377555</v>
      </c>
      <c r="H330" s="59">
        <f t="shared" si="8"/>
        <v>0.52678032964386445</v>
      </c>
    </row>
    <row r="331" spans="1:8" x14ac:dyDescent="0.3">
      <c r="A331" s="78" t="s">
        <v>516</v>
      </c>
      <c r="B331" s="79" t="s">
        <v>517</v>
      </c>
      <c r="C331" s="80">
        <v>4809583</v>
      </c>
      <c r="D331" s="80">
        <v>4809583</v>
      </c>
      <c r="E331" s="80">
        <v>2236077</v>
      </c>
      <c r="F331" s="80">
        <v>2236077</v>
      </c>
      <c r="G331" s="80">
        <v>2573506</v>
      </c>
      <c r="H331" s="59">
        <f t="shared" si="8"/>
        <v>0.46492117923736842</v>
      </c>
    </row>
    <row r="332" spans="1:8" x14ac:dyDescent="0.3">
      <c r="A332" s="78" t="s">
        <v>518</v>
      </c>
      <c r="B332" s="79" t="s">
        <v>519</v>
      </c>
      <c r="C332" s="80">
        <v>7076015</v>
      </c>
      <c r="D332" s="80">
        <v>7076015</v>
      </c>
      <c r="E332" s="81">
        <v>0</v>
      </c>
      <c r="F332" s="81">
        <v>0</v>
      </c>
      <c r="G332" s="80">
        <v>7076015</v>
      </c>
      <c r="H332" s="59">
        <f t="shared" si="8"/>
        <v>0</v>
      </c>
    </row>
    <row r="333" spans="1:8" x14ac:dyDescent="0.3">
      <c r="A333" s="78" t="s">
        <v>520</v>
      </c>
      <c r="B333" s="79" t="s">
        <v>521</v>
      </c>
      <c r="C333" s="80">
        <v>7216063</v>
      </c>
      <c r="D333" s="80">
        <v>7216063</v>
      </c>
      <c r="E333" s="80">
        <v>3157945</v>
      </c>
      <c r="F333" s="80">
        <v>3157945</v>
      </c>
      <c r="G333" s="80">
        <v>4058118</v>
      </c>
      <c r="H333" s="59">
        <f t="shared" si="8"/>
        <v>0.43762713823313348</v>
      </c>
    </row>
    <row r="334" spans="1:8" x14ac:dyDescent="0.3">
      <c r="A334" s="78" t="s">
        <v>522</v>
      </c>
      <c r="B334" s="79" t="s">
        <v>523</v>
      </c>
      <c r="C334" s="80">
        <v>6016076</v>
      </c>
      <c r="D334" s="80">
        <v>6016076</v>
      </c>
      <c r="E334" s="80">
        <v>3027693</v>
      </c>
      <c r="F334" s="80">
        <v>3027693</v>
      </c>
      <c r="G334" s="80">
        <v>2988383</v>
      </c>
      <c r="H334" s="59">
        <f t="shared" si="8"/>
        <v>0.50326707973768947</v>
      </c>
    </row>
    <row r="335" spans="1:8" x14ac:dyDescent="0.3">
      <c r="A335" s="78" t="s">
        <v>524</v>
      </c>
      <c r="B335" s="79" t="s">
        <v>525</v>
      </c>
      <c r="C335" s="80">
        <v>6841595</v>
      </c>
      <c r="D335" s="80">
        <v>6841595</v>
      </c>
      <c r="E335" s="80">
        <v>3505496</v>
      </c>
      <c r="F335" s="80">
        <v>3505496</v>
      </c>
      <c r="G335" s="80">
        <v>3336099</v>
      </c>
      <c r="H335" s="59">
        <f t="shared" si="8"/>
        <v>0.51237993479590649</v>
      </c>
    </row>
    <row r="336" spans="1:8" x14ac:dyDescent="0.3">
      <c r="A336" s="78" t="s">
        <v>526</v>
      </c>
      <c r="B336" s="79" t="s">
        <v>527</v>
      </c>
      <c r="C336" s="80">
        <v>5872672</v>
      </c>
      <c r="D336" s="80">
        <v>5872672</v>
      </c>
      <c r="E336" s="81">
        <v>0</v>
      </c>
      <c r="F336" s="81">
        <v>0</v>
      </c>
      <c r="G336" s="80">
        <v>5872672</v>
      </c>
      <c r="H336" s="59">
        <f t="shared" si="8"/>
        <v>0</v>
      </c>
    </row>
    <row r="337" spans="1:8" x14ac:dyDescent="0.3">
      <c r="A337" s="78" t="s">
        <v>528</v>
      </c>
      <c r="B337" s="79" t="s">
        <v>529</v>
      </c>
      <c r="C337" s="80">
        <v>5464097</v>
      </c>
      <c r="D337" s="80">
        <v>5464097</v>
      </c>
      <c r="E337" s="81">
        <v>0</v>
      </c>
      <c r="F337" s="81">
        <v>0</v>
      </c>
      <c r="G337" s="80">
        <v>5464097</v>
      </c>
      <c r="H337" s="59">
        <f t="shared" si="8"/>
        <v>0</v>
      </c>
    </row>
    <row r="338" spans="1:8" x14ac:dyDescent="0.3">
      <c r="A338" s="78" t="s">
        <v>530</v>
      </c>
      <c r="B338" s="79" t="s">
        <v>531</v>
      </c>
      <c r="C338" s="80">
        <v>7898015</v>
      </c>
      <c r="D338" s="80">
        <v>7898015</v>
      </c>
      <c r="E338" s="81">
        <v>0</v>
      </c>
      <c r="F338" s="81">
        <v>0</v>
      </c>
      <c r="G338" s="80">
        <v>7898015</v>
      </c>
      <c r="H338" s="59">
        <f t="shared" si="8"/>
        <v>0</v>
      </c>
    </row>
    <row r="339" spans="1:8" x14ac:dyDescent="0.3">
      <c r="A339" s="78" t="s">
        <v>532</v>
      </c>
      <c r="B339" s="79" t="s">
        <v>533</v>
      </c>
      <c r="C339" s="80">
        <v>4696599</v>
      </c>
      <c r="D339" s="80">
        <v>4696599</v>
      </c>
      <c r="E339" s="80">
        <v>2054569</v>
      </c>
      <c r="F339" s="80">
        <v>2054569</v>
      </c>
      <c r="G339" s="80">
        <v>2642030</v>
      </c>
      <c r="H339" s="59">
        <f t="shared" si="8"/>
        <v>0.43745889312670722</v>
      </c>
    </row>
    <row r="340" spans="1:8" x14ac:dyDescent="0.3">
      <c r="A340" s="78" t="s">
        <v>534</v>
      </c>
      <c r="B340" s="79" t="s">
        <v>535</v>
      </c>
      <c r="C340" s="80">
        <v>6325814</v>
      </c>
      <c r="D340" s="80">
        <v>6325814</v>
      </c>
      <c r="E340" s="80">
        <v>3610489</v>
      </c>
      <c r="F340" s="80">
        <v>3610489</v>
      </c>
      <c r="G340" s="80">
        <v>2715325</v>
      </c>
      <c r="H340" s="59">
        <f t="shared" si="8"/>
        <v>0.57075484672802579</v>
      </c>
    </row>
    <row r="341" spans="1:8" x14ac:dyDescent="0.3">
      <c r="A341" s="78" t="s">
        <v>536</v>
      </c>
      <c r="B341" s="79" t="s">
        <v>537</v>
      </c>
      <c r="C341" s="80">
        <v>6168131</v>
      </c>
      <c r="D341" s="80">
        <v>6168131</v>
      </c>
      <c r="E341" s="81">
        <v>0</v>
      </c>
      <c r="F341" s="81">
        <v>0</v>
      </c>
      <c r="G341" s="80">
        <v>6168131</v>
      </c>
      <c r="H341" s="59">
        <f t="shared" si="8"/>
        <v>0</v>
      </c>
    </row>
    <row r="342" spans="1:8" x14ac:dyDescent="0.3">
      <c r="A342" s="78" t="s">
        <v>538</v>
      </c>
      <c r="B342" s="79" t="s">
        <v>539</v>
      </c>
      <c r="C342" s="80">
        <v>9248919</v>
      </c>
      <c r="D342" s="80">
        <v>9248919</v>
      </c>
      <c r="E342" s="80">
        <v>6121494</v>
      </c>
      <c r="F342" s="80">
        <v>6121494</v>
      </c>
      <c r="G342" s="80">
        <v>3127425</v>
      </c>
      <c r="H342" s="59">
        <f t="shared" si="8"/>
        <v>0.66186048337108372</v>
      </c>
    </row>
    <row r="343" spans="1:8" x14ac:dyDescent="0.3">
      <c r="A343" s="78" t="s">
        <v>540</v>
      </c>
      <c r="B343" s="79" t="s">
        <v>541</v>
      </c>
      <c r="C343" s="80">
        <v>4609750</v>
      </c>
      <c r="D343" s="80">
        <v>4609750</v>
      </c>
      <c r="E343" s="80">
        <v>2452531</v>
      </c>
      <c r="F343" s="80">
        <v>2452531</v>
      </c>
      <c r="G343" s="80">
        <v>2157219</v>
      </c>
      <c r="H343" s="59">
        <f t="shared" si="8"/>
        <v>0.53203123813655839</v>
      </c>
    </row>
    <row r="344" spans="1:8" x14ac:dyDescent="0.3">
      <c r="A344" s="78" t="s">
        <v>542</v>
      </c>
      <c r="B344" s="79" t="s">
        <v>543</v>
      </c>
      <c r="C344" s="80">
        <v>8643397</v>
      </c>
      <c r="D344" s="80">
        <v>8643397</v>
      </c>
      <c r="E344" s="80">
        <v>6254738</v>
      </c>
      <c r="F344" s="80">
        <v>6254738</v>
      </c>
      <c r="G344" s="80">
        <v>2388659</v>
      </c>
      <c r="H344" s="59">
        <f t="shared" si="8"/>
        <v>0.72364349340889933</v>
      </c>
    </row>
    <row r="345" spans="1:8" x14ac:dyDescent="0.3">
      <c r="A345" s="78" t="s">
        <v>544</v>
      </c>
      <c r="B345" s="79" t="s">
        <v>545</v>
      </c>
      <c r="C345" s="80">
        <v>4873539</v>
      </c>
      <c r="D345" s="80">
        <v>4873539</v>
      </c>
      <c r="E345" s="80">
        <v>2217022</v>
      </c>
      <c r="F345" s="80">
        <v>2217022</v>
      </c>
      <c r="G345" s="80">
        <v>2656517</v>
      </c>
      <c r="H345" s="59">
        <f t="shared" si="8"/>
        <v>0.45491007664040445</v>
      </c>
    </row>
    <row r="346" spans="1:8" x14ac:dyDescent="0.3">
      <c r="A346" s="78" t="s">
        <v>546</v>
      </c>
      <c r="B346" s="79" t="s">
        <v>547</v>
      </c>
      <c r="C346" s="80">
        <v>4744061</v>
      </c>
      <c r="D346" s="80">
        <v>4744061</v>
      </c>
      <c r="E346" s="80">
        <v>2566153</v>
      </c>
      <c r="F346" s="80">
        <v>2566153</v>
      </c>
      <c r="G346" s="80">
        <v>2177908</v>
      </c>
      <c r="H346" s="59">
        <f t="shared" si="8"/>
        <v>0.54091905647924843</v>
      </c>
    </row>
    <row r="347" spans="1:8" x14ac:dyDescent="0.3">
      <c r="A347" s="78" t="s">
        <v>548</v>
      </c>
      <c r="B347" s="79" t="s">
        <v>549</v>
      </c>
      <c r="C347" s="80">
        <v>5710300</v>
      </c>
      <c r="D347" s="80">
        <v>5710300</v>
      </c>
      <c r="E347" s="81">
        <v>0</v>
      </c>
      <c r="F347" s="81">
        <v>0</v>
      </c>
      <c r="G347" s="80">
        <v>5710300</v>
      </c>
      <c r="H347" s="59">
        <f t="shared" si="8"/>
        <v>0</v>
      </c>
    </row>
    <row r="348" spans="1:8" x14ac:dyDescent="0.3">
      <c r="A348" s="78" t="s">
        <v>550</v>
      </c>
      <c r="B348" s="79" t="s">
        <v>551</v>
      </c>
      <c r="C348" s="80">
        <v>10228119</v>
      </c>
      <c r="D348" s="80">
        <v>10228119</v>
      </c>
      <c r="E348" s="81">
        <v>0</v>
      </c>
      <c r="F348" s="81">
        <v>0</v>
      </c>
      <c r="G348" s="80">
        <v>10228119</v>
      </c>
      <c r="H348" s="59">
        <f t="shared" si="8"/>
        <v>0</v>
      </c>
    </row>
    <row r="349" spans="1:8" x14ac:dyDescent="0.3">
      <c r="A349" s="78" t="s">
        <v>552</v>
      </c>
      <c r="B349" s="79" t="s">
        <v>553</v>
      </c>
      <c r="C349" s="80">
        <v>4822867</v>
      </c>
      <c r="D349" s="80">
        <v>4822867</v>
      </c>
      <c r="E349" s="80">
        <v>2089300</v>
      </c>
      <c r="F349" s="80">
        <v>2089300</v>
      </c>
      <c r="G349" s="80">
        <v>2733567</v>
      </c>
      <c r="H349" s="59">
        <f t="shared" si="8"/>
        <v>0.43320705298321516</v>
      </c>
    </row>
    <row r="350" spans="1:8" x14ac:dyDescent="0.3">
      <c r="A350" s="78" t="s">
        <v>554</v>
      </c>
      <c r="B350" s="79" t="s">
        <v>555</v>
      </c>
      <c r="C350" s="80">
        <v>7014903</v>
      </c>
      <c r="D350" s="80">
        <v>7014903</v>
      </c>
      <c r="E350" s="80">
        <v>3605089</v>
      </c>
      <c r="F350" s="80">
        <v>3605089</v>
      </c>
      <c r="G350" s="80">
        <v>3409814</v>
      </c>
      <c r="H350" s="59">
        <f t="shared" si="8"/>
        <v>0.51391858162543369</v>
      </c>
    </row>
    <row r="351" spans="1:8" x14ac:dyDescent="0.3">
      <c r="A351" s="78" t="s">
        <v>556</v>
      </c>
      <c r="B351" s="79" t="s">
        <v>557</v>
      </c>
      <c r="C351" s="80">
        <v>6240193</v>
      </c>
      <c r="D351" s="80">
        <v>6240193</v>
      </c>
      <c r="E351" s="81">
        <v>0</v>
      </c>
      <c r="F351" s="81">
        <v>0</v>
      </c>
      <c r="G351" s="80">
        <v>6240193</v>
      </c>
      <c r="H351" s="59">
        <f t="shared" si="8"/>
        <v>0</v>
      </c>
    </row>
    <row r="352" spans="1:8" x14ac:dyDescent="0.3">
      <c r="A352" s="78" t="s">
        <v>558</v>
      </c>
      <c r="B352" s="79" t="s">
        <v>559</v>
      </c>
      <c r="C352" s="80">
        <v>5365038</v>
      </c>
      <c r="D352" s="80">
        <v>5365038</v>
      </c>
      <c r="E352" s="81">
        <v>0</v>
      </c>
      <c r="F352" s="81">
        <v>0</v>
      </c>
      <c r="G352" s="80">
        <v>5365038</v>
      </c>
      <c r="H352" s="59">
        <f t="shared" si="8"/>
        <v>0</v>
      </c>
    </row>
    <row r="353" spans="1:8" x14ac:dyDescent="0.3">
      <c r="A353" s="78" t="s">
        <v>560</v>
      </c>
      <c r="B353" s="79" t="s">
        <v>561</v>
      </c>
      <c r="C353" s="80">
        <v>6641376</v>
      </c>
      <c r="D353" s="80">
        <v>6641376</v>
      </c>
      <c r="E353" s="80">
        <v>3613613</v>
      </c>
      <c r="F353" s="80">
        <v>3613613</v>
      </c>
      <c r="G353" s="80">
        <v>3027763</v>
      </c>
      <c r="H353" s="59">
        <f t="shared" si="8"/>
        <v>0.5441060707901495</v>
      </c>
    </row>
    <row r="354" spans="1:8" x14ac:dyDescent="0.3">
      <c r="A354" s="78" t="s">
        <v>562</v>
      </c>
      <c r="B354" s="79" t="s">
        <v>563</v>
      </c>
      <c r="C354" s="80">
        <v>6080033</v>
      </c>
      <c r="D354" s="80">
        <v>6080033</v>
      </c>
      <c r="E354" s="80">
        <v>1801596</v>
      </c>
      <c r="F354" s="80">
        <v>1801596</v>
      </c>
      <c r="G354" s="80">
        <v>4278437</v>
      </c>
      <c r="H354" s="59">
        <f t="shared" si="8"/>
        <v>0.29631352329831107</v>
      </c>
    </row>
    <row r="355" spans="1:8" x14ac:dyDescent="0.3">
      <c r="A355" s="78" t="s">
        <v>564</v>
      </c>
      <c r="B355" s="79" t="s">
        <v>565</v>
      </c>
      <c r="C355" s="80">
        <v>6078361</v>
      </c>
      <c r="D355" s="80">
        <v>6078361</v>
      </c>
      <c r="E355" s="80">
        <v>2326149</v>
      </c>
      <c r="F355" s="80">
        <v>2326149</v>
      </c>
      <c r="G355" s="80">
        <v>3752212</v>
      </c>
      <c r="H355" s="59">
        <f t="shared" si="8"/>
        <v>0.38269345963492463</v>
      </c>
    </row>
    <row r="356" spans="1:8" x14ac:dyDescent="0.3">
      <c r="A356" s="78" t="s">
        <v>566</v>
      </c>
      <c r="B356" s="79" t="s">
        <v>567</v>
      </c>
      <c r="C356" s="80">
        <v>7640299</v>
      </c>
      <c r="D356" s="80">
        <v>7640299</v>
      </c>
      <c r="E356" s="80">
        <v>4729303</v>
      </c>
      <c r="F356" s="80">
        <v>4729303</v>
      </c>
      <c r="G356" s="80">
        <v>2910996</v>
      </c>
      <c r="H356" s="59">
        <f t="shared" si="8"/>
        <v>0.61899449223125957</v>
      </c>
    </row>
    <row r="357" spans="1:8" x14ac:dyDescent="0.3">
      <c r="A357" s="78" t="s">
        <v>568</v>
      </c>
      <c r="B357" s="79" t="s">
        <v>569</v>
      </c>
      <c r="C357" s="80">
        <v>8738601</v>
      </c>
      <c r="D357" s="80">
        <v>8738601</v>
      </c>
      <c r="E357" s="80">
        <v>5397968</v>
      </c>
      <c r="F357" s="80">
        <v>5397968</v>
      </c>
      <c r="G357" s="80">
        <v>3340633</v>
      </c>
      <c r="H357" s="59">
        <f t="shared" si="8"/>
        <v>0.61771535283508194</v>
      </c>
    </row>
    <row r="358" spans="1:8" x14ac:dyDescent="0.3">
      <c r="A358" s="78" t="s">
        <v>570</v>
      </c>
      <c r="B358" s="79" t="s">
        <v>571</v>
      </c>
      <c r="C358" s="80">
        <v>7450743</v>
      </c>
      <c r="D358" s="80">
        <v>7450743</v>
      </c>
      <c r="E358" s="81">
        <v>0</v>
      </c>
      <c r="F358" s="81">
        <v>0</v>
      </c>
      <c r="G358" s="80">
        <v>7450743</v>
      </c>
      <c r="H358" s="59">
        <f t="shared" ref="H358:H389" si="9">+E358/D358</f>
        <v>0</v>
      </c>
    </row>
    <row r="359" spans="1:8" x14ac:dyDescent="0.3">
      <c r="A359" s="78" t="s">
        <v>572</v>
      </c>
      <c r="B359" s="79" t="s">
        <v>573</v>
      </c>
      <c r="C359" s="80">
        <v>7672515</v>
      </c>
      <c r="D359" s="80">
        <v>7672515</v>
      </c>
      <c r="E359" s="80">
        <v>4975453</v>
      </c>
      <c r="F359" s="80">
        <v>4975453</v>
      </c>
      <c r="G359" s="80">
        <v>2697062</v>
      </c>
      <c r="H359" s="59">
        <f t="shared" si="9"/>
        <v>0.64847745491537001</v>
      </c>
    </row>
    <row r="360" spans="1:8" x14ac:dyDescent="0.3">
      <c r="A360" s="78" t="s">
        <v>574</v>
      </c>
      <c r="B360" s="79" t="s">
        <v>575</v>
      </c>
      <c r="C360" s="80">
        <v>9143081</v>
      </c>
      <c r="D360" s="80">
        <v>9143081</v>
      </c>
      <c r="E360" s="80">
        <v>5341945</v>
      </c>
      <c r="F360" s="80">
        <v>5341945</v>
      </c>
      <c r="G360" s="80">
        <v>3801136</v>
      </c>
      <c r="H360" s="59">
        <f t="shared" si="9"/>
        <v>0.58426092911131378</v>
      </c>
    </row>
    <row r="361" spans="1:8" x14ac:dyDescent="0.3">
      <c r="A361" s="78" t="s">
        <v>576</v>
      </c>
      <c r="B361" s="79" t="s">
        <v>577</v>
      </c>
      <c r="C361" s="80">
        <v>8038669</v>
      </c>
      <c r="D361" s="80">
        <v>8038669</v>
      </c>
      <c r="E361" s="80">
        <v>4349862</v>
      </c>
      <c r="F361" s="80">
        <v>4349862</v>
      </c>
      <c r="G361" s="80">
        <v>3688807</v>
      </c>
      <c r="H361" s="59">
        <f t="shared" si="9"/>
        <v>0.54111719241083323</v>
      </c>
    </row>
    <row r="362" spans="1:8" x14ac:dyDescent="0.3">
      <c r="A362" s="78" t="s">
        <v>578</v>
      </c>
      <c r="B362" s="79" t="s">
        <v>579</v>
      </c>
      <c r="C362" s="80">
        <v>9416009</v>
      </c>
      <c r="D362" s="80">
        <v>9416009</v>
      </c>
      <c r="E362" s="80">
        <v>6340273</v>
      </c>
      <c r="F362" s="80">
        <v>6340273</v>
      </c>
      <c r="G362" s="80">
        <v>3075736</v>
      </c>
      <c r="H362" s="59">
        <f t="shared" si="9"/>
        <v>0.67335035469910876</v>
      </c>
    </row>
    <row r="363" spans="1:8" x14ac:dyDescent="0.3">
      <c r="A363" s="78" t="s">
        <v>580</v>
      </c>
      <c r="B363" s="79" t="s">
        <v>581</v>
      </c>
      <c r="C363" s="80">
        <v>7351233</v>
      </c>
      <c r="D363" s="80">
        <v>7351233</v>
      </c>
      <c r="E363" s="80">
        <v>3770383</v>
      </c>
      <c r="F363" s="80">
        <v>3770383</v>
      </c>
      <c r="G363" s="80">
        <v>3580850</v>
      </c>
      <c r="H363" s="59">
        <f t="shared" si="9"/>
        <v>0.51289123878946563</v>
      </c>
    </row>
    <row r="364" spans="1:8" x14ac:dyDescent="0.3">
      <c r="A364" s="78" t="s">
        <v>582</v>
      </c>
      <c r="B364" s="79" t="s">
        <v>583</v>
      </c>
      <c r="C364" s="80">
        <v>4271632</v>
      </c>
      <c r="D364" s="80">
        <v>4271632</v>
      </c>
      <c r="E364" s="80">
        <v>2271632</v>
      </c>
      <c r="F364" s="80">
        <v>2271632</v>
      </c>
      <c r="G364" s="80">
        <v>2000000</v>
      </c>
      <c r="H364" s="59">
        <f t="shared" si="9"/>
        <v>0.53179487371571332</v>
      </c>
    </row>
    <row r="365" spans="1:8" x14ac:dyDescent="0.3">
      <c r="A365" s="78" t="s">
        <v>584</v>
      </c>
      <c r="B365" s="79" t="s">
        <v>585</v>
      </c>
      <c r="C365" s="80">
        <v>7107463</v>
      </c>
      <c r="D365" s="80">
        <v>7107463</v>
      </c>
      <c r="E365" s="80">
        <v>5107463</v>
      </c>
      <c r="F365" s="80">
        <v>5107463</v>
      </c>
      <c r="G365" s="80">
        <v>2000000</v>
      </c>
      <c r="H365" s="59">
        <f t="shared" si="9"/>
        <v>0.71860564029668528</v>
      </c>
    </row>
    <row r="366" spans="1:8" x14ac:dyDescent="0.3">
      <c r="A366" s="78" t="s">
        <v>586</v>
      </c>
      <c r="B366" s="79" t="s">
        <v>587</v>
      </c>
      <c r="C366" s="80">
        <v>4755365</v>
      </c>
      <c r="D366" s="80">
        <v>4755365</v>
      </c>
      <c r="E366" s="81">
        <v>0</v>
      </c>
      <c r="F366" s="81">
        <v>0</v>
      </c>
      <c r="G366" s="80">
        <v>4755365</v>
      </c>
      <c r="H366" s="59">
        <f t="shared" si="9"/>
        <v>0</v>
      </c>
    </row>
    <row r="367" spans="1:8" x14ac:dyDescent="0.3">
      <c r="A367" s="78" t="s">
        <v>588</v>
      </c>
      <c r="B367" s="79" t="s">
        <v>589</v>
      </c>
      <c r="C367" s="80">
        <v>5598578</v>
      </c>
      <c r="D367" s="80">
        <v>5598578</v>
      </c>
      <c r="E367" s="81">
        <v>0</v>
      </c>
      <c r="F367" s="81">
        <v>0</v>
      </c>
      <c r="G367" s="80">
        <v>5598578</v>
      </c>
      <c r="H367" s="59">
        <f t="shared" si="9"/>
        <v>0</v>
      </c>
    </row>
    <row r="368" spans="1:8" x14ac:dyDescent="0.3">
      <c r="A368" s="78" t="s">
        <v>590</v>
      </c>
      <c r="B368" s="79" t="s">
        <v>591</v>
      </c>
      <c r="C368" s="80">
        <v>6175189</v>
      </c>
      <c r="D368" s="80">
        <v>6175189</v>
      </c>
      <c r="E368" s="81">
        <v>0</v>
      </c>
      <c r="F368" s="81">
        <v>0</v>
      </c>
      <c r="G368" s="80">
        <v>6175189</v>
      </c>
      <c r="H368" s="59">
        <f t="shared" si="9"/>
        <v>0</v>
      </c>
    </row>
    <row r="369" spans="1:8" x14ac:dyDescent="0.3">
      <c r="A369" s="78" t="s">
        <v>592</v>
      </c>
      <c r="B369" s="79" t="s">
        <v>593</v>
      </c>
      <c r="C369" s="80">
        <v>4797950</v>
      </c>
      <c r="D369" s="80">
        <v>4797950</v>
      </c>
      <c r="E369" s="81">
        <v>0</v>
      </c>
      <c r="F369" s="81">
        <v>0</v>
      </c>
      <c r="G369" s="80">
        <v>4797950</v>
      </c>
      <c r="H369" s="59">
        <f t="shared" si="9"/>
        <v>0</v>
      </c>
    </row>
    <row r="370" spans="1:8" x14ac:dyDescent="0.3">
      <c r="A370" s="78" t="s">
        <v>594</v>
      </c>
      <c r="B370" s="79" t="s">
        <v>595</v>
      </c>
      <c r="C370" s="80">
        <v>4868635</v>
      </c>
      <c r="D370" s="80">
        <v>4868635</v>
      </c>
      <c r="E370" s="81">
        <v>0</v>
      </c>
      <c r="F370" s="81">
        <v>0</v>
      </c>
      <c r="G370" s="80">
        <v>4868635</v>
      </c>
      <c r="H370" s="59">
        <f t="shared" si="9"/>
        <v>0</v>
      </c>
    </row>
    <row r="371" spans="1:8" x14ac:dyDescent="0.3">
      <c r="A371" s="78" t="s">
        <v>596</v>
      </c>
      <c r="B371" s="79" t="s">
        <v>597</v>
      </c>
      <c r="C371" s="80">
        <v>4848637</v>
      </c>
      <c r="D371" s="80">
        <v>4848637</v>
      </c>
      <c r="E371" s="81">
        <v>0</v>
      </c>
      <c r="F371" s="81">
        <v>0</v>
      </c>
      <c r="G371" s="80">
        <v>4848637</v>
      </c>
      <c r="H371" s="59">
        <f t="shared" si="9"/>
        <v>0</v>
      </c>
    </row>
    <row r="372" spans="1:8" x14ac:dyDescent="0.3">
      <c r="A372" s="78" t="s">
        <v>598</v>
      </c>
      <c r="B372" s="79" t="s">
        <v>599</v>
      </c>
      <c r="C372" s="80">
        <v>4644946</v>
      </c>
      <c r="D372" s="80">
        <v>4644946</v>
      </c>
      <c r="E372" s="81">
        <v>0</v>
      </c>
      <c r="F372" s="81">
        <v>0</v>
      </c>
      <c r="G372" s="80">
        <v>4644946</v>
      </c>
      <c r="H372" s="59">
        <f t="shared" si="9"/>
        <v>0</v>
      </c>
    </row>
    <row r="373" spans="1:8" x14ac:dyDescent="0.3">
      <c r="A373" s="78" t="s">
        <v>600</v>
      </c>
      <c r="B373" s="79" t="s">
        <v>601</v>
      </c>
      <c r="C373" s="80">
        <v>1065943356</v>
      </c>
      <c r="D373" s="80">
        <v>1065943356</v>
      </c>
      <c r="E373" s="80">
        <v>621800291</v>
      </c>
      <c r="F373" s="80">
        <v>621800291</v>
      </c>
      <c r="G373" s="80">
        <v>266485839</v>
      </c>
      <c r="H373" s="59">
        <f t="shared" si="9"/>
        <v>0.58333333333333337</v>
      </c>
    </row>
    <row r="374" spans="1:8" x14ac:dyDescent="0.3">
      <c r="A374" s="78" t="s">
        <v>602</v>
      </c>
      <c r="B374" s="79" t="s">
        <v>603</v>
      </c>
      <c r="C374" s="80">
        <v>1494961526</v>
      </c>
      <c r="D374" s="80">
        <v>1329961526</v>
      </c>
      <c r="E374" s="80">
        <v>693158084.63999999</v>
      </c>
      <c r="F374" s="80">
        <v>661808084.63999999</v>
      </c>
      <c r="G374" s="80">
        <v>567950665.36000001</v>
      </c>
      <c r="H374" s="59">
        <f t="shared" si="9"/>
        <v>0.5211865690015457</v>
      </c>
    </row>
    <row r="375" spans="1:8" x14ac:dyDescent="0.3">
      <c r="A375" s="78" t="s">
        <v>604</v>
      </c>
      <c r="B375" s="79" t="s">
        <v>605</v>
      </c>
      <c r="C375" s="80">
        <v>100000000</v>
      </c>
      <c r="D375" s="80">
        <v>100000000</v>
      </c>
      <c r="E375" s="80">
        <v>36000000</v>
      </c>
      <c r="F375" s="80">
        <v>36000000</v>
      </c>
      <c r="G375" s="80">
        <v>25000000</v>
      </c>
      <c r="H375" s="59">
        <f t="shared" si="9"/>
        <v>0.36</v>
      </c>
    </row>
    <row r="376" spans="1:8" x14ac:dyDescent="0.3">
      <c r="A376" s="78" t="s">
        <v>606</v>
      </c>
      <c r="B376" s="79" t="s">
        <v>607</v>
      </c>
      <c r="C376" s="80">
        <v>1394961526</v>
      </c>
      <c r="D376" s="80">
        <v>1229961526</v>
      </c>
      <c r="E376" s="80">
        <v>657158084.63999999</v>
      </c>
      <c r="F376" s="80">
        <v>625808084.63999999</v>
      </c>
      <c r="G376" s="80">
        <v>542950665.36000001</v>
      </c>
      <c r="H376" s="59">
        <f t="shared" si="9"/>
        <v>0.53429157802778293</v>
      </c>
    </row>
    <row r="377" spans="1:8" x14ac:dyDescent="0.3">
      <c r="A377" s="78" t="s">
        <v>608</v>
      </c>
      <c r="B377" s="79" t="s">
        <v>609</v>
      </c>
      <c r="C377" s="80">
        <v>257400000</v>
      </c>
      <c r="D377" s="80">
        <v>292325000</v>
      </c>
      <c r="E377" s="80">
        <v>79188436.700000003</v>
      </c>
      <c r="F377" s="80">
        <v>79188436.680000007</v>
      </c>
      <c r="G377" s="80">
        <v>200254792.30000001</v>
      </c>
      <c r="H377" s="59">
        <f t="shared" si="9"/>
        <v>0.27089177011887455</v>
      </c>
    </row>
    <row r="378" spans="1:8" x14ac:dyDescent="0.3">
      <c r="A378" s="78" t="s">
        <v>610</v>
      </c>
      <c r="B378" s="79" t="s">
        <v>611</v>
      </c>
      <c r="C378" s="80">
        <v>133100000</v>
      </c>
      <c r="D378" s="80">
        <v>168025000</v>
      </c>
      <c r="E378" s="80">
        <v>16106872.109999999</v>
      </c>
      <c r="F378" s="80">
        <v>16106872.1</v>
      </c>
      <c r="G378" s="80">
        <v>139036356.88999999</v>
      </c>
      <c r="H378" s="59">
        <f t="shared" si="9"/>
        <v>9.5859973872935572E-2</v>
      </c>
    </row>
    <row r="379" spans="1:8" x14ac:dyDescent="0.3">
      <c r="A379" s="78" t="s">
        <v>612</v>
      </c>
      <c r="B379" s="79" t="s">
        <v>613</v>
      </c>
      <c r="C379" s="80">
        <v>124300000</v>
      </c>
      <c r="D379" s="80">
        <v>124300000</v>
      </c>
      <c r="E379" s="80">
        <v>63081564.590000004</v>
      </c>
      <c r="F379" s="80">
        <v>63081564.579999998</v>
      </c>
      <c r="G379" s="80">
        <v>61218435.409999996</v>
      </c>
      <c r="H379" s="59">
        <f t="shared" si="9"/>
        <v>0.507494485840708</v>
      </c>
    </row>
    <row r="380" spans="1:8" x14ac:dyDescent="0.3">
      <c r="A380" s="78" t="s">
        <v>614</v>
      </c>
      <c r="B380" s="79" t="s">
        <v>615</v>
      </c>
      <c r="C380" s="80">
        <v>3022370193</v>
      </c>
      <c r="D380" s="80">
        <v>3017870193</v>
      </c>
      <c r="E380" s="80">
        <v>1327356875</v>
      </c>
      <c r="F380" s="80">
        <v>1327356875</v>
      </c>
      <c r="G380" s="80">
        <v>1305092715.6600001</v>
      </c>
      <c r="H380" s="59">
        <f t="shared" si="9"/>
        <v>0.43983232879890805</v>
      </c>
    </row>
    <row r="381" spans="1:8" x14ac:dyDescent="0.3">
      <c r="A381" s="78" t="s">
        <v>616</v>
      </c>
      <c r="B381" s="79" t="s">
        <v>617</v>
      </c>
      <c r="C381" s="80">
        <v>74782500</v>
      </c>
      <c r="D381" s="80">
        <v>74782500</v>
      </c>
      <c r="E381" s="80">
        <v>43623125</v>
      </c>
      <c r="F381" s="80">
        <v>43623125</v>
      </c>
      <c r="G381" s="80">
        <v>15579688</v>
      </c>
      <c r="H381" s="59">
        <f t="shared" si="9"/>
        <v>0.58333333333333337</v>
      </c>
    </row>
    <row r="382" spans="1:8" x14ac:dyDescent="0.3">
      <c r="A382" s="78" t="s">
        <v>618</v>
      </c>
      <c r="B382" s="79" t="s">
        <v>619</v>
      </c>
      <c r="C382" s="80">
        <v>120000000</v>
      </c>
      <c r="D382" s="80">
        <v>120000000</v>
      </c>
      <c r="E382" s="80">
        <v>80000000</v>
      </c>
      <c r="F382" s="80">
        <v>80000000</v>
      </c>
      <c r="G382" s="80">
        <v>20000000</v>
      </c>
      <c r="H382" s="59">
        <f t="shared" si="9"/>
        <v>0.66666666666666663</v>
      </c>
    </row>
    <row r="383" spans="1:8" x14ac:dyDescent="0.3">
      <c r="A383" s="78" t="s">
        <v>620</v>
      </c>
      <c r="B383" s="79" t="s">
        <v>621</v>
      </c>
      <c r="C383" s="80">
        <v>862500000</v>
      </c>
      <c r="D383" s="80">
        <v>862500000</v>
      </c>
      <c r="E383" s="80">
        <v>476358750</v>
      </c>
      <c r="F383" s="80">
        <v>476358750</v>
      </c>
      <c r="G383" s="80">
        <v>290883668</v>
      </c>
      <c r="H383" s="59">
        <f t="shared" si="9"/>
        <v>0.55230000000000001</v>
      </c>
    </row>
    <row r="384" spans="1:8" x14ac:dyDescent="0.3">
      <c r="A384" s="78" t="s">
        <v>622</v>
      </c>
      <c r="B384" s="79" t="s">
        <v>623</v>
      </c>
      <c r="C384" s="80">
        <v>1877500000</v>
      </c>
      <c r="D384" s="80">
        <v>1877500000</v>
      </c>
      <c r="E384" s="80">
        <v>686875000</v>
      </c>
      <c r="F384" s="80">
        <v>686875000</v>
      </c>
      <c r="G384" s="80">
        <v>936041666.65999997</v>
      </c>
      <c r="H384" s="59">
        <f t="shared" si="9"/>
        <v>0.3658455392809587</v>
      </c>
    </row>
    <row r="385" spans="1:8" x14ac:dyDescent="0.3">
      <c r="A385" s="78" t="s">
        <v>624</v>
      </c>
      <c r="B385" s="79" t="s">
        <v>625</v>
      </c>
      <c r="C385" s="80">
        <v>54000000</v>
      </c>
      <c r="D385" s="80">
        <v>54000000</v>
      </c>
      <c r="E385" s="80">
        <v>40500000</v>
      </c>
      <c r="F385" s="80">
        <v>40500000</v>
      </c>
      <c r="G385" s="80">
        <v>13500000</v>
      </c>
      <c r="H385" s="59">
        <f t="shared" si="9"/>
        <v>0.75</v>
      </c>
    </row>
    <row r="386" spans="1:8" x14ac:dyDescent="0.3">
      <c r="A386" s="78" t="s">
        <v>626</v>
      </c>
      <c r="B386" s="79" t="s">
        <v>627</v>
      </c>
      <c r="C386" s="80">
        <v>10000000</v>
      </c>
      <c r="D386" s="80">
        <v>5500000</v>
      </c>
      <c r="E386" s="81">
        <v>0</v>
      </c>
      <c r="F386" s="81">
        <v>0</v>
      </c>
      <c r="G386" s="80">
        <v>5500000</v>
      </c>
      <c r="H386" s="59">
        <f t="shared" si="9"/>
        <v>0</v>
      </c>
    </row>
    <row r="387" spans="1:8" x14ac:dyDescent="0.3">
      <c r="A387" s="78" t="s">
        <v>628</v>
      </c>
      <c r="B387" s="79" t="s">
        <v>629</v>
      </c>
      <c r="C387" s="80">
        <v>9160549</v>
      </c>
      <c r="D387" s="80">
        <v>9160549</v>
      </c>
      <c r="E387" s="81">
        <v>0</v>
      </c>
      <c r="F387" s="81">
        <v>0</v>
      </c>
      <c r="G387" s="80">
        <v>9160549</v>
      </c>
      <c r="H387" s="59">
        <f t="shared" si="9"/>
        <v>0</v>
      </c>
    </row>
    <row r="388" spans="1:8" x14ac:dyDescent="0.3">
      <c r="A388" s="78" t="s">
        <v>630</v>
      </c>
      <c r="B388" s="79" t="s">
        <v>631</v>
      </c>
      <c r="C388" s="80">
        <v>14427144</v>
      </c>
      <c r="D388" s="80">
        <v>14427144</v>
      </c>
      <c r="E388" s="81">
        <v>0</v>
      </c>
      <c r="F388" s="81">
        <v>0</v>
      </c>
      <c r="G388" s="80">
        <v>14427144</v>
      </c>
      <c r="H388" s="59">
        <f t="shared" si="9"/>
        <v>0</v>
      </c>
    </row>
    <row r="389" spans="1:8" x14ac:dyDescent="0.3">
      <c r="A389" s="78" t="s">
        <v>632</v>
      </c>
      <c r="B389" s="79" t="s">
        <v>633</v>
      </c>
      <c r="C389" s="80">
        <v>110318524</v>
      </c>
      <c r="D389" s="80">
        <v>39018524</v>
      </c>
      <c r="E389" s="80">
        <v>4666703.67</v>
      </c>
      <c r="F389" s="80">
        <v>4666703.67</v>
      </c>
      <c r="G389" s="80">
        <v>34159084.640000001</v>
      </c>
      <c r="H389" s="59">
        <f t="shared" si="9"/>
        <v>0.11960226045454718</v>
      </c>
    </row>
    <row r="390" spans="1:8" x14ac:dyDescent="0.3">
      <c r="A390" s="78" t="s">
        <v>634</v>
      </c>
      <c r="B390" s="79" t="s">
        <v>635</v>
      </c>
      <c r="C390" s="80">
        <v>110318524</v>
      </c>
      <c r="D390" s="80">
        <v>39018524</v>
      </c>
      <c r="E390" s="80">
        <v>4666703.67</v>
      </c>
      <c r="F390" s="80">
        <v>4666703.67</v>
      </c>
      <c r="G390" s="80">
        <v>34159084.640000001</v>
      </c>
      <c r="H390" s="59">
        <f t="shared" ref="H390:H409" si="10">+E390/D390</f>
        <v>0.11960226045454718</v>
      </c>
    </row>
    <row r="391" spans="1:8" x14ac:dyDescent="0.3">
      <c r="A391" s="78" t="s">
        <v>636</v>
      </c>
      <c r="B391" s="79" t="s">
        <v>637</v>
      </c>
      <c r="C391" s="80">
        <v>270934854</v>
      </c>
      <c r="D391" s="80">
        <v>284830736.80000001</v>
      </c>
      <c r="E391" s="80">
        <v>238862111.78</v>
      </c>
      <c r="F391" s="80">
        <v>238862111.78</v>
      </c>
      <c r="G391" s="80">
        <v>44130267.509999998</v>
      </c>
      <c r="H391" s="59">
        <f t="shared" si="10"/>
        <v>0.83861072882637011</v>
      </c>
    </row>
    <row r="392" spans="1:8" x14ac:dyDescent="0.3">
      <c r="A392" s="78" t="s">
        <v>638</v>
      </c>
      <c r="B392" s="79" t="s">
        <v>639</v>
      </c>
      <c r="C392" s="80">
        <v>1196419</v>
      </c>
      <c r="D392" s="80">
        <v>1196419</v>
      </c>
      <c r="E392" s="80">
        <v>1128794.94</v>
      </c>
      <c r="F392" s="80">
        <v>1128794.94</v>
      </c>
      <c r="G392" s="81">
        <v>0</v>
      </c>
      <c r="H392" s="59">
        <f t="shared" si="10"/>
        <v>0.94347794543550378</v>
      </c>
    </row>
    <row r="393" spans="1:8" x14ac:dyDescent="0.3">
      <c r="A393" s="78" t="s">
        <v>640</v>
      </c>
      <c r="B393" s="79" t="s">
        <v>641</v>
      </c>
      <c r="C393" s="80">
        <v>4039854</v>
      </c>
      <c r="D393" s="80">
        <v>4039854</v>
      </c>
      <c r="E393" s="80">
        <v>3964584</v>
      </c>
      <c r="F393" s="80">
        <v>3964584</v>
      </c>
      <c r="G393" s="80">
        <v>61854</v>
      </c>
      <c r="H393" s="59">
        <f t="shared" si="10"/>
        <v>0.9813681385515417</v>
      </c>
    </row>
    <row r="394" spans="1:8" x14ac:dyDescent="0.3">
      <c r="A394" s="78" t="s">
        <v>642</v>
      </c>
      <c r="B394" s="79" t="s">
        <v>643</v>
      </c>
      <c r="C394" s="80">
        <v>6020000</v>
      </c>
      <c r="D394" s="80">
        <v>6020000</v>
      </c>
      <c r="E394" s="81">
        <v>0</v>
      </c>
      <c r="F394" s="81">
        <v>0</v>
      </c>
      <c r="G394" s="80">
        <v>6020000</v>
      </c>
      <c r="H394" s="59">
        <f t="shared" si="10"/>
        <v>0</v>
      </c>
    </row>
    <row r="395" spans="1:8" x14ac:dyDescent="0.3">
      <c r="A395" s="78" t="s">
        <v>644</v>
      </c>
      <c r="B395" s="79" t="s">
        <v>645</v>
      </c>
      <c r="C395" s="80">
        <v>7768950</v>
      </c>
      <c r="D395" s="80">
        <v>7768950</v>
      </c>
      <c r="E395" s="80">
        <v>7643550</v>
      </c>
      <c r="F395" s="80">
        <v>7643550</v>
      </c>
      <c r="G395" s="80">
        <v>69000</v>
      </c>
      <c r="H395" s="59">
        <f t="shared" si="10"/>
        <v>0.98385882262081747</v>
      </c>
    </row>
    <row r="396" spans="1:8" x14ac:dyDescent="0.3">
      <c r="A396" s="78" t="s">
        <v>646</v>
      </c>
      <c r="B396" s="79" t="s">
        <v>647</v>
      </c>
      <c r="C396" s="80">
        <v>15537900</v>
      </c>
      <c r="D396" s="80">
        <v>15537900</v>
      </c>
      <c r="E396" s="80">
        <v>15248100</v>
      </c>
      <c r="F396" s="80">
        <v>15248100</v>
      </c>
      <c r="G396" s="80">
        <v>289800</v>
      </c>
      <c r="H396" s="59">
        <f t="shared" si="10"/>
        <v>0.98134883092309777</v>
      </c>
    </row>
    <row r="397" spans="1:8" x14ac:dyDescent="0.3">
      <c r="A397" s="78" t="s">
        <v>648</v>
      </c>
      <c r="B397" s="79" t="s">
        <v>649</v>
      </c>
      <c r="C397" s="80">
        <v>2589650</v>
      </c>
      <c r="D397" s="80">
        <v>2589650</v>
      </c>
      <c r="E397" s="80">
        <v>2541750</v>
      </c>
      <c r="F397" s="80">
        <v>2541750</v>
      </c>
      <c r="G397" s="81">
        <v>50</v>
      </c>
      <c r="H397" s="59">
        <f t="shared" si="10"/>
        <v>0.98150329195064967</v>
      </c>
    </row>
    <row r="398" spans="1:8" x14ac:dyDescent="0.3">
      <c r="A398" s="78" t="s">
        <v>650</v>
      </c>
      <c r="B398" s="79" t="s">
        <v>651</v>
      </c>
      <c r="C398" s="80">
        <v>77689500</v>
      </c>
      <c r="D398" s="80">
        <v>75864000</v>
      </c>
      <c r="E398" s="80">
        <v>75864000</v>
      </c>
      <c r="F398" s="80">
        <v>75864000</v>
      </c>
      <c r="G398" s="81">
        <v>0</v>
      </c>
      <c r="H398" s="59">
        <f t="shared" si="10"/>
        <v>1</v>
      </c>
    </row>
    <row r="399" spans="1:8" x14ac:dyDescent="0.3">
      <c r="A399" s="78" t="s">
        <v>652</v>
      </c>
      <c r="B399" s="79" t="s">
        <v>653</v>
      </c>
      <c r="C399" s="80">
        <v>3453557</v>
      </c>
      <c r="D399" s="80">
        <v>3362541.8</v>
      </c>
      <c r="E399" s="80">
        <v>3362541.8</v>
      </c>
      <c r="F399" s="80">
        <v>3362541.8</v>
      </c>
      <c r="G399" s="81">
        <v>0</v>
      </c>
      <c r="H399" s="59">
        <f t="shared" si="10"/>
        <v>1</v>
      </c>
    </row>
    <row r="400" spans="1:8" x14ac:dyDescent="0.3">
      <c r="A400" s="78" t="s">
        <v>654</v>
      </c>
      <c r="B400" s="79" t="s">
        <v>655</v>
      </c>
      <c r="C400" s="80">
        <v>276316</v>
      </c>
      <c r="D400" s="80">
        <v>276316</v>
      </c>
      <c r="E400" s="80">
        <v>275944</v>
      </c>
      <c r="F400" s="80">
        <v>275944</v>
      </c>
      <c r="G400" s="81">
        <v>372</v>
      </c>
      <c r="H400" s="59">
        <f t="shared" si="10"/>
        <v>0.99865371531145497</v>
      </c>
    </row>
    <row r="401" spans="1:9" x14ac:dyDescent="0.3">
      <c r="A401" s="78" t="s">
        <v>656</v>
      </c>
      <c r="B401" s="79" t="s">
        <v>657</v>
      </c>
      <c r="C401" s="80">
        <v>3186564</v>
      </c>
      <c r="D401" s="80">
        <v>20809064</v>
      </c>
      <c r="E401" s="80">
        <v>3183465.49</v>
      </c>
      <c r="F401" s="80">
        <v>3183465.49</v>
      </c>
      <c r="G401" s="80">
        <v>17625598.510000002</v>
      </c>
      <c r="H401" s="59">
        <f t="shared" si="10"/>
        <v>0.15298455951694898</v>
      </c>
    </row>
    <row r="402" spans="1:9" x14ac:dyDescent="0.3">
      <c r="A402" s="78" t="s">
        <v>658</v>
      </c>
      <c r="B402" s="79" t="s">
        <v>659</v>
      </c>
      <c r="C402" s="80">
        <v>25896500</v>
      </c>
      <c r="D402" s="80">
        <v>25244000</v>
      </c>
      <c r="E402" s="80">
        <v>25244000</v>
      </c>
      <c r="F402" s="80">
        <v>25244000</v>
      </c>
      <c r="G402" s="81">
        <v>0</v>
      </c>
      <c r="H402" s="59">
        <f t="shared" si="10"/>
        <v>1</v>
      </c>
    </row>
    <row r="403" spans="1:9" x14ac:dyDescent="0.3">
      <c r="A403" s="78" t="s">
        <v>660</v>
      </c>
      <c r="B403" s="79" t="s">
        <v>661</v>
      </c>
      <c r="C403" s="80">
        <v>6733090</v>
      </c>
      <c r="D403" s="80">
        <v>6733090</v>
      </c>
      <c r="E403" s="80">
        <v>5840524</v>
      </c>
      <c r="F403" s="80">
        <v>5840524</v>
      </c>
      <c r="G403" s="81">
        <v>0</v>
      </c>
      <c r="H403" s="59">
        <f t="shared" si="10"/>
        <v>0.86743590238657142</v>
      </c>
    </row>
    <row r="404" spans="1:9" x14ac:dyDescent="0.3">
      <c r="A404" s="78" t="s">
        <v>662</v>
      </c>
      <c r="B404" s="79" t="s">
        <v>663</v>
      </c>
      <c r="C404" s="80">
        <v>26621602</v>
      </c>
      <c r="D404" s="80">
        <v>25464000</v>
      </c>
      <c r="E404" s="80">
        <v>25464000</v>
      </c>
      <c r="F404" s="80">
        <v>25464000</v>
      </c>
      <c r="G404" s="81">
        <v>0</v>
      </c>
      <c r="H404" s="59">
        <f t="shared" si="10"/>
        <v>1</v>
      </c>
    </row>
    <row r="405" spans="1:9" x14ac:dyDescent="0.3">
      <c r="A405" s="78" t="s">
        <v>664</v>
      </c>
      <c r="B405" s="79" t="s">
        <v>665</v>
      </c>
      <c r="C405" s="80">
        <v>1786859</v>
      </c>
      <c r="D405" s="80">
        <v>1786859</v>
      </c>
      <c r="E405" s="80">
        <v>1758016.5</v>
      </c>
      <c r="F405" s="80">
        <v>1758016.5</v>
      </c>
      <c r="G405" s="80">
        <v>25000</v>
      </c>
      <c r="H405" s="59">
        <f t="shared" si="10"/>
        <v>0.98385854731682798</v>
      </c>
    </row>
    <row r="406" spans="1:9" x14ac:dyDescent="0.3">
      <c r="A406" s="78" t="s">
        <v>666</v>
      </c>
      <c r="B406" s="79" t="s">
        <v>667</v>
      </c>
      <c r="C406" s="80">
        <v>14243075</v>
      </c>
      <c r="D406" s="80">
        <v>14243075</v>
      </c>
      <c r="E406" s="80">
        <v>12679500</v>
      </c>
      <c r="F406" s="80">
        <v>12679500</v>
      </c>
      <c r="G406" s="80">
        <v>1563575</v>
      </c>
      <c r="H406" s="59">
        <f t="shared" si="10"/>
        <v>0.89022209038427447</v>
      </c>
    </row>
    <row r="407" spans="1:9" x14ac:dyDescent="0.3">
      <c r="A407" s="78" t="s">
        <v>668</v>
      </c>
      <c r="B407" s="79" t="s">
        <v>669</v>
      </c>
      <c r="C407" s="80">
        <v>1432158</v>
      </c>
      <c r="D407" s="80">
        <v>1432158</v>
      </c>
      <c r="E407" s="80">
        <v>393341.05</v>
      </c>
      <c r="F407" s="80">
        <v>393341.05</v>
      </c>
      <c r="G407" s="80">
        <v>532158</v>
      </c>
      <c r="H407" s="59">
        <f t="shared" si="10"/>
        <v>0.2746492007166807</v>
      </c>
    </row>
    <row r="408" spans="1:9" x14ac:dyDescent="0.3">
      <c r="A408" s="78" t="s">
        <v>670</v>
      </c>
      <c r="B408" s="79" t="s">
        <v>671</v>
      </c>
      <c r="C408" s="80">
        <v>71778156</v>
      </c>
      <c r="D408" s="80">
        <v>71778156</v>
      </c>
      <c r="E408" s="80">
        <v>54270000</v>
      </c>
      <c r="F408" s="80">
        <v>54270000</v>
      </c>
      <c r="G408" s="80">
        <v>17508156</v>
      </c>
      <c r="H408" s="59">
        <f t="shared" si="10"/>
        <v>0.7560796072833077</v>
      </c>
      <c r="I408" s="52"/>
    </row>
    <row r="409" spans="1:9" x14ac:dyDescent="0.3">
      <c r="A409" s="78" t="s">
        <v>672</v>
      </c>
      <c r="B409" s="79" t="s">
        <v>673</v>
      </c>
      <c r="C409" s="80">
        <v>253786</v>
      </c>
      <c r="D409" s="80">
        <v>253786</v>
      </c>
      <c r="E409" s="81">
        <v>0</v>
      </c>
      <c r="F409" s="81">
        <v>0</v>
      </c>
      <c r="G409" s="80">
        <v>3786</v>
      </c>
      <c r="H409" s="59">
        <f t="shared" si="10"/>
        <v>0</v>
      </c>
    </row>
    <row r="410" spans="1:9" x14ac:dyDescent="0.3">
      <c r="A410" s="78" t="s">
        <v>674</v>
      </c>
      <c r="B410" s="79" t="s">
        <v>675</v>
      </c>
      <c r="C410" s="80">
        <v>430918</v>
      </c>
      <c r="D410" s="80">
        <v>430918</v>
      </c>
      <c r="E410" s="81">
        <v>0</v>
      </c>
      <c r="F410" s="81">
        <v>0</v>
      </c>
      <c r="G410" s="80">
        <v>430918</v>
      </c>
    </row>
    <row r="411" spans="1:9" x14ac:dyDescent="0.3">
      <c r="C411" s="56"/>
      <c r="D411" s="57"/>
      <c r="E411" s="55"/>
      <c r="F411" s="55"/>
      <c r="G411" s="55"/>
    </row>
    <row r="412" spans="1:9" x14ac:dyDescent="0.3">
      <c r="C412" s="56"/>
      <c r="D412" s="57"/>
      <c r="E412" s="55"/>
      <c r="F412" s="55"/>
      <c r="G412" s="55"/>
    </row>
    <row r="413" spans="1:9" x14ac:dyDescent="0.3">
      <c r="C413" s="56"/>
      <c r="D413" s="57"/>
      <c r="E413" s="55"/>
      <c r="F413" s="55"/>
      <c r="G413" s="55"/>
    </row>
    <row r="414" spans="1:9" x14ac:dyDescent="0.3">
      <c r="C414" s="56"/>
      <c r="D414" s="57"/>
      <c r="E414" s="55"/>
      <c r="F414" s="55"/>
      <c r="G414" s="55"/>
    </row>
    <row r="415" spans="1:9" x14ac:dyDescent="0.3">
      <c r="C415" s="56"/>
      <c r="D415" s="57"/>
      <c r="E415" s="55"/>
      <c r="F415" s="55"/>
      <c r="G415" s="55"/>
    </row>
    <row r="416" spans="1:9" x14ac:dyDescent="0.3">
      <c r="C416" s="56"/>
      <c r="D416" s="57"/>
      <c r="E416" s="55"/>
      <c r="F416" s="55"/>
      <c r="G416" s="55"/>
    </row>
    <row r="417" spans="3:7" x14ac:dyDescent="0.3">
      <c r="C417" s="56"/>
      <c r="D417" s="57"/>
      <c r="E417" s="55"/>
      <c r="F417" s="55"/>
      <c r="G417" s="55"/>
    </row>
    <row r="418" spans="3:7" x14ac:dyDescent="0.3">
      <c r="C418" s="56"/>
      <c r="D418" s="58"/>
      <c r="E418" s="55"/>
      <c r="F418" s="55"/>
      <c r="G418" s="55"/>
    </row>
    <row r="419" spans="3:7" x14ac:dyDescent="0.3">
      <c r="C419" s="56"/>
      <c r="D419" s="56"/>
      <c r="E419" s="55"/>
      <c r="F419" s="55"/>
      <c r="G419" s="55"/>
    </row>
    <row r="420" spans="3:7" x14ac:dyDescent="0.3">
      <c r="C420" s="56"/>
      <c r="D420" s="56"/>
      <c r="E420" s="55"/>
      <c r="F420" s="55"/>
      <c r="G420" s="55"/>
    </row>
    <row r="421" spans="3:7" x14ac:dyDescent="0.3">
      <c r="C421" s="56"/>
      <c r="D421" s="56"/>
      <c r="E421" s="55"/>
      <c r="F421" s="55"/>
      <c r="G421" s="55"/>
    </row>
    <row r="422" spans="3:7" x14ac:dyDescent="0.3">
      <c r="C422" s="56"/>
      <c r="D422" s="56"/>
      <c r="E422" s="55"/>
      <c r="F422" s="55"/>
      <c r="G422" s="55"/>
    </row>
    <row r="423" spans="3:7" x14ac:dyDescent="0.3">
      <c r="C423" s="56"/>
      <c r="D423" s="56"/>
      <c r="E423" s="55"/>
      <c r="F423" s="55"/>
      <c r="G423" s="55"/>
    </row>
    <row r="424" spans="3:7" x14ac:dyDescent="0.3">
      <c r="C424" s="56"/>
      <c r="D424" s="56"/>
      <c r="E424" s="55"/>
      <c r="F424" s="55"/>
      <c r="G424" s="55"/>
    </row>
    <row r="425" spans="3:7" x14ac:dyDescent="0.3">
      <c r="C425" s="56"/>
      <c r="D425" s="56"/>
      <c r="E425" s="55"/>
      <c r="F425" s="55"/>
      <c r="G425" s="55"/>
    </row>
    <row r="426" spans="3:7" x14ac:dyDescent="0.3">
      <c r="C426" s="56"/>
      <c r="D426" s="56"/>
      <c r="E426" s="55"/>
      <c r="F426" s="55"/>
      <c r="G426" s="55"/>
    </row>
    <row r="427" spans="3:7" x14ac:dyDescent="0.3">
      <c r="C427" s="56"/>
      <c r="D427" s="56"/>
      <c r="E427" s="55"/>
      <c r="F427" s="55"/>
      <c r="G427" s="55"/>
    </row>
    <row r="428" spans="3:7" x14ac:dyDescent="0.3">
      <c r="C428" s="56"/>
      <c r="D428" s="56"/>
      <c r="E428" s="55"/>
      <c r="F428" s="55"/>
      <c r="G428" s="55"/>
    </row>
    <row r="429" spans="3:7" x14ac:dyDescent="0.3">
      <c r="C429" s="56"/>
      <c r="D429" s="56"/>
      <c r="E429" s="55"/>
      <c r="F429" s="55"/>
      <c r="G429" s="55"/>
    </row>
    <row r="430" spans="3:7" x14ac:dyDescent="0.3">
      <c r="C430" s="56"/>
      <c r="D430" s="56"/>
      <c r="E430" s="55"/>
      <c r="F430" s="55"/>
      <c r="G430" s="55"/>
    </row>
    <row r="431" spans="3:7" x14ac:dyDescent="0.3">
      <c r="C431" s="56"/>
      <c r="D431" s="56"/>
      <c r="E431" s="55"/>
      <c r="F431" s="55"/>
      <c r="G431" s="55"/>
    </row>
    <row r="432" spans="3:7" x14ac:dyDescent="0.3">
      <c r="C432" s="56"/>
      <c r="D432" s="56"/>
      <c r="E432" s="55"/>
      <c r="F432" s="55"/>
      <c r="G432" s="55"/>
    </row>
    <row r="433" spans="3:7" x14ac:dyDescent="0.3">
      <c r="C433" s="56"/>
      <c r="D433" s="56"/>
      <c r="E433" s="55"/>
      <c r="F433" s="55"/>
      <c r="G433" s="55"/>
    </row>
    <row r="434" spans="3:7" x14ac:dyDescent="0.3">
      <c r="C434" s="56"/>
      <c r="D434" s="56"/>
      <c r="E434" s="55"/>
      <c r="F434" s="55"/>
      <c r="G434" s="55"/>
    </row>
    <row r="435" spans="3:7" x14ac:dyDescent="0.3">
      <c r="C435" s="56"/>
      <c r="D435" s="56"/>
      <c r="E435" s="55"/>
      <c r="F435" s="55"/>
      <c r="G435" s="55"/>
    </row>
    <row r="436" spans="3:7" x14ac:dyDescent="0.3">
      <c r="C436" s="56"/>
      <c r="D436" s="56"/>
      <c r="E436" s="55"/>
      <c r="F436" s="55"/>
      <c r="G436" s="55"/>
    </row>
    <row r="437" spans="3:7" x14ac:dyDescent="0.3">
      <c r="C437" s="56"/>
      <c r="D437" s="56"/>
      <c r="E437" s="55"/>
      <c r="F437" s="55"/>
      <c r="G437" s="55"/>
    </row>
    <row r="438" spans="3:7" x14ac:dyDescent="0.3">
      <c r="C438" s="56"/>
      <c r="D438" s="56"/>
      <c r="E438" s="55"/>
      <c r="F438" s="55"/>
      <c r="G438" s="55"/>
    </row>
    <row r="439" spans="3:7" x14ac:dyDescent="0.3">
      <c r="C439" s="56"/>
      <c r="D439" s="56"/>
      <c r="E439" s="55"/>
      <c r="F439" s="55"/>
      <c r="G439" s="55"/>
    </row>
    <row r="440" spans="3:7" x14ac:dyDescent="0.3">
      <c r="C440" s="56"/>
      <c r="D440" s="56"/>
      <c r="E440" s="55"/>
      <c r="F440" s="55"/>
      <c r="G440" s="55"/>
    </row>
    <row r="441" spans="3:7" x14ac:dyDescent="0.3">
      <c r="C441" s="56"/>
      <c r="D441" s="56"/>
      <c r="E441" s="55"/>
      <c r="F441" s="55"/>
      <c r="G441" s="55"/>
    </row>
    <row r="442" spans="3:7" x14ac:dyDescent="0.3">
      <c r="C442" s="56"/>
      <c r="D442" s="56"/>
      <c r="E442" s="55"/>
      <c r="F442" s="55"/>
      <c r="G442" s="55"/>
    </row>
    <row r="443" spans="3:7" x14ac:dyDescent="0.3">
      <c r="C443" s="56"/>
      <c r="D443" s="56"/>
      <c r="E443" s="55"/>
      <c r="F443" s="55"/>
      <c r="G443" s="55"/>
    </row>
    <row r="444" spans="3:7" x14ac:dyDescent="0.3">
      <c r="C444" s="56"/>
      <c r="D444" s="56"/>
      <c r="E444" s="55"/>
      <c r="F444" s="55"/>
      <c r="G444" s="55"/>
    </row>
    <row r="445" spans="3:7" x14ac:dyDescent="0.3">
      <c r="C445" s="56"/>
      <c r="D445" s="56"/>
      <c r="E445" s="55"/>
      <c r="F445" s="55"/>
      <c r="G445" s="55"/>
    </row>
    <row r="446" spans="3:7" x14ac:dyDescent="0.3">
      <c r="C446" s="56"/>
      <c r="D446" s="56"/>
      <c r="E446" s="55"/>
      <c r="F446" s="55"/>
      <c r="G446" s="55"/>
    </row>
    <row r="447" spans="3:7" x14ac:dyDescent="0.3">
      <c r="C447" s="56"/>
      <c r="D447" s="56"/>
      <c r="E447" s="55"/>
      <c r="F447" s="55"/>
      <c r="G447" s="55"/>
    </row>
    <row r="448" spans="3:7" x14ac:dyDescent="0.3">
      <c r="C448" s="56"/>
      <c r="D448" s="56"/>
      <c r="E448" s="55"/>
      <c r="F448" s="55"/>
      <c r="G448" s="55"/>
    </row>
    <row r="449" spans="3:7" x14ac:dyDescent="0.3">
      <c r="C449" s="56"/>
      <c r="D449" s="56"/>
      <c r="E449" s="55"/>
      <c r="F449" s="55"/>
      <c r="G449" s="55"/>
    </row>
    <row r="450" spans="3:7" x14ac:dyDescent="0.3">
      <c r="C450" s="56"/>
      <c r="D450" s="56"/>
      <c r="E450" s="55"/>
      <c r="F450" s="55"/>
      <c r="G450" s="55"/>
    </row>
    <row r="451" spans="3:7" x14ac:dyDescent="0.3">
      <c r="C451" s="56"/>
      <c r="D451" s="56"/>
      <c r="E451" s="55"/>
      <c r="F451" s="55"/>
      <c r="G451" s="55"/>
    </row>
    <row r="452" spans="3:7" x14ac:dyDescent="0.3">
      <c r="C452" s="56"/>
      <c r="D452" s="56"/>
      <c r="E452" s="55"/>
      <c r="F452" s="55"/>
      <c r="G452" s="55"/>
    </row>
    <row r="453" spans="3:7" x14ac:dyDescent="0.3">
      <c r="C453" s="56"/>
      <c r="D453" s="56"/>
      <c r="E453" s="55"/>
      <c r="F453" s="55"/>
      <c r="G453" s="55"/>
    </row>
    <row r="454" spans="3:7" x14ac:dyDescent="0.3">
      <c r="C454" s="56"/>
      <c r="D454" s="56"/>
      <c r="E454" s="55"/>
      <c r="F454" s="55"/>
      <c r="G454" s="55"/>
    </row>
    <row r="455" spans="3:7" x14ac:dyDescent="0.3">
      <c r="C455" s="56"/>
      <c r="D455" s="56"/>
      <c r="E455" s="55"/>
      <c r="F455" s="55"/>
      <c r="G455" s="55"/>
    </row>
    <row r="456" spans="3:7" x14ac:dyDescent="0.3">
      <c r="C456" s="56"/>
      <c r="D456" s="56"/>
      <c r="E456" s="55"/>
      <c r="F456" s="55"/>
      <c r="G456" s="55"/>
    </row>
    <row r="457" spans="3:7" x14ac:dyDescent="0.3">
      <c r="C457" s="56"/>
      <c r="D457" s="56"/>
      <c r="E457" s="55"/>
      <c r="F457" s="55"/>
      <c r="G457" s="55"/>
    </row>
    <row r="458" spans="3:7" x14ac:dyDescent="0.3">
      <c r="C458" s="56"/>
      <c r="D458" s="56"/>
      <c r="E458" s="55"/>
      <c r="F458" s="55"/>
      <c r="G458" s="55"/>
    </row>
    <row r="459" spans="3:7" x14ac:dyDescent="0.3">
      <c r="C459" s="56"/>
      <c r="D459" s="56"/>
      <c r="E459" s="55"/>
      <c r="F459" s="55"/>
      <c r="G459" s="55"/>
    </row>
    <row r="460" spans="3:7" x14ac:dyDescent="0.3">
      <c r="C460" s="56"/>
      <c r="D460" s="56"/>
      <c r="E460" s="55"/>
      <c r="F460" s="55"/>
      <c r="G460" s="55"/>
    </row>
    <row r="461" spans="3:7" x14ac:dyDescent="0.3">
      <c r="C461" s="56"/>
      <c r="D461" s="56"/>
      <c r="E461" s="55"/>
      <c r="F461" s="55"/>
      <c r="G461" s="55"/>
    </row>
    <row r="462" spans="3:7" x14ac:dyDescent="0.3">
      <c r="C462" s="56"/>
      <c r="D462" s="56"/>
      <c r="E462" s="55"/>
      <c r="F462" s="55"/>
      <c r="G462" s="55"/>
    </row>
    <row r="463" spans="3:7" x14ac:dyDescent="0.3">
      <c r="C463" s="56"/>
      <c r="D463" s="56"/>
      <c r="E463" s="55"/>
      <c r="F463" s="55"/>
      <c r="G463" s="55"/>
    </row>
    <row r="464" spans="3:7" x14ac:dyDescent="0.3">
      <c r="C464" s="56"/>
      <c r="D464" s="56"/>
      <c r="E464" s="55"/>
      <c r="F464" s="55"/>
      <c r="G464" s="55"/>
    </row>
    <row r="465" spans="3:7" x14ac:dyDescent="0.3">
      <c r="C465" s="56"/>
      <c r="D465" s="56"/>
      <c r="E465" s="55"/>
      <c r="F465" s="55"/>
      <c r="G465" s="55"/>
    </row>
    <row r="466" spans="3:7" x14ac:dyDescent="0.3">
      <c r="C466" s="56"/>
      <c r="D466" s="56"/>
      <c r="E466" s="55"/>
      <c r="F466" s="55"/>
      <c r="G466" s="55"/>
    </row>
    <row r="467" spans="3:7" x14ac:dyDescent="0.3">
      <c r="C467" s="56"/>
      <c r="D467" s="56"/>
      <c r="E467" s="55"/>
      <c r="F467" s="55"/>
      <c r="G467" s="55"/>
    </row>
    <row r="468" spans="3:7" x14ac:dyDescent="0.3">
      <c r="C468" s="56"/>
      <c r="D468" s="56"/>
      <c r="E468" s="55"/>
      <c r="F468" s="55"/>
      <c r="G468" s="55"/>
    </row>
    <row r="469" spans="3:7" x14ac:dyDescent="0.3">
      <c r="C469" s="56"/>
      <c r="D469" s="56"/>
      <c r="E469" s="55"/>
      <c r="F469" s="55"/>
      <c r="G469" s="55"/>
    </row>
    <row r="470" spans="3:7" x14ac:dyDescent="0.3">
      <c r="C470" s="56"/>
      <c r="D470" s="56"/>
      <c r="E470" s="55"/>
      <c r="F470" s="55"/>
      <c r="G470" s="55"/>
    </row>
    <row r="471" spans="3:7" x14ac:dyDescent="0.3">
      <c r="C471" s="56"/>
      <c r="D471" s="56"/>
      <c r="E471" s="55"/>
      <c r="F471" s="55"/>
      <c r="G471" s="55"/>
    </row>
    <row r="472" spans="3:7" x14ac:dyDescent="0.3">
      <c r="C472" s="56"/>
      <c r="D472" s="56"/>
      <c r="E472" s="55"/>
      <c r="F472" s="55"/>
      <c r="G472" s="55"/>
    </row>
    <row r="473" spans="3:7" x14ac:dyDescent="0.3">
      <c r="C473" s="56"/>
      <c r="D473" s="56"/>
      <c r="E473" s="55"/>
      <c r="F473" s="55"/>
      <c r="G473" s="55"/>
    </row>
    <row r="474" spans="3:7" x14ac:dyDescent="0.3">
      <c r="C474" s="56"/>
      <c r="D474" s="56"/>
      <c r="E474" s="55"/>
      <c r="F474" s="55"/>
      <c r="G474" s="55"/>
    </row>
    <row r="475" spans="3:7" x14ac:dyDescent="0.3">
      <c r="C475" s="56"/>
      <c r="D475" s="56"/>
      <c r="E475" s="55"/>
      <c r="F475" s="55"/>
      <c r="G475" s="55"/>
    </row>
    <row r="476" spans="3:7" x14ac:dyDescent="0.3">
      <c r="C476" s="56"/>
      <c r="D476" s="56"/>
      <c r="E476" s="55"/>
      <c r="F476" s="55"/>
      <c r="G476" s="55"/>
    </row>
    <row r="477" spans="3:7" x14ac:dyDescent="0.3">
      <c r="C477" s="56"/>
      <c r="D477" s="56"/>
      <c r="E477" s="55"/>
      <c r="F477" s="55"/>
      <c r="G477" s="55"/>
    </row>
    <row r="478" spans="3:7" x14ac:dyDescent="0.3">
      <c r="C478" s="56"/>
      <c r="D478" s="56"/>
      <c r="E478" s="55"/>
      <c r="F478" s="55"/>
      <c r="G478" s="55"/>
    </row>
    <row r="479" spans="3:7" x14ac:dyDescent="0.3">
      <c r="C479" s="56"/>
      <c r="D479" s="56"/>
      <c r="E479" s="55"/>
      <c r="F479" s="55"/>
      <c r="G479" s="55"/>
    </row>
    <row r="480" spans="3:7" x14ac:dyDescent="0.3">
      <c r="C480" s="56"/>
      <c r="D480" s="56"/>
      <c r="E480" s="55"/>
      <c r="F480" s="55"/>
      <c r="G480" s="55"/>
    </row>
    <row r="481" spans="3:7" x14ac:dyDescent="0.3">
      <c r="C481" s="56"/>
      <c r="D481" s="56"/>
      <c r="E481" s="55"/>
      <c r="F481" s="55"/>
      <c r="G481" s="55"/>
    </row>
    <row r="482" spans="3:7" x14ac:dyDescent="0.3">
      <c r="C482" s="56"/>
      <c r="D482" s="56"/>
      <c r="E482" s="55"/>
      <c r="F482" s="55"/>
      <c r="G482" s="55"/>
    </row>
    <row r="483" spans="3:7" x14ac:dyDescent="0.3">
      <c r="C483" s="56"/>
      <c r="D483" s="56"/>
      <c r="E483" s="55"/>
      <c r="F483" s="55"/>
      <c r="G483" s="55"/>
    </row>
    <row r="484" spans="3:7" x14ac:dyDescent="0.3">
      <c r="C484" s="56"/>
      <c r="D484" s="56"/>
      <c r="E484" s="55"/>
      <c r="F484" s="55"/>
      <c r="G484" s="55"/>
    </row>
    <row r="485" spans="3:7" x14ac:dyDescent="0.3">
      <c r="C485" s="56"/>
      <c r="D485" s="56"/>
      <c r="E485" s="55"/>
      <c r="F485" s="55"/>
      <c r="G485" s="55"/>
    </row>
    <row r="486" spans="3:7" x14ac:dyDescent="0.3">
      <c r="C486" s="56"/>
      <c r="D486" s="56"/>
      <c r="E486" s="55"/>
      <c r="F486" s="55"/>
      <c r="G486" s="55"/>
    </row>
    <row r="487" spans="3:7" x14ac:dyDescent="0.3">
      <c r="C487" s="56"/>
      <c r="D487" s="56"/>
      <c r="E487" s="55"/>
      <c r="F487" s="55"/>
      <c r="G487" s="55"/>
    </row>
    <row r="488" spans="3:7" x14ac:dyDescent="0.3">
      <c r="C488" s="56"/>
      <c r="D488" s="56"/>
      <c r="E488" s="55"/>
      <c r="F488" s="55"/>
      <c r="G488" s="55"/>
    </row>
    <row r="489" spans="3:7" x14ac:dyDescent="0.3">
      <c r="C489" s="56"/>
      <c r="D489" s="56"/>
      <c r="E489" s="55"/>
      <c r="F489" s="55"/>
      <c r="G489" s="55"/>
    </row>
    <row r="490" spans="3:7" x14ac:dyDescent="0.3">
      <c r="C490" s="56"/>
      <c r="D490" s="56"/>
      <c r="E490" s="55"/>
      <c r="F490" s="55"/>
      <c r="G490" s="55"/>
    </row>
    <row r="491" spans="3:7" x14ac:dyDescent="0.3">
      <c r="C491" s="56"/>
      <c r="D491" s="56"/>
      <c r="E491" s="55"/>
      <c r="F491" s="55"/>
      <c r="G491" s="55"/>
    </row>
    <row r="492" spans="3:7" x14ac:dyDescent="0.3">
      <c r="C492" s="56"/>
      <c r="D492" s="56"/>
      <c r="E492" s="55"/>
      <c r="F492" s="55"/>
      <c r="G492" s="55"/>
    </row>
    <row r="493" spans="3:7" x14ac:dyDescent="0.3">
      <c r="C493" s="56"/>
      <c r="D493" s="56"/>
      <c r="E493" s="55"/>
      <c r="F493" s="55"/>
      <c r="G493" s="55"/>
    </row>
    <row r="494" spans="3:7" x14ac:dyDescent="0.3">
      <c r="C494" s="56"/>
      <c r="D494" s="56"/>
      <c r="E494" s="55"/>
      <c r="F494" s="55"/>
      <c r="G494" s="55"/>
    </row>
    <row r="495" spans="3:7" x14ac:dyDescent="0.3">
      <c r="C495" s="56"/>
      <c r="D495" s="56"/>
      <c r="E495" s="55"/>
      <c r="F495" s="55"/>
      <c r="G495" s="55"/>
    </row>
    <row r="496" spans="3:7" x14ac:dyDescent="0.3">
      <c r="C496" s="56"/>
      <c r="D496" s="56"/>
      <c r="E496" s="55"/>
      <c r="F496" s="55"/>
      <c r="G496" s="55"/>
    </row>
    <row r="497" spans="3:7" x14ac:dyDescent="0.3">
      <c r="C497" s="56"/>
      <c r="D497" s="56"/>
      <c r="E497" s="55"/>
      <c r="F497" s="55"/>
      <c r="G497" s="55"/>
    </row>
    <row r="498" spans="3:7" x14ac:dyDescent="0.3">
      <c r="C498" s="56"/>
      <c r="D498" s="56"/>
      <c r="E498" s="55"/>
      <c r="F498" s="55"/>
      <c r="G498" s="55"/>
    </row>
    <row r="499" spans="3:7" x14ac:dyDescent="0.3">
      <c r="C499" s="56"/>
      <c r="D499" s="56"/>
      <c r="E499" s="55"/>
      <c r="F499" s="55"/>
      <c r="G499" s="55"/>
    </row>
    <row r="500" spans="3:7" x14ac:dyDescent="0.3">
      <c r="C500" s="56"/>
      <c r="D500" s="56"/>
      <c r="E500" s="55"/>
      <c r="F500" s="55"/>
      <c r="G500" s="55"/>
    </row>
    <row r="501" spans="3:7" x14ac:dyDescent="0.3">
      <c r="C501" s="56"/>
      <c r="D501" s="56"/>
      <c r="E501" s="55"/>
      <c r="F501" s="55"/>
      <c r="G501" s="55"/>
    </row>
    <row r="502" spans="3:7" x14ac:dyDescent="0.3">
      <c r="C502" s="56"/>
      <c r="D502" s="56"/>
      <c r="E502" s="55"/>
      <c r="F502" s="55"/>
      <c r="G502" s="55"/>
    </row>
    <row r="503" spans="3:7" x14ac:dyDescent="0.3">
      <c r="C503" s="56"/>
      <c r="D503" s="56"/>
      <c r="E503" s="55"/>
      <c r="F503" s="55"/>
      <c r="G503" s="55"/>
    </row>
    <row r="504" spans="3:7" x14ac:dyDescent="0.3">
      <c r="C504" s="56"/>
      <c r="D504" s="56"/>
      <c r="E504" s="55"/>
      <c r="F504" s="55"/>
      <c r="G504" s="55"/>
    </row>
    <row r="505" spans="3:7" x14ac:dyDescent="0.3">
      <c r="C505" s="56"/>
      <c r="D505" s="56"/>
      <c r="E505" s="55"/>
      <c r="F505" s="55"/>
      <c r="G505" s="55"/>
    </row>
    <row r="506" spans="3:7" x14ac:dyDescent="0.3">
      <c r="C506" s="56"/>
      <c r="D506" s="56"/>
      <c r="E506" s="55"/>
      <c r="F506" s="55"/>
      <c r="G506" s="55"/>
    </row>
    <row r="507" spans="3:7" x14ac:dyDescent="0.3">
      <c r="C507" s="56"/>
      <c r="D507" s="56"/>
      <c r="E507" s="55"/>
      <c r="F507" s="55"/>
      <c r="G507" s="55"/>
    </row>
    <row r="508" spans="3:7" x14ac:dyDescent="0.3">
      <c r="C508" s="56"/>
      <c r="D508" s="56"/>
      <c r="E508" s="55"/>
      <c r="F508" s="55"/>
      <c r="G508" s="55"/>
    </row>
    <row r="509" spans="3:7" x14ac:dyDescent="0.3">
      <c r="C509" s="56"/>
      <c r="D509" s="56"/>
      <c r="E509" s="55"/>
      <c r="F509" s="55"/>
      <c r="G509" s="55"/>
    </row>
    <row r="510" spans="3:7" x14ac:dyDescent="0.3">
      <c r="C510" s="56"/>
      <c r="D510" s="56"/>
      <c r="E510" s="55"/>
      <c r="F510" s="55"/>
      <c r="G510" s="55"/>
    </row>
    <row r="511" spans="3:7" x14ac:dyDescent="0.3">
      <c r="C511" s="56"/>
      <c r="D511" s="56"/>
      <c r="E511" s="55"/>
      <c r="F511" s="55"/>
      <c r="G511" s="55"/>
    </row>
    <row r="512" spans="3:7" x14ac:dyDescent="0.3">
      <c r="C512" s="56"/>
      <c r="D512" s="56"/>
      <c r="E512" s="55"/>
      <c r="F512" s="55"/>
      <c r="G512" s="55"/>
    </row>
    <row r="513" spans="3:7" x14ac:dyDescent="0.3">
      <c r="C513" s="56"/>
      <c r="D513" s="56"/>
      <c r="E513" s="55"/>
      <c r="F513" s="55"/>
      <c r="G513" s="55"/>
    </row>
    <row r="514" spans="3:7" x14ac:dyDescent="0.3">
      <c r="C514" s="56"/>
      <c r="D514" s="56"/>
      <c r="E514" s="55"/>
      <c r="F514" s="55"/>
      <c r="G514" s="55"/>
    </row>
    <row r="515" spans="3:7" x14ac:dyDescent="0.3">
      <c r="C515" s="56"/>
      <c r="D515" s="56"/>
      <c r="E515" s="55"/>
      <c r="F515" s="55"/>
      <c r="G515" s="55"/>
    </row>
    <row r="516" spans="3:7" x14ac:dyDescent="0.3">
      <c r="C516" s="56"/>
      <c r="D516" s="56"/>
      <c r="E516" s="55"/>
      <c r="F516" s="55"/>
      <c r="G516" s="55"/>
    </row>
    <row r="517" spans="3:7" x14ac:dyDescent="0.3">
      <c r="C517" s="56"/>
      <c r="D517" s="56"/>
      <c r="E517" s="55"/>
      <c r="F517" s="55"/>
      <c r="G517" s="55"/>
    </row>
    <row r="518" spans="3:7" x14ac:dyDescent="0.3">
      <c r="C518" s="56"/>
      <c r="D518" s="56"/>
      <c r="E518" s="55"/>
      <c r="F518" s="55"/>
      <c r="G518" s="55"/>
    </row>
    <row r="519" spans="3:7" x14ac:dyDescent="0.3">
      <c r="C519" s="56"/>
      <c r="D519" s="56"/>
      <c r="E519" s="55"/>
      <c r="F519" s="55"/>
      <c r="G519" s="55"/>
    </row>
    <row r="520" spans="3:7" x14ac:dyDescent="0.3">
      <c r="C520" s="56"/>
      <c r="D520" s="56"/>
      <c r="E520" s="55"/>
      <c r="F520" s="55"/>
      <c r="G520" s="55"/>
    </row>
    <row r="521" spans="3:7" x14ac:dyDescent="0.3">
      <c r="C521" s="56"/>
      <c r="D521" s="56"/>
      <c r="E521" s="55"/>
      <c r="F521" s="55"/>
      <c r="G521" s="55"/>
    </row>
    <row r="522" spans="3:7" x14ac:dyDescent="0.3">
      <c r="C522" s="56"/>
      <c r="D522" s="56"/>
      <c r="E522" s="55"/>
      <c r="F522" s="55"/>
      <c r="G522" s="55"/>
    </row>
    <row r="523" spans="3:7" x14ac:dyDescent="0.3">
      <c r="C523" s="56"/>
      <c r="D523" s="56"/>
      <c r="E523" s="55"/>
      <c r="F523" s="55"/>
      <c r="G523" s="55"/>
    </row>
    <row r="524" spans="3:7" x14ac:dyDescent="0.3">
      <c r="C524" s="56"/>
      <c r="D524" s="56"/>
      <c r="E524" s="55"/>
      <c r="F524" s="55"/>
      <c r="G524" s="55"/>
    </row>
    <row r="525" spans="3:7" x14ac:dyDescent="0.3">
      <c r="C525" s="56"/>
      <c r="D525" s="56"/>
      <c r="E525" s="55"/>
      <c r="F525" s="55"/>
      <c r="G525" s="55"/>
    </row>
    <row r="526" spans="3:7" x14ac:dyDescent="0.3">
      <c r="C526" s="56"/>
      <c r="D526" s="56"/>
      <c r="E526" s="55"/>
      <c r="F526" s="55"/>
      <c r="G526" s="55"/>
    </row>
    <row r="527" spans="3:7" x14ac:dyDescent="0.3">
      <c r="C527" s="56"/>
      <c r="D527" s="56"/>
      <c r="E527" s="55"/>
      <c r="F527" s="55"/>
      <c r="G527" s="55"/>
    </row>
    <row r="528" spans="3:7" x14ac:dyDescent="0.3">
      <c r="C528" s="56"/>
      <c r="D528" s="56"/>
      <c r="E528" s="55"/>
      <c r="F528" s="55"/>
      <c r="G528" s="55"/>
    </row>
    <row r="529" spans="3:7" x14ac:dyDescent="0.3">
      <c r="C529" s="56"/>
      <c r="D529" s="56"/>
      <c r="E529" s="55"/>
      <c r="F529" s="55"/>
      <c r="G529" s="55"/>
    </row>
    <row r="530" spans="3:7" x14ac:dyDescent="0.3">
      <c r="C530" s="56"/>
      <c r="D530" s="56"/>
      <c r="E530" s="55"/>
      <c r="F530" s="55"/>
      <c r="G530" s="55"/>
    </row>
    <row r="531" spans="3:7" x14ac:dyDescent="0.3">
      <c r="C531" s="56"/>
      <c r="D531" s="56"/>
      <c r="E531" s="55"/>
      <c r="F531" s="55"/>
      <c r="G531" s="55"/>
    </row>
    <row r="532" spans="3:7" x14ac:dyDescent="0.3">
      <c r="C532" s="56"/>
      <c r="D532" s="56"/>
      <c r="E532" s="55"/>
      <c r="F532" s="55"/>
      <c r="G532" s="55"/>
    </row>
    <row r="533" spans="3:7" x14ac:dyDescent="0.3">
      <c r="C533" s="56"/>
      <c r="D533" s="56"/>
      <c r="E533" s="55"/>
      <c r="F533" s="55"/>
      <c r="G533" s="55"/>
    </row>
    <row r="534" spans="3:7" x14ac:dyDescent="0.3">
      <c r="C534" s="56"/>
      <c r="D534" s="56"/>
      <c r="E534" s="55"/>
      <c r="F534" s="55"/>
      <c r="G534" s="55"/>
    </row>
    <row r="535" spans="3:7" x14ac:dyDescent="0.3">
      <c r="C535" s="56"/>
      <c r="D535" s="56"/>
      <c r="E535" s="55"/>
      <c r="F535" s="55"/>
      <c r="G535" s="55"/>
    </row>
    <row r="536" spans="3:7" x14ac:dyDescent="0.3">
      <c r="C536" s="56"/>
      <c r="D536" s="56"/>
      <c r="E536" s="55"/>
      <c r="F536" s="55"/>
      <c r="G536" s="55"/>
    </row>
    <row r="537" spans="3:7" x14ac:dyDescent="0.3">
      <c r="C537" s="56"/>
      <c r="D537" s="56"/>
      <c r="E537" s="55"/>
      <c r="F537" s="55"/>
      <c r="G537" s="55"/>
    </row>
    <row r="538" spans="3:7" x14ac:dyDescent="0.3">
      <c r="C538" s="56"/>
      <c r="D538" s="56"/>
      <c r="E538" s="55"/>
      <c r="F538" s="55"/>
      <c r="G538" s="55"/>
    </row>
    <row r="539" spans="3:7" x14ac:dyDescent="0.3">
      <c r="C539" s="56"/>
      <c r="D539" s="56"/>
      <c r="E539" s="55"/>
      <c r="F539" s="55"/>
      <c r="G539" s="55"/>
    </row>
    <row r="540" spans="3:7" x14ac:dyDescent="0.3">
      <c r="C540" s="56"/>
      <c r="D540" s="56"/>
      <c r="E540" s="55"/>
      <c r="F540" s="55"/>
      <c r="G540" s="55"/>
    </row>
    <row r="541" spans="3:7" x14ac:dyDescent="0.3">
      <c r="C541" s="56"/>
      <c r="D541" s="56"/>
      <c r="E541" s="55"/>
      <c r="F541" s="55"/>
      <c r="G541" s="55"/>
    </row>
    <row r="542" spans="3:7" x14ac:dyDescent="0.3">
      <c r="C542" s="56"/>
      <c r="D542" s="56"/>
      <c r="E542" s="55"/>
      <c r="F542" s="55"/>
      <c r="G542" s="55"/>
    </row>
    <row r="543" spans="3:7" x14ac:dyDescent="0.3">
      <c r="C543" s="56"/>
      <c r="D543" s="56"/>
      <c r="E543" s="55"/>
      <c r="F543" s="55"/>
      <c r="G543" s="55"/>
    </row>
    <row r="544" spans="3:7" x14ac:dyDescent="0.3">
      <c r="C544" s="56"/>
      <c r="D544" s="56"/>
      <c r="E544" s="55"/>
      <c r="F544" s="55"/>
      <c r="G544" s="55"/>
    </row>
    <row r="545" spans="3:7" x14ac:dyDescent="0.3">
      <c r="C545" s="56"/>
      <c r="D545" s="56"/>
      <c r="E545" s="55"/>
      <c r="F545" s="55"/>
      <c r="G545" s="55"/>
    </row>
    <row r="546" spans="3:7" x14ac:dyDescent="0.3">
      <c r="C546" s="56"/>
      <c r="D546" s="56"/>
      <c r="E546" s="55"/>
      <c r="F546" s="55"/>
      <c r="G546" s="55"/>
    </row>
    <row r="547" spans="3:7" x14ac:dyDescent="0.3">
      <c r="C547" s="56"/>
      <c r="D547" s="56"/>
      <c r="E547" s="55"/>
      <c r="F547" s="55"/>
      <c r="G547" s="55"/>
    </row>
    <row r="548" spans="3:7" x14ac:dyDescent="0.3">
      <c r="C548" s="56"/>
      <c r="D548" s="56"/>
      <c r="E548" s="55"/>
      <c r="F548" s="55"/>
      <c r="G548" s="55"/>
    </row>
    <row r="549" spans="3:7" x14ac:dyDescent="0.3">
      <c r="C549" s="56"/>
      <c r="D549" s="56"/>
      <c r="E549" s="55"/>
      <c r="F549" s="55"/>
      <c r="G549" s="55"/>
    </row>
    <row r="550" spans="3:7" x14ac:dyDescent="0.3">
      <c r="C550" s="56"/>
      <c r="D550" s="56"/>
      <c r="E550" s="55"/>
      <c r="F550" s="55"/>
      <c r="G550" s="55"/>
    </row>
    <row r="551" spans="3:7" x14ac:dyDescent="0.3">
      <c r="C551" s="56"/>
      <c r="D551" s="56"/>
      <c r="E551" s="55"/>
      <c r="F551" s="55"/>
      <c r="G551" s="55"/>
    </row>
    <row r="552" spans="3:7" x14ac:dyDescent="0.3">
      <c r="C552" s="56"/>
      <c r="D552" s="56"/>
      <c r="E552" s="55"/>
      <c r="F552" s="55"/>
      <c r="G552" s="55"/>
    </row>
    <row r="553" spans="3:7" x14ac:dyDescent="0.3">
      <c r="C553" s="56"/>
      <c r="D553" s="56"/>
      <c r="E553" s="55"/>
      <c r="F553" s="55"/>
      <c r="G553" s="55"/>
    </row>
    <row r="554" spans="3:7" x14ac:dyDescent="0.3">
      <c r="C554" s="56"/>
      <c r="D554" s="56"/>
      <c r="E554" s="55"/>
      <c r="F554" s="55"/>
      <c r="G554" s="55"/>
    </row>
    <row r="555" spans="3:7" x14ac:dyDescent="0.3">
      <c r="C555" s="56"/>
      <c r="D555" s="56"/>
      <c r="E555" s="55"/>
      <c r="F555" s="55"/>
      <c r="G555" s="55"/>
    </row>
    <row r="556" spans="3:7" x14ac:dyDescent="0.3">
      <c r="C556" s="56"/>
      <c r="D556" s="56"/>
      <c r="E556" s="55"/>
      <c r="F556" s="55"/>
      <c r="G556" s="55"/>
    </row>
    <row r="557" spans="3:7" x14ac:dyDescent="0.3">
      <c r="C557" s="56"/>
      <c r="D557" s="56"/>
      <c r="E557" s="55"/>
      <c r="F557" s="55"/>
      <c r="G557" s="55"/>
    </row>
    <row r="558" spans="3:7" x14ac:dyDescent="0.3">
      <c r="C558" s="56"/>
      <c r="D558" s="56"/>
      <c r="E558" s="55"/>
      <c r="F558" s="55"/>
      <c r="G558" s="55"/>
    </row>
    <row r="559" spans="3:7" x14ac:dyDescent="0.3">
      <c r="C559" s="56"/>
      <c r="D559" s="56"/>
      <c r="E559" s="55"/>
      <c r="F559" s="55"/>
      <c r="G559" s="55"/>
    </row>
    <row r="560" spans="3:7" x14ac:dyDescent="0.3">
      <c r="C560" s="56"/>
      <c r="D560" s="56"/>
      <c r="E560" s="55"/>
      <c r="F560" s="55"/>
      <c r="G560" s="55"/>
    </row>
    <row r="561" spans="3:7" x14ac:dyDescent="0.3">
      <c r="C561" s="56"/>
      <c r="D561" s="56"/>
      <c r="E561" s="55"/>
      <c r="F561" s="55"/>
      <c r="G561" s="55"/>
    </row>
    <row r="562" spans="3:7" x14ac:dyDescent="0.3">
      <c r="C562" s="56"/>
      <c r="D562" s="56"/>
      <c r="E562" s="55"/>
      <c r="F562" s="55"/>
      <c r="G562" s="55"/>
    </row>
    <row r="563" spans="3:7" x14ac:dyDescent="0.3">
      <c r="C563" s="56"/>
      <c r="D563" s="56"/>
      <c r="E563" s="55"/>
      <c r="F563" s="55"/>
      <c r="G563" s="55"/>
    </row>
    <row r="564" spans="3:7" x14ac:dyDescent="0.3">
      <c r="C564" s="56"/>
      <c r="D564" s="56"/>
      <c r="E564" s="55"/>
      <c r="F564" s="55"/>
      <c r="G564" s="55"/>
    </row>
    <row r="565" spans="3:7" x14ac:dyDescent="0.3">
      <c r="C565" s="56"/>
      <c r="D565" s="56"/>
      <c r="E565" s="55"/>
      <c r="F565" s="55"/>
      <c r="G565" s="55"/>
    </row>
    <row r="566" spans="3:7" x14ac:dyDescent="0.3">
      <c r="C566" s="56"/>
      <c r="D566" s="56"/>
      <c r="E566" s="55"/>
      <c r="F566" s="55"/>
      <c r="G566" s="55"/>
    </row>
    <row r="567" spans="3:7" x14ac:dyDescent="0.3">
      <c r="C567" s="56"/>
      <c r="D567" s="56"/>
      <c r="E567" s="55"/>
      <c r="F567" s="55"/>
      <c r="G567" s="55"/>
    </row>
    <row r="568" spans="3:7" x14ac:dyDescent="0.3">
      <c r="C568" s="56"/>
      <c r="D568" s="56"/>
      <c r="E568" s="55"/>
      <c r="F568" s="55"/>
      <c r="G568" s="55"/>
    </row>
    <row r="569" spans="3:7" x14ac:dyDescent="0.3">
      <c r="C569" s="56"/>
      <c r="D569" s="56"/>
      <c r="E569" s="55"/>
      <c r="F569" s="55"/>
      <c r="G569" s="55"/>
    </row>
    <row r="570" spans="3:7" x14ac:dyDescent="0.3">
      <c r="C570" s="56"/>
      <c r="D570" s="56"/>
      <c r="E570" s="55"/>
      <c r="F570" s="55"/>
      <c r="G570" s="55"/>
    </row>
    <row r="571" spans="3:7" x14ac:dyDescent="0.3">
      <c r="C571" s="56"/>
      <c r="D571" s="56"/>
      <c r="E571" s="55"/>
      <c r="F571" s="55"/>
      <c r="G571" s="55"/>
    </row>
    <row r="572" spans="3:7" x14ac:dyDescent="0.3">
      <c r="C572" s="56"/>
      <c r="D572" s="56"/>
      <c r="E572" s="55"/>
      <c r="F572" s="55"/>
      <c r="G572" s="55"/>
    </row>
    <row r="573" spans="3:7" x14ac:dyDescent="0.3">
      <c r="C573" s="56"/>
      <c r="D573" s="56"/>
      <c r="E573" s="55"/>
      <c r="F573" s="55"/>
      <c r="G573" s="55"/>
    </row>
    <row r="574" spans="3:7" x14ac:dyDescent="0.3">
      <c r="C574" s="56"/>
      <c r="D574" s="56"/>
      <c r="E574" s="55"/>
      <c r="F574" s="55"/>
      <c r="G574" s="55"/>
    </row>
    <row r="575" spans="3:7" x14ac:dyDescent="0.3">
      <c r="C575" s="56"/>
      <c r="D575" s="56"/>
      <c r="E575" s="55"/>
      <c r="F575" s="55"/>
      <c r="G575" s="55"/>
    </row>
    <row r="576" spans="3:7" x14ac:dyDescent="0.3">
      <c r="C576" s="56"/>
      <c r="D576" s="56"/>
      <c r="E576" s="55"/>
      <c r="F576" s="55"/>
      <c r="G576" s="55"/>
    </row>
    <row r="577" spans="3:7" x14ac:dyDescent="0.3">
      <c r="C577" s="56"/>
      <c r="D577" s="56"/>
      <c r="E577" s="55"/>
      <c r="F577" s="55"/>
      <c r="G577" s="55"/>
    </row>
    <row r="578" spans="3:7" x14ac:dyDescent="0.3">
      <c r="C578" s="56"/>
      <c r="D578" s="56"/>
      <c r="E578" s="55"/>
      <c r="F578" s="55"/>
      <c r="G578" s="55"/>
    </row>
    <row r="579" spans="3:7" x14ac:dyDescent="0.3">
      <c r="C579" s="56"/>
      <c r="D579" s="56"/>
      <c r="E579" s="55"/>
      <c r="F579" s="55"/>
      <c r="G579" s="55"/>
    </row>
    <row r="580" spans="3:7" x14ac:dyDescent="0.3">
      <c r="C580" s="56"/>
      <c r="D580" s="56"/>
      <c r="E580" s="55"/>
      <c r="F580" s="55"/>
      <c r="G580" s="55"/>
    </row>
    <row r="581" spans="3:7" x14ac:dyDescent="0.3">
      <c r="C581" s="56"/>
      <c r="D581" s="56"/>
      <c r="E581" s="55"/>
      <c r="F581" s="55"/>
      <c r="G581" s="55"/>
    </row>
    <row r="582" spans="3:7" x14ac:dyDescent="0.3">
      <c r="C582" s="56"/>
      <c r="D582" s="56"/>
      <c r="E582" s="55"/>
      <c r="F582" s="55"/>
      <c r="G582" s="55"/>
    </row>
    <row r="583" spans="3:7" x14ac:dyDescent="0.3">
      <c r="C583" s="56"/>
      <c r="D583" s="56"/>
      <c r="E583" s="55"/>
      <c r="F583" s="55"/>
      <c r="G583" s="55"/>
    </row>
    <row r="584" spans="3:7" x14ac:dyDescent="0.3">
      <c r="C584" s="56"/>
      <c r="D584" s="56"/>
      <c r="E584" s="55"/>
      <c r="F584" s="55"/>
      <c r="G584" s="55"/>
    </row>
    <row r="585" spans="3:7" x14ac:dyDescent="0.3">
      <c r="C585" s="56"/>
      <c r="D585" s="56"/>
      <c r="E585" s="55"/>
      <c r="F585" s="55"/>
      <c r="G585" s="55"/>
    </row>
    <row r="586" spans="3:7" x14ac:dyDescent="0.3">
      <c r="C586" s="56"/>
      <c r="D586" s="56"/>
      <c r="E586" s="55"/>
      <c r="F586" s="55"/>
      <c r="G586" s="55"/>
    </row>
    <row r="587" spans="3:7" x14ac:dyDescent="0.3">
      <c r="C587" s="56"/>
      <c r="D587" s="56"/>
      <c r="E587" s="55"/>
      <c r="F587" s="55"/>
      <c r="G587" s="55"/>
    </row>
    <row r="588" spans="3:7" x14ac:dyDescent="0.3">
      <c r="C588" s="56"/>
      <c r="D588" s="56"/>
      <c r="E588" s="55"/>
      <c r="F588" s="55"/>
      <c r="G588" s="55"/>
    </row>
    <row r="589" spans="3:7" x14ac:dyDescent="0.3">
      <c r="C589" s="56"/>
      <c r="D589" s="56"/>
      <c r="E589" s="55"/>
      <c r="F589" s="55"/>
      <c r="G589" s="55"/>
    </row>
    <row r="590" spans="3:7" x14ac:dyDescent="0.3">
      <c r="C590" s="56"/>
      <c r="D590" s="56"/>
      <c r="E590" s="55"/>
      <c r="F590" s="55"/>
      <c r="G590" s="55"/>
    </row>
    <row r="591" spans="3:7" x14ac:dyDescent="0.3">
      <c r="C591" s="56"/>
      <c r="D591" s="56"/>
      <c r="E591" s="55"/>
      <c r="F591" s="55"/>
      <c r="G591" s="55"/>
    </row>
    <row r="592" spans="3:7" x14ac:dyDescent="0.3">
      <c r="C592" s="56"/>
      <c r="D592" s="56"/>
      <c r="E592" s="55"/>
      <c r="F592" s="55"/>
      <c r="G592" s="55"/>
    </row>
    <row r="593" spans="3:7" x14ac:dyDescent="0.3">
      <c r="C593" s="56"/>
      <c r="D593" s="56"/>
      <c r="E593" s="55"/>
      <c r="F593" s="55"/>
      <c r="G593" s="55"/>
    </row>
    <row r="594" spans="3:7" x14ac:dyDescent="0.3">
      <c r="C594" s="56"/>
      <c r="D594" s="56"/>
      <c r="E594" s="55"/>
      <c r="F594" s="55"/>
      <c r="G594" s="55"/>
    </row>
    <row r="595" spans="3:7" x14ac:dyDescent="0.3">
      <c r="C595" s="56"/>
      <c r="D595" s="56"/>
      <c r="E595" s="55"/>
      <c r="F595" s="55"/>
      <c r="G595" s="55"/>
    </row>
    <row r="596" spans="3:7" x14ac:dyDescent="0.3">
      <c r="C596" s="56"/>
      <c r="D596" s="56"/>
      <c r="E596" s="55"/>
      <c r="F596" s="55"/>
      <c r="G596" s="55"/>
    </row>
    <row r="597" spans="3:7" x14ac:dyDescent="0.3">
      <c r="C597" s="56"/>
      <c r="D597" s="56"/>
      <c r="E597" s="55"/>
      <c r="F597" s="55"/>
      <c r="G597" s="55"/>
    </row>
    <row r="598" spans="3:7" x14ac:dyDescent="0.3">
      <c r="C598" s="56"/>
      <c r="D598" s="56"/>
      <c r="E598" s="55"/>
      <c r="F598" s="55"/>
      <c r="G598" s="55"/>
    </row>
    <row r="599" spans="3:7" x14ac:dyDescent="0.3">
      <c r="C599" s="56"/>
      <c r="D599" s="56"/>
      <c r="E599" s="55"/>
      <c r="F599" s="55"/>
      <c r="G599" s="55"/>
    </row>
    <row r="600" spans="3:7" x14ac:dyDescent="0.3">
      <c r="C600" s="56"/>
      <c r="D600" s="56"/>
      <c r="E600" s="55"/>
      <c r="F600" s="55"/>
      <c r="G600" s="55"/>
    </row>
    <row r="601" spans="3:7" x14ac:dyDescent="0.3">
      <c r="C601" s="56"/>
      <c r="D601" s="56"/>
      <c r="E601" s="55"/>
      <c r="F601" s="55"/>
      <c r="G601" s="55"/>
    </row>
    <row r="602" spans="3:7" x14ac:dyDescent="0.3">
      <c r="C602" s="56"/>
      <c r="D602" s="56"/>
      <c r="E602" s="55"/>
      <c r="F602" s="55"/>
      <c r="G602" s="55"/>
    </row>
    <row r="603" spans="3:7" x14ac:dyDescent="0.3">
      <c r="C603" s="56"/>
      <c r="D603" s="56"/>
      <c r="E603" s="55"/>
      <c r="F603" s="55"/>
      <c r="G603" s="55"/>
    </row>
    <row r="604" spans="3:7" x14ac:dyDescent="0.3">
      <c r="C604" s="56"/>
      <c r="D604" s="56"/>
      <c r="E604" s="55"/>
      <c r="F604" s="55"/>
      <c r="G604" s="55"/>
    </row>
    <row r="605" spans="3:7" x14ac:dyDescent="0.3">
      <c r="C605" s="56"/>
      <c r="D605" s="56"/>
      <c r="E605" s="55"/>
      <c r="F605" s="55"/>
      <c r="G605" s="55"/>
    </row>
    <row r="606" spans="3:7" x14ac:dyDescent="0.3">
      <c r="C606" s="56"/>
      <c r="D606" s="56"/>
      <c r="E606" s="55"/>
      <c r="F606" s="55"/>
      <c r="G606" s="55"/>
    </row>
    <row r="607" spans="3:7" x14ac:dyDescent="0.3">
      <c r="C607" s="56"/>
      <c r="D607" s="56"/>
      <c r="E607" s="55"/>
      <c r="F607" s="55"/>
      <c r="G607" s="55"/>
    </row>
    <row r="608" spans="3:7" x14ac:dyDescent="0.3">
      <c r="C608" s="56"/>
      <c r="D608" s="56"/>
      <c r="E608" s="55"/>
      <c r="F608" s="55"/>
      <c r="G608" s="55"/>
    </row>
    <row r="609" spans="3:7" x14ac:dyDescent="0.3">
      <c r="C609" s="56"/>
      <c r="D609" s="56"/>
      <c r="E609" s="55"/>
      <c r="F609" s="55"/>
      <c r="G609" s="55"/>
    </row>
    <row r="610" spans="3:7" x14ac:dyDescent="0.3">
      <c r="C610" s="56"/>
      <c r="D610" s="56"/>
      <c r="E610" s="55"/>
      <c r="F610" s="55"/>
      <c r="G610" s="55"/>
    </row>
    <row r="611" spans="3:7" x14ac:dyDescent="0.3">
      <c r="C611" s="56"/>
      <c r="D611" s="56"/>
      <c r="E611" s="55"/>
      <c r="F611" s="55"/>
      <c r="G611" s="55"/>
    </row>
    <row r="612" spans="3:7" x14ac:dyDescent="0.3">
      <c r="C612" s="56"/>
      <c r="D612" s="56"/>
      <c r="E612" s="55"/>
      <c r="F612" s="55"/>
      <c r="G612" s="55"/>
    </row>
    <row r="613" spans="3:7" x14ac:dyDescent="0.3">
      <c r="C613" s="56"/>
      <c r="D613" s="56"/>
      <c r="E613" s="55"/>
      <c r="F613" s="55"/>
      <c r="G613" s="55"/>
    </row>
    <row r="614" spans="3:7" x14ac:dyDescent="0.3">
      <c r="C614" s="56"/>
      <c r="D614" s="56"/>
      <c r="E614" s="55"/>
      <c r="F614" s="55"/>
      <c r="G614" s="55"/>
    </row>
    <row r="615" spans="3:7" x14ac:dyDescent="0.3">
      <c r="C615" s="56"/>
      <c r="D615" s="56"/>
      <c r="E615" s="55"/>
      <c r="F615" s="55"/>
      <c r="G615" s="55"/>
    </row>
    <row r="616" spans="3:7" x14ac:dyDescent="0.3">
      <c r="C616" s="56"/>
      <c r="D616" s="56"/>
      <c r="E616" s="55"/>
      <c r="F616" s="55"/>
      <c r="G616" s="55"/>
    </row>
    <row r="617" spans="3:7" x14ac:dyDescent="0.3">
      <c r="C617" s="56"/>
      <c r="D617" s="56"/>
      <c r="E617" s="55"/>
      <c r="F617" s="55"/>
      <c r="G617" s="55"/>
    </row>
    <row r="618" spans="3:7" x14ac:dyDescent="0.3">
      <c r="C618" s="56"/>
      <c r="D618" s="56"/>
      <c r="E618" s="55"/>
      <c r="F618" s="55"/>
      <c r="G618" s="55"/>
    </row>
    <row r="619" spans="3:7" x14ac:dyDescent="0.3">
      <c r="C619" s="56"/>
      <c r="D619" s="56"/>
      <c r="E619" s="55"/>
      <c r="F619" s="55"/>
      <c r="G619" s="55"/>
    </row>
    <row r="620" spans="3:7" x14ac:dyDescent="0.3">
      <c r="C620" s="56"/>
      <c r="D620" s="56"/>
      <c r="E620" s="55"/>
      <c r="F620" s="55"/>
      <c r="G620" s="55"/>
    </row>
    <row r="621" spans="3:7" x14ac:dyDescent="0.3">
      <c r="C621" s="56"/>
      <c r="D621" s="56"/>
      <c r="E621" s="55"/>
      <c r="F621" s="55"/>
      <c r="G621" s="55"/>
    </row>
    <row r="622" spans="3:7" x14ac:dyDescent="0.3">
      <c r="C622" s="56"/>
      <c r="D622" s="56"/>
      <c r="E622" s="55"/>
      <c r="F622" s="55"/>
      <c r="G622" s="55"/>
    </row>
    <row r="623" spans="3:7" x14ac:dyDescent="0.3">
      <c r="C623" s="56"/>
      <c r="D623" s="56"/>
      <c r="E623" s="55"/>
      <c r="F623" s="55"/>
      <c r="G623" s="55"/>
    </row>
    <row r="624" spans="3:7" x14ac:dyDescent="0.3">
      <c r="C624" s="56"/>
      <c r="D624" s="56"/>
      <c r="E624" s="55"/>
      <c r="F624" s="55"/>
      <c r="G624" s="55"/>
    </row>
    <row r="625" spans="3:7" x14ac:dyDescent="0.3">
      <c r="C625" s="56"/>
      <c r="D625" s="56"/>
      <c r="E625" s="55"/>
      <c r="F625" s="55"/>
      <c r="G625" s="55"/>
    </row>
    <row r="626" spans="3:7" x14ac:dyDescent="0.3">
      <c r="C626" s="56"/>
      <c r="D626" s="56"/>
      <c r="E626" s="55"/>
      <c r="F626" s="55"/>
      <c r="G626" s="55"/>
    </row>
    <row r="627" spans="3:7" x14ac:dyDescent="0.3">
      <c r="C627" s="56"/>
      <c r="D627" s="56"/>
      <c r="E627" s="55"/>
      <c r="F627" s="55"/>
      <c r="G627" s="55"/>
    </row>
    <row r="628" spans="3:7" x14ac:dyDescent="0.3">
      <c r="C628" s="56"/>
      <c r="D628" s="56"/>
      <c r="E628" s="55"/>
      <c r="F628" s="55"/>
      <c r="G628" s="55"/>
    </row>
    <row r="629" spans="3:7" x14ac:dyDescent="0.3">
      <c r="C629" s="56"/>
      <c r="D629" s="56"/>
      <c r="E629" s="55"/>
      <c r="F629" s="55"/>
      <c r="G629" s="55"/>
    </row>
    <row r="630" spans="3:7" x14ac:dyDescent="0.3">
      <c r="C630" s="56"/>
      <c r="D630" s="56"/>
      <c r="E630" s="55"/>
      <c r="F630" s="55"/>
      <c r="G630" s="55"/>
    </row>
    <row r="631" spans="3:7" x14ac:dyDescent="0.3">
      <c r="C631" s="56"/>
      <c r="D631" s="56"/>
      <c r="E631" s="55"/>
      <c r="F631" s="55"/>
      <c r="G631" s="55"/>
    </row>
    <row r="632" spans="3:7" x14ac:dyDescent="0.3">
      <c r="C632" s="56"/>
      <c r="D632" s="56"/>
      <c r="E632" s="55"/>
      <c r="F632" s="55"/>
      <c r="G632" s="55"/>
    </row>
    <row r="633" spans="3:7" x14ac:dyDescent="0.3">
      <c r="C633" s="56"/>
      <c r="D633" s="56"/>
      <c r="E633" s="55"/>
      <c r="F633" s="55"/>
      <c r="G633" s="55"/>
    </row>
    <row r="634" spans="3:7" x14ac:dyDescent="0.3">
      <c r="C634" s="56"/>
      <c r="D634" s="56"/>
      <c r="E634" s="55"/>
      <c r="F634" s="55"/>
      <c r="G634" s="55"/>
    </row>
    <row r="635" spans="3:7" x14ac:dyDescent="0.3">
      <c r="C635" s="56"/>
      <c r="D635" s="56"/>
      <c r="E635" s="55"/>
      <c r="F635" s="55"/>
      <c r="G635" s="55"/>
    </row>
    <row r="636" spans="3:7" x14ac:dyDescent="0.3">
      <c r="C636" s="56"/>
      <c r="D636" s="56"/>
      <c r="E636" s="55"/>
      <c r="F636" s="55"/>
      <c r="G636" s="55"/>
    </row>
    <row r="637" spans="3:7" x14ac:dyDescent="0.3">
      <c r="C637" s="56"/>
      <c r="D637" s="56"/>
      <c r="E637" s="55"/>
      <c r="F637" s="55"/>
      <c r="G637" s="55"/>
    </row>
    <row r="638" spans="3:7" x14ac:dyDescent="0.3">
      <c r="C638" s="56"/>
      <c r="D638" s="56"/>
      <c r="E638" s="55"/>
      <c r="F638" s="55"/>
      <c r="G638" s="55"/>
    </row>
    <row r="639" spans="3:7" x14ac:dyDescent="0.3">
      <c r="C639" s="56"/>
      <c r="D639" s="56"/>
      <c r="E639" s="55"/>
      <c r="F639" s="55"/>
      <c r="G639" s="55"/>
    </row>
    <row r="640" spans="3:7" x14ac:dyDescent="0.3">
      <c r="C640" s="56"/>
      <c r="D640" s="56"/>
      <c r="E640" s="55"/>
      <c r="F640" s="55"/>
      <c r="G640" s="55"/>
    </row>
    <row r="641" spans="3:7" x14ac:dyDescent="0.3">
      <c r="C641" s="56"/>
      <c r="D641" s="56"/>
      <c r="E641" s="55"/>
      <c r="F641" s="55"/>
      <c r="G641" s="55"/>
    </row>
    <row r="642" spans="3:7" x14ac:dyDescent="0.3">
      <c r="C642" s="56"/>
      <c r="D642" s="56"/>
      <c r="E642" s="55"/>
      <c r="F642" s="55"/>
      <c r="G642" s="55"/>
    </row>
    <row r="643" spans="3:7" x14ac:dyDescent="0.3">
      <c r="C643" s="56"/>
      <c r="D643" s="56"/>
      <c r="E643" s="55"/>
      <c r="F643" s="55"/>
      <c r="G643" s="55"/>
    </row>
    <row r="644" spans="3:7" x14ac:dyDescent="0.3">
      <c r="C644" s="56"/>
      <c r="D644" s="56"/>
      <c r="E644" s="55"/>
      <c r="F644" s="55"/>
      <c r="G644" s="55"/>
    </row>
    <row r="645" spans="3:7" x14ac:dyDescent="0.3">
      <c r="C645" s="56"/>
      <c r="D645" s="56"/>
      <c r="E645" s="55"/>
      <c r="F645" s="55"/>
      <c r="G645" s="55"/>
    </row>
    <row r="646" spans="3:7" x14ac:dyDescent="0.3">
      <c r="C646" s="56"/>
      <c r="D646" s="56"/>
      <c r="E646" s="55"/>
      <c r="F646" s="55"/>
      <c r="G646" s="55"/>
    </row>
    <row r="647" spans="3:7" x14ac:dyDescent="0.3">
      <c r="C647" s="56"/>
      <c r="D647" s="56"/>
      <c r="E647" s="55"/>
      <c r="F647" s="55"/>
      <c r="G647" s="55"/>
    </row>
    <row r="648" spans="3:7" x14ac:dyDescent="0.3">
      <c r="C648" s="56"/>
      <c r="D648" s="56"/>
      <c r="E648" s="55"/>
      <c r="F648" s="55"/>
      <c r="G648" s="55"/>
    </row>
    <row r="649" spans="3:7" x14ac:dyDescent="0.3">
      <c r="C649" s="56"/>
      <c r="D649" s="56"/>
      <c r="E649" s="55"/>
      <c r="F649" s="55"/>
      <c r="G649" s="55"/>
    </row>
    <row r="650" spans="3:7" x14ac:dyDescent="0.3">
      <c r="C650" s="56"/>
      <c r="D650" s="56"/>
      <c r="E650" s="55"/>
      <c r="F650" s="55"/>
      <c r="G650" s="55"/>
    </row>
    <row r="651" spans="3:7" x14ac:dyDescent="0.3">
      <c r="C651" s="56"/>
      <c r="D651" s="56"/>
      <c r="E651" s="55"/>
      <c r="F651" s="55"/>
      <c r="G651" s="55"/>
    </row>
    <row r="652" spans="3:7" x14ac:dyDescent="0.3">
      <c r="C652" s="56"/>
      <c r="D652" s="56"/>
      <c r="E652" s="55"/>
      <c r="F652" s="55"/>
      <c r="G652" s="55"/>
    </row>
    <row r="653" spans="3:7" x14ac:dyDescent="0.3">
      <c r="C653" s="56"/>
      <c r="D653" s="56"/>
      <c r="E653" s="55"/>
      <c r="F653" s="55"/>
      <c r="G653" s="55"/>
    </row>
    <row r="654" spans="3:7" x14ac:dyDescent="0.3">
      <c r="C654" s="56"/>
      <c r="D654" s="56"/>
      <c r="E654" s="55"/>
      <c r="F654" s="55"/>
      <c r="G654" s="55"/>
    </row>
    <row r="655" spans="3:7" x14ac:dyDescent="0.3">
      <c r="C655" s="56"/>
      <c r="D655" s="56"/>
      <c r="E655" s="55"/>
      <c r="F655" s="55"/>
      <c r="G655" s="55"/>
    </row>
    <row r="656" spans="3:7" x14ac:dyDescent="0.3">
      <c r="C656" s="56"/>
      <c r="D656" s="56"/>
      <c r="E656" s="55"/>
      <c r="F656" s="55"/>
      <c r="G656" s="55"/>
    </row>
    <row r="657" spans="3:7" x14ac:dyDescent="0.3">
      <c r="C657" s="56"/>
      <c r="D657" s="56"/>
      <c r="E657" s="55"/>
      <c r="F657" s="55"/>
      <c r="G657" s="55"/>
    </row>
    <row r="658" spans="3:7" x14ac:dyDescent="0.3">
      <c r="C658" s="56"/>
      <c r="D658" s="56"/>
      <c r="E658" s="55"/>
      <c r="F658" s="55"/>
      <c r="G658" s="55"/>
    </row>
    <row r="659" spans="3:7" x14ac:dyDescent="0.3">
      <c r="C659" s="56"/>
      <c r="D659" s="56"/>
      <c r="E659" s="55"/>
      <c r="F659" s="55"/>
      <c r="G659" s="55"/>
    </row>
    <row r="660" spans="3:7" x14ac:dyDescent="0.3">
      <c r="C660" s="56"/>
      <c r="D660" s="56"/>
      <c r="E660" s="55"/>
      <c r="F660" s="55"/>
      <c r="G660" s="55"/>
    </row>
    <row r="661" spans="3:7" x14ac:dyDescent="0.3">
      <c r="C661" s="56"/>
      <c r="D661" s="56"/>
      <c r="E661" s="55"/>
      <c r="F661" s="55"/>
      <c r="G661" s="55"/>
    </row>
    <row r="662" spans="3:7" x14ac:dyDescent="0.3">
      <c r="C662" s="56"/>
      <c r="D662" s="56"/>
      <c r="E662" s="55"/>
      <c r="F662" s="55"/>
      <c r="G662" s="55"/>
    </row>
    <row r="663" spans="3:7" x14ac:dyDescent="0.3">
      <c r="C663" s="56"/>
      <c r="D663" s="56"/>
      <c r="E663" s="55"/>
      <c r="F663" s="55"/>
      <c r="G663" s="55"/>
    </row>
    <row r="664" spans="3:7" x14ac:dyDescent="0.3">
      <c r="C664" s="56"/>
      <c r="D664" s="56"/>
      <c r="E664" s="55"/>
      <c r="F664" s="55"/>
      <c r="G664" s="55"/>
    </row>
    <row r="665" spans="3:7" x14ac:dyDescent="0.3">
      <c r="C665" s="56"/>
      <c r="D665" s="56"/>
      <c r="E665" s="55"/>
      <c r="F665" s="55"/>
      <c r="G665" s="55"/>
    </row>
    <row r="666" spans="3:7" x14ac:dyDescent="0.3">
      <c r="C666" s="56"/>
      <c r="D666" s="56"/>
      <c r="E666" s="55"/>
      <c r="F666" s="55"/>
      <c r="G666" s="55"/>
    </row>
    <row r="667" spans="3:7" x14ac:dyDescent="0.3">
      <c r="C667" s="56"/>
      <c r="D667" s="56"/>
      <c r="E667" s="55"/>
      <c r="F667" s="55"/>
      <c r="G667" s="55"/>
    </row>
    <row r="668" spans="3:7" x14ac:dyDescent="0.3">
      <c r="C668" s="56"/>
      <c r="D668" s="56"/>
      <c r="E668" s="55"/>
      <c r="F668" s="55"/>
      <c r="G668" s="55"/>
    </row>
    <row r="669" spans="3:7" x14ac:dyDescent="0.3">
      <c r="C669" s="56"/>
      <c r="D669" s="56"/>
      <c r="E669" s="55"/>
      <c r="F669" s="55"/>
      <c r="G669" s="55"/>
    </row>
    <row r="670" spans="3:7" x14ac:dyDescent="0.3">
      <c r="C670" s="56"/>
      <c r="D670" s="56"/>
      <c r="E670" s="55"/>
      <c r="F670" s="55"/>
      <c r="G670" s="55"/>
    </row>
    <row r="671" spans="3:7" x14ac:dyDescent="0.3">
      <c r="C671" s="56"/>
      <c r="D671" s="56"/>
      <c r="E671" s="55"/>
      <c r="F671" s="55"/>
      <c r="G671" s="55"/>
    </row>
    <row r="672" spans="3:7" x14ac:dyDescent="0.3">
      <c r="C672" s="56"/>
      <c r="D672" s="56"/>
      <c r="E672" s="55"/>
      <c r="F672" s="55"/>
      <c r="G672" s="55"/>
    </row>
    <row r="673" spans="3:7" x14ac:dyDescent="0.3">
      <c r="C673" s="56"/>
      <c r="D673" s="56"/>
      <c r="E673" s="55"/>
      <c r="F673" s="55"/>
      <c r="G673" s="55"/>
    </row>
    <row r="674" spans="3:7" x14ac:dyDescent="0.3">
      <c r="C674" s="56"/>
      <c r="D674" s="56"/>
      <c r="E674" s="55"/>
      <c r="F674" s="55"/>
      <c r="G674" s="55"/>
    </row>
    <row r="675" spans="3:7" x14ac:dyDescent="0.3">
      <c r="C675" s="56"/>
      <c r="D675" s="56"/>
      <c r="E675" s="55"/>
      <c r="F675" s="55"/>
      <c r="G675" s="55"/>
    </row>
    <row r="676" spans="3:7" x14ac:dyDescent="0.3">
      <c r="C676" s="56"/>
      <c r="D676" s="56"/>
      <c r="E676" s="55"/>
      <c r="F676" s="55"/>
      <c r="G676" s="55"/>
    </row>
    <row r="677" spans="3:7" x14ac:dyDescent="0.3">
      <c r="C677" s="56"/>
      <c r="D677" s="56"/>
      <c r="E677" s="55"/>
      <c r="F677" s="55"/>
      <c r="G677" s="55"/>
    </row>
    <row r="678" spans="3:7" x14ac:dyDescent="0.3">
      <c r="C678" s="56"/>
      <c r="D678" s="56"/>
      <c r="E678" s="55"/>
      <c r="F678" s="55"/>
      <c r="G678" s="55"/>
    </row>
    <row r="679" spans="3:7" x14ac:dyDescent="0.3">
      <c r="C679" s="56"/>
      <c r="D679" s="56"/>
      <c r="E679" s="55"/>
      <c r="F679" s="55"/>
      <c r="G679" s="55"/>
    </row>
    <row r="680" spans="3:7" x14ac:dyDescent="0.3">
      <c r="C680" s="56"/>
      <c r="D680" s="56"/>
      <c r="E680" s="55"/>
      <c r="F680" s="55"/>
      <c r="G680" s="55"/>
    </row>
    <row r="681" spans="3:7" x14ac:dyDescent="0.3">
      <c r="C681" s="56"/>
      <c r="D681" s="56"/>
      <c r="E681" s="55"/>
      <c r="F681" s="55"/>
      <c r="G681" s="55"/>
    </row>
    <row r="682" spans="3:7" x14ac:dyDescent="0.3">
      <c r="C682" s="56"/>
      <c r="D682" s="56"/>
      <c r="E682" s="55"/>
      <c r="F682" s="55"/>
      <c r="G682" s="55"/>
    </row>
    <row r="683" spans="3:7" x14ac:dyDescent="0.3">
      <c r="C683" s="56"/>
      <c r="D683" s="56"/>
      <c r="E683" s="55"/>
      <c r="F683" s="55"/>
      <c r="G683" s="55"/>
    </row>
    <row r="684" spans="3:7" x14ac:dyDescent="0.3">
      <c r="C684" s="56"/>
      <c r="D684" s="56"/>
      <c r="E684" s="55"/>
      <c r="F684" s="55"/>
      <c r="G684" s="55"/>
    </row>
    <row r="685" spans="3:7" x14ac:dyDescent="0.3">
      <c r="C685" s="56"/>
      <c r="D685" s="56"/>
      <c r="E685" s="55"/>
      <c r="F685" s="55"/>
      <c r="G685" s="55"/>
    </row>
    <row r="686" spans="3:7" x14ac:dyDescent="0.3">
      <c r="C686" s="56"/>
      <c r="D686" s="56"/>
      <c r="E686" s="55"/>
      <c r="F686" s="55"/>
      <c r="G686" s="55"/>
    </row>
    <row r="687" spans="3:7" x14ac:dyDescent="0.3">
      <c r="C687" s="56"/>
      <c r="D687" s="56"/>
      <c r="E687" s="55"/>
      <c r="F687" s="55"/>
      <c r="G687" s="55"/>
    </row>
    <row r="688" spans="3:7" x14ac:dyDescent="0.3">
      <c r="C688" s="56"/>
      <c r="D688" s="56"/>
      <c r="E688" s="55"/>
      <c r="F688" s="55"/>
      <c r="G688" s="55"/>
    </row>
    <row r="689" spans="3:7" x14ac:dyDescent="0.3">
      <c r="C689" s="56"/>
      <c r="D689" s="56"/>
      <c r="E689" s="55"/>
      <c r="F689" s="55"/>
      <c r="G689" s="55"/>
    </row>
    <row r="690" spans="3:7" x14ac:dyDescent="0.3">
      <c r="C690" s="56"/>
      <c r="D690" s="56"/>
      <c r="E690" s="55"/>
      <c r="F690" s="55"/>
      <c r="G690" s="55"/>
    </row>
    <row r="691" spans="3:7" x14ac:dyDescent="0.3">
      <c r="C691" s="56"/>
      <c r="D691" s="56"/>
      <c r="E691" s="55"/>
      <c r="F691" s="55"/>
      <c r="G691" s="55"/>
    </row>
    <row r="692" spans="3:7" x14ac:dyDescent="0.3">
      <c r="C692" s="56"/>
      <c r="D692" s="56"/>
      <c r="E692" s="55"/>
      <c r="F692" s="55"/>
      <c r="G692" s="55"/>
    </row>
    <row r="693" spans="3:7" x14ac:dyDescent="0.3">
      <c r="C693" s="56"/>
      <c r="D693" s="56"/>
      <c r="E693" s="55"/>
      <c r="F693" s="55"/>
      <c r="G693" s="55"/>
    </row>
    <row r="694" spans="3:7" x14ac:dyDescent="0.3">
      <c r="C694" s="56"/>
      <c r="D694" s="56"/>
      <c r="E694" s="55"/>
      <c r="F694" s="55"/>
      <c r="G694" s="55"/>
    </row>
    <row r="695" spans="3:7" x14ac:dyDescent="0.3">
      <c r="C695" s="56"/>
      <c r="D695" s="56"/>
      <c r="E695" s="55"/>
      <c r="F695" s="55"/>
      <c r="G695" s="55"/>
    </row>
    <row r="696" spans="3:7" x14ac:dyDescent="0.3">
      <c r="C696" s="56"/>
      <c r="D696" s="56"/>
      <c r="E696" s="55"/>
      <c r="F696" s="55"/>
      <c r="G696" s="55"/>
    </row>
    <row r="697" spans="3:7" x14ac:dyDescent="0.3">
      <c r="C697" s="56"/>
      <c r="D697" s="56"/>
      <c r="E697" s="55"/>
      <c r="F697" s="55"/>
      <c r="G697" s="55"/>
    </row>
    <row r="698" spans="3:7" x14ac:dyDescent="0.3">
      <c r="C698" s="56"/>
      <c r="D698" s="56"/>
      <c r="E698" s="55"/>
      <c r="F698" s="55"/>
      <c r="G698" s="55"/>
    </row>
    <row r="699" spans="3:7" x14ac:dyDescent="0.3">
      <c r="C699" s="56"/>
      <c r="D699" s="56"/>
      <c r="E699" s="55"/>
      <c r="F699" s="55"/>
      <c r="G699" s="55"/>
    </row>
    <row r="700" spans="3:7" x14ac:dyDescent="0.3">
      <c r="C700" s="56"/>
      <c r="D700" s="56"/>
      <c r="E700" s="55"/>
      <c r="F700" s="55"/>
      <c r="G700" s="55"/>
    </row>
    <row r="701" spans="3:7" x14ac:dyDescent="0.3">
      <c r="C701" s="56"/>
      <c r="D701" s="56"/>
      <c r="E701" s="55"/>
      <c r="F701" s="55"/>
      <c r="G701" s="55"/>
    </row>
    <row r="702" spans="3:7" x14ac:dyDescent="0.3">
      <c r="C702" s="56"/>
      <c r="D702" s="56"/>
      <c r="E702" s="55"/>
      <c r="F702" s="55"/>
      <c r="G702" s="55"/>
    </row>
    <row r="703" spans="3:7" x14ac:dyDescent="0.3">
      <c r="C703" s="56"/>
      <c r="D703" s="56"/>
      <c r="E703" s="55"/>
      <c r="F703" s="55"/>
      <c r="G703" s="55"/>
    </row>
    <row r="704" spans="3:7" x14ac:dyDescent="0.3">
      <c r="C704" s="56"/>
      <c r="D704" s="56"/>
      <c r="E704" s="55"/>
      <c r="F704" s="55"/>
      <c r="G704" s="55"/>
    </row>
    <row r="705" spans="3:7" x14ac:dyDescent="0.3">
      <c r="C705" s="56"/>
      <c r="D705" s="56"/>
      <c r="E705" s="55"/>
      <c r="F705" s="55"/>
      <c r="G705" s="55"/>
    </row>
    <row r="706" spans="3:7" x14ac:dyDescent="0.3">
      <c r="C706" s="56"/>
      <c r="D706" s="56"/>
      <c r="E706" s="55"/>
      <c r="F706" s="55"/>
      <c r="G706" s="55"/>
    </row>
    <row r="707" spans="3:7" x14ac:dyDescent="0.3">
      <c r="C707" s="56"/>
      <c r="D707" s="56"/>
      <c r="E707" s="55"/>
      <c r="F707" s="55"/>
      <c r="G707" s="55"/>
    </row>
    <row r="708" spans="3:7" x14ac:dyDescent="0.3">
      <c r="C708" s="56"/>
      <c r="D708" s="56"/>
      <c r="E708" s="55"/>
      <c r="F708" s="55"/>
      <c r="G708" s="55"/>
    </row>
    <row r="709" spans="3:7" x14ac:dyDescent="0.3">
      <c r="C709" s="56"/>
      <c r="D709" s="56"/>
      <c r="E709" s="55"/>
      <c r="F709" s="55"/>
      <c r="G709" s="55"/>
    </row>
    <row r="710" spans="3:7" x14ac:dyDescent="0.3">
      <c r="C710" s="56"/>
      <c r="D710" s="56"/>
      <c r="E710" s="55"/>
      <c r="F710" s="55"/>
      <c r="G710" s="55"/>
    </row>
    <row r="711" spans="3:7" x14ac:dyDescent="0.3">
      <c r="C711" s="56"/>
      <c r="D711" s="56"/>
      <c r="E711" s="55"/>
      <c r="F711" s="55"/>
      <c r="G711" s="55"/>
    </row>
    <row r="712" spans="3:7" x14ac:dyDescent="0.3">
      <c r="C712" s="56"/>
      <c r="D712" s="56"/>
      <c r="E712" s="55"/>
      <c r="F712" s="55"/>
      <c r="G712" s="55"/>
    </row>
    <row r="713" spans="3:7" x14ac:dyDescent="0.3">
      <c r="C713" s="56"/>
      <c r="D713" s="56"/>
      <c r="E713" s="55"/>
      <c r="F713" s="55"/>
      <c r="G713" s="55"/>
    </row>
    <row r="714" spans="3:7" x14ac:dyDescent="0.3">
      <c r="C714" s="56"/>
      <c r="D714" s="56"/>
      <c r="E714" s="55"/>
      <c r="F714" s="55"/>
      <c r="G714" s="55"/>
    </row>
    <row r="715" spans="3:7" x14ac:dyDescent="0.3">
      <c r="C715" s="56"/>
      <c r="D715" s="56"/>
      <c r="E715" s="55"/>
      <c r="F715" s="55"/>
      <c r="G715" s="55"/>
    </row>
    <row r="716" spans="3:7" x14ac:dyDescent="0.3">
      <c r="C716" s="56"/>
      <c r="D716" s="56"/>
      <c r="E716" s="55"/>
      <c r="F716" s="55"/>
      <c r="G716" s="55"/>
    </row>
    <row r="717" spans="3:7" x14ac:dyDescent="0.3">
      <c r="C717" s="56"/>
      <c r="D717" s="56"/>
      <c r="E717" s="55"/>
      <c r="F717" s="55"/>
      <c r="G717" s="55"/>
    </row>
    <row r="718" spans="3:7" x14ac:dyDescent="0.3">
      <c r="C718" s="56"/>
      <c r="D718" s="56"/>
      <c r="E718" s="55"/>
      <c r="F718" s="55"/>
      <c r="G718" s="55"/>
    </row>
    <row r="719" spans="3:7" x14ac:dyDescent="0.3">
      <c r="C719" s="56"/>
      <c r="D719" s="56"/>
      <c r="E719" s="55"/>
      <c r="F719" s="55"/>
      <c r="G719" s="55"/>
    </row>
    <row r="720" spans="3:7" x14ac:dyDescent="0.3">
      <c r="C720" s="56"/>
      <c r="D720" s="56"/>
      <c r="E720" s="55"/>
      <c r="F720" s="55"/>
      <c r="G720" s="55"/>
    </row>
    <row r="721" spans="3:7" x14ac:dyDescent="0.3">
      <c r="C721" s="56"/>
      <c r="D721" s="56"/>
      <c r="E721" s="55"/>
      <c r="F721" s="55"/>
      <c r="G721" s="55"/>
    </row>
    <row r="722" spans="3:7" x14ac:dyDescent="0.3">
      <c r="C722" s="56"/>
      <c r="D722" s="56"/>
      <c r="E722" s="55"/>
      <c r="F722" s="55"/>
      <c r="G722" s="55"/>
    </row>
    <row r="723" spans="3:7" x14ac:dyDescent="0.3">
      <c r="C723" s="56"/>
      <c r="D723" s="56"/>
      <c r="E723" s="55"/>
      <c r="F723" s="55"/>
      <c r="G723" s="55"/>
    </row>
    <row r="724" spans="3:7" x14ac:dyDescent="0.3">
      <c r="C724" s="56"/>
      <c r="D724" s="56"/>
      <c r="E724" s="55"/>
      <c r="F724" s="55"/>
      <c r="G724" s="55"/>
    </row>
    <row r="725" spans="3:7" x14ac:dyDescent="0.3">
      <c r="C725" s="56"/>
      <c r="D725" s="56"/>
      <c r="E725" s="55"/>
      <c r="F725" s="55"/>
      <c r="G725" s="55"/>
    </row>
    <row r="726" spans="3:7" x14ac:dyDescent="0.3">
      <c r="C726" s="56"/>
      <c r="D726" s="56"/>
      <c r="E726" s="55"/>
      <c r="F726" s="55"/>
      <c r="G726" s="55"/>
    </row>
    <row r="727" spans="3:7" x14ac:dyDescent="0.3">
      <c r="C727" s="56"/>
      <c r="D727" s="56"/>
      <c r="E727" s="55"/>
      <c r="F727" s="55"/>
      <c r="G727" s="55"/>
    </row>
    <row r="728" spans="3:7" x14ac:dyDescent="0.3">
      <c r="C728" s="56"/>
      <c r="D728" s="56"/>
      <c r="E728" s="55"/>
      <c r="F728" s="55"/>
      <c r="G728" s="55"/>
    </row>
    <row r="729" spans="3:7" x14ac:dyDescent="0.3">
      <c r="C729" s="56"/>
      <c r="D729" s="56"/>
      <c r="E729" s="55"/>
      <c r="F729" s="55"/>
      <c r="G729" s="55"/>
    </row>
    <row r="730" spans="3:7" x14ac:dyDescent="0.3">
      <c r="C730" s="56"/>
      <c r="D730" s="56"/>
      <c r="E730" s="55"/>
      <c r="F730" s="55"/>
      <c r="G730" s="55"/>
    </row>
    <row r="731" spans="3:7" x14ac:dyDescent="0.3">
      <c r="C731" s="56"/>
      <c r="D731" s="56"/>
      <c r="E731" s="55"/>
      <c r="F731" s="55"/>
      <c r="G731" s="55"/>
    </row>
    <row r="732" spans="3:7" x14ac:dyDescent="0.3">
      <c r="C732" s="56"/>
      <c r="D732" s="56"/>
      <c r="E732" s="55"/>
      <c r="F732" s="55"/>
      <c r="G732" s="55"/>
    </row>
    <row r="733" spans="3:7" x14ac:dyDescent="0.3">
      <c r="C733" s="56"/>
      <c r="D733" s="56"/>
      <c r="E733" s="55"/>
      <c r="F733" s="55"/>
      <c r="G733" s="55"/>
    </row>
    <row r="734" spans="3:7" x14ac:dyDescent="0.3">
      <c r="C734" s="56"/>
      <c r="D734" s="56"/>
      <c r="E734" s="55"/>
      <c r="F734" s="55"/>
      <c r="G734" s="55"/>
    </row>
    <row r="735" spans="3:7" x14ac:dyDescent="0.3">
      <c r="C735" s="56"/>
      <c r="D735" s="56"/>
      <c r="E735" s="55"/>
      <c r="F735" s="55"/>
      <c r="G735" s="55"/>
    </row>
    <row r="736" spans="3:7" x14ac:dyDescent="0.3">
      <c r="C736" s="56"/>
      <c r="D736" s="56"/>
      <c r="E736" s="55"/>
      <c r="F736" s="55"/>
      <c r="G736" s="55"/>
    </row>
    <row r="737" spans="3:7" x14ac:dyDescent="0.3">
      <c r="C737" s="56"/>
      <c r="D737" s="56"/>
      <c r="E737" s="55"/>
      <c r="F737" s="55"/>
      <c r="G737" s="55"/>
    </row>
    <row r="738" spans="3:7" x14ac:dyDescent="0.3">
      <c r="C738" s="56"/>
      <c r="D738" s="56"/>
      <c r="E738" s="55"/>
      <c r="F738" s="55"/>
      <c r="G738" s="55"/>
    </row>
    <row r="739" spans="3:7" x14ac:dyDescent="0.3">
      <c r="C739" s="56"/>
      <c r="D739" s="56"/>
      <c r="E739" s="55"/>
      <c r="F739" s="55"/>
      <c r="G739" s="55"/>
    </row>
    <row r="740" spans="3:7" x14ac:dyDescent="0.3">
      <c r="C740" s="56"/>
      <c r="D740" s="56"/>
      <c r="E740" s="55"/>
      <c r="F740" s="55"/>
      <c r="G740" s="55"/>
    </row>
    <row r="741" spans="3:7" x14ac:dyDescent="0.3">
      <c r="C741" s="56"/>
      <c r="D741" s="56"/>
      <c r="E741" s="55"/>
      <c r="F741" s="55"/>
      <c r="G741" s="55"/>
    </row>
    <row r="742" spans="3:7" x14ac:dyDescent="0.3">
      <c r="C742" s="56"/>
      <c r="D742" s="56"/>
      <c r="E742" s="55"/>
      <c r="F742" s="55"/>
      <c r="G742" s="55"/>
    </row>
    <row r="743" spans="3:7" x14ac:dyDescent="0.3">
      <c r="C743" s="56"/>
      <c r="D743" s="56"/>
      <c r="E743" s="55"/>
      <c r="F743" s="55"/>
      <c r="G743" s="55"/>
    </row>
    <row r="744" spans="3:7" x14ac:dyDescent="0.3">
      <c r="C744" s="56"/>
      <c r="D744" s="56"/>
      <c r="E744" s="55"/>
      <c r="F744" s="55"/>
      <c r="G744" s="55"/>
    </row>
    <row r="745" spans="3:7" x14ac:dyDescent="0.3">
      <c r="C745" s="56"/>
      <c r="D745" s="56"/>
      <c r="E745" s="55"/>
      <c r="F745" s="55"/>
      <c r="G745" s="55"/>
    </row>
    <row r="746" spans="3:7" x14ac:dyDescent="0.3">
      <c r="C746" s="56"/>
      <c r="D746" s="56"/>
      <c r="E746" s="55"/>
      <c r="F746" s="55"/>
      <c r="G746" s="55"/>
    </row>
    <row r="747" spans="3:7" x14ac:dyDescent="0.3">
      <c r="C747" s="56"/>
      <c r="D747" s="56"/>
      <c r="E747" s="55"/>
      <c r="F747" s="55"/>
      <c r="G747" s="55"/>
    </row>
    <row r="748" spans="3:7" x14ac:dyDescent="0.3">
      <c r="C748" s="56"/>
      <c r="D748" s="56"/>
      <c r="E748" s="55"/>
      <c r="F748" s="55"/>
      <c r="G748" s="55"/>
    </row>
    <row r="749" spans="3:7" x14ac:dyDescent="0.3">
      <c r="C749" s="56"/>
      <c r="D749" s="56"/>
      <c r="E749" s="55"/>
      <c r="F749" s="55"/>
      <c r="G749" s="55"/>
    </row>
    <row r="750" spans="3:7" x14ac:dyDescent="0.3">
      <c r="C750" s="56"/>
      <c r="D750" s="56"/>
      <c r="E750" s="55"/>
      <c r="F750" s="55"/>
      <c r="G750" s="55"/>
    </row>
    <row r="751" spans="3:7" x14ac:dyDescent="0.3">
      <c r="C751" s="56"/>
      <c r="D751" s="56"/>
      <c r="E751" s="55"/>
      <c r="F751" s="55"/>
      <c r="G751" s="55"/>
    </row>
    <row r="752" spans="3:7" x14ac:dyDescent="0.3">
      <c r="C752" s="56"/>
      <c r="D752" s="56"/>
      <c r="E752" s="55"/>
      <c r="F752" s="55"/>
      <c r="G752" s="55"/>
    </row>
    <row r="753" spans="3:7" x14ac:dyDescent="0.3">
      <c r="C753" s="56"/>
      <c r="D753" s="56"/>
      <c r="E753" s="55"/>
      <c r="F753" s="55"/>
      <c r="G753" s="55"/>
    </row>
    <row r="754" spans="3:7" x14ac:dyDescent="0.3">
      <c r="C754" s="56"/>
      <c r="D754" s="56"/>
      <c r="E754" s="55"/>
      <c r="F754" s="55"/>
      <c r="G754" s="55"/>
    </row>
    <row r="755" spans="3:7" x14ac:dyDescent="0.3">
      <c r="C755" s="56"/>
      <c r="D755" s="56"/>
      <c r="E755" s="55"/>
      <c r="F755" s="55"/>
      <c r="G755" s="55"/>
    </row>
    <row r="756" spans="3:7" x14ac:dyDescent="0.3">
      <c r="C756" s="56"/>
      <c r="D756" s="56"/>
      <c r="E756" s="55"/>
      <c r="F756" s="55"/>
      <c r="G756" s="55"/>
    </row>
    <row r="757" spans="3:7" x14ac:dyDescent="0.3">
      <c r="C757" s="56"/>
      <c r="D757" s="56"/>
      <c r="E757" s="55"/>
      <c r="F757" s="55"/>
      <c r="G757" s="55"/>
    </row>
    <row r="758" spans="3:7" x14ac:dyDescent="0.3">
      <c r="C758" s="56"/>
      <c r="D758" s="56"/>
      <c r="E758" s="55"/>
      <c r="F758" s="55"/>
      <c r="G758" s="55"/>
    </row>
    <row r="759" spans="3:7" x14ac:dyDescent="0.3">
      <c r="C759" s="56"/>
      <c r="D759" s="56"/>
      <c r="E759" s="55"/>
      <c r="F759" s="55"/>
      <c r="G759" s="55"/>
    </row>
    <row r="760" spans="3:7" x14ac:dyDescent="0.3">
      <c r="C760" s="56"/>
      <c r="D760" s="56"/>
      <c r="E760" s="55"/>
      <c r="F760" s="55"/>
      <c r="G760" s="55"/>
    </row>
    <row r="761" spans="3:7" x14ac:dyDescent="0.3">
      <c r="C761" s="56"/>
      <c r="D761" s="56"/>
      <c r="E761" s="55"/>
      <c r="F761" s="55"/>
      <c r="G761" s="55"/>
    </row>
    <row r="762" spans="3:7" x14ac:dyDescent="0.3">
      <c r="C762" s="56"/>
      <c r="D762" s="56"/>
      <c r="E762" s="55"/>
      <c r="F762" s="55"/>
      <c r="G762" s="55"/>
    </row>
    <row r="763" spans="3:7" x14ac:dyDescent="0.3">
      <c r="C763" s="56"/>
      <c r="D763" s="56"/>
      <c r="E763" s="55"/>
      <c r="F763" s="55"/>
      <c r="G763" s="55"/>
    </row>
    <row r="764" spans="3:7" x14ac:dyDescent="0.3">
      <c r="C764" s="56"/>
      <c r="D764" s="56"/>
      <c r="E764" s="55"/>
      <c r="F764" s="55"/>
      <c r="G764" s="55"/>
    </row>
    <row r="765" spans="3:7" x14ac:dyDescent="0.3">
      <c r="C765" s="56"/>
      <c r="D765" s="56"/>
      <c r="E765" s="55"/>
      <c r="F765" s="55"/>
      <c r="G765" s="55"/>
    </row>
    <row r="766" spans="3:7" x14ac:dyDescent="0.3">
      <c r="C766" s="56"/>
      <c r="D766" s="56"/>
      <c r="E766" s="55"/>
      <c r="F766" s="55"/>
      <c r="G766" s="55"/>
    </row>
    <row r="767" spans="3:7" x14ac:dyDescent="0.3">
      <c r="C767" s="56"/>
      <c r="D767" s="56"/>
      <c r="E767" s="55"/>
      <c r="F767" s="55"/>
      <c r="G767" s="55"/>
    </row>
    <row r="768" spans="3:7" x14ac:dyDescent="0.3">
      <c r="C768" s="56"/>
      <c r="D768" s="56"/>
      <c r="E768" s="55"/>
      <c r="F768" s="55"/>
      <c r="G768" s="55"/>
    </row>
    <row r="769" spans="3:7" x14ac:dyDescent="0.3">
      <c r="C769" s="56"/>
      <c r="D769" s="56"/>
      <c r="E769" s="55"/>
      <c r="F769" s="55"/>
      <c r="G769" s="55"/>
    </row>
    <row r="770" spans="3:7" x14ac:dyDescent="0.3">
      <c r="C770" s="56"/>
      <c r="D770" s="56"/>
      <c r="E770" s="55"/>
      <c r="F770" s="55"/>
      <c r="G770" s="55"/>
    </row>
    <row r="771" spans="3:7" x14ac:dyDescent="0.3">
      <c r="C771" s="56"/>
      <c r="D771" s="56"/>
      <c r="E771" s="55"/>
      <c r="F771" s="55"/>
      <c r="G771" s="55"/>
    </row>
    <row r="772" spans="3:7" x14ac:dyDescent="0.3">
      <c r="C772" s="56"/>
      <c r="D772" s="56"/>
      <c r="E772" s="55"/>
      <c r="F772" s="55"/>
      <c r="G772" s="55"/>
    </row>
    <row r="773" spans="3:7" x14ac:dyDescent="0.3">
      <c r="C773" s="56"/>
      <c r="D773" s="56"/>
      <c r="E773" s="55"/>
      <c r="F773" s="55"/>
      <c r="G773" s="55"/>
    </row>
    <row r="774" spans="3:7" x14ac:dyDescent="0.3">
      <c r="C774" s="56"/>
      <c r="D774" s="56"/>
      <c r="E774" s="55"/>
      <c r="F774" s="55"/>
      <c r="G774" s="55"/>
    </row>
    <row r="775" spans="3:7" x14ac:dyDescent="0.3">
      <c r="C775" s="56"/>
      <c r="D775" s="56"/>
      <c r="E775" s="55"/>
      <c r="F775" s="55"/>
      <c r="G775" s="55"/>
    </row>
    <row r="776" spans="3:7" x14ac:dyDescent="0.3">
      <c r="C776" s="56"/>
      <c r="D776" s="56"/>
      <c r="E776" s="55"/>
      <c r="F776" s="55"/>
      <c r="G776" s="55"/>
    </row>
    <row r="777" spans="3:7" x14ac:dyDescent="0.3">
      <c r="C777" s="56"/>
      <c r="D777" s="56"/>
      <c r="E777" s="55"/>
      <c r="F777" s="55"/>
      <c r="G777" s="55"/>
    </row>
    <row r="778" spans="3:7" x14ac:dyDescent="0.3">
      <c r="C778" s="56"/>
      <c r="D778" s="56"/>
      <c r="E778" s="55"/>
      <c r="F778" s="55"/>
      <c r="G778" s="55"/>
    </row>
    <row r="779" spans="3:7" x14ac:dyDescent="0.3">
      <c r="C779" s="56"/>
      <c r="D779" s="56"/>
      <c r="E779" s="55"/>
      <c r="F779" s="55"/>
      <c r="G779" s="55"/>
    </row>
    <row r="780" spans="3:7" x14ac:dyDescent="0.3">
      <c r="C780" s="56"/>
      <c r="D780" s="56"/>
      <c r="E780" s="55"/>
      <c r="F780" s="55"/>
      <c r="G780" s="55"/>
    </row>
    <row r="781" spans="3:7" x14ac:dyDescent="0.3">
      <c r="C781" s="56"/>
      <c r="D781" s="56"/>
      <c r="E781" s="55"/>
      <c r="F781" s="55"/>
      <c r="G781" s="55"/>
    </row>
    <row r="782" spans="3:7" x14ac:dyDescent="0.3">
      <c r="C782" s="56"/>
      <c r="D782" s="56"/>
      <c r="E782" s="55"/>
      <c r="F782" s="55"/>
      <c r="G782" s="55"/>
    </row>
    <row r="783" spans="3:7" x14ac:dyDescent="0.3">
      <c r="C783" s="56"/>
      <c r="D783" s="56"/>
      <c r="E783" s="55"/>
      <c r="F783" s="55"/>
      <c r="G783" s="55"/>
    </row>
    <row r="784" spans="3:7" x14ac:dyDescent="0.3">
      <c r="C784" s="56"/>
      <c r="D784" s="56"/>
      <c r="E784" s="55"/>
      <c r="F784" s="55"/>
      <c r="G784" s="55"/>
    </row>
    <row r="785" spans="3:7" x14ac:dyDescent="0.3">
      <c r="C785" s="56"/>
      <c r="D785" s="56"/>
      <c r="E785" s="55"/>
      <c r="F785" s="55"/>
      <c r="G785" s="55"/>
    </row>
    <row r="786" spans="3:7" x14ac:dyDescent="0.3">
      <c r="C786" s="56"/>
      <c r="D786" s="56"/>
      <c r="E786" s="55"/>
      <c r="F786" s="55"/>
      <c r="G786" s="55"/>
    </row>
    <row r="787" spans="3:7" x14ac:dyDescent="0.3">
      <c r="C787" s="56"/>
      <c r="D787" s="56"/>
      <c r="E787" s="55"/>
      <c r="F787" s="55"/>
      <c r="G787" s="55"/>
    </row>
    <row r="788" spans="3:7" x14ac:dyDescent="0.3">
      <c r="C788" s="56"/>
      <c r="D788" s="56"/>
      <c r="E788" s="55"/>
      <c r="F788" s="55"/>
      <c r="G788" s="55"/>
    </row>
    <row r="789" spans="3:7" x14ac:dyDescent="0.3">
      <c r="C789" s="56"/>
      <c r="D789" s="56"/>
      <c r="E789" s="55"/>
      <c r="F789" s="55"/>
      <c r="G789" s="55"/>
    </row>
    <row r="790" spans="3:7" x14ac:dyDescent="0.3">
      <c r="C790" s="56"/>
      <c r="D790" s="56"/>
      <c r="E790" s="55"/>
      <c r="F790" s="55"/>
      <c r="G790" s="55"/>
    </row>
    <row r="791" spans="3:7" x14ac:dyDescent="0.3">
      <c r="C791" s="56"/>
      <c r="D791" s="56"/>
      <c r="E791" s="55"/>
      <c r="F791" s="55"/>
      <c r="G791" s="55"/>
    </row>
    <row r="792" spans="3:7" x14ac:dyDescent="0.3">
      <c r="C792" s="56"/>
      <c r="D792" s="56"/>
      <c r="E792" s="55"/>
      <c r="F792" s="55"/>
      <c r="G792" s="55"/>
    </row>
    <row r="793" spans="3:7" x14ac:dyDescent="0.3">
      <c r="C793" s="56"/>
      <c r="D793" s="56"/>
      <c r="E793" s="55"/>
      <c r="F793" s="55"/>
      <c r="G793" s="55"/>
    </row>
    <row r="794" spans="3:7" x14ac:dyDescent="0.3">
      <c r="C794" s="56"/>
      <c r="D794" s="56"/>
      <c r="E794" s="55"/>
      <c r="F794" s="55"/>
      <c r="G794" s="55"/>
    </row>
    <row r="795" spans="3:7" x14ac:dyDescent="0.3">
      <c r="C795" s="56"/>
      <c r="D795" s="56"/>
      <c r="E795" s="55"/>
      <c r="F795" s="55"/>
      <c r="G795" s="55"/>
    </row>
    <row r="796" spans="3:7" x14ac:dyDescent="0.3">
      <c r="C796" s="56"/>
      <c r="D796" s="56"/>
      <c r="E796" s="55"/>
      <c r="F796" s="55"/>
      <c r="G796" s="55"/>
    </row>
    <row r="797" spans="3:7" x14ac:dyDescent="0.3">
      <c r="C797" s="56"/>
      <c r="D797" s="56"/>
      <c r="E797" s="55"/>
      <c r="F797" s="55"/>
      <c r="G797" s="55"/>
    </row>
    <row r="798" spans="3:7" x14ac:dyDescent="0.3">
      <c r="C798" s="56"/>
      <c r="D798" s="56"/>
      <c r="E798" s="55"/>
      <c r="F798" s="55"/>
      <c r="G798" s="55"/>
    </row>
    <row r="799" spans="3:7" x14ac:dyDescent="0.3">
      <c r="C799" s="56"/>
      <c r="D799" s="56"/>
      <c r="E799" s="55"/>
      <c r="F799" s="55"/>
      <c r="G799" s="55"/>
    </row>
    <row r="800" spans="3:7" x14ac:dyDescent="0.3">
      <c r="C800" s="56"/>
      <c r="D800" s="56"/>
      <c r="E800" s="55"/>
      <c r="F800" s="55"/>
      <c r="G800" s="55"/>
    </row>
    <row r="801" spans="3:7" x14ac:dyDescent="0.3">
      <c r="C801" s="56"/>
      <c r="D801" s="56"/>
      <c r="E801" s="55"/>
      <c r="F801" s="55"/>
      <c r="G801" s="55"/>
    </row>
    <row r="802" spans="3:7" x14ac:dyDescent="0.3">
      <c r="C802" s="56"/>
      <c r="D802" s="56"/>
      <c r="E802" s="55"/>
      <c r="F802" s="55"/>
      <c r="G802" s="55"/>
    </row>
    <row r="803" spans="3:7" x14ac:dyDescent="0.3">
      <c r="C803" s="56"/>
      <c r="D803" s="56"/>
      <c r="E803" s="55"/>
      <c r="F803" s="55"/>
      <c r="G803" s="55"/>
    </row>
    <row r="804" spans="3:7" x14ac:dyDescent="0.3">
      <c r="C804" s="56"/>
      <c r="D804" s="56"/>
      <c r="E804" s="55"/>
      <c r="F804" s="55"/>
      <c r="G804" s="55"/>
    </row>
    <row r="805" spans="3:7" x14ac:dyDescent="0.3">
      <c r="C805" s="56"/>
      <c r="D805" s="56"/>
      <c r="E805" s="55"/>
      <c r="F805" s="55"/>
      <c r="G805" s="55"/>
    </row>
    <row r="806" spans="3:7" x14ac:dyDescent="0.3">
      <c r="C806" s="56"/>
      <c r="D806" s="56"/>
      <c r="E806" s="55"/>
      <c r="F806" s="55"/>
      <c r="G806" s="55"/>
    </row>
    <row r="807" spans="3:7" x14ac:dyDescent="0.3">
      <c r="C807" s="56"/>
      <c r="D807" s="56"/>
      <c r="E807" s="55"/>
      <c r="F807" s="55"/>
      <c r="G807" s="55"/>
    </row>
    <row r="808" spans="3:7" x14ac:dyDescent="0.3">
      <c r="C808" s="56"/>
      <c r="D808" s="56"/>
      <c r="E808" s="55"/>
      <c r="F808" s="55"/>
      <c r="G808" s="55"/>
    </row>
    <row r="809" spans="3:7" x14ac:dyDescent="0.3">
      <c r="C809" s="56"/>
      <c r="D809" s="56"/>
      <c r="E809" s="55"/>
      <c r="F809" s="55"/>
      <c r="G809" s="55"/>
    </row>
    <row r="810" spans="3:7" x14ac:dyDescent="0.3">
      <c r="C810" s="56"/>
      <c r="D810" s="56"/>
      <c r="E810" s="55"/>
      <c r="F810" s="55"/>
      <c r="G810" s="55"/>
    </row>
    <row r="811" spans="3:7" x14ac:dyDescent="0.3">
      <c r="C811" s="56"/>
      <c r="D811" s="56"/>
      <c r="E811" s="55"/>
      <c r="F811" s="55"/>
      <c r="G811" s="55"/>
    </row>
    <row r="812" spans="3:7" x14ac:dyDescent="0.3">
      <c r="C812" s="56"/>
      <c r="D812" s="56"/>
      <c r="E812" s="55"/>
      <c r="F812" s="55"/>
      <c r="G812" s="55"/>
    </row>
    <row r="813" spans="3:7" x14ac:dyDescent="0.3">
      <c r="C813" s="56"/>
      <c r="D813" s="56"/>
      <c r="E813" s="55"/>
      <c r="F813" s="55"/>
      <c r="G813" s="55"/>
    </row>
    <row r="814" spans="3:7" x14ac:dyDescent="0.3">
      <c r="C814" s="56"/>
      <c r="D814" s="56"/>
      <c r="E814" s="55"/>
      <c r="F814" s="55"/>
      <c r="G814" s="55"/>
    </row>
    <row r="815" spans="3:7" x14ac:dyDescent="0.3">
      <c r="C815" s="56"/>
      <c r="D815" s="56"/>
      <c r="E815" s="55"/>
      <c r="F815" s="55"/>
      <c r="G815" s="55"/>
    </row>
    <row r="816" spans="3:7" x14ac:dyDescent="0.3">
      <c r="C816" s="56"/>
      <c r="D816" s="56"/>
      <c r="E816" s="55"/>
      <c r="F816" s="55"/>
      <c r="G816" s="55"/>
    </row>
    <row r="817" spans="3:7" x14ac:dyDescent="0.3">
      <c r="C817" s="56"/>
      <c r="D817" s="56"/>
      <c r="E817" s="55"/>
      <c r="F817" s="55"/>
      <c r="G817" s="55"/>
    </row>
    <row r="818" spans="3:7" x14ac:dyDescent="0.3">
      <c r="C818" s="56"/>
      <c r="D818" s="56"/>
      <c r="E818" s="55"/>
      <c r="F818" s="55"/>
      <c r="G818" s="55"/>
    </row>
    <row r="819" spans="3:7" x14ac:dyDescent="0.3">
      <c r="C819" s="56"/>
      <c r="D819" s="56"/>
      <c r="E819" s="55"/>
      <c r="F819" s="55"/>
      <c r="G819" s="55"/>
    </row>
    <row r="820" spans="3:7" x14ac:dyDescent="0.3">
      <c r="C820" s="56"/>
      <c r="D820" s="56"/>
      <c r="E820" s="55"/>
      <c r="F820" s="55"/>
      <c r="G820" s="55"/>
    </row>
    <row r="821" spans="3:7" x14ac:dyDescent="0.3">
      <c r="C821" s="56"/>
      <c r="D821" s="56"/>
      <c r="E821" s="55"/>
      <c r="F821" s="55"/>
      <c r="G821" s="55"/>
    </row>
    <row r="822" spans="3:7" x14ac:dyDescent="0.3">
      <c r="C822" s="56"/>
      <c r="D822" s="56"/>
      <c r="E822" s="55"/>
      <c r="F822" s="55"/>
      <c r="G822" s="55"/>
    </row>
    <row r="823" spans="3:7" x14ac:dyDescent="0.3">
      <c r="C823" s="56"/>
      <c r="D823" s="56"/>
      <c r="E823" s="55"/>
      <c r="F823" s="55"/>
      <c r="G823" s="55"/>
    </row>
    <row r="824" spans="3:7" x14ac:dyDescent="0.3">
      <c r="C824" s="56"/>
      <c r="D824" s="56"/>
      <c r="E824" s="55"/>
      <c r="F824" s="55"/>
      <c r="G824" s="55"/>
    </row>
    <row r="825" spans="3:7" x14ac:dyDescent="0.3">
      <c r="C825" s="56"/>
      <c r="D825" s="56"/>
      <c r="E825" s="55"/>
      <c r="F825" s="55"/>
      <c r="G825" s="55"/>
    </row>
    <row r="826" spans="3:7" x14ac:dyDescent="0.3">
      <c r="C826" s="56"/>
      <c r="D826" s="56"/>
      <c r="E826" s="55"/>
      <c r="F826" s="55"/>
      <c r="G826" s="55"/>
    </row>
    <row r="827" spans="3:7" x14ac:dyDescent="0.3">
      <c r="C827" s="56"/>
      <c r="D827" s="56"/>
      <c r="E827" s="55"/>
      <c r="F827" s="55"/>
      <c r="G827" s="55"/>
    </row>
    <row r="828" spans="3:7" x14ac:dyDescent="0.3">
      <c r="C828" s="56"/>
      <c r="D828" s="56"/>
      <c r="E828" s="55"/>
      <c r="F828" s="55"/>
      <c r="G828" s="55"/>
    </row>
    <row r="829" spans="3:7" x14ac:dyDescent="0.3">
      <c r="C829" s="56"/>
      <c r="D829" s="56"/>
      <c r="E829" s="55"/>
      <c r="F829" s="55"/>
      <c r="G829" s="55"/>
    </row>
    <row r="830" spans="3:7" x14ac:dyDescent="0.3">
      <c r="C830" s="56"/>
      <c r="D830" s="56"/>
      <c r="E830" s="55"/>
      <c r="F830" s="55"/>
      <c r="G830" s="55"/>
    </row>
    <row r="831" spans="3:7" x14ac:dyDescent="0.3">
      <c r="C831" s="56"/>
      <c r="D831" s="56"/>
      <c r="E831" s="55"/>
      <c r="F831" s="55"/>
      <c r="G831" s="55"/>
    </row>
    <row r="832" spans="3:7" x14ac:dyDescent="0.3">
      <c r="C832" s="56"/>
      <c r="D832" s="56"/>
      <c r="E832" s="55"/>
      <c r="F832" s="55"/>
      <c r="G832" s="55"/>
    </row>
    <row r="833" spans="3:7" x14ac:dyDescent="0.3">
      <c r="C833" s="56"/>
      <c r="D833" s="56"/>
      <c r="E833" s="55"/>
      <c r="F833" s="55"/>
      <c r="G833" s="55"/>
    </row>
    <row r="834" spans="3:7" x14ac:dyDescent="0.3">
      <c r="C834" s="56"/>
      <c r="D834" s="56"/>
      <c r="E834" s="55"/>
      <c r="F834" s="55"/>
      <c r="G834" s="55"/>
    </row>
    <row r="835" spans="3:7" x14ac:dyDescent="0.3">
      <c r="C835" s="56"/>
      <c r="D835" s="56"/>
      <c r="E835" s="55"/>
      <c r="F835" s="55"/>
      <c r="G835" s="55"/>
    </row>
    <row r="836" spans="3:7" x14ac:dyDescent="0.3">
      <c r="C836" s="56"/>
      <c r="D836" s="56"/>
      <c r="E836" s="55"/>
      <c r="F836" s="55"/>
      <c r="G836" s="55"/>
    </row>
    <row r="837" spans="3:7" x14ac:dyDescent="0.3">
      <c r="C837" s="56"/>
      <c r="D837" s="56"/>
      <c r="E837" s="55"/>
      <c r="F837" s="55"/>
      <c r="G837" s="55"/>
    </row>
    <row r="838" spans="3:7" x14ac:dyDescent="0.3">
      <c r="C838" s="56"/>
      <c r="D838" s="56"/>
      <c r="E838" s="55"/>
      <c r="F838" s="55"/>
      <c r="G838" s="55"/>
    </row>
    <row r="839" spans="3:7" x14ac:dyDescent="0.3">
      <c r="C839" s="56"/>
      <c r="D839" s="56"/>
      <c r="E839" s="55"/>
      <c r="F839" s="55"/>
      <c r="G839" s="55"/>
    </row>
    <row r="840" spans="3:7" x14ac:dyDescent="0.3">
      <c r="C840" s="56"/>
      <c r="D840" s="56"/>
      <c r="E840" s="55"/>
      <c r="F840" s="55"/>
      <c r="G840" s="55"/>
    </row>
    <row r="841" spans="3:7" x14ac:dyDescent="0.3">
      <c r="C841" s="56"/>
      <c r="D841" s="56"/>
      <c r="E841" s="55"/>
      <c r="F841" s="55"/>
      <c r="G841" s="55"/>
    </row>
    <row r="842" spans="3:7" x14ac:dyDescent="0.3">
      <c r="C842" s="56"/>
      <c r="D842" s="56"/>
      <c r="E842" s="55"/>
      <c r="F842" s="55"/>
      <c r="G842" s="55"/>
    </row>
    <row r="843" spans="3:7" x14ac:dyDescent="0.3">
      <c r="C843" s="56"/>
      <c r="D843" s="56"/>
      <c r="E843" s="55"/>
      <c r="F843" s="55"/>
      <c r="G843" s="55"/>
    </row>
    <row r="844" spans="3:7" x14ac:dyDescent="0.3">
      <c r="C844" s="56"/>
      <c r="D844" s="56"/>
      <c r="E844" s="55"/>
      <c r="F844" s="55"/>
      <c r="G844" s="55"/>
    </row>
    <row r="845" spans="3:7" x14ac:dyDescent="0.3">
      <c r="C845" s="56"/>
      <c r="D845" s="56"/>
      <c r="E845" s="55"/>
      <c r="F845" s="55"/>
      <c r="G845" s="55"/>
    </row>
    <row r="846" spans="3:7" x14ac:dyDescent="0.3">
      <c r="C846" s="56"/>
      <c r="D846" s="56"/>
      <c r="E846" s="55"/>
      <c r="F846" s="55"/>
      <c r="G846" s="55"/>
    </row>
    <row r="847" spans="3:7" x14ac:dyDescent="0.3">
      <c r="C847" s="56"/>
      <c r="D847" s="56"/>
      <c r="E847" s="55"/>
      <c r="F847" s="55"/>
      <c r="G847" s="55"/>
    </row>
    <row r="848" spans="3:7" x14ac:dyDescent="0.3">
      <c r="C848" s="56"/>
      <c r="D848" s="56"/>
      <c r="E848" s="55"/>
      <c r="F848" s="55"/>
      <c r="G848" s="55"/>
    </row>
    <row r="849" spans="3:7" x14ac:dyDescent="0.3">
      <c r="C849" s="56"/>
      <c r="D849" s="56"/>
      <c r="E849" s="55"/>
      <c r="F849" s="55"/>
      <c r="G849" s="55"/>
    </row>
    <row r="850" spans="3:7" x14ac:dyDescent="0.3">
      <c r="C850" s="56"/>
      <c r="D850" s="56"/>
      <c r="E850" s="55"/>
      <c r="F850" s="55"/>
      <c r="G850" s="55"/>
    </row>
    <row r="851" spans="3:7" x14ac:dyDescent="0.3">
      <c r="C851" s="56"/>
      <c r="D851" s="56"/>
      <c r="E851" s="55"/>
      <c r="F851" s="55"/>
      <c r="G851" s="55"/>
    </row>
    <row r="852" spans="3:7" x14ac:dyDescent="0.3">
      <c r="C852" s="56"/>
      <c r="D852" s="56"/>
      <c r="E852" s="55"/>
      <c r="F852" s="55"/>
      <c r="G852" s="55"/>
    </row>
    <row r="853" spans="3:7" x14ac:dyDescent="0.3">
      <c r="C853" s="56"/>
      <c r="D853" s="56"/>
      <c r="E853" s="55"/>
      <c r="F853" s="55"/>
      <c r="G853" s="55"/>
    </row>
    <row r="854" spans="3:7" x14ac:dyDescent="0.3">
      <c r="C854" s="56"/>
      <c r="D854" s="56"/>
      <c r="E854" s="55"/>
      <c r="F854" s="55"/>
      <c r="G854" s="55"/>
    </row>
    <row r="855" spans="3:7" x14ac:dyDescent="0.3">
      <c r="C855" s="56"/>
      <c r="D855" s="56"/>
      <c r="E855" s="55"/>
      <c r="F855" s="55"/>
      <c r="G855" s="55"/>
    </row>
    <row r="856" spans="3:7" x14ac:dyDescent="0.3">
      <c r="C856" s="56"/>
      <c r="D856" s="56"/>
      <c r="E856" s="55"/>
      <c r="F856" s="55"/>
      <c r="G856" s="55"/>
    </row>
    <row r="857" spans="3:7" x14ac:dyDescent="0.3">
      <c r="C857" s="56"/>
      <c r="D857" s="56"/>
      <c r="E857" s="55"/>
      <c r="F857" s="55"/>
      <c r="G857" s="55"/>
    </row>
    <row r="858" spans="3:7" x14ac:dyDescent="0.3">
      <c r="C858" s="56"/>
      <c r="D858" s="56"/>
      <c r="E858" s="55"/>
      <c r="F858" s="55"/>
      <c r="G858" s="55"/>
    </row>
    <row r="859" spans="3:7" x14ac:dyDescent="0.3">
      <c r="C859" s="56"/>
      <c r="D859" s="56"/>
      <c r="E859" s="55"/>
      <c r="F859" s="55"/>
      <c r="G859" s="55"/>
    </row>
    <row r="860" spans="3:7" x14ac:dyDescent="0.3">
      <c r="C860" s="56"/>
      <c r="D860" s="56"/>
      <c r="E860" s="55"/>
      <c r="F860" s="55"/>
      <c r="G860" s="55"/>
    </row>
    <row r="861" spans="3:7" x14ac:dyDescent="0.3">
      <c r="C861" s="56"/>
      <c r="D861" s="56"/>
      <c r="E861" s="55"/>
      <c r="F861" s="55"/>
      <c r="G861" s="55"/>
    </row>
    <row r="862" spans="3:7" x14ac:dyDescent="0.3">
      <c r="C862" s="56"/>
      <c r="D862" s="56"/>
      <c r="E862" s="55"/>
      <c r="F862" s="55"/>
      <c r="G862" s="55"/>
    </row>
    <row r="863" spans="3:7" x14ac:dyDescent="0.3">
      <c r="C863" s="56"/>
      <c r="D863" s="56"/>
      <c r="E863" s="55"/>
      <c r="F863" s="55"/>
      <c r="G863" s="55"/>
    </row>
    <row r="864" spans="3:7" x14ac:dyDescent="0.3">
      <c r="C864" s="56"/>
      <c r="D864" s="56"/>
      <c r="E864" s="55"/>
      <c r="F864" s="55"/>
      <c r="G864" s="55"/>
    </row>
    <row r="865" spans="3:7" x14ac:dyDescent="0.3">
      <c r="C865" s="56"/>
      <c r="D865" s="56"/>
      <c r="E865" s="55"/>
      <c r="F865" s="55"/>
      <c r="G865" s="55"/>
    </row>
    <row r="866" spans="3:7" x14ac:dyDescent="0.3">
      <c r="C866" s="56"/>
      <c r="D866" s="56"/>
      <c r="E866" s="55"/>
      <c r="F866" s="55"/>
      <c r="G866" s="55"/>
    </row>
    <row r="867" spans="3:7" x14ac:dyDescent="0.3">
      <c r="C867" s="56"/>
      <c r="D867" s="56"/>
      <c r="E867" s="55"/>
      <c r="F867" s="55"/>
      <c r="G867" s="55"/>
    </row>
    <row r="868" spans="3:7" x14ac:dyDescent="0.3">
      <c r="C868" s="56"/>
      <c r="D868" s="56"/>
      <c r="E868" s="55"/>
      <c r="F868" s="55"/>
      <c r="G868" s="55"/>
    </row>
    <row r="869" spans="3:7" x14ac:dyDescent="0.3">
      <c r="C869" s="56"/>
      <c r="D869" s="56"/>
      <c r="E869" s="55"/>
      <c r="F869" s="55"/>
      <c r="G869" s="55"/>
    </row>
    <row r="870" spans="3:7" x14ac:dyDescent="0.3">
      <c r="C870" s="56"/>
      <c r="D870" s="56"/>
      <c r="E870" s="55"/>
      <c r="F870" s="55"/>
      <c r="G870" s="55"/>
    </row>
    <row r="871" spans="3:7" x14ac:dyDescent="0.3">
      <c r="C871" s="56"/>
      <c r="D871" s="56"/>
      <c r="E871" s="55"/>
      <c r="F871" s="55"/>
      <c r="G871" s="55"/>
    </row>
    <row r="872" spans="3:7" x14ac:dyDescent="0.3">
      <c r="C872" s="56"/>
      <c r="D872" s="56"/>
      <c r="E872" s="55"/>
      <c r="F872" s="55"/>
      <c r="G872" s="55"/>
    </row>
    <row r="873" spans="3:7" x14ac:dyDescent="0.3">
      <c r="C873" s="56"/>
      <c r="D873" s="56"/>
      <c r="E873" s="55"/>
      <c r="F873" s="55"/>
      <c r="G873" s="55"/>
    </row>
    <row r="874" spans="3:7" x14ac:dyDescent="0.3">
      <c r="C874" s="56"/>
      <c r="D874" s="56"/>
      <c r="E874" s="55"/>
      <c r="F874" s="55"/>
      <c r="G874" s="55"/>
    </row>
    <row r="875" spans="3:7" x14ac:dyDescent="0.3">
      <c r="C875" s="56"/>
      <c r="D875" s="56"/>
      <c r="E875" s="55"/>
      <c r="F875" s="55"/>
      <c r="G875" s="55"/>
    </row>
    <row r="876" spans="3:7" x14ac:dyDescent="0.3">
      <c r="C876" s="56"/>
      <c r="D876" s="56"/>
      <c r="E876" s="55"/>
      <c r="F876" s="55"/>
      <c r="G876" s="55"/>
    </row>
    <row r="877" spans="3:7" x14ac:dyDescent="0.3">
      <c r="C877" s="56"/>
      <c r="D877" s="56"/>
      <c r="E877" s="55"/>
      <c r="F877" s="55"/>
      <c r="G877" s="55"/>
    </row>
    <row r="878" spans="3:7" x14ac:dyDescent="0.3">
      <c r="C878" s="56"/>
      <c r="D878" s="56"/>
      <c r="E878" s="55"/>
      <c r="F878" s="55"/>
      <c r="G878" s="55"/>
    </row>
    <row r="879" spans="3:7" x14ac:dyDescent="0.3">
      <c r="C879" s="56"/>
      <c r="D879" s="56"/>
      <c r="E879" s="55"/>
      <c r="F879" s="55"/>
      <c r="G879" s="55"/>
    </row>
    <row r="880" spans="3:7" x14ac:dyDescent="0.3">
      <c r="C880" s="56"/>
      <c r="D880" s="56"/>
      <c r="E880" s="55"/>
      <c r="F880" s="55"/>
      <c r="G880" s="55"/>
    </row>
    <row r="881" spans="3:7" x14ac:dyDescent="0.3">
      <c r="C881" s="56"/>
      <c r="D881" s="56"/>
      <c r="E881" s="55"/>
      <c r="F881" s="55"/>
      <c r="G881" s="55"/>
    </row>
    <row r="882" spans="3:7" x14ac:dyDescent="0.3">
      <c r="C882" s="56"/>
      <c r="D882" s="56"/>
      <c r="E882" s="55"/>
      <c r="F882" s="55"/>
      <c r="G882" s="55"/>
    </row>
    <row r="883" spans="3:7" x14ac:dyDescent="0.3">
      <c r="C883" s="56"/>
      <c r="D883" s="56"/>
      <c r="E883" s="55"/>
      <c r="F883" s="55"/>
      <c r="G883" s="55"/>
    </row>
    <row r="884" spans="3:7" x14ac:dyDescent="0.3">
      <c r="C884" s="56"/>
      <c r="D884" s="56"/>
      <c r="E884" s="55"/>
      <c r="F884" s="55"/>
      <c r="G884" s="55"/>
    </row>
    <row r="885" spans="3:7" x14ac:dyDescent="0.3">
      <c r="C885" s="56"/>
      <c r="D885" s="56"/>
      <c r="E885" s="55"/>
      <c r="F885" s="55"/>
      <c r="G885" s="55"/>
    </row>
    <row r="886" spans="3:7" x14ac:dyDescent="0.3">
      <c r="C886" s="56"/>
      <c r="D886" s="56"/>
      <c r="E886" s="55"/>
      <c r="F886" s="55"/>
      <c r="G886" s="55"/>
    </row>
    <row r="887" spans="3:7" x14ac:dyDescent="0.3">
      <c r="C887" s="56"/>
      <c r="D887" s="56"/>
      <c r="E887" s="55"/>
      <c r="F887" s="55"/>
      <c r="G887" s="55"/>
    </row>
    <row r="888" spans="3:7" x14ac:dyDescent="0.3">
      <c r="C888" s="56"/>
      <c r="D888" s="56"/>
      <c r="E888" s="55"/>
      <c r="F888" s="55"/>
      <c r="G888" s="55"/>
    </row>
    <row r="889" spans="3:7" x14ac:dyDescent="0.3">
      <c r="C889" s="56"/>
      <c r="D889" s="56"/>
      <c r="E889" s="55"/>
      <c r="F889" s="55"/>
      <c r="G889" s="55"/>
    </row>
    <row r="890" spans="3:7" x14ac:dyDescent="0.3">
      <c r="C890" s="56"/>
      <c r="D890" s="56"/>
      <c r="E890" s="55"/>
      <c r="F890" s="55"/>
      <c r="G890" s="55"/>
    </row>
    <row r="891" spans="3:7" x14ac:dyDescent="0.3">
      <c r="C891" s="56"/>
      <c r="D891" s="56"/>
      <c r="E891" s="55"/>
      <c r="F891" s="55"/>
      <c r="G891" s="55"/>
    </row>
    <row r="892" spans="3:7" x14ac:dyDescent="0.3">
      <c r="C892" s="56"/>
      <c r="D892" s="56"/>
      <c r="E892" s="55"/>
      <c r="F892" s="55"/>
      <c r="G892" s="55"/>
    </row>
    <row r="893" spans="3:7" x14ac:dyDescent="0.3">
      <c r="C893" s="56"/>
      <c r="D893" s="56"/>
      <c r="E893" s="55"/>
      <c r="F893" s="55"/>
      <c r="G893" s="55"/>
    </row>
    <row r="894" spans="3:7" x14ac:dyDescent="0.3">
      <c r="C894" s="56"/>
      <c r="D894" s="56"/>
      <c r="E894" s="55"/>
      <c r="F894" s="55"/>
      <c r="G894" s="55"/>
    </row>
    <row r="895" spans="3:7" x14ac:dyDescent="0.3">
      <c r="C895" s="56"/>
      <c r="D895" s="56"/>
      <c r="E895" s="55"/>
      <c r="F895" s="55"/>
      <c r="G895" s="55"/>
    </row>
    <row r="896" spans="3:7" x14ac:dyDescent="0.3">
      <c r="C896" s="56"/>
      <c r="D896" s="56"/>
      <c r="E896" s="55"/>
      <c r="F896" s="55"/>
      <c r="G896" s="55"/>
    </row>
    <row r="897" spans="3:7" x14ac:dyDescent="0.3">
      <c r="C897" s="56"/>
      <c r="D897" s="56"/>
      <c r="E897" s="55"/>
      <c r="F897" s="55"/>
      <c r="G897" s="55"/>
    </row>
    <row r="898" spans="3:7" x14ac:dyDescent="0.3">
      <c r="C898" s="56"/>
      <c r="D898" s="56"/>
      <c r="E898" s="55"/>
      <c r="F898" s="55"/>
      <c r="G898" s="55"/>
    </row>
    <row r="899" spans="3:7" x14ac:dyDescent="0.3">
      <c r="C899" s="56"/>
      <c r="D899" s="56"/>
      <c r="E899" s="55"/>
      <c r="F899" s="55"/>
      <c r="G899" s="55"/>
    </row>
    <row r="900" spans="3:7" x14ac:dyDescent="0.3">
      <c r="C900" s="56"/>
      <c r="D900" s="56"/>
      <c r="E900" s="55"/>
      <c r="F900" s="55"/>
      <c r="G900" s="55"/>
    </row>
    <row r="901" spans="3:7" x14ac:dyDescent="0.3">
      <c r="C901" s="56"/>
      <c r="D901" s="56"/>
      <c r="E901" s="55"/>
      <c r="F901" s="55"/>
      <c r="G901" s="55"/>
    </row>
    <row r="902" spans="3:7" x14ac:dyDescent="0.3">
      <c r="C902" s="56"/>
      <c r="D902" s="56"/>
      <c r="E902" s="55"/>
      <c r="F902" s="55"/>
      <c r="G902" s="55"/>
    </row>
    <row r="903" spans="3:7" x14ac:dyDescent="0.3">
      <c r="C903" s="56"/>
      <c r="D903" s="56"/>
      <c r="E903" s="55"/>
      <c r="F903" s="55"/>
      <c r="G903" s="55"/>
    </row>
    <row r="904" spans="3:7" x14ac:dyDescent="0.3">
      <c r="C904" s="56"/>
      <c r="D904" s="56"/>
      <c r="E904" s="55"/>
      <c r="F904" s="55"/>
      <c r="G904" s="55"/>
    </row>
    <row r="905" spans="3:7" x14ac:dyDescent="0.3">
      <c r="C905" s="56"/>
      <c r="D905" s="56"/>
      <c r="E905" s="55"/>
      <c r="F905" s="55"/>
      <c r="G905" s="55"/>
    </row>
    <row r="906" spans="3:7" x14ac:dyDescent="0.3">
      <c r="C906" s="56"/>
      <c r="D906" s="56"/>
      <c r="E906" s="55"/>
      <c r="F906" s="55"/>
      <c r="G906" s="55"/>
    </row>
    <row r="907" spans="3:7" x14ac:dyDescent="0.3">
      <c r="C907" s="56"/>
      <c r="D907" s="56"/>
      <c r="E907" s="55"/>
      <c r="F907" s="55"/>
      <c r="G907" s="55"/>
    </row>
    <row r="908" spans="3:7" x14ac:dyDescent="0.3">
      <c r="C908" s="56"/>
      <c r="D908" s="56"/>
      <c r="E908" s="55"/>
      <c r="F908" s="55"/>
      <c r="G908" s="55"/>
    </row>
    <row r="909" spans="3:7" x14ac:dyDescent="0.3">
      <c r="C909" s="56"/>
      <c r="D909" s="56"/>
      <c r="E909" s="55"/>
      <c r="F909" s="55"/>
      <c r="G909" s="55"/>
    </row>
    <row r="910" spans="3:7" x14ac:dyDescent="0.3">
      <c r="C910" s="56"/>
      <c r="D910" s="56"/>
      <c r="E910" s="55"/>
      <c r="F910" s="55"/>
      <c r="G910" s="55"/>
    </row>
    <row r="911" spans="3:7" x14ac:dyDescent="0.3">
      <c r="C911" s="56"/>
      <c r="D911" s="56"/>
      <c r="E911" s="55"/>
      <c r="F911" s="55"/>
      <c r="G911" s="55"/>
    </row>
    <row r="912" spans="3:7" x14ac:dyDescent="0.3">
      <c r="C912" s="56"/>
      <c r="D912" s="56"/>
      <c r="E912" s="55"/>
      <c r="F912" s="55"/>
      <c r="G912" s="55"/>
    </row>
    <row r="913" spans="3:7" x14ac:dyDescent="0.3">
      <c r="C913" s="56"/>
      <c r="D913" s="56"/>
      <c r="E913" s="55"/>
      <c r="F913" s="55"/>
      <c r="G913" s="55"/>
    </row>
    <row r="914" spans="3:7" x14ac:dyDescent="0.3">
      <c r="C914" s="56"/>
      <c r="D914" s="56"/>
      <c r="E914" s="55"/>
      <c r="F914" s="55"/>
      <c r="G914" s="55"/>
    </row>
    <row r="915" spans="3:7" x14ac:dyDescent="0.3">
      <c r="C915" s="56"/>
      <c r="D915" s="56"/>
      <c r="E915" s="55"/>
      <c r="F915" s="55"/>
      <c r="G915" s="55"/>
    </row>
    <row r="916" spans="3:7" x14ac:dyDescent="0.3">
      <c r="C916" s="56"/>
      <c r="D916" s="56"/>
      <c r="E916" s="55"/>
      <c r="F916" s="55"/>
      <c r="G916" s="55"/>
    </row>
    <row r="917" spans="3:7" x14ac:dyDescent="0.3">
      <c r="C917" s="56"/>
      <c r="D917" s="56"/>
      <c r="E917" s="55"/>
      <c r="F917" s="55"/>
      <c r="G917" s="55"/>
    </row>
    <row r="918" spans="3:7" x14ac:dyDescent="0.3">
      <c r="C918" s="56"/>
      <c r="D918" s="56"/>
      <c r="E918" s="55"/>
      <c r="F918" s="55"/>
      <c r="G918" s="55"/>
    </row>
    <row r="919" spans="3:7" x14ac:dyDescent="0.3">
      <c r="C919" s="56"/>
      <c r="D919" s="56"/>
      <c r="E919" s="55"/>
      <c r="F919" s="55"/>
      <c r="G919" s="55"/>
    </row>
    <row r="920" spans="3:7" x14ac:dyDescent="0.3">
      <c r="C920" s="56"/>
      <c r="D920" s="56"/>
      <c r="E920" s="55"/>
      <c r="F920" s="55"/>
      <c r="G920" s="55"/>
    </row>
    <row r="921" spans="3:7" x14ac:dyDescent="0.3">
      <c r="C921" s="56"/>
      <c r="D921" s="56"/>
      <c r="E921" s="55"/>
      <c r="F921" s="55"/>
      <c r="G921" s="55"/>
    </row>
    <row r="922" spans="3:7" x14ac:dyDescent="0.3">
      <c r="C922" s="56"/>
      <c r="D922" s="56"/>
      <c r="E922" s="55"/>
      <c r="F922" s="55"/>
      <c r="G922" s="55"/>
    </row>
    <row r="923" spans="3:7" x14ac:dyDescent="0.3">
      <c r="C923" s="56"/>
      <c r="D923" s="56"/>
      <c r="E923" s="55"/>
      <c r="F923" s="55"/>
      <c r="G923" s="55"/>
    </row>
    <row r="924" spans="3:7" x14ac:dyDescent="0.3">
      <c r="C924" s="56"/>
      <c r="D924" s="56"/>
      <c r="E924" s="55"/>
      <c r="F924" s="55"/>
      <c r="G924" s="55"/>
    </row>
    <row r="925" spans="3:7" x14ac:dyDescent="0.3">
      <c r="C925" s="56"/>
      <c r="D925" s="56"/>
      <c r="E925" s="55"/>
      <c r="F925" s="55"/>
      <c r="G925" s="55"/>
    </row>
    <row r="926" spans="3:7" x14ac:dyDescent="0.3">
      <c r="C926" s="56"/>
      <c r="D926" s="56"/>
      <c r="E926" s="55"/>
      <c r="F926" s="55"/>
      <c r="G926" s="55"/>
    </row>
    <row r="927" spans="3:7" x14ac:dyDescent="0.3">
      <c r="C927" s="56"/>
      <c r="D927" s="56"/>
      <c r="E927" s="55"/>
      <c r="F927" s="55"/>
      <c r="G927" s="55"/>
    </row>
    <row r="928" spans="3:7" x14ac:dyDescent="0.3">
      <c r="C928" s="56"/>
      <c r="D928" s="56"/>
      <c r="E928" s="55"/>
      <c r="F928" s="55"/>
      <c r="G928" s="55"/>
    </row>
    <row r="929" spans="3:7" x14ac:dyDescent="0.3">
      <c r="C929" s="56"/>
      <c r="D929" s="56"/>
      <c r="E929" s="55"/>
      <c r="F929" s="55"/>
      <c r="G929" s="55"/>
    </row>
    <row r="930" spans="3:7" x14ac:dyDescent="0.3">
      <c r="C930" s="56"/>
      <c r="D930" s="56"/>
      <c r="E930" s="55"/>
      <c r="F930" s="55"/>
      <c r="G930" s="55"/>
    </row>
    <row r="931" spans="3:7" x14ac:dyDescent="0.3">
      <c r="C931" s="56"/>
      <c r="D931" s="56"/>
      <c r="E931" s="55"/>
      <c r="F931" s="55"/>
      <c r="G931" s="55"/>
    </row>
    <row r="932" spans="3:7" x14ac:dyDescent="0.3">
      <c r="C932" s="56"/>
      <c r="D932" s="56"/>
      <c r="E932" s="55"/>
      <c r="F932" s="55"/>
      <c r="G932" s="55"/>
    </row>
    <row r="933" spans="3:7" x14ac:dyDescent="0.3">
      <c r="C933" s="56"/>
      <c r="D933" s="56"/>
      <c r="E933" s="55"/>
      <c r="F933" s="55"/>
      <c r="G933" s="55"/>
    </row>
    <row r="934" spans="3:7" x14ac:dyDescent="0.3">
      <c r="C934" s="56"/>
      <c r="D934" s="56"/>
      <c r="E934" s="55"/>
      <c r="F934" s="55"/>
      <c r="G934" s="55"/>
    </row>
    <row r="935" spans="3:7" x14ac:dyDescent="0.3">
      <c r="C935" s="56"/>
      <c r="D935" s="56"/>
      <c r="E935" s="55"/>
      <c r="F935" s="55"/>
      <c r="G935" s="55"/>
    </row>
    <row r="936" spans="3:7" x14ac:dyDescent="0.3">
      <c r="C936" s="56"/>
      <c r="D936" s="56"/>
      <c r="E936" s="55"/>
      <c r="F936" s="55"/>
      <c r="G936" s="55"/>
    </row>
    <row r="937" spans="3:7" x14ac:dyDescent="0.3">
      <c r="C937" s="56"/>
      <c r="D937" s="56"/>
      <c r="E937" s="55"/>
      <c r="F937" s="55"/>
      <c r="G937" s="55"/>
    </row>
    <row r="938" spans="3:7" x14ac:dyDescent="0.3">
      <c r="C938" s="56"/>
      <c r="D938" s="56"/>
      <c r="E938" s="55"/>
      <c r="F938" s="55"/>
      <c r="G938" s="55"/>
    </row>
    <row r="939" spans="3:7" x14ac:dyDescent="0.3">
      <c r="C939" s="56"/>
      <c r="D939" s="56"/>
      <c r="E939" s="55"/>
      <c r="F939" s="55"/>
      <c r="G939" s="55"/>
    </row>
    <row r="940" spans="3:7" x14ac:dyDescent="0.3">
      <c r="C940" s="56"/>
      <c r="D940" s="56"/>
      <c r="E940" s="55"/>
      <c r="F940" s="55"/>
      <c r="G940" s="55"/>
    </row>
    <row r="941" spans="3:7" x14ac:dyDescent="0.3">
      <c r="C941" s="56"/>
      <c r="D941" s="56"/>
      <c r="E941" s="55"/>
      <c r="F941" s="55"/>
      <c r="G941" s="55"/>
    </row>
    <row r="942" spans="3:7" x14ac:dyDescent="0.3">
      <c r="C942" s="56"/>
      <c r="D942" s="56"/>
      <c r="E942" s="55"/>
      <c r="F942" s="55"/>
      <c r="G942" s="55"/>
    </row>
    <row r="943" spans="3:7" x14ac:dyDescent="0.3">
      <c r="C943" s="56"/>
      <c r="D943" s="56"/>
      <c r="E943" s="55"/>
      <c r="F943" s="55"/>
      <c r="G943" s="55"/>
    </row>
    <row r="944" spans="3:7" x14ac:dyDescent="0.3">
      <c r="C944" s="56"/>
      <c r="D944" s="56"/>
      <c r="E944" s="55"/>
      <c r="F944" s="55"/>
      <c r="G944" s="55"/>
    </row>
    <row r="945" spans="3:7" x14ac:dyDescent="0.3">
      <c r="C945" s="56"/>
      <c r="D945" s="56"/>
      <c r="E945" s="55"/>
      <c r="F945" s="55"/>
      <c r="G945" s="55"/>
    </row>
    <row r="946" spans="3:7" x14ac:dyDescent="0.3">
      <c r="C946" s="56"/>
      <c r="D946" s="56"/>
      <c r="E946" s="55"/>
      <c r="F946" s="55"/>
      <c r="G946" s="55"/>
    </row>
    <row r="947" spans="3:7" x14ac:dyDescent="0.3">
      <c r="C947" s="56"/>
      <c r="D947" s="56"/>
      <c r="E947" s="55"/>
      <c r="F947" s="55"/>
      <c r="G947" s="55"/>
    </row>
    <row r="948" spans="3:7" x14ac:dyDescent="0.3">
      <c r="C948" s="56"/>
      <c r="D948" s="56"/>
      <c r="E948" s="55"/>
      <c r="F948" s="55"/>
      <c r="G948" s="55"/>
    </row>
    <row r="949" spans="3:7" x14ac:dyDescent="0.3">
      <c r="C949" s="56"/>
      <c r="D949" s="56"/>
      <c r="E949" s="55"/>
      <c r="F949" s="55"/>
      <c r="G949" s="55"/>
    </row>
    <row r="950" spans="3:7" x14ac:dyDescent="0.3">
      <c r="C950" s="56"/>
      <c r="D950" s="56"/>
      <c r="E950" s="55"/>
      <c r="F950" s="55"/>
      <c r="G950" s="55"/>
    </row>
    <row r="951" spans="3:7" x14ac:dyDescent="0.3">
      <c r="C951" s="56"/>
      <c r="D951" s="56"/>
      <c r="E951" s="55"/>
      <c r="F951" s="55"/>
      <c r="G951" s="55"/>
    </row>
    <row r="952" spans="3:7" x14ac:dyDescent="0.3">
      <c r="C952" s="56"/>
      <c r="D952" s="56"/>
      <c r="E952" s="55"/>
      <c r="F952" s="55"/>
      <c r="G952" s="55"/>
    </row>
    <row r="953" spans="3:7" x14ac:dyDescent="0.3">
      <c r="C953" s="56"/>
      <c r="D953" s="56"/>
      <c r="E953" s="55"/>
      <c r="F953" s="55"/>
      <c r="G953" s="55"/>
    </row>
    <row r="954" spans="3:7" x14ac:dyDescent="0.3">
      <c r="C954" s="56"/>
      <c r="D954" s="56"/>
      <c r="E954" s="55"/>
      <c r="F954" s="55"/>
      <c r="G954" s="55"/>
    </row>
    <row r="955" spans="3:7" x14ac:dyDescent="0.3">
      <c r="C955" s="56"/>
      <c r="D955" s="56"/>
      <c r="E955" s="55"/>
      <c r="F955" s="55"/>
      <c r="G955" s="55"/>
    </row>
    <row r="956" spans="3:7" x14ac:dyDescent="0.3">
      <c r="C956" s="56"/>
      <c r="D956" s="56"/>
      <c r="E956" s="55"/>
      <c r="F956" s="55"/>
      <c r="G956" s="55"/>
    </row>
    <row r="957" spans="3:7" x14ac:dyDescent="0.3">
      <c r="C957" s="56"/>
      <c r="D957" s="56"/>
      <c r="E957" s="55"/>
      <c r="F957" s="55"/>
      <c r="G957" s="55"/>
    </row>
    <row r="958" spans="3:7" x14ac:dyDescent="0.3">
      <c r="C958" s="56"/>
      <c r="D958" s="56"/>
      <c r="E958" s="55"/>
      <c r="F958" s="55"/>
      <c r="G958" s="55"/>
    </row>
    <row r="959" spans="3:7" x14ac:dyDescent="0.3">
      <c r="C959" s="56"/>
      <c r="D959" s="56"/>
      <c r="E959" s="55"/>
      <c r="F959" s="55"/>
      <c r="G959" s="55"/>
    </row>
    <row r="960" spans="3:7" x14ac:dyDescent="0.3">
      <c r="C960" s="56"/>
      <c r="D960" s="56"/>
      <c r="E960" s="55"/>
      <c r="F960" s="55"/>
      <c r="G960" s="55"/>
    </row>
    <row r="961" spans="3:7" x14ac:dyDescent="0.3">
      <c r="C961" s="56"/>
      <c r="D961" s="56"/>
      <c r="E961" s="55"/>
      <c r="F961" s="55"/>
      <c r="G961" s="55"/>
    </row>
    <row r="962" spans="3:7" x14ac:dyDescent="0.3">
      <c r="C962" s="56"/>
      <c r="D962" s="56"/>
      <c r="E962" s="55"/>
      <c r="F962" s="55"/>
      <c r="G962" s="55"/>
    </row>
    <row r="963" spans="3:7" x14ac:dyDescent="0.3">
      <c r="C963" s="56"/>
      <c r="D963" s="56"/>
      <c r="E963" s="55"/>
      <c r="F963" s="55"/>
      <c r="G963" s="55"/>
    </row>
    <row r="964" spans="3:7" x14ac:dyDescent="0.3">
      <c r="C964" s="56"/>
      <c r="D964" s="56"/>
      <c r="E964" s="55"/>
      <c r="F964" s="55"/>
      <c r="G964" s="55"/>
    </row>
    <row r="965" spans="3:7" x14ac:dyDescent="0.3">
      <c r="C965" s="56"/>
      <c r="D965" s="56"/>
      <c r="E965" s="55"/>
      <c r="F965" s="55"/>
      <c r="G965" s="55"/>
    </row>
    <row r="966" spans="3:7" x14ac:dyDescent="0.3">
      <c r="C966" s="56"/>
      <c r="D966" s="56"/>
      <c r="E966" s="55"/>
      <c r="F966" s="55"/>
      <c r="G966" s="55"/>
    </row>
    <row r="967" spans="3:7" x14ac:dyDescent="0.3">
      <c r="C967" s="56"/>
      <c r="D967" s="56"/>
      <c r="E967" s="55"/>
      <c r="F967" s="55"/>
      <c r="G967" s="55"/>
    </row>
    <row r="968" spans="3:7" x14ac:dyDescent="0.3">
      <c r="C968" s="56"/>
      <c r="D968" s="56"/>
      <c r="E968" s="55"/>
      <c r="F968" s="55"/>
      <c r="G968" s="55"/>
    </row>
    <row r="969" spans="3:7" x14ac:dyDescent="0.3">
      <c r="C969" s="56"/>
      <c r="D969" s="56"/>
      <c r="E969" s="55"/>
      <c r="F969" s="55"/>
      <c r="G969" s="55"/>
    </row>
    <row r="970" spans="3:7" x14ac:dyDescent="0.3">
      <c r="C970" s="56"/>
      <c r="D970" s="56"/>
      <c r="E970" s="55"/>
      <c r="F970" s="55"/>
      <c r="G970" s="55"/>
    </row>
    <row r="971" spans="3:7" x14ac:dyDescent="0.3">
      <c r="C971" s="56"/>
      <c r="D971" s="56"/>
      <c r="E971" s="55"/>
      <c r="F971" s="55"/>
      <c r="G971" s="55"/>
    </row>
    <row r="972" spans="3:7" x14ac:dyDescent="0.3">
      <c r="C972" s="56"/>
      <c r="D972" s="56"/>
      <c r="E972" s="55"/>
      <c r="F972" s="55"/>
      <c r="G972" s="55"/>
    </row>
    <row r="973" spans="3:7" x14ac:dyDescent="0.3">
      <c r="C973" s="56"/>
      <c r="D973" s="56"/>
      <c r="E973" s="55"/>
      <c r="F973" s="55"/>
      <c r="G973" s="55"/>
    </row>
    <row r="974" spans="3:7" x14ac:dyDescent="0.3">
      <c r="C974" s="56"/>
      <c r="D974" s="56"/>
      <c r="E974" s="55"/>
      <c r="F974" s="55"/>
      <c r="G974" s="55"/>
    </row>
    <row r="975" spans="3:7" x14ac:dyDescent="0.3">
      <c r="C975" s="56"/>
      <c r="D975" s="56"/>
      <c r="E975" s="55"/>
      <c r="F975" s="55"/>
      <c r="G975" s="55"/>
    </row>
    <row r="976" spans="3:7" x14ac:dyDescent="0.3">
      <c r="C976" s="56"/>
      <c r="D976" s="56"/>
      <c r="E976" s="55"/>
      <c r="F976" s="55"/>
      <c r="G976" s="55"/>
    </row>
    <row r="977" spans="3:7" x14ac:dyDescent="0.3">
      <c r="C977" s="56"/>
      <c r="D977" s="56"/>
      <c r="E977" s="55"/>
      <c r="F977" s="55"/>
      <c r="G977" s="55"/>
    </row>
    <row r="978" spans="3:7" x14ac:dyDescent="0.3">
      <c r="C978" s="56"/>
      <c r="D978" s="56"/>
      <c r="E978" s="55"/>
      <c r="F978" s="55"/>
      <c r="G978" s="55"/>
    </row>
    <row r="979" spans="3:7" x14ac:dyDescent="0.3">
      <c r="C979" s="56"/>
      <c r="D979" s="56"/>
      <c r="E979" s="55"/>
      <c r="F979" s="55"/>
      <c r="G979" s="55"/>
    </row>
    <row r="980" spans="3:7" x14ac:dyDescent="0.3">
      <c r="C980" s="56"/>
      <c r="D980" s="56"/>
      <c r="E980" s="55"/>
      <c r="F980" s="55"/>
      <c r="G980" s="55"/>
    </row>
    <row r="981" spans="3:7" x14ac:dyDescent="0.3">
      <c r="C981" s="56"/>
      <c r="D981" s="56"/>
      <c r="E981" s="55"/>
      <c r="F981" s="55"/>
      <c r="G981" s="55"/>
    </row>
    <row r="982" spans="3:7" x14ac:dyDescent="0.3">
      <c r="C982" s="56"/>
      <c r="D982" s="56"/>
      <c r="E982" s="55"/>
      <c r="F982" s="55"/>
      <c r="G982" s="55"/>
    </row>
    <row r="983" spans="3:7" x14ac:dyDescent="0.3">
      <c r="C983" s="56"/>
      <c r="D983" s="56"/>
      <c r="E983" s="55"/>
      <c r="F983" s="55"/>
      <c r="G983" s="55"/>
    </row>
    <row r="984" spans="3:7" x14ac:dyDescent="0.3">
      <c r="C984" s="56"/>
      <c r="D984" s="56"/>
      <c r="E984" s="55"/>
      <c r="F984" s="55"/>
      <c r="G984" s="55"/>
    </row>
    <row r="985" spans="3:7" x14ac:dyDescent="0.3">
      <c r="C985" s="56"/>
      <c r="D985" s="56"/>
      <c r="E985" s="55"/>
      <c r="F985" s="55"/>
      <c r="G985" s="55"/>
    </row>
    <row r="986" spans="3:7" x14ac:dyDescent="0.3">
      <c r="C986" s="56"/>
      <c r="D986" s="56"/>
      <c r="E986" s="55"/>
      <c r="F986" s="55"/>
      <c r="G986" s="55"/>
    </row>
    <row r="987" spans="3:7" x14ac:dyDescent="0.3">
      <c r="C987" s="56"/>
      <c r="D987" s="56"/>
      <c r="E987" s="55"/>
      <c r="F987" s="55"/>
      <c r="G987" s="55"/>
    </row>
    <row r="988" spans="3:7" x14ac:dyDescent="0.3">
      <c r="C988" s="56"/>
      <c r="D988" s="56"/>
      <c r="E988" s="55"/>
      <c r="F988" s="55"/>
      <c r="G988" s="55"/>
    </row>
    <row r="989" spans="3:7" x14ac:dyDescent="0.3">
      <c r="C989" s="56"/>
      <c r="D989" s="56"/>
      <c r="E989" s="55"/>
      <c r="F989" s="55"/>
      <c r="G989" s="55"/>
    </row>
    <row r="990" spans="3:7" x14ac:dyDescent="0.3">
      <c r="C990" s="56"/>
      <c r="D990" s="56"/>
      <c r="E990" s="55"/>
      <c r="F990" s="55"/>
      <c r="G990" s="55"/>
    </row>
    <row r="991" spans="3:7" x14ac:dyDescent="0.3">
      <c r="C991" s="56"/>
      <c r="D991" s="56"/>
      <c r="E991" s="55"/>
      <c r="F991" s="55"/>
      <c r="G991" s="55"/>
    </row>
    <row r="992" spans="3:7" x14ac:dyDescent="0.3">
      <c r="C992" s="56"/>
      <c r="D992" s="56"/>
      <c r="E992" s="55"/>
      <c r="F992" s="55"/>
      <c r="G992" s="55"/>
    </row>
    <row r="993" spans="3:7" x14ac:dyDescent="0.3">
      <c r="C993" s="56"/>
      <c r="D993" s="56"/>
      <c r="E993" s="55"/>
      <c r="F993" s="55"/>
      <c r="G993" s="55"/>
    </row>
    <row r="994" spans="3:7" x14ac:dyDescent="0.3">
      <c r="C994" s="56"/>
      <c r="D994" s="56"/>
      <c r="E994" s="55"/>
      <c r="F994" s="55"/>
      <c r="G994" s="55"/>
    </row>
    <row r="995" spans="3:7" x14ac:dyDescent="0.3">
      <c r="C995" s="56"/>
      <c r="D995" s="56"/>
      <c r="E995" s="55"/>
      <c r="F995" s="55"/>
      <c r="G995" s="55"/>
    </row>
    <row r="996" spans="3:7" x14ac:dyDescent="0.3">
      <c r="C996" s="56"/>
      <c r="D996" s="56"/>
      <c r="E996" s="55"/>
      <c r="F996" s="55"/>
      <c r="G996" s="55"/>
    </row>
    <row r="997" spans="3:7" x14ac:dyDescent="0.3">
      <c r="C997" s="56"/>
      <c r="D997" s="56"/>
      <c r="E997" s="55"/>
      <c r="F997" s="55"/>
      <c r="G997" s="55"/>
    </row>
    <row r="998" spans="3:7" x14ac:dyDescent="0.3">
      <c r="C998" s="56"/>
      <c r="D998" s="56"/>
      <c r="E998" s="55"/>
      <c r="F998" s="55"/>
      <c r="G998" s="55"/>
    </row>
    <row r="999" spans="3:7" x14ac:dyDescent="0.3">
      <c r="C999" s="56"/>
      <c r="D999" s="56"/>
      <c r="E999" s="55"/>
      <c r="F999" s="55"/>
      <c r="G999" s="55"/>
    </row>
    <row r="1000" spans="3:7" x14ac:dyDescent="0.3">
      <c r="C1000" s="56"/>
      <c r="D1000" s="56"/>
      <c r="E1000" s="55"/>
      <c r="F1000" s="55"/>
      <c r="G1000" s="55"/>
    </row>
    <row r="1001" spans="3:7" x14ac:dyDescent="0.3">
      <c r="C1001" s="56"/>
      <c r="D1001" s="56"/>
      <c r="E1001" s="55"/>
      <c r="F1001" s="55"/>
      <c r="G1001" s="55"/>
    </row>
    <row r="1002" spans="3:7" x14ac:dyDescent="0.3">
      <c r="C1002" s="56"/>
      <c r="D1002" s="56"/>
      <c r="E1002" s="55"/>
      <c r="F1002" s="55"/>
      <c r="G1002" s="55"/>
    </row>
    <row r="1003" spans="3:7" x14ac:dyDescent="0.3">
      <c r="C1003" s="56"/>
      <c r="D1003" s="56"/>
      <c r="E1003" s="55"/>
      <c r="F1003" s="55"/>
      <c r="G1003" s="55"/>
    </row>
    <row r="1004" spans="3:7" x14ac:dyDescent="0.3">
      <c r="C1004" s="56"/>
      <c r="D1004" s="56"/>
      <c r="E1004" s="55"/>
      <c r="F1004" s="55"/>
      <c r="G1004" s="55"/>
    </row>
    <row r="1005" spans="3:7" x14ac:dyDescent="0.3">
      <c r="C1005" s="56"/>
      <c r="D1005" s="56"/>
      <c r="E1005" s="55"/>
      <c r="F1005" s="55"/>
      <c r="G1005" s="55"/>
    </row>
    <row r="1006" spans="3:7" x14ac:dyDescent="0.3">
      <c r="C1006" s="56"/>
      <c r="D1006" s="56"/>
      <c r="E1006" s="55"/>
      <c r="F1006" s="55"/>
      <c r="G1006" s="55"/>
    </row>
    <row r="1007" spans="3:7" x14ac:dyDescent="0.3">
      <c r="C1007" s="56"/>
      <c r="D1007" s="56"/>
      <c r="E1007" s="55"/>
      <c r="F1007" s="55"/>
      <c r="G1007" s="55"/>
    </row>
    <row r="1008" spans="3:7" x14ac:dyDescent="0.3">
      <c r="C1008" s="56"/>
      <c r="D1008" s="56"/>
      <c r="E1008" s="55"/>
      <c r="F1008" s="55"/>
      <c r="G1008" s="55"/>
    </row>
    <row r="1009" spans="3:7" x14ac:dyDescent="0.3">
      <c r="C1009" s="56"/>
      <c r="D1009" s="56"/>
      <c r="E1009" s="55"/>
      <c r="F1009" s="55"/>
      <c r="G1009" s="55"/>
    </row>
    <row r="1010" spans="3:7" x14ac:dyDescent="0.3">
      <c r="C1010" s="56"/>
      <c r="D1010" s="56"/>
      <c r="E1010" s="55"/>
      <c r="F1010" s="55"/>
      <c r="G1010" s="55"/>
    </row>
    <row r="1011" spans="3:7" x14ac:dyDescent="0.3">
      <c r="C1011" s="56"/>
      <c r="D1011" s="56"/>
      <c r="E1011" s="55"/>
      <c r="F1011" s="55"/>
      <c r="G1011" s="55"/>
    </row>
    <row r="1012" spans="3:7" x14ac:dyDescent="0.3">
      <c r="C1012" s="56"/>
      <c r="D1012" s="56"/>
      <c r="E1012" s="55"/>
      <c r="F1012" s="55"/>
      <c r="G1012" s="55"/>
    </row>
    <row r="1013" spans="3:7" x14ac:dyDescent="0.3">
      <c r="C1013" s="56"/>
      <c r="D1013" s="56"/>
      <c r="E1013" s="55"/>
      <c r="F1013" s="55"/>
      <c r="G1013" s="55"/>
    </row>
    <row r="1014" spans="3:7" x14ac:dyDescent="0.3">
      <c r="C1014" s="56"/>
      <c r="D1014" s="56"/>
      <c r="E1014" s="55"/>
      <c r="F1014" s="55"/>
      <c r="G1014" s="55"/>
    </row>
    <row r="1015" spans="3:7" x14ac:dyDescent="0.3">
      <c r="C1015" s="56"/>
      <c r="D1015" s="56"/>
      <c r="E1015" s="55"/>
      <c r="F1015" s="55"/>
      <c r="G1015" s="55"/>
    </row>
    <row r="1016" spans="3:7" x14ac:dyDescent="0.3">
      <c r="C1016" s="56"/>
      <c r="D1016" s="56"/>
      <c r="E1016" s="55"/>
      <c r="F1016" s="55"/>
      <c r="G1016" s="55"/>
    </row>
    <row r="1017" spans="3:7" x14ac:dyDescent="0.3">
      <c r="C1017" s="56"/>
      <c r="D1017" s="56"/>
      <c r="E1017" s="55"/>
      <c r="F1017" s="55"/>
      <c r="G1017" s="55"/>
    </row>
    <row r="1018" spans="3:7" x14ac:dyDescent="0.3">
      <c r="C1018" s="56"/>
      <c r="D1018" s="56"/>
      <c r="E1018" s="55"/>
      <c r="F1018" s="55"/>
      <c r="G1018" s="55"/>
    </row>
    <row r="1019" spans="3:7" x14ac:dyDescent="0.3">
      <c r="C1019" s="56"/>
      <c r="D1019" s="56"/>
      <c r="E1019" s="55"/>
      <c r="F1019" s="55"/>
      <c r="G1019" s="55"/>
    </row>
    <row r="1020" spans="3:7" x14ac:dyDescent="0.3">
      <c r="C1020" s="56"/>
      <c r="D1020" s="56"/>
      <c r="E1020" s="55"/>
      <c r="F1020" s="55"/>
      <c r="G1020" s="55"/>
    </row>
    <row r="1021" spans="3:7" x14ac:dyDescent="0.3">
      <c r="C1021" s="56"/>
      <c r="D1021" s="56"/>
      <c r="E1021" s="55"/>
      <c r="F1021" s="55"/>
      <c r="G1021" s="55"/>
    </row>
    <row r="1022" spans="3:7" x14ac:dyDescent="0.3">
      <c r="C1022" s="56"/>
      <c r="D1022" s="56"/>
      <c r="E1022" s="55"/>
      <c r="F1022" s="55"/>
      <c r="G1022" s="55"/>
    </row>
    <row r="1023" spans="3:7" x14ac:dyDescent="0.3">
      <c r="C1023" s="56"/>
      <c r="D1023" s="56"/>
      <c r="E1023" s="55"/>
      <c r="F1023" s="55"/>
      <c r="G1023" s="55"/>
    </row>
    <row r="1024" spans="3:7" x14ac:dyDescent="0.3">
      <c r="C1024" s="56"/>
      <c r="D1024" s="56"/>
      <c r="E1024" s="55"/>
      <c r="F1024" s="55"/>
      <c r="G1024" s="55"/>
    </row>
    <row r="1025" spans="3:7" x14ac:dyDescent="0.3">
      <c r="C1025" s="56"/>
      <c r="D1025" s="56"/>
      <c r="E1025" s="55"/>
      <c r="F1025" s="55"/>
      <c r="G1025" s="55"/>
    </row>
    <row r="1026" spans="3:7" x14ac:dyDescent="0.3">
      <c r="C1026" s="56"/>
      <c r="D1026" s="56"/>
      <c r="E1026" s="55"/>
      <c r="F1026" s="55"/>
      <c r="G1026" s="55"/>
    </row>
    <row r="1027" spans="3:7" x14ac:dyDescent="0.3">
      <c r="C1027" s="56"/>
      <c r="D1027" s="56"/>
      <c r="E1027" s="55"/>
      <c r="F1027" s="55"/>
      <c r="G1027" s="55"/>
    </row>
    <row r="1028" spans="3:7" x14ac:dyDescent="0.3">
      <c r="C1028" s="56"/>
      <c r="D1028" s="56"/>
      <c r="E1028" s="55"/>
      <c r="F1028" s="55"/>
      <c r="G1028" s="55"/>
    </row>
    <row r="1029" spans="3:7" x14ac:dyDescent="0.3">
      <c r="C1029" s="56"/>
      <c r="D1029" s="56"/>
      <c r="E1029" s="55"/>
      <c r="F1029" s="55"/>
      <c r="G1029" s="55"/>
    </row>
    <row r="1030" spans="3:7" x14ac:dyDescent="0.3">
      <c r="C1030" s="56"/>
      <c r="D1030" s="56"/>
      <c r="E1030" s="55"/>
      <c r="F1030" s="55"/>
      <c r="G1030" s="55"/>
    </row>
    <row r="1031" spans="3:7" x14ac:dyDescent="0.3">
      <c r="C1031" s="56"/>
      <c r="D1031" s="56"/>
      <c r="E1031" s="55"/>
      <c r="F1031" s="55"/>
      <c r="G1031" s="55"/>
    </row>
    <row r="1032" spans="3:7" x14ac:dyDescent="0.3">
      <c r="C1032" s="56"/>
      <c r="D1032" s="56"/>
      <c r="E1032" s="55"/>
      <c r="F1032" s="55"/>
      <c r="G1032" s="55"/>
    </row>
    <row r="1033" spans="3:7" x14ac:dyDescent="0.3">
      <c r="C1033" s="56"/>
      <c r="D1033" s="56"/>
      <c r="E1033" s="55"/>
      <c r="F1033" s="55"/>
      <c r="G1033" s="55"/>
    </row>
    <row r="1034" spans="3:7" x14ac:dyDescent="0.3">
      <c r="C1034" s="56"/>
      <c r="D1034" s="56"/>
      <c r="E1034" s="55"/>
      <c r="F1034" s="55"/>
      <c r="G1034" s="55"/>
    </row>
    <row r="1035" spans="3:7" x14ac:dyDescent="0.3">
      <c r="C1035" s="56"/>
      <c r="D1035" s="56"/>
      <c r="E1035" s="55"/>
      <c r="F1035" s="55"/>
      <c r="G1035" s="55"/>
    </row>
    <row r="1036" spans="3:7" x14ac:dyDescent="0.3">
      <c r="C1036" s="56"/>
      <c r="D1036" s="56"/>
      <c r="E1036" s="55"/>
      <c r="F1036" s="55"/>
      <c r="G1036" s="55"/>
    </row>
    <row r="1037" spans="3:7" x14ac:dyDescent="0.3">
      <c r="C1037" s="56"/>
      <c r="D1037" s="56"/>
      <c r="E1037" s="55"/>
      <c r="F1037" s="55"/>
      <c r="G1037" s="55"/>
    </row>
    <row r="1038" spans="3:7" x14ac:dyDescent="0.3">
      <c r="C1038" s="56"/>
      <c r="D1038" s="56"/>
      <c r="E1038" s="55"/>
      <c r="F1038" s="55"/>
      <c r="G1038" s="55"/>
    </row>
    <row r="1039" spans="3:7" x14ac:dyDescent="0.3">
      <c r="C1039" s="56"/>
      <c r="D1039" s="56"/>
      <c r="E1039" s="55"/>
      <c r="F1039" s="55"/>
      <c r="G1039" s="55"/>
    </row>
    <row r="1040" spans="3:7" x14ac:dyDescent="0.3">
      <c r="C1040" s="56"/>
      <c r="D1040" s="56"/>
      <c r="E1040" s="55"/>
      <c r="F1040" s="55"/>
      <c r="G1040" s="55"/>
    </row>
    <row r="1041" spans="3:7" x14ac:dyDescent="0.3">
      <c r="C1041" s="56"/>
      <c r="D1041" s="56"/>
      <c r="E1041" s="55"/>
      <c r="F1041" s="55"/>
      <c r="G1041" s="55"/>
    </row>
    <row r="1042" spans="3:7" x14ac:dyDescent="0.3">
      <c r="C1042" s="56"/>
      <c r="D1042" s="56"/>
      <c r="E1042" s="55"/>
      <c r="F1042" s="55"/>
      <c r="G1042" s="55"/>
    </row>
    <row r="1043" spans="3:7" x14ac:dyDescent="0.3">
      <c r="C1043" s="56"/>
      <c r="D1043" s="56"/>
      <c r="E1043" s="55"/>
      <c r="F1043" s="55"/>
      <c r="G1043" s="55"/>
    </row>
    <row r="1044" spans="3:7" x14ac:dyDescent="0.3">
      <c r="C1044" s="56"/>
      <c r="D1044" s="56"/>
      <c r="E1044" s="55"/>
      <c r="F1044" s="55"/>
      <c r="G1044" s="55"/>
    </row>
    <row r="1045" spans="3:7" x14ac:dyDescent="0.3">
      <c r="C1045" s="56"/>
      <c r="D1045" s="56"/>
      <c r="E1045" s="55"/>
      <c r="F1045" s="55"/>
      <c r="G1045" s="55"/>
    </row>
    <row r="1046" spans="3:7" x14ac:dyDescent="0.3">
      <c r="C1046" s="56"/>
      <c r="D1046" s="56"/>
      <c r="E1046" s="55"/>
      <c r="F1046" s="55"/>
      <c r="G1046" s="55"/>
    </row>
    <row r="1047" spans="3:7" x14ac:dyDescent="0.3">
      <c r="C1047" s="56"/>
      <c r="D1047" s="56"/>
      <c r="E1047" s="55"/>
      <c r="F1047" s="55"/>
      <c r="G1047" s="55"/>
    </row>
    <row r="1048" spans="3:7" x14ac:dyDescent="0.3">
      <c r="C1048" s="56"/>
      <c r="D1048" s="56"/>
      <c r="E1048" s="55"/>
      <c r="F1048" s="55"/>
      <c r="G1048" s="55"/>
    </row>
    <row r="1049" spans="3:7" x14ac:dyDescent="0.3">
      <c r="C1049" s="56"/>
      <c r="D1049" s="56"/>
      <c r="E1049" s="55"/>
      <c r="F1049" s="55"/>
      <c r="G1049" s="55"/>
    </row>
    <row r="1050" spans="3:7" x14ac:dyDescent="0.3">
      <c r="C1050" s="56"/>
      <c r="D1050" s="56"/>
      <c r="E1050" s="55"/>
      <c r="F1050" s="55"/>
      <c r="G1050" s="55"/>
    </row>
    <row r="1051" spans="3:7" x14ac:dyDescent="0.3">
      <c r="C1051" s="56"/>
      <c r="D1051" s="56"/>
      <c r="E1051" s="55"/>
      <c r="F1051" s="55"/>
      <c r="G1051" s="55"/>
    </row>
    <row r="1052" spans="3:7" x14ac:dyDescent="0.3">
      <c r="C1052" s="56"/>
      <c r="D1052" s="56"/>
      <c r="E1052" s="55"/>
      <c r="F1052" s="55"/>
      <c r="G1052" s="55"/>
    </row>
    <row r="1053" spans="3:7" x14ac:dyDescent="0.3">
      <c r="C1053" s="56"/>
      <c r="D1053" s="56"/>
      <c r="E1053" s="55"/>
      <c r="F1053" s="55"/>
      <c r="G1053" s="55"/>
    </row>
    <row r="1054" spans="3:7" x14ac:dyDescent="0.3">
      <c r="C1054" s="56"/>
      <c r="D1054" s="56"/>
      <c r="E1054" s="55"/>
      <c r="F1054" s="55"/>
      <c r="G1054" s="55"/>
    </row>
    <row r="1055" spans="3:7" x14ac:dyDescent="0.3">
      <c r="C1055" s="56"/>
      <c r="D1055" s="56"/>
      <c r="E1055" s="55"/>
      <c r="F1055" s="55"/>
      <c r="G1055" s="55"/>
    </row>
    <row r="1056" spans="3:7" x14ac:dyDescent="0.3">
      <c r="C1056" s="56"/>
      <c r="D1056" s="56"/>
      <c r="E1056" s="55"/>
      <c r="F1056" s="55"/>
      <c r="G1056" s="55"/>
    </row>
    <row r="1057" spans="3:7" x14ac:dyDescent="0.3">
      <c r="C1057" s="56"/>
      <c r="D1057" s="56"/>
      <c r="E1057" s="55"/>
      <c r="F1057" s="55"/>
      <c r="G1057" s="55"/>
    </row>
    <row r="1058" spans="3:7" x14ac:dyDescent="0.3">
      <c r="C1058" s="56"/>
      <c r="D1058" s="56"/>
      <c r="E1058" s="55"/>
      <c r="F1058" s="55"/>
      <c r="G1058" s="55"/>
    </row>
    <row r="1059" spans="3:7" x14ac:dyDescent="0.3">
      <c r="C1059" s="56"/>
      <c r="D1059" s="56"/>
      <c r="E1059" s="55"/>
      <c r="F1059" s="55"/>
      <c r="G1059" s="55"/>
    </row>
    <row r="1060" spans="3:7" x14ac:dyDescent="0.3">
      <c r="C1060" s="56"/>
      <c r="D1060" s="56"/>
      <c r="E1060" s="55"/>
      <c r="F1060" s="55"/>
      <c r="G1060" s="55"/>
    </row>
    <row r="1061" spans="3:7" x14ac:dyDescent="0.3">
      <c r="C1061" s="56"/>
      <c r="D1061" s="56"/>
      <c r="E1061" s="55"/>
      <c r="F1061" s="55"/>
      <c r="G1061" s="55"/>
    </row>
    <row r="1062" spans="3:7" x14ac:dyDescent="0.3">
      <c r="C1062" s="56"/>
      <c r="D1062" s="56"/>
      <c r="E1062" s="55"/>
      <c r="F1062" s="55"/>
      <c r="G1062" s="55"/>
    </row>
    <row r="1063" spans="3:7" x14ac:dyDescent="0.3">
      <c r="C1063" s="56"/>
      <c r="D1063" s="56"/>
      <c r="E1063" s="55"/>
      <c r="F1063" s="55"/>
      <c r="G1063" s="55"/>
    </row>
    <row r="1064" spans="3:7" x14ac:dyDescent="0.3">
      <c r="C1064" s="56"/>
      <c r="D1064" s="56"/>
      <c r="E1064" s="55"/>
      <c r="F1064" s="55"/>
      <c r="G1064" s="55"/>
    </row>
    <row r="1065" spans="3:7" x14ac:dyDescent="0.3">
      <c r="C1065" s="56"/>
      <c r="D1065" s="56"/>
      <c r="E1065" s="55"/>
      <c r="F1065" s="55"/>
      <c r="G1065" s="55"/>
    </row>
    <row r="1066" spans="3:7" x14ac:dyDescent="0.3">
      <c r="C1066" s="56"/>
      <c r="D1066" s="56"/>
      <c r="E1066" s="55"/>
      <c r="F1066" s="55"/>
      <c r="G1066" s="55"/>
    </row>
    <row r="1067" spans="3:7" x14ac:dyDescent="0.3">
      <c r="C1067" s="56"/>
      <c r="D1067" s="56"/>
      <c r="E1067" s="55"/>
      <c r="F1067" s="55"/>
      <c r="G1067" s="55"/>
    </row>
    <row r="1068" spans="3:7" x14ac:dyDescent="0.3">
      <c r="C1068" s="56"/>
      <c r="D1068" s="56"/>
      <c r="E1068" s="55"/>
      <c r="F1068" s="55"/>
      <c r="G1068" s="55"/>
    </row>
    <row r="1069" spans="3:7" x14ac:dyDescent="0.3">
      <c r="C1069" s="56"/>
      <c r="D1069" s="56"/>
      <c r="E1069" s="55"/>
      <c r="F1069" s="55"/>
      <c r="G1069" s="55"/>
    </row>
    <row r="1070" spans="3:7" x14ac:dyDescent="0.3">
      <c r="C1070" s="56"/>
      <c r="D1070" s="56"/>
      <c r="E1070" s="55"/>
      <c r="F1070" s="55"/>
      <c r="G1070" s="55"/>
    </row>
    <row r="1071" spans="3:7" x14ac:dyDescent="0.3">
      <c r="C1071" s="56"/>
      <c r="D1071" s="56"/>
      <c r="E1071" s="55"/>
      <c r="F1071" s="55"/>
      <c r="G1071" s="55"/>
    </row>
    <row r="1072" spans="3:7" x14ac:dyDescent="0.3">
      <c r="C1072" s="56"/>
      <c r="D1072" s="56"/>
      <c r="E1072" s="55"/>
      <c r="F1072" s="55"/>
      <c r="G1072" s="55"/>
    </row>
    <row r="1073" spans="3:7" x14ac:dyDescent="0.3">
      <c r="C1073" s="56"/>
      <c r="D1073" s="56"/>
      <c r="E1073" s="55"/>
      <c r="F1073" s="55"/>
      <c r="G1073" s="55"/>
    </row>
    <row r="1074" spans="3:7" x14ac:dyDescent="0.3">
      <c r="C1074" s="56"/>
      <c r="D1074" s="56"/>
      <c r="E1074" s="55"/>
      <c r="F1074" s="55"/>
      <c r="G1074" s="55"/>
    </row>
    <row r="1075" spans="3:7" x14ac:dyDescent="0.3">
      <c r="C1075" s="56"/>
      <c r="D1075" s="56"/>
      <c r="E1075" s="55"/>
      <c r="F1075" s="55"/>
      <c r="G1075" s="55"/>
    </row>
    <row r="1076" spans="3:7" x14ac:dyDescent="0.3">
      <c r="C1076" s="56"/>
      <c r="D1076" s="56"/>
      <c r="E1076" s="55"/>
      <c r="F1076" s="55"/>
      <c r="G1076" s="55"/>
    </row>
    <row r="1077" spans="3:7" x14ac:dyDescent="0.3">
      <c r="C1077" s="56"/>
      <c r="D1077" s="56"/>
      <c r="E1077" s="55"/>
      <c r="F1077" s="55"/>
      <c r="G1077" s="55"/>
    </row>
    <row r="1078" spans="3:7" x14ac:dyDescent="0.3">
      <c r="C1078" s="56"/>
      <c r="D1078" s="56"/>
      <c r="E1078" s="55"/>
      <c r="F1078" s="55"/>
      <c r="G1078" s="55"/>
    </row>
    <row r="1079" spans="3:7" x14ac:dyDescent="0.3">
      <c r="C1079" s="56"/>
      <c r="D1079" s="56"/>
      <c r="E1079" s="55"/>
      <c r="F1079" s="55"/>
      <c r="G1079" s="55"/>
    </row>
    <row r="1080" spans="3:7" x14ac:dyDescent="0.3">
      <c r="C1080" s="56"/>
      <c r="D1080" s="56"/>
      <c r="E1080" s="55"/>
      <c r="F1080" s="55"/>
      <c r="G1080" s="55"/>
    </row>
    <row r="1081" spans="3:7" x14ac:dyDescent="0.3">
      <c r="C1081" s="56"/>
      <c r="D1081" s="56"/>
      <c r="E1081" s="55"/>
      <c r="F1081" s="55"/>
      <c r="G1081" s="55"/>
    </row>
    <row r="1082" spans="3:7" x14ac:dyDescent="0.3">
      <c r="C1082" s="56"/>
      <c r="D1082" s="56"/>
      <c r="E1082" s="55"/>
      <c r="F1082" s="55"/>
      <c r="G1082" s="55"/>
    </row>
    <row r="1083" spans="3:7" x14ac:dyDescent="0.3">
      <c r="C1083" s="56"/>
      <c r="D1083" s="56"/>
      <c r="E1083" s="55"/>
      <c r="F1083" s="55"/>
      <c r="G1083" s="55"/>
    </row>
    <row r="1084" spans="3:7" x14ac:dyDescent="0.3">
      <c r="C1084" s="56"/>
      <c r="D1084" s="56"/>
      <c r="E1084" s="55"/>
      <c r="F1084" s="55"/>
      <c r="G1084" s="55"/>
    </row>
    <row r="1085" spans="3:7" x14ac:dyDescent="0.3">
      <c r="C1085" s="56"/>
      <c r="D1085" s="56"/>
      <c r="E1085" s="55"/>
      <c r="F1085" s="55"/>
      <c r="G1085" s="55"/>
    </row>
    <row r="1086" spans="3:7" x14ac:dyDescent="0.3">
      <c r="C1086" s="56"/>
      <c r="D1086" s="56"/>
      <c r="E1086" s="55"/>
      <c r="F1086" s="55"/>
      <c r="G1086" s="55"/>
    </row>
    <row r="1087" spans="3:7" x14ac:dyDescent="0.3">
      <c r="C1087" s="56"/>
      <c r="D1087" s="56"/>
      <c r="E1087" s="55"/>
      <c r="F1087" s="55"/>
      <c r="G1087" s="55"/>
    </row>
    <row r="1088" spans="3:7" x14ac:dyDescent="0.3">
      <c r="C1088" s="56"/>
      <c r="D1088" s="56"/>
      <c r="E1088" s="55"/>
      <c r="F1088" s="55"/>
      <c r="G1088" s="55"/>
    </row>
    <row r="1089" spans="3:7" x14ac:dyDescent="0.3">
      <c r="C1089" s="56"/>
      <c r="D1089" s="56"/>
      <c r="E1089" s="55"/>
      <c r="F1089" s="55"/>
      <c r="G1089" s="55"/>
    </row>
    <row r="1090" spans="3:7" x14ac:dyDescent="0.3">
      <c r="C1090" s="56"/>
      <c r="D1090" s="56"/>
      <c r="E1090" s="55"/>
      <c r="F1090" s="55"/>
      <c r="G1090" s="55"/>
    </row>
    <row r="1091" spans="3:7" x14ac:dyDescent="0.3">
      <c r="C1091" s="56"/>
      <c r="D1091" s="56"/>
      <c r="E1091" s="55"/>
      <c r="F1091" s="55"/>
      <c r="G1091" s="55"/>
    </row>
    <row r="1092" spans="3:7" x14ac:dyDescent="0.3">
      <c r="C1092" s="56"/>
      <c r="D1092" s="56"/>
      <c r="E1092" s="55"/>
      <c r="F1092" s="55"/>
      <c r="G1092" s="55"/>
    </row>
    <row r="1093" spans="3:7" x14ac:dyDescent="0.3">
      <c r="C1093" s="56"/>
      <c r="D1093" s="56"/>
      <c r="E1093" s="55"/>
      <c r="F1093" s="55"/>
      <c r="G1093" s="55"/>
    </row>
    <row r="1094" spans="3:7" x14ac:dyDescent="0.3">
      <c r="C1094" s="56"/>
      <c r="D1094" s="56"/>
      <c r="E1094" s="55"/>
      <c r="F1094" s="55"/>
      <c r="G1094" s="55"/>
    </row>
    <row r="1095" spans="3:7" x14ac:dyDescent="0.3">
      <c r="C1095" s="56"/>
      <c r="D1095" s="56"/>
      <c r="E1095" s="55"/>
      <c r="F1095" s="55"/>
      <c r="G1095" s="55"/>
    </row>
    <row r="1096" spans="3:7" x14ac:dyDescent="0.3">
      <c r="C1096" s="56"/>
      <c r="D1096" s="56"/>
      <c r="E1096" s="55"/>
      <c r="F1096" s="55"/>
      <c r="G1096" s="55"/>
    </row>
    <row r="1097" spans="3:7" x14ac:dyDescent="0.3">
      <c r="C1097" s="56"/>
      <c r="D1097" s="56"/>
      <c r="E1097" s="55"/>
      <c r="F1097" s="55"/>
      <c r="G1097" s="55"/>
    </row>
    <row r="1098" spans="3:7" x14ac:dyDescent="0.3">
      <c r="C1098" s="56"/>
      <c r="D1098" s="56"/>
      <c r="E1098" s="55"/>
      <c r="F1098" s="55"/>
      <c r="G1098" s="55"/>
    </row>
    <row r="1099" spans="3:7" x14ac:dyDescent="0.3">
      <c r="C1099" s="56"/>
      <c r="D1099" s="56"/>
      <c r="E1099" s="55"/>
      <c r="F1099" s="55"/>
      <c r="G1099" s="55"/>
    </row>
    <row r="1100" spans="3:7" x14ac:dyDescent="0.3">
      <c r="C1100" s="56"/>
      <c r="D1100" s="56"/>
      <c r="E1100" s="55"/>
      <c r="F1100" s="55"/>
      <c r="G1100" s="55"/>
    </row>
    <row r="1101" spans="3:7" x14ac:dyDescent="0.3">
      <c r="C1101" s="56"/>
      <c r="D1101" s="56"/>
      <c r="E1101" s="55"/>
      <c r="F1101" s="55"/>
      <c r="G1101" s="55"/>
    </row>
    <row r="1102" spans="3:7" x14ac:dyDescent="0.3">
      <c r="C1102" s="56"/>
      <c r="D1102" s="56"/>
      <c r="E1102" s="55"/>
      <c r="F1102" s="55"/>
      <c r="G1102" s="55"/>
    </row>
    <row r="1103" spans="3:7" x14ac:dyDescent="0.3">
      <c r="C1103" s="56"/>
      <c r="D1103" s="56"/>
      <c r="E1103" s="55"/>
      <c r="F1103" s="55"/>
      <c r="G1103" s="55"/>
    </row>
    <row r="1104" spans="3:7" x14ac:dyDescent="0.3">
      <c r="C1104" s="56"/>
      <c r="D1104" s="56"/>
      <c r="E1104" s="55"/>
      <c r="F1104" s="55"/>
      <c r="G1104" s="55"/>
    </row>
    <row r="1105" spans="3:7" x14ac:dyDescent="0.3">
      <c r="C1105" s="56"/>
      <c r="D1105" s="56"/>
      <c r="E1105" s="55"/>
      <c r="F1105" s="55"/>
      <c r="G1105" s="55"/>
    </row>
    <row r="1106" spans="3:7" x14ac:dyDescent="0.3">
      <c r="C1106" s="56"/>
      <c r="D1106" s="56"/>
      <c r="E1106" s="55"/>
      <c r="F1106" s="55"/>
      <c r="G1106" s="55"/>
    </row>
    <row r="1107" spans="3:7" x14ac:dyDescent="0.3">
      <c r="C1107" s="56"/>
      <c r="D1107" s="56"/>
      <c r="E1107" s="55"/>
      <c r="F1107" s="55"/>
      <c r="G1107" s="55"/>
    </row>
    <row r="1108" spans="3:7" x14ac:dyDescent="0.3">
      <c r="C1108" s="56"/>
      <c r="D1108" s="56"/>
      <c r="E1108" s="55"/>
      <c r="F1108" s="55"/>
      <c r="G1108" s="55"/>
    </row>
    <row r="1109" spans="3:7" x14ac:dyDescent="0.3">
      <c r="C1109" s="56"/>
      <c r="D1109" s="56"/>
      <c r="E1109" s="55"/>
      <c r="F1109" s="55"/>
      <c r="G1109" s="55"/>
    </row>
    <row r="1110" spans="3:7" x14ac:dyDescent="0.3">
      <c r="C1110" s="56"/>
      <c r="D1110" s="56"/>
      <c r="E1110" s="55"/>
      <c r="F1110" s="55"/>
      <c r="G1110" s="55"/>
    </row>
    <row r="1111" spans="3:7" x14ac:dyDescent="0.3">
      <c r="C1111" s="56"/>
      <c r="D1111" s="56"/>
      <c r="E1111" s="55"/>
      <c r="F1111" s="55"/>
      <c r="G1111" s="55"/>
    </row>
    <row r="1112" spans="3:7" x14ac:dyDescent="0.3">
      <c r="C1112" s="56"/>
      <c r="D1112" s="56"/>
      <c r="E1112" s="55"/>
      <c r="F1112" s="55"/>
      <c r="G1112" s="55"/>
    </row>
    <row r="1113" spans="3:7" x14ac:dyDescent="0.3">
      <c r="C1113" s="56"/>
      <c r="D1113" s="56"/>
      <c r="E1113" s="55"/>
      <c r="F1113" s="55"/>
      <c r="G1113" s="55"/>
    </row>
    <row r="1114" spans="3:7" x14ac:dyDescent="0.3">
      <c r="C1114" s="56"/>
      <c r="D1114" s="56"/>
      <c r="E1114" s="55"/>
      <c r="F1114" s="55"/>
      <c r="G1114" s="55"/>
    </row>
    <row r="1115" spans="3:7" x14ac:dyDescent="0.3">
      <c r="C1115" s="56"/>
      <c r="D1115" s="56"/>
      <c r="E1115" s="55"/>
      <c r="F1115" s="55"/>
      <c r="G1115" s="55"/>
    </row>
    <row r="1116" spans="3:7" x14ac:dyDescent="0.3">
      <c r="C1116" s="56"/>
      <c r="D1116" s="56"/>
      <c r="E1116" s="55"/>
      <c r="F1116" s="55"/>
      <c r="G1116" s="55"/>
    </row>
    <row r="1117" spans="3:7" x14ac:dyDescent="0.3">
      <c r="C1117" s="56"/>
      <c r="D1117" s="56"/>
      <c r="E1117" s="55"/>
      <c r="F1117" s="55"/>
      <c r="G1117" s="55"/>
    </row>
    <row r="1118" spans="3:7" x14ac:dyDescent="0.3">
      <c r="C1118" s="56"/>
      <c r="D1118" s="56"/>
      <c r="E1118" s="55"/>
      <c r="F1118" s="55"/>
      <c r="G1118" s="55"/>
    </row>
    <row r="1119" spans="3:7" x14ac:dyDescent="0.3">
      <c r="C1119" s="56"/>
      <c r="D1119" s="56"/>
      <c r="E1119" s="55"/>
      <c r="F1119" s="55"/>
      <c r="G1119" s="55"/>
    </row>
    <row r="1120" spans="3:7" x14ac:dyDescent="0.3">
      <c r="C1120" s="56"/>
      <c r="D1120" s="56"/>
      <c r="E1120" s="55"/>
      <c r="F1120" s="55"/>
      <c r="G1120" s="55"/>
    </row>
    <row r="1121" spans="3:7" x14ac:dyDescent="0.3">
      <c r="C1121" s="56"/>
      <c r="D1121" s="56"/>
      <c r="E1121" s="55"/>
      <c r="F1121" s="55"/>
      <c r="G1121" s="55"/>
    </row>
    <row r="1122" spans="3:7" x14ac:dyDescent="0.3">
      <c r="C1122" s="56"/>
      <c r="D1122" s="56"/>
      <c r="E1122" s="55"/>
      <c r="F1122" s="55"/>
      <c r="G1122" s="55"/>
    </row>
    <row r="1123" spans="3:7" x14ac:dyDescent="0.3">
      <c r="C1123" s="56"/>
      <c r="D1123" s="56"/>
      <c r="E1123" s="55"/>
      <c r="F1123" s="55"/>
      <c r="G1123" s="55"/>
    </row>
    <row r="1124" spans="3:7" x14ac:dyDescent="0.3">
      <c r="C1124" s="56"/>
      <c r="D1124" s="56"/>
      <c r="E1124" s="55"/>
      <c r="F1124" s="55"/>
      <c r="G1124" s="55"/>
    </row>
    <row r="1125" spans="3:7" x14ac:dyDescent="0.3">
      <c r="C1125" s="56"/>
      <c r="D1125" s="56"/>
      <c r="E1125" s="55"/>
      <c r="F1125" s="55"/>
      <c r="G1125" s="55"/>
    </row>
    <row r="1126" spans="3:7" x14ac:dyDescent="0.3">
      <c r="C1126" s="56"/>
      <c r="D1126" s="56"/>
      <c r="E1126" s="55"/>
      <c r="F1126" s="55"/>
      <c r="G1126" s="55"/>
    </row>
    <row r="1127" spans="3:7" x14ac:dyDescent="0.3">
      <c r="C1127" s="56"/>
      <c r="D1127" s="56"/>
      <c r="E1127" s="55"/>
      <c r="F1127" s="55"/>
      <c r="G1127" s="55"/>
    </row>
    <row r="1128" spans="3:7" x14ac:dyDescent="0.3">
      <c r="C1128" s="56"/>
      <c r="D1128" s="56"/>
      <c r="E1128" s="55"/>
      <c r="F1128" s="55"/>
      <c r="G1128" s="55"/>
    </row>
    <row r="1129" spans="3:7" x14ac:dyDescent="0.3">
      <c r="C1129" s="56"/>
      <c r="D1129" s="56"/>
      <c r="E1129" s="55"/>
      <c r="F1129" s="55"/>
      <c r="G1129" s="55"/>
    </row>
    <row r="1130" spans="3:7" x14ac:dyDescent="0.3">
      <c r="C1130" s="56"/>
      <c r="D1130" s="56"/>
      <c r="E1130" s="55"/>
      <c r="F1130" s="55"/>
      <c r="G1130" s="55"/>
    </row>
    <row r="1131" spans="3:7" x14ac:dyDescent="0.3">
      <c r="C1131" s="56"/>
      <c r="D1131" s="56"/>
      <c r="E1131" s="55"/>
      <c r="F1131" s="55"/>
      <c r="G1131" s="55"/>
    </row>
    <row r="1132" spans="3:7" x14ac:dyDescent="0.3">
      <c r="C1132" s="56"/>
      <c r="D1132" s="56"/>
      <c r="E1132" s="55"/>
      <c r="F1132" s="55"/>
      <c r="G1132" s="55"/>
    </row>
    <row r="1133" spans="3:7" x14ac:dyDescent="0.3">
      <c r="C1133" s="56"/>
      <c r="D1133" s="56"/>
      <c r="E1133" s="55"/>
      <c r="F1133" s="55"/>
      <c r="G1133" s="55"/>
    </row>
    <row r="1134" spans="3:7" x14ac:dyDescent="0.3">
      <c r="C1134" s="56"/>
      <c r="D1134" s="56"/>
      <c r="E1134" s="55"/>
      <c r="F1134" s="55"/>
      <c r="G1134" s="55"/>
    </row>
    <row r="1135" spans="3:7" x14ac:dyDescent="0.3">
      <c r="C1135" s="56"/>
      <c r="D1135" s="56"/>
      <c r="E1135" s="55"/>
      <c r="F1135" s="55"/>
      <c r="G1135" s="55"/>
    </row>
    <row r="1136" spans="3:7" x14ac:dyDescent="0.3">
      <c r="C1136" s="56"/>
      <c r="D1136" s="56"/>
      <c r="E1136" s="55"/>
      <c r="F1136" s="55"/>
      <c r="G1136" s="55"/>
    </row>
    <row r="1137" spans="3:7" x14ac:dyDescent="0.3">
      <c r="C1137" s="56"/>
      <c r="D1137" s="56"/>
      <c r="E1137" s="55"/>
      <c r="F1137" s="55"/>
      <c r="G1137" s="55"/>
    </row>
    <row r="1138" spans="3:7" x14ac:dyDescent="0.3">
      <c r="C1138" s="56"/>
      <c r="D1138" s="56"/>
      <c r="E1138" s="55"/>
      <c r="F1138" s="55"/>
      <c r="G1138" s="55"/>
    </row>
    <row r="1139" spans="3:7" x14ac:dyDescent="0.3">
      <c r="C1139" s="56"/>
      <c r="D1139" s="56"/>
      <c r="E1139" s="55"/>
      <c r="F1139" s="55"/>
      <c r="G1139" s="55"/>
    </row>
    <row r="1140" spans="3:7" x14ac:dyDescent="0.3">
      <c r="C1140" s="56"/>
      <c r="D1140" s="56"/>
      <c r="E1140" s="55"/>
      <c r="F1140" s="55"/>
      <c r="G1140" s="55"/>
    </row>
    <row r="1141" spans="3:7" x14ac:dyDescent="0.3">
      <c r="C1141" s="56"/>
      <c r="D1141" s="56"/>
      <c r="E1141" s="55"/>
      <c r="F1141" s="55"/>
      <c r="G1141" s="55"/>
    </row>
    <row r="1142" spans="3:7" x14ac:dyDescent="0.3">
      <c r="C1142" s="56"/>
      <c r="D1142" s="56"/>
      <c r="E1142" s="55"/>
      <c r="F1142" s="55"/>
      <c r="G1142" s="55"/>
    </row>
    <row r="1143" spans="3:7" x14ac:dyDescent="0.3">
      <c r="C1143" s="56"/>
      <c r="D1143" s="56"/>
      <c r="E1143" s="55"/>
      <c r="F1143" s="55"/>
      <c r="G1143" s="55"/>
    </row>
    <row r="1144" spans="3:7" x14ac:dyDescent="0.3">
      <c r="C1144" s="56"/>
      <c r="D1144" s="56"/>
      <c r="E1144" s="55"/>
      <c r="F1144" s="55"/>
      <c r="G1144" s="55"/>
    </row>
    <row r="1145" spans="3:7" x14ac:dyDescent="0.3">
      <c r="C1145" s="56"/>
      <c r="D1145" s="56"/>
      <c r="E1145" s="55"/>
      <c r="F1145" s="55"/>
      <c r="G1145" s="55"/>
    </row>
    <row r="1146" spans="3:7" x14ac:dyDescent="0.3">
      <c r="C1146" s="56"/>
      <c r="D1146" s="56"/>
      <c r="E1146" s="55"/>
      <c r="F1146" s="55"/>
      <c r="G1146" s="55"/>
    </row>
    <row r="1147" spans="3:7" x14ac:dyDescent="0.3">
      <c r="C1147" s="56"/>
      <c r="D1147" s="56"/>
      <c r="E1147" s="55"/>
      <c r="F1147" s="55"/>
      <c r="G1147" s="55"/>
    </row>
    <row r="1148" spans="3:7" x14ac:dyDescent="0.3">
      <c r="C1148" s="56"/>
      <c r="D1148" s="56"/>
      <c r="E1148" s="55"/>
      <c r="F1148" s="55"/>
      <c r="G1148" s="55"/>
    </row>
    <row r="1149" spans="3:7" x14ac:dyDescent="0.3">
      <c r="C1149" s="56"/>
      <c r="D1149" s="56"/>
      <c r="E1149" s="55"/>
      <c r="F1149" s="55"/>
      <c r="G1149" s="55"/>
    </row>
    <row r="1150" spans="3:7" x14ac:dyDescent="0.3">
      <c r="C1150" s="56"/>
      <c r="D1150" s="56"/>
      <c r="E1150" s="55"/>
      <c r="F1150" s="55"/>
      <c r="G1150" s="55"/>
    </row>
    <row r="1151" spans="3:7" x14ac:dyDescent="0.3">
      <c r="C1151" s="56"/>
      <c r="D1151" s="56"/>
      <c r="E1151" s="55"/>
      <c r="F1151" s="55"/>
      <c r="G1151" s="55"/>
    </row>
    <row r="1152" spans="3:7" x14ac:dyDescent="0.3">
      <c r="C1152" s="56"/>
      <c r="D1152" s="56"/>
      <c r="E1152" s="55"/>
      <c r="F1152" s="55"/>
      <c r="G1152" s="55"/>
    </row>
    <row r="1153" spans="3:7" x14ac:dyDescent="0.3">
      <c r="C1153" s="56"/>
      <c r="D1153" s="56"/>
      <c r="E1153" s="55"/>
      <c r="F1153" s="55"/>
      <c r="G1153" s="55"/>
    </row>
    <row r="1154" spans="3:7" x14ac:dyDescent="0.3">
      <c r="C1154" s="56"/>
      <c r="D1154" s="56"/>
      <c r="E1154" s="55"/>
      <c r="F1154" s="55"/>
      <c r="G1154" s="55"/>
    </row>
    <row r="1155" spans="3:7" x14ac:dyDescent="0.3">
      <c r="C1155" s="56"/>
      <c r="D1155" s="56"/>
      <c r="E1155" s="55"/>
      <c r="F1155" s="55"/>
      <c r="G1155" s="55"/>
    </row>
    <row r="1156" spans="3:7" x14ac:dyDescent="0.3">
      <c r="C1156" s="56"/>
      <c r="D1156" s="56"/>
      <c r="E1156" s="55"/>
      <c r="F1156" s="55"/>
      <c r="G1156" s="55"/>
    </row>
    <row r="1157" spans="3:7" x14ac:dyDescent="0.3">
      <c r="C1157" s="56"/>
      <c r="D1157" s="56"/>
      <c r="E1157" s="55"/>
      <c r="F1157" s="55"/>
      <c r="G1157" s="55"/>
    </row>
    <row r="1158" spans="3:7" x14ac:dyDescent="0.3">
      <c r="C1158" s="56"/>
      <c r="D1158" s="56"/>
      <c r="E1158" s="55"/>
      <c r="F1158" s="55"/>
      <c r="G1158" s="55"/>
    </row>
    <row r="1159" spans="3:7" x14ac:dyDescent="0.3">
      <c r="C1159" s="56"/>
      <c r="D1159" s="56"/>
      <c r="E1159" s="55"/>
      <c r="F1159" s="55"/>
      <c r="G1159" s="55"/>
    </row>
    <row r="1160" spans="3:7" x14ac:dyDescent="0.3">
      <c r="C1160" s="56"/>
      <c r="D1160" s="56"/>
      <c r="E1160" s="55"/>
      <c r="F1160" s="55"/>
      <c r="G1160" s="55"/>
    </row>
    <row r="1161" spans="3:7" x14ac:dyDescent="0.3">
      <c r="C1161" s="56"/>
      <c r="D1161" s="56"/>
      <c r="E1161" s="55"/>
      <c r="F1161" s="55"/>
      <c r="G1161" s="55"/>
    </row>
    <row r="1162" spans="3:7" x14ac:dyDescent="0.3">
      <c r="C1162" s="56"/>
      <c r="D1162" s="56"/>
      <c r="E1162" s="55"/>
      <c r="F1162" s="55"/>
      <c r="G1162" s="55"/>
    </row>
    <row r="1163" spans="3:7" x14ac:dyDescent="0.3">
      <c r="C1163" s="56"/>
      <c r="D1163" s="56"/>
      <c r="E1163" s="55"/>
      <c r="F1163" s="55"/>
      <c r="G1163" s="55"/>
    </row>
    <row r="1164" spans="3:7" x14ac:dyDescent="0.3">
      <c r="C1164" s="56"/>
      <c r="D1164" s="56"/>
      <c r="E1164" s="55"/>
      <c r="F1164" s="55"/>
      <c r="G1164" s="55"/>
    </row>
    <row r="1165" spans="3:7" x14ac:dyDescent="0.3">
      <c r="C1165" s="56"/>
      <c r="D1165" s="56"/>
      <c r="E1165" s="55"/>
      <c r="F1165" s="55"/>
      <c r="G1165" s="55"/>
    </row>
    <row r="1166" spans="3:7" x14ac:dyDescent="0.3">
      <c r="C1166" s="56"/>
      <c r="D1166" s="56"/>
      <c r="E1166" s="55"/>
      <c r="F1166" s="55"/>
      <c r="G1166" s="55"/>
    </row>
    <row r="1167" spans="3:7" x14ac:dyDescent="0.3">
      <c r="C1167" s="56"/>
      <c r="D1167" s="56"/>
      <c r="E1167" s="55"/>
      <c r="F1167" s="55"/>
      <c r="G1167" s="55"/>
    </row>
    <row r="1168" spans="3:7" x14ac:dyDescent="0.3">
      <c r="C1168" s="56"/>
      <c r="D1168" s="56"/>
      <c r="E1168" s="55"/>
      <c r="F1168" s="55"/>
      <c r="G1168" s="55"/>
    </row>
    <row r="1169" spans="3:7" x14ac:dyDescent="0.3">
      <c r="C1169" s="56"/>
      <c r="D1169" s="56"/>
      <c r="E1169" s="55"/>
      <c r="F1169" s="55"/>
      <c r="G1169" s="55"/>
    </row>
    <row r="1170" spans="3:7" x14ac:dyDescent="0.3">
      <c r="C1170" s="56"/>
      <c r="D1170" s="56"/>
      <c r="E1170" s="55"/>
      <c r="F1170" s="55"/>
      <c r="G1170" s="55"/>
    </row>
    <row r="1171" spans="3:7" x14ac:dyDescent="0.3">
      <c r="C1171" s="56"/>
      <c r="D1171" s="56"/>
      <c r="E1171" s="55"/>
      <c r="F1171" s="55"/>
      <c r="G1171" s="55"/>
    </row>
    <row r="1172" spans="3:7" x14ac:dyDescent="0.3">
      <c r="C1172" s="56"/>
      <c r="D1172" s="56"/>
      <c r="E1172" s="55"/>
      <c r="F1172" s="55"/>
      <c r="G1172" s="55"/>
    </row>
    <row r="1173" spans="3:7" x14ac:dyDescent="0.3">
      <c r="C1173" s="56"/>
      <c r="D1173" s="56"/>
      <c r="E1173" s="55"/>
      <c r="F1173" s="55"/>
      <c r="G1173" s="55"/>
    </row>
    <row r="1174" spans="3:7" x14ac:dyDescent="0.3">
      <c r="C1174" s="56"/>
      <c r="D1174" s="56"/>
      <c r="E1174" s="55"/>
      <c r="F1174" s="55"/>
      <c r="G1174" s="55"/>
    </row>
    <row r="1175" spans="3:7" x14ac:dyDescent="0.3">
      <c r="C1175" s="56"/>
      <c r="D1175" s="56"/>
      <c r="E1175" s="55"/>
      <c r="F1175" s="55"/>
      <c r="G1175" s="55"/>
    </row>
    <row r="1176" spans="3:7" x14ac:dyDescent="0.3">
      <c r="C1176" s="56"/>
      <c r="D1176" s="56"/>
      <c r="E1176" s="55"/>
      <c r="F1176" s="55"/>
      <c r="G1176" s="55"/>
    </row>
    <row r="1177" spans="3:7" x14ac:dyDescent="0.3">
      <c r="C1177" s="56"/>
      <c r="D1177" s="56"/>
      <c r="E1177" s="55"/>
      <c r="F1177" s="55"/>
      <c r="G1177" s="55"/>
    </row>
    <row r="1178" spans="3:7" x14ac:dyDescent="0.3">
      <c r="C1178" s="56"/>
      <c r="D1178" s="56"/>
      <c r="E1178" s="55"/>
      <c r="F1178" s="55"/>
      <c r="G1178" s="55"/>
    </row>
    <row r="1179" spans="3:7" x14ac:dyDescent="0.3">
      <c r="C1179" s="56"/>
      <c r="D1179" s="56"/>
      <c r="E1179" s="55"/>
      <c r="F1179" s="55"/>
      <c r="G1179" s="55"/>
    </row>
    <row r="1180" spans="3:7" x14ac:dyDescent="0.3">
      <c r="C1180" s="56"/>
      <c r="D1180" s="56"/>
      <c r="E1180" s="55"/>
      <c r="F1180" s="55"/>
      <c r="G1180" s="55"/>
    </row>
    <row r="1181" spans="3:7" x14ac:dyDescent="0.3">
      <c r="C1181" s="56"/>
      <c r="D1181" s="56"/>
      <c r="E1181" s="55"/>
      <c r="F1181" s="55"/>
      <c r="G1181" s="55"/>
    </row>
    <row r="1182" spans="3:7" x14ac:dyDescent="0.3">
      <c r="C1182" s="56"/>
      <c r="D1182" s="56"/>
      <c r="E1182" s="55"/>
      <c r="F1182" s="55"/>
      <c r="G1182" s="55"/>
    </row>
    <row r="1183" spans="3:7" x14ac:dyDescent="0.3">
      <c r="C1183" s="56"/>
      <c r="D1183" s="56"/>
      <c r="E1183" s="55"/>
      <c r="F1183" s="55"/>
      <c r="G1183" s="55"/>
    </row>
    <row r="1184" spans="3:7" x14ac:dyDescent="0.3">
      <c r="C1184" s="56"/>
      <c r="D1184" s="56"/>
      <c r="E1184" s="55"/>
      <c r="F1184" s="55"/>
      <c r="G1184" s="55"/>
    </row>
    <row r="1185" spans="3:7" x14ac:dyDescent="0.3">
      <c r="C1185" s="56"/>
      <c r="D1185" s="56"/>
      <c r="E1185" s="55"/>
      <c r="F1185" s="55"/>
      <c r="G1185" s="55"/>
    </row>
    <row r="1186" spans="3:7" x14ac:dyDescent="0.3">
      <c r="C1186" s="56"/>
      <c r="D1186" s="56"/>
      <c r="E1186" s="55"/>
      <c r="F1186" s="55"/>
      <c r="G1186" s="55"/>
    </row>
    <row r="1187" spans="3:7" x14ac:dyDescent="0.3">
      <c r="C1187" s="56"/>
      <c r="D1187" s="56"/>
      <c r="E1187" s="55"/>
      <c r="F1187" s="55"/>
      <c r="G1187" s="55"/>
    </row>
    <row r="1188" spans="3:7" x14ac:dyDescent="0.3">
      <c r="C1188" s="56"/>
      <c r="D1188" s="56"/>
      <c r="E1188" s="55"/>
      <c r="F1188" s="55"/>
      <c r="G1188" s="55"/>
    </row>
    <row r="1189" spans="3:7" x14ac:dyDescent="0.3">
      <c r="C1189" s="56"/>
      <c r="D1189" s="56"/>
      <c r="E1189" s="55"/>
      <c r="F1189" s="55"/>
      <c r="G1189" s="55"/>
    </row>
    <row r="1190" spans="3:7" x14ac:dyDescent="0.3">
      <c r="C1190" s="56"/>
      <c r="D1190" s="56"/>
      <c r="E1190" s="55"/>
      <c r="F1190" s="55"/>
      <c r="G1190" s="55"/>
    </row>
    <row r="1191" spans="3:7" x14ac:dyDescent="0.3">
      <c r="C1191" s="56"/>
      <c r="D1191" s="56"/>
      <c r="E1191" s="55"/>
      <c r="F1191" s="55"/>
      <c r="G1191" s="55"/>
    </row>
    <row r="1192" spans="3:7" x14ac:dyDescent="0.3">
      <c r="C1192" s="56"/>
      <c r="D1192" s="56"/>
      <c r="E1192" s="55"/>
      <c r="F1192" s="55"/>
      <c r="G1192" s="55"/>
    </row>
    <row r="1193" spans="3:7" x14ac:dyDescent="0.3">
      <c r="C1193" s="56"/>
      <c r="D1193" s="56"/>
      <c r="E1193" s="55"/>
      <c r="F1193" s="55"/>
      <c r="G1193" s="55"/>
    </row>
    <row r="1194" spans="3:7" x14ac:dyDescent="0.3">
      <c r="C1194" s="56"/>
      <c r="D1194" s="56"/>
      <c r="E1194" s="55"/>
      <c r="F1194" s="55"/>
      <c r="G1194" s="55"/>
    </row>
    <row r="1195" spans="3:7" x14ac:dyDescent="0.3">
      <c r="C1195" s="56"/>
      <c r="D1195" s="56"/>
      <c r="E1195" s="55"/>
      <c r="F1195" s="55"/>
      <c r="G1195" s="55"/>
    </row>
    <row r="1196" spans="3:7" x14ac:dyDescent="0.3">
      <c r="C1196" s="56"/>
      <c r="D1196" s="56"/>
      <c r="E1196" s="55"/>
      <c r="F1196" s="55"/>
      <c r="G1196" s="55"/>
    </row>
    <row r="1197" spans="3:7" x14ac:dyDescent="0.3">
      <c r="C1197" s="56"/>
      <c r="D1197" s="56"/>
      <c r="E1197" s="55"/>
      <c r="F1197" s="55"/>
      <c r="G1197" s="55"/>
    </row>
    <row r="1198" spans="3:7" x14ac:dyDescent="0.3">
      <c r="C1198" s="56"/>
      <c r="D1198" s="56"/>
      <c r="E1198" s="55"/>
      <c r="F1198" s="55"/>
      <c r="G1198" s="55"/>
    </row>
    <row r="1199" spans="3:7" x14ac:dyDescent="0.3">
      <c r="C1199" s="56"/>
      <c r="D1199" s="56"/>
      <c r="E1199" s="55"/>
      <c r="F1199" s="55"/>
      <c r="G1199" s="55"/>
    </row>
    <row r="1200" spans="3:7" x14ac:dyDescent="0.3">
      <c r="C1200" s="56"/>
      <c r="D1200" s="56"/>
      <c r="E1200" s="55"/>
      <c r="F1200" s="55"/>
      <c r="G1200" s="55"/>
    </row>
    <row r="1201" spans="3:7" x14ac:dyDescent="0.3">
      <c r="C1201" s="56"/>
      <c r="D1201" s="56"/>
      <c r="E1201" s="55"/>
      <c r="F1201" s="55"/>
      <c r="G1201" s="55"/>
    </row>
    <row r="1202" spans="3:7" x14ac:dyDescent="0.3">
      <c r="C1202" s="56"/>
      <c r="D1202" s="56"/>
      <c r="E1202" s="55"/>
      <c r="F1202" s="55"/>
      <c r="G1202" s="55"/>
    </row>
    <row r="1203" spans="3:7" x14ac:dyDescent="0.3">
      <c r="C1203" s="56"/>
      <c r="D1203" s="56"/>
      <c r="E1203" s="55"/>
      <c r="F1203" s="55"/>
      <c r="G1203" s="55"/>
    </row>
    <row r="1204" spans="3:7" x14ac:dyDescent="0.3">
      <c r="C1204" s="56"/>
      <c r="D1204" s="56"/>
      <c r="E1204" s="55"/>
      <c r="F1204" s="55"/>
      <c r="G1204" s="55"/>
    </row>
    <row r="1205" spans="3:7" x14ac:dyDescent="0.3">
      <c r="C1205" s="56"/>
      <c r="D1205" s="56"/>
      <c r="E1205" s="55"/>
      <c r="F1205" s="55"/>
      <c r="G1205" s="55"/>
    </row>
    <row r="1206" spans="3:7" x14ac:dyDescent="0.3">
      <c r="C1206" s="56"/>
      <c r="D1206" s="56"/>
      <c r="E1206" s="55"/>
      <c r="F1206" s="55"/>
      <c r="G1206" s="55"/>
    </row>
    <row r="1207" spans="3:7" x14ac:dyDescent="0.3">
      <c r="C1207" s="56"/>
      <c r="D1207" s="56"/>
      <c r="E1207" s="55"/>
      <c r="F1207" s="55"/>
      <c r="G1207" s="55"/>
    </row>
    <row r="1208" spans="3:7" x14ac:dyDescent="0.3">
      <c r="C1208" s="56"/>
      <c r="D1208" s="56"/>
      <c r="E1208" s="55"/>
      <c r="F1208" s="55"/>
      <c r="G1208" s="55"/>
    </row>
    <row r="1209" spans="3:7" x14ac:dyDescent="0.3">
      <c r="C1209" s="56"/>
      <c r="D1209" s="56"/>
      <c r="E1209" s="55"/>
      <c r="F1209" s="55"/>
      <c r="G1209" s="55"/>
    </row>
    <row r="1210" spans="3:7" x14ac:dyDescent="0.3">
      <c r="C1210" s="56"/>
      <c r="D1210" s="56"/>
      <c r="E1210" s="55"/>
      <c r="F1210" s="55"/>
      <c r="G1210" s="55"/>
    </row>
    <row r="1211" spans="3:7" x14ac:dyDescent="0.3">
      <c r="C1211" s="56"/>
      <c r="D1211" s="56"/>
      <c r="E1211" s="55"/>
      <c r="F1211" s="55"/>
      <c r="G1211" s="55"/>
    </row>
    <row r="1212" spans="3:7" x14ac:dyDescent="0.3">
      <c r="C1212" s="56"/>
      <c r="D1212" s="56"/>
      <c r="E1212" s="55"/>
      <c r="F1212" s="55"/>
      <c r="G1212" s="55"/>
    </row>
    <row r="1213" spans="3:7" x14ac:dyDescent="0.3">
      <c r="C1213" s="56"/>
      <c r="D1213" s="56"/>
      <c r="E1213" s="55"/>
      <c r="F1213" s="55"/>
      <c r="G1213" s="55"/>
    </row>
    <row r="1214" spans="3:7" x14ac:dyDescent="0.3">
      <c r="C1214" s="56"/>
      <c r="D1214" s="56"/>
      <c r="E1214" s="55"/>
      <c r="F1214" s="55"/>
      <c r="G1214" s="55"/>
    </row>
    <row r="1215" spans="3:7" x14ac:dyDescent="0.3">
      <c r="C1215" s="56"/>
      <c r="D1215" s="56"/>
      <c r="E1215" s="55"/>
      <c r="F1215" s="55"/>
      <c r="G1215" s="55"/>
    </row>
    <row r="1216" spans="3:7" x14ac:dyDescent="0.3">
      <c r="C1216" s="56"/>
      <c r="D1216" s="56"/>
      <c r="E1216" s="55"/>
      <c r="F1216" s="55"/>
      <c r="G1216" s="55"/>
    </row>
    <row r="1217" spans="3:7" x14ac:dyDescent="0.3">
      <c r="C1217" s="56"/>
      <c r="D1217" s="56"/>
      <c r="E1217" s="55"/>
      <c r="F1217" s="55"/>
      <c r="G1217" s="55"/>
    </row>
    <row r="1218" spans="3:7" x14ac:dyDescent="0.3">
      <c r="C1218" s="56"/>
      <c r="D1218" s="56"/>
      <c r="E1218" s="55"/>
      <c r="F1218" s="55"/>
      <c r="G1218" s="55"/>
    </row>
    <row r="1219" spans="3:7" x14ac:dyDescent="0.3">
      <c r="C1219" s="56"/>
      <c r="D1219" s="56"/>
      <c r="E1219" s="55"/>
      <c r="F1219" s="55"/>
      <c r="G1219" s="55"/>
    </row>
    <row r="1220" spans="3:7" x14ac:dyDescent="0.3">
      <c r="C1220" s="56"/>
      <c r="D1220" s="56"/>
      <c r="E1220" s="55"/>
      <c r="F1220" s="55"/>
      <c r="G1220" s="55"/>
    </row>
    <row r="1221" spans="3:7" x14ac:dyDescent="0.3">
      <c r="C1221" s="56"/>
      <c r="D1221" s="56"/>
      <c r="E1221" s="55"/>
      <c r="F1221" s="55"/>
      <c r="G1221" s="55"/>
    </row>
    <row r="1222" spans="3:7" x14ac:dyDescent="0.3">
      <c r="C1222" s="56"/>
      <c r="D1222" s="56"/>
      <c r="E1222" s="55"/>
      <c r="F1222" s="55"/>
      <c r="G1222" s="55"/>
    </row>
    <row r="1223" spans="3:7" x14ac:dyDescent="0.3">
      <c r="C1223" s="56"/>
      <c r="D1223" s="56"/>
      <c r="E1223" s="55"/>
      <c r="F1223" s="55"/>
      <c r="G1223" s="55"/>
    </row>
    <row r="1224" spans="3:7" x14ac:dyDescent="0.3">
      <c r="C1224" s="56"/>
      <c r="D1224" s="56"/>
      <c r="E1224" s="55"/>
      <c r="F1224" s="55"/>
      <c r="G1224" s="55"/>
    </row>
    <row r="1225" spans="3:7" x14ac:dyDescent="0.3">
      <c r="C1225" s="56"/>
      <c r="D1225" s="56"/>
      <c r="E1225" s="55"/>
      <c r="F1225" s="55"/>
      <c r="G1225" s="55"/>
    </row>
    <row r="1226" spans="3:7" x14ac:dyDescent="0.3">
      <c r="C1226" s="56"/>
      <c r="D1226" s="56"/>
      <c r="E1226" s="55"/>
      <c r="F1226" s="55"/>
      <c r="G1226" s="55"/>
    </row>
    <row r="1227" spans="3:7" x14ac:dyDescent="0.3">
      <c r="C1227" s="56"/>
      <c r="D1227" s="56"/>
      <c r="E1227" s="55"/>
      <c r="F1227" s="55"/>
      <c r="G1227" s="55"/>
    </row>
    <row r="1228" spans="3:7" x14ac:dyDescent="0.3">
      <c r="C1228" s="56"/>
      <c r="D1228" s="56"/>
      <c r="E1228" s="55"/>
      <c r="F1228" s="55"/>
      <c r="G1228" s="55"/>
    </row>
    <row r="1229" spans="3:7" x14ac:dyDescent="0.3">
      <c r="C1229" s="56"/>
      <c r="D1229" s="56"/>
      <c r="E1229" s="55"/>
      <c r="F1229" s="55"/>
      <c r="G1229" s="55"/>
    </row>
    <row r="1230" spans="3:7" x14ac:dyDescent="0.3">
      <c r="C1230" s="56"/>
      <c r="D1230" s="56"/>
      <c r="E1230" s="55"/>
      <c r="F1230" s="55"/>
      <c r="G1230" s="55"/>
    </row>
    <row r="1231" spans="3:7" x14ac:dyDescent="0.3">
      <c r="C1231" s="56"/>
      <c r="D1231" s="56"/>
      <c r="E1231" s="55"/>
      <c r="F1231" s="55"/>
      <c r="G1231" s="55"/>
    </row>
    <row r="1232" spans="3:7" x14ac:dyDescent="0.3">
      <c r="C1232" s="56"/>
      <c r="D1232" s="56"/>
      <c r="E1232" s="55"/>
      <c r="F1232" s="55"/>
      <c r="G1232" s="55"/>
    </row>
    <row r="1233" spans="3:7" x14ac:dyDescent="0.3">
      <c r="C1233" s="56"/>
      <c r="D1233" s="56"/>
      <c r="E1233" s="55"/>
      <c r="F1233" s="55"/>
      <c r="G1233" s="55"/>
    </row>
    <row r="1234" spans="3:7" x14ac:dyDescent="0.3">
      <c r="C1234" s="56"/>
      <c r="D1234" s="56"/>
      <c r="E1234" s="55"/>
      <c r="F1234" s="55"/>
      <c r="G1234" s="55"/>
    </row>
    <row r="1235" spans="3:7" x14ac:dyDescent="0.3">
      <c r="C1235" s="56"/>
      <c r="D1235" s="56"/>
      <c r="E1235" s="55"/>
      <c r="F1235" s="55"/>
      <c r="G1235" s="55"/>
    </row>
    <row r="1236" spans="3:7" x14ac:dyDescent="0.3">
      <c r="C1236" s="56"/>
      <c r="D1236" s="56"/>
      <c r="E1236" s="55"/>
      <c r="F1236" s="55"/>
      <c r="G1236" s="55"/>
    </row>
    <row r="1237" spans="3:7" x14ac:dyDescent="0.3">
      <c r="C1237" s="56"/>
      <c r="D1237" s="56"/>
      <c r="E1237" s="55"/>
      <c r="F1237" s="55"/>
      <c r="G1237" s="55"/>
    </row>
    <row r="1238" spans="3:7" x14ac:dyDescent="0.3">
      <c r="C1238" s="56"/>
      <c r="D1238" s="56"/>
      <c r="E1238" s="55"/>
      <c r="F1238" s="55"/>
      <c r="G1238" s="55"/>
    </row>
    <row r="1239" spans="3:7" x14ac:dyDescent="0.3">
      <c r="C1239" s="56"/>
      <c r="D1239" s="56"/>
      <c r="E1239" s="55"/>
      <c r="F1239" s="55"/>
      <c r="G1239" s="55"/>
    </row>
    <row r="1240" spans="3:7" x14ac:dyDescent="0.3">
      <c r="C1240" s="56"/>
      <c r="D1240" s="56"/>
      <c r="E1240" s="55"/>
      <c r="F1240" s="55"/>
      <c r="G1240" s="55"/>
    </row>
    <row r="1241" spans="3:7" x14ac:dyDescent="0.3">
      <c r="C1241" s="56"/>
      <c r="D1241" s="56"/>
      <c r="E1241" s="55"/>
      <c r="F1241" s="55"/>
      <c r="G1241" s="55"/>
    </row>
    <row r="1242" spans="3:7" x14ac:dyDescent="0.3">
      <c r="C1242" s="56"/>
      <c r="D1242" s="56"/>
      <c r="E1242" s="55"/>
      <c r="F1242" s="55"/>
      <c r="G1242" s="55"/>
    </row>
    <row r="1243" spans="3:7" x14ac:dyDescent="0.3">
      <c r="C1243" s="56"/>
      <c r="D1243" s="56"/>
      <c r="E1243" s="55"/>
      <c r="F1243" s="55"/>
      <c r="G1243" s="55"/>
    </row>
    <row r="1244" spans="3:7" x14ac:dyDescent="0.3">
      <c r="C1244" s="56"/>
      <c r="D1244" s="56"/>
      <c r="E1244" s="55"/>
      <c r="F1244" s="55"/>
      <c r="G1244" s="55"/>
    </row>
    <row r="1245" spans="3:7" x14ac:dyDescent="0.3">
      <c r="C1245" s="56"/>
      <c r="D1245" s="56"/>
      <c r="E1245" s="55"/>
      <c r="F1245" s="55"/>
      <c r="G1245" s="55"/>
    </row>
    <row r="1246" spans="3:7" x14ac:dyDescent="0.3">
      <c r="C1246" s="56"/>
      <c r="D1246" s="56"/>
      <c r="E1246" s="55"/>
      <c r="F1246" s="55"/>
      <c r="G1246" s="55"/>
    </row>
    <row r="1247" spans="3:7" x14ac:dyDescent="0.3">
      <c r="C1247" s="56"/>
      <c r="D1247" s="56"/>
      <c r="E1247" s="55"/>
      <c r="F1247" s="55"/>
      <c r="G1247" s="55"/>
    </row>
    <row r="1248" spans="3:7" x14ac:dyDescent="0.3">
      <c r="C1248" s="56"/>
      <c r="D1248" s="56"/>
      <c r="E1248" s="55"/>
      <c r="F1248" s="55"/>
      <c r="G1248" s="55"/>
    </row>
    <row r="1249" spans="3:7" x14ac:dyDescent="0.3">
      <c r="C1249" s="56"/>
      <c r="D1249" s="56"/>
      <c r="E1249" s="55"/>
      <c r="F1249" s="55"/>
      <c r="G1249" s="55"/>
    </row>
    <row r="1250" spans="3:7" x14ac:dyDescent="0.3">
      <c r="C1250" s="56"/>
      <c r="D1250" s="56"/>
      <c r="E1250" s="55"/>
      <c r="F1250" s="55"/>
      <c r="G1250" s="55"/>
    </row>
    <row r="1251" spans="3:7" x14ac:dyDescent="0.3">
      <c r="C1251" s="56"/>
      <c r="D1251" s="56"/>
      <c r="E1251" s="55"/>
      <c r="F1251" s="55"/>
      <c r="G1251" s="55"/>
    </row>
    <row r="1252" spans="3:7" x14ac:dyDescent="0.3">
      <c r="C1252" s="56"/>
      <c r="D1252" s="56"/>
      <c r="E1252" s="55"/>
      <c r="F1252" s="55"/>
      <c r="G1252" s="55"/>
    </row>
    <row r="1253" spans="3:7" x14ac:dyDescent="0.3">
      <c r="C1253" s="56"/>
      <c r="D1253" s="56"/>
      <c r="E1253" s="55"/>
      <c r="F1253" s="55"/>
      <c r="G1253" s="55"/>
    </row>
    <row r="1254" spans="3:7" x14ac:dyDescent="0.3">
      <c r="C1254" s="56"/>
      <c r="D1254" s="56"/>
      <c r="E1254" s="55"/>
      <c r="F1254" s="55"/>
      <c r="G1254" s="55"/>
    </row>
    <row r="1255" spans="3:7" x14ac:dyDescent="0.3">
      <c r="C1255" s="56"/>
      <c r="D1255" s="56"/>
      <c r="E1255" s="55"/>
      <c r="F1255" s="55"/>
      <c r="G1255" s="55"/>
    </row>
    <row r="1256" spans="3:7" x14ac:dyDescent="0.3">
      <c r="C1256" s="56"/>
      <c r="D1256" s="56"/>
      <c r="E1256" s="55"/>
      <c r="F1256" s="55"/>
      <c r="G1256" s="55"/>
    </row>
    <row r="1257" spans="3:7" x14ac:dyDescent="0.3">
      <c r="C1257" s="56"/>
      <c r="D1257" s="56"/>
      <c r="E1257" s="55"/>
      <c r="F1257" s="55"/>
      <c r="G1257" s="55"/>
    </row>
    <row r="1258" spans="3:7" x14ac:dyDescent="0.3">
      <c r="C1258" s="56"/>
      <c r="D1258" s="56"/>
      <c r="E1258" s="55"/>
      <c r="F1258" s="55"/>
      <c r="G1258" s="55"/>
    </row>
    <row r="1259" spans="3:7" x14ac:dyDescent="0.3">
      <c r="C1259" s="56"/>
      <c r="D1259" s="56"/>
      <c r="E1259" s="55"/>
      <c r="F1259" s="55"/>
      <c r="G1259" s="55"/>
    </row>
    <row r="1260" spans="3:7" x14ac:dyDescent="0.3">
      <c r="C1260" s="56"/>
      <c r="D1260" s="56"/>
      <c r="E1260" s="55"/>
      <c r="F1260" s="55"/>
      <c r="G1260" s="55"/>
    </row>
    <row r="1261" spans="3:7" x14ac:dyDescent="0.3">
      <c r="C1261" s="56"/>
      <c r="D1261" s="56"/>
      <c r="E1261" s="55"/>
      <c r="F1261" s="55"/>
      <c r="G1261" s="55"/>
    </row>
    <row r="1262" spans="3:7" x14ac:dyDescent="0.3">
      <c r="C1262" s="56"/>
      <c r="D1262" s="56"/>
      <c r="E1262" s="55"/>
      <c r="F1262" s="55"/>
      <c r="G1262" s="55"/>
    </row>
    <row r="1263" spans="3:7" x14ac:dyDescent="0.3">
      <c r="C1263" s="56"/>
      <c r="D1263" s="56"/>
      <c r="E1263" s="55"/>
      <c r="F1263" s="55"/>
      <c r="G1263" s="55"/>
    </row>
    <row r="1264" spans="3:7" x14ac:dyDescent="0.3">
      <c r="C1264" s="56"/>
      <c r="D1264" s="56"/>
      <c r="E1264" s="55"/>
      <c r="F1264" s="55"/>
      <c r="G1264" s="55"/>
    </row>
    <row r="1265" spans="3:7" x14ac:dyDescent="0.3">
      <c r="C1265" s="56"/>
      <c r="D1265" s="56"/>
      <c r="E1265" s="55"/>
      <c r="F1265" s="55"/>
      <c r="G1265" s="55"/>
    </row>
    <row r="1266" spans="3:7" x14ac:dyDescent="0.3">
      <c r="C1266" s="56"/>
      <c r="D1266" s="56"/>
      <c r="E1266" s="55"/>
      <c r="F1266" s="55"/>
      <c r="G1266" s="55"/>
    </row>
    <row r="1267" spans="3:7" x14ac:dyDescent="0.3">
      <c r="C1267" s="56"/>
      <c r="D1267" s="56"/>
      <c r="E1267" s="55"/>
      <c r="F1267" s="55"/>
      <c r="G1267" s="55"/>
    </row>
    <row r="1268" spans="3:7" x14ac:dyDescent="0.3">
      <c r="C1268" s="56"/>
      <c r="D1268" s="56"/>
      <c r="E1268" s="55"/>
      <c r="F1268" s="55"/>
      <c r="G1268" s="55"/>
    </row>
    <row r="1269" spans="3:7" x14ac:dyDescent="0.3">
      <c r="C1269" s="56"/>
      <c r="D1269" s="56"/>
      <c r="E1269" s="55"/>
      <c r="F1269" s="55"/>
      <c r="G1269" s="55"/>
    </row>
    <row r="1270" spans="3:7" x14ac:dyDescent="0.3">
      <c r="C1270" s="56"/>
      <c r="D1270" s="56"/>
      <c r="E1270" s="55"/>
      <c r="F1270" s="55"/>
      <c r="G1270" s="55"/>
    </row>
    <row r="1271" spans="3:7" x14ac:dyDescent="0.3">
      <c r="C1271" s="56"/>
      <c r="D1271" s="56"/>
      <c r="E1271" s="55"/>
      <c r="F1271" s="55"/>
      <c r="G1271" s="55"/>
    </row>
    <row r="1272" spans="3:7" x14ac:dyDescent="0.3">
      <c r="C1272" s="56"/>
      <c r="D1272" s="56"/>
      <c r="E1272" s="55"/>
      <c r="F1272" s="55"/>
      <c r="G1272" s="55"/>
    </row>
    <row r="1273" spans="3:7" x14ac:dyDescent="0.3">
      <c r="C1273" s="56"/>
      <c r="D1273" s="56"/>
      <c r="E1273" s="55"/>
      <c r="F1273" s="55"/>
      <c r="G1273" s="55"/>
    </row>
    <row r="1274" spans="3:7" x14ac:dyDescent="0.3">
      <c r="C1274" s="56"/>
      <c r="D1274" s="56"/>
      <c r="E1274" s="55"/>
      <c r="F1274" s="55"/>
      <c r="G1274" s="55"/>
    </row>
    <row r="1275" spans="3:7" x14ac:dyDescent="0.3">
      <c r="C1275" s="56"/>
      <c r="D1275" s="56"/>
      <c r="E1275" s="55"/>
      <c r="F1275" s="55"/>
      <c r="G1275" s="55"/>
    </row>
    <row r="1276" spans="3:7" x14ac:dyDescent="0.3">
      <c r="C1276" s="56"/>
      <c r="D1276" s="56"/>
      <c r="E1276" s="55"/>
      <c r="F1276" s="55"/>
      <c r="G1276" s="55"/>
    </row>
    <row r="1277" spans="3:7" x14ac:dyDescent="0.3">
      <c r="C1277" s="56"/>
      <c r="D1277" s="56"/>
      <c r="E1277" s="55"/>
      <c r="F1277" s="55"/>
      <c r="G1277" s="55"/>
    </row>
    <row r="1278" spans="3:7" x14ac:dyDescent="0.3">
      <c r="C1278" s="56"/>
      <c r="D1278" s="56"/>
      <c r="E1278" s="55"/>
      <c r="F1278" s="55"/>
      <c r="G1278" s="55"/>
    </row>
    <row r="1279" spans="3:7" x14ac:dyDescent="0.3">
      <c r="C1279" s="56"/>
      <c r="D1279" s="56"/>
      <c r="E1279" s="55"/>
      <c r="F1279" s="55"/>
      <c r="G1279" s="55"/>
    </row>
    <row r="1280" spans="3:7" x14ac:dyDescent="0.3">
      <c r="C1280" s="56"/>
      <c r="D1280" s="56"/>
      <c r="E1280" s="55"/>
      <c r="F1280" s="55"/>
      <c r="G1280" s="55"/>
    </row>
    <row r="1281" spans="3:7" x14ac:dyDescent="0.3">
      <c r="C1281" s="56"/>
      <c r="D1281" s="56"/>
      <c r="E1281" s="55"/>
      <c r="F1281" s="55"/>
      <c r="G1281" s="55"/>
    </row>
    <row r="1282" spans="3:7" x14ac:dyDescent="0.3">
      <c r="C1282" s="56"/>
      <c r="D1282" s="56"/>
      <c r="E1282" s="55"/>
      <c r="F1282" s="55"/>
      <c r="G1282" s="55"/>
    </row>
    <row r="1283" spans="3:7" x14ac:dyDescent="0.3">
      <c r="C1283" s="56"/>
      <c r="D1283" s="56"/>
      <c r="E1283" s="55"/>
      <c r="F1283" s="55"/>
      <c r="G1283" s="55"/>
    </row>
    <row r="1284" spans="3:7" x14ac:dyDescent="0.3">
      <c r="C1284" s="56"/>
      <c r="D1284" s="56"/>
      <c r="E1284" s="55"/>
      <c r="F1284" s="55"/>
      <c r="G1284" s="55"/>
    </row>
    <row r="1285" spans="3:7" x14ac:dyDescent="0.3">
      <c r="C1285" s="56"/>
      <c r="D1285" s="56"/>
      <c r="E1285" s="55"/>
      <c r="F1285" s="55"/>
      <c r="G1285" s="55"/>
    </row>
    <row r="1286" spans="3:7" x14ac:dyDescent="0.3">
      <c r="C1286" s="56"/>
      <c r="D1286" s="56"/>
      <c r="E1286" s="55"/>
      <c r="F1286" s="55"/>
      <c r="G1286" s="55"/>
    </row>
    <row r="1287" spans="3:7" x14ac:dyDescent="0.3">
      <c r="C1287" s="56"/>
      <c r="D1287" s="56"/>
      <c r="E1287" s="55"/>
      <c r="F1287" s="55"/>
      <c r="G1287" s="55"/>
    </row>
    <row r="1288" spans="3:7" x14ac:dyDescent="0.3">
      <c r="C1288" s="56"/>
      <c r="D1288" s="56"/>
      <c r="E1288" s="55"/>
      <c r="F1288" s="55"/>
      <c r="G1288" s="55"/>
    </row>
    <row r="1289" spans="3:7" x14ac:dyDescent="0.3">
      <c r="C1289" s="56"/>
      <c r="D1289" s="56"/>
      <c r="E1289" s="55"/>
      <c r="F1289" s="55"/>
      <c r="G1289" s="55"/>
    </row>
    <row r="1290" spans="3:7" x14ac:dyDescent="0.3">
      <c r="C1290" s="56"/>
      <c r="D1290" s="56"/>
      <c r="E1290" s="55"/>
      <c r="F1290" s="55"/>
      <c r="G1290" s="55"/>
    </row>
    <row r="1291" spans="3:7" x14ac:dyDescent="0.3">
      <c r="C1291" s="56"/>
      <c r="D1291" s="56"/>
      <c r="E1291" s="55"/>
      <c r="F1291" s="55"/>
      <c r="G1291" s="55"/>
    </row>
    <row r="1292" spans="3:7" x14ac:dyDescent="0.3">
      <c r="C1292" s="56"/>
      <c r="D1292" s="56"/>
      <c r="E1292" s="55"/>
      <c r="F1292" s="55"/>
      <c r="G1292" s="55"/>
    </row>
    <row r="1293" spans="3:7" x14ac:dyDescent="0.3">
      <c r="C1293" s="56"/>
      <c r="D1293" s="56"/>
      <c r="E1293" s="55"/>
      <c r="F1293" s="55"/>
      <c r="G1293" s="55"/>
    </row>
    <row r="1294" spans="3:7" x14ac:dyDescent="0.3">
      <c r="C1294" s="56"/>
      <c r="D1294" s="56"/>
      <c r="E1294" s="55"/>
      <c r="F1294" s="55"/>
      <c r="G1294" s="55"/>
    </row>
    <row r="1295" spans="3:7" x14ac:dyDescent="0.3">
      <c r="C1295" s="56"/>
      <c r="D1295" s="56"/>
      <c r="E1295" s="55"/>
      <c r="F1295" s="55"/>
      <c r="G1295" s="55"/>
    </row>
    <row r="1296" spans="3:7" x14ac:dyDescent="0.3">
      <c r="C1296" s="56"/>
      <c r="D1296" s="56"/>
      <c r="E1296" s="55"/>
      <c r="F1296" s="55"/>
      <c r="G1296" s="55"/>
    </row>
    <row r="1297" spans="3:7" x14ac:dyDescent="0.3">
      <c r="C1297" s="56"/>
      <c r="D1297" s="56"/>
      <c r="E1297" s="55"/>
      <c r="F1297" s="55"/>
      <c r="G1297" s="55"/>
    </row>
    <row r="1298" spans="3:7" x14ac:dyDescent="0.3">
      <c r="C1298" s="56"/>
      <c r="D1298" s="56"/>
      <c r="E1298" s="55"/>
      <c r="F1298" s="55"/>
      <c r="G1298" s="55"/>
    </row>
    <row r="1299" spans="3:7" x14ac:dyDescent="0.3">
      <c r="C1299" s="56"/>
      <c r="D1299" s="56"/>
      <c r="E1299" s="55"/>
      <c r="F1299" s="55"/>
      <c r="G1299" s="55"/>
    </row>
    <row r="1300" spans="3:7" x14ac:dyDescent="0.3">
      <c r="C1300" s="56"/>
      <c r="D1300" s="56"/>
      <c r="E1300" s="55"/>
      <c r="F1300" s="55"/>
      <c r="G1300" s="55"/>
    </row>
    <row r="1301" spans="3:7" x14ac:dyDescent="0.3">
      <c r="C1301" s="56"/>
      <c r="D1301" s="56"/>
      <c r="E1301" s="55"/>
      <c r="F1301" s="55"/>
      <c r="G1301" s="55"/>
    </row>
    <row r="1302" spans="3:7" x14ac:dyDescent="0.3">
      <c r="C1302" s="56"/>
      <c r="D1302" s="56"/>
      <c r="E1302" s="55"/>
      <c r="F1302" s="55"/>
      <c r="G1302" s="55"/>
    </row>
    <row r="1303" spans="3:7" x14ac:dyDescent="0.3">
      <c r="C1303" s="56"/>
      <c r="D1303" s="56"/>
      <c r="E1303" s="55"/>
      <c r="F1303" s="55"/>
      <c r="G1303" s="55"/>
    </row>
    <row r="1304" spans="3:7" x14ac:dyDescent="0.3">
      <c r="C1304" s="56"/>
      <c r="D1304" s="56"/>
      <c r="E1304" s="55"/>
      <c r="F1304" s="55"/>
      <c r="G1304" s="55"/>
    </row>
    <row r="1305" spans="3:7" x14ac:dyDescent="0.3">
      <c r="C1305" s="56"/>
      <c r="D1305" s="56"/>
      <c r="E1305" s="55"/>
      <c r="F1305" s="55"/>
      <c r="G1305" s="55"/>
    </row>
    <row r="1306" spans="3:7" x14ac:dyDescent="0.3">
      <c r="C1306" s="56"/>
      <c r="D1306" s="56"/>
      <c r="E1306" s="55"/>
      <c r="F1306" s="55"/>
      <c r="G1306" s="55"/>
    </row>
    <row r="1307" spans="3:7" x14ac:dyDescent="0.3">
      <c r="C1307" s="56"/>
      <c r="D1307" s="56"/>
      <c r="E1307" s="55"/>
      <c r="F1307" s="55"/>
      <c r="G1307" s="55"/>
    </row>
    <row r="1308" spans="3:7" x14ac:dyDescent="0.3">
      <c r="C1308" s="56"/>
      <c r="D1308" s="56"/>
      <c r="E1308" s="55"/>
      <c r="F1308" s="55"/>
      <c r="G1308" s="55"/>
    </row>
    <row r="1309" spans="3:7" x14ac:dyDescent="0.3">
      <c r="C1309" s="56"/>
      <c r="D1309" s="56"/>
      <c r="E1309" s="55"/>
      <c r="F1309" s="55"/>
      <c r="G1309" s="55"/>
    </row>
    <row r="1310" spans="3:7" x14ac:dyDescent="0.3">
      <c r="C1310" s="56"/>
      <c r="D1310" s="56"/>
      <c r="E1310" s="55"/>
      <c r="F1310" s="55"/>
      <c r="G1310" s="55"/>
    </row>
    <row r="1311" spans="3:7" x14ac:dyDescent="0.3">
      <c r="C1311" s="56"/>
      <c r="D1311" s="56"/>
      <c r="E1311" s="55"/>
      <c r="F1311" s="55"/>
      <c r="G1311" s="55"/>
    </row>
    <row r="1312" spans="3:7" x14ac:dyDescent="0.3">
      <c r="C1312" s="56"/>
      <c r="D1312" s="56"/>
      <c r="E1312" s="55"/>
      <c r="F1312" s="55"/>
      <c r="G1312" s="55"/>
    </row>
    <row r="1313" spans="3:7" x14ac:dyDescent="0.3">
      <c r="C1313" s="56"/>
      <c r="D1313" s="56"/>
      <c r="E1313" s="55"/>
      <c r="F1313" s="55"/>
      <c r="G1313" s="55"/>
    </row>
    <row r="1314" spans="3:7" x14ac:dyDescent="0.3">
      <c r="C1314" s="56"/>
      <c r="D1314" s="56"/>
      <c r="E1314" s="55"/>
      <c r="F1314" s="55"/>
      <c r="G1314" s="55"/>
    </row>
    <row r="1315" spans="3:7" x14ac:dyDescent="0.3">
      <c r="C1315" s="56"/>
      <c r="D1315" s="56"/>
      <c r="E1315" s="55"/>
      <c r="F1315" s="55"/>
      <c r="G1315" s="55"/>
    </row>
    <row r="1316" spans="3:7" x14ac:dyDescent="0.3">
      <c r="C1316" s="56"/>
      <c r="D1316" s="56"/>
      <c r="E1316" s="55"/>
      <c r="F1316" s="55"/>
      <c r="G1316" s="55"/>
    </row>
    <row r="1317" spans="3:7" x14ac:dyDescent="0.3">
      <c r="C1317" s="56"/>
      <c r="D1317" s="56"/>
      <c r="E1317" s="55"/>
      <c r="F1317" s="55"/>
      <c r="G1317" s="55"/>
    </row>
    <row r="1318" spans="3:7" x14ac:dyDescent="0.3">
      <c r="C1318" s="56"/>
      <c r="D1318" s="56"/>
      <c r="E1318" s="55"/>
      <c r="F1318" s="55"/>
      <c r="G1318" s="55"/>
    </row>
    <row r="1319" spans="3:7" x14ac:dyDescent="0.3">
      <c r="C1319" s="56"/>
      <c r="D1319" s="56"/>
      <c r="E1319" s="55"/>
      <c r="F1319" s="55"/>
      <c r="G1319" s="55"/>
    </row>
    <row r="1320" spans="3:7" x14ac:dyDescent="0.3">
      <c r="C1320" s="56"/>
      <c r="D1320" s="56"/>
      <c r="E1320" s="55"/>
      <c r="F1320" s="55"/>
      <c r="G1320" s="55"/>
    </row>
    <row r="1321" spans="3:7" x14ac:dyDescent="0.3">
      <c r="C1321" s="56"/>
      <c r="D1321" s="56"/>
      <c r="E1321" s="55"/>
      <c r="F1321" s="55"/>
      <c r="G1321" s="55"/>
    </row>
    <row r="1322" spans="3:7" x14ac:dyDescent="0.3">
      <c r="C1322" s="56"/>
      <c r="D1322" s="56"/>
      <c r="E1322" s="55"/>
      <c r="F1322" s="55"/>
      <c r="G1322" s="55"/>
    </row>
    <row r="1323" spans="3:7" x14ac:dyDescent="0.3">
      <c r="C1323" s="56"/>
      <c r="D1323" s="56"/>
      <c r="E1323" s="55"/>
      <c r="F1323" s="55"/>
      <c r="G1323" s="55"/>
    </row>
    <row r="1324" spans="3:7" x14ac:dyDescent="0.3">
      <c r="C1324" s="56"/>
      <c r="D1324" s="56"/>
      <c r="E1324" s="55"/>
      <c r="F1324" s="55"/>
      <c r="G1324" s="55"/>
    </row>
    <row r="1325" spans="3:7" x14ac:dyDescent="0.3">
      <c r="C1325" s="56"/>
      <c r="D1325" s="56"/>
      <c r="E1325" s="55"/>
      <c r="F1325" s="55"/>
      <c r="G1325" s="55"/>
    </row>
    <row r="1326" spans="3:7" x14ac:dyDescent="0.3">
      <c r="C1326" s="56"/>
      <c r="D1326" s="56"/>
      <c r="E1326" s="55"/>
      <c r="F1326" s="55"/>
      <c r="G1326" s="55"/>
    </row>
    <row r="1327" spans="3:7" x14ac:dyDescent="0.3">
      <c r="C1327" s="56"/>
      <c r="D1327" s="56"/>
      <c r="E1327" s="55"/>
      <c r="F1327" s="55"/>
      <c r="G1327" s="55"/>
    </row>
    <row r="1328" spans="3:7" x14ac:dyDescent="0.3">
      <c r="C1328" s="56"/>
      <c r="D1328" s="56"/>
      <c r="E1328" s="55"/>
      <c r="F1328" s="55"/>
      <c r="G1328" s="55"/>
    </row>
    <row r="1329" spans="3:7" x14ac:dyDescent="0.3">
      <c r="C1329" s="56"/>
      <c r="D1329" s="56"/>
      <c r="E1329" s="55"/>
      <c r="F1329" s="55"/>
      <c r="G1329" s="55"/>
    </row>
    <row r="1330" spans="3:7" x14ac:dyDescent="0.3">
      <c r="C1330" s="56"/>
      <c r="D1330" s="56"/>
      <c r="E1330" s="55"/>
      <c r="F1330" s="55"/>
      <c r="G1330" s="55"/>
    </row>
    <row r="1331" spans="3:7" x14ac:dyDescent="0.3">
      <c r="C1331" s="56"/>
      <c r="D1331" s="56"/>
      <c r="E1331" s="55"/>
      <c r="F1331" s="55"/>
      <c r="G1331" s="55"/>
    </row>
    <row r="1332" spans="3:7" x14ac:dyDescent="0.3">
      <c r="C1332" s="56"/>
      <c r="D1332" s="56"/>
      <c r="E1332" s="55"/>
      <c r="F1332" s="55"/>
      <c r="G1332" s="55"/>
    </row>
    <row r="1333" spans="3:7" x14ac:dyDescent="0.3">
      <c r="C1333" s="56"/>
      <c r="D1333" s="56"/>
      <c r="E1333" s="55"/>
      <c r="F1333" s="55"/>
      <c r="G1333" s="55"/>
    </row>
    <row r="1334" spans="3:7" x14ac:dyDescent="0.3">
      <c r="C1334" s="56"/>
      <c r="D1334" s="56"/>
      <c r="E1334" s="55"/>
      <c r="F1334" s="55"/>
      <c r="G1334" s="55"/>
    </row>
    <row r="1335" spans="3:7" x14ac:dyDescent="0.3">
      <c r="C1335" s="56"/>
      <c r="D1335" s="56"/>
      <c r="E1335" s="55"/>
      <c r="F1335" s="55"/>
      <c r="G1335" s="55"/>
    </row>
    <row r="1336" spans="3:7" x14ac:dyDescent="0.3">
      <c r="C1336" s="56"/>
      <c r="D1336" s="56"/>
      <c r="E1336" s="55"/>
      <c r="F1336" s="55"/>
      <c r="G1336" s="55"/>
    </row>
    <row r="1337" spans="3:7" x14ac:dyDescent="0.3">
      <c r="C1337" s="56"/>
      <c r="D1337" s="56"/>
      <c r="E1337" s="55"/>
      <c r="F1337" s="55"/>
      <c r="G1337" s="55"/>
    </row>
    <row r="1338" spans="3:7" x14ac:dyDescent="0.3">
      <c r="C1338" s="56"/>
      <c r="D1338" s="56"/>
      <c r="E1338" s="55"/>
      <c r="F1338" s="55"/>
      <c r="G1338" s="55"/>
    </row>
    <row r="1339" spans="3:7" x14ac:dyDescent="0.3">
      <c r="C1339" s="56"/>
      <c r="D1339" s="56"/>
      <c r="E1339" s="55"/>
      <c r="F1339" s="55"/>
      <c r="G1339" s="55"/>
    </row>
    <row r="1340" spans="3:7" x14ac:dyDescent="0.3">
      <c r="C1340" s="56"/>
      <c r="D1340" s="56"/>
      <c r="E1340" s="55"/>
      <c r="F1340" s="55"/>
      <c r="G1340" s="55"/>
    </row>
    <row r="1341" spans="3:7" x14ac:dyDescent="0.3">
      <c r="C1341" s="56"/>
      <c r="D1341" s="56"/>
      <c r="E1341" s="55"/>
      <c r="F1341" s="55"/>
      <c r="G1341" s="55"/>
    </row>
    <row r="1342" spans="3:7" x14ac:dyDescent="0.3">
      <c r="C1342" s="56"/>
      <c r="D1342" s="56"/>
      <c r="E1342" s="55"/>
      <c r="F1342" s="55"/>
      <c r="G1342" s="55"/>
    </row>
    <row r="1343" spans="3:7" x14ac:dyDescent="0.3">
      <c r="C1343" s="56"/>
      <c r="D1343" s="56"/>
      <c r="E1343" s="55"/>
      <c r="F1343" s="55"/>
      <c r="G1343" s="55"/>
    </row>
    <row r="1344" spans="3:7" x14ac:dyDescent="0.3">
      <c r="C1344" s="56"/>
      <c r="D1344" s="56"/>
      <c r="E1344" s="55"/>
      <c r="F1344" s="55"/>
      <c r="G1344" s="55"/>
    </row>
    <row r="1345" spans="3:7" x14ac:dyDescent="0.3">
      <c r="C1345" s="56"/>
      <c r="D1345" s="56"/>
      <c r="E1345" s="55"/>
      <c r="F1345" s="55"/>
      <c r="G1345" s="55"/>
    </row>
    <row r="1346" spans="3:7" x14ac:dyDescent="0.3">
      <c r="C1346" s="56"/>
      <c r="D1346" s="56"/>
      <c r="E1346" s="55"/>
      <c r="F1346" s="55"/>
      <c r="G1346" s="55"/>
    </row>
    <row r="1347" spans="3:7" x14ac:dyDescent="0.3">
      <c r="C1347" s="56"/>
      <c r="D1347" s="56"/>
      <c r="E1347" s="55"/>
      <c r="F1347" s="55"/>
      <c r="G1347" s="55"/>
    </row>
    <row r="1348" spans="3:7" x14ac:dyDescent="0.3">
      <c r="C1348" s="56"/>
      <c r="D1348" s="56"/>
      <c r="E1348" s="55"/>
      <c r="F1348" s="55"/>
      <c r="G1348" s="55"/>
    </row>
    <row r="1349" spans="3:7" x14ac:dyDescent="0.3">
      <c r="C1349" s="56"/>
      <c r="D1349" s="56"/>
      <c r="E1349" s="55"/>
      <c r="F1349" s="55"/>
      <c r="G1349" s="55"/>
    </row>
    <row r="1350" spans="3:7" x14ac:dyDescent="0.3">
      <c r="C1350" s="56"/>
      <c r="D1350" s="56"/>
      <c r="E1350" s="55"/>
      <c r="F1350" s="55"/>
      <c r="G1350" s="55"/>
    </row>
    <row r="1351" spans="3:7" x14ac:dyDescent="0.3">
      <c r="C1351" s="56"/>
      <c r="D1351" s="56"/>
      <c r="E1351" s="55"/>
      <c r="F1351" s="55"/>
      <c r="G1351" s="55"/>
    </row>
    <row r="1352" spans="3:7" x14ac:dyDescent="0.3">
      <c r="C1352" s="56"/>
      <c r="D1352" s="56"/>
      <c r="E1352" s="55"/>
      <c r="F1352" s="55"/>
      <c r="G1352" s="55"/>
    </row>
    <row r="1353" spans="3:7" x14ac:dyDescent="0.3">
      <c r="C1353" s="56"/>
      <c r="D1353" s="56"/>
      <c r="E1353" s="55"/>
      <c r="F1353" s="55"/>
      <c r="G1353" s="55"/>
    </row>
    <row r="1354" spans="3:7" x14ac:dyDescent="0.3">
      <c r="C1354" s="56"/>
      <c r="D1354" s="56"/>
      <c r="E1354" s="55"/>
      <c r="F1354" s="55"/>
      <c r="G1354" s="55"/>
    </row>
    <row r="1355" spans="3:7" x14ac:dyDescent="0.3">
      <c r="C1355" s="56"/>
      <c r="D1355" s="56"/>
      <c r="E1355" s="55"/>
      <c r="F1355" s="55"/>
      <c r="G1355" s="55"/>
    </row>
    <row r="1356" spans="3:7" x14ac:dyDescent="0.3">
      <c r="C1356" s="56"/>
      <c r="D1356" s="56"/>
      <c r="E1356" s="55"/>
      <c r="F1356" s="55"/>
      <c r="G1356" s="55"/>
    </row>
    <row r="1357" spans="3:7" x14ac:dyDescent="0.3">
      <c r="C1357" s="56"/>
      <c r="D1357" s="56"/>
      <c r="E1357" s="55"/>
      <c r="F1357" s="55"/>
      <c r="G1357" s="55"/>
    </row>
    <row r="1358" spans="3:7" x14ac:dyDescent="0.3">
      <c r="C1358" s="56"/>
      <c r="D1358" s="56"/>
      <c r="E1358" s="55"/>
      <c r="F1358" s="55"/>
      <c r="G1358" s="55"/>
    </row>
    <row r="1359" spans="3:7" x14ac:dyDescent="0.3">
      <c r="C1359" s="56"/>
      <c r="D1359" s="56"/>
      <c r="E1359" s="55"/>
      <c r="F1359" s="55"/>
      <c r="G1359" s="55"/>
    </row>
    <row r="1360" spans="3:7" x14ac:dyDescent="0.3">
      <c r="C1360" s="56"/>
      <c r="D1360" s="56"/>
      <c r="E1360" s="55"/>
      <c r="F1360" s="55"/>
      <c r="G1360" s="55"/>
    </row>
    <row r="1361" spans="3:7" x14ac:dyDescent="0.3">
      <c r="C1361" s="56"/>
      <c r="D1361" s="56"/>
      <c r="E1361" s="55"/>
      <c r="F1361" s="55"/>
      <c r="G1361" s="55"/>
    </row>
    <row r="1362" spans="3:7" x14ac:dyDescent="0.3">
      <c r="C1362" s="56"/>
      <c r="D1362" s="56"/>
      <c r="E1362" s="55"/>
      <c r="F1362" s="55"/>
      <c r="G1362" s="55"/>
    </row>
    <row r="1363" spans="3:7" x14ac:dyDescent="0.3">
      <c r="C1363" s="56"/>
      <c r="D1363" s="56"/>
      <c r="E1363" s="55"/>
      <c r="F1363" s="55"/>
      <c r="G1363" s="55"/>
    </row>
    <row r="1364" spans="3:7" x14ac:dyDescent="0.3">
      <c r="C1364" s="56"/>
      <c r="D1364" s="56"/>
      <c r="E1364" s="55"/>
      <c r="F1364" s="55"/>
      <c r="G1364" s="55"/>
    </row>
    <row r="1365" spans="3:7" x14ac:dyDescent="0.3">
      <c r="C1365" s="56"/>
      <c r="D1365" s="56"/>
      <c r="E1365" s="55"/>
      <c r="F1365" s="55"/>
      <c r="G1365" s="55"/>
    </row>
    <row r="1366" spans="3:7" x14ac:dyDescent="0.3">
      <c r="C1366" s="56"/>
      <c r="D1366" s="56"/>
      <c r="E1366" s="55"/>
      <c r="F1366" s="55"/>
      <c r="G1366" s="55"/>
    </row>
    <row r="1367" spans="3:7" x14ac:dyDescent="0.3">
      <c r="C1367" s="56"/>
      <c r="D1367" s="56"/>
      <c r="E1367" s="55"/>
      <c r="F1367" s="55"/>
      <c r="G1367" s="55"/>
    </row>
    <row r="1368" spans="3:7" x14ac:dyDescent="0.3">
      <c r="C1368" s="56"/>
      <c r="D1368" s="56"/>
      <c r="E1368" s="55"/>
      <c r="F1368" s="55"/>
      <c r="G1368" s="55"/>
    </row>
    <row r="1369" spans="3:7" x14ac:dyDescent="0.3">
      <c r="C1369" s="56"/>
      <c r="D1369" s="56"/>
      <c r="E1369" s="55"/>
      <c r="F1369" s="55"/>
      <c r="G1369" s="55"/>
    </row>
    <row r="1370" spans="3:7" x14ac:dyDescent="0.3">
      <c r="C1370" s="56"/>
      <c r="D1370" s="56"/>
      <c r="E1370" s="55"/>
      <c r="F1370" s="55"/>
      <c r="G1370" s="55"/>
    </row>
    <row r="1371" spans="3:7" x14ac:dyDescent="0.3">
      <c r="C1371" s="56"/>
      <c r="D1371" s="56"/>
      <c r="E1371" s="55"/>
      <c r="F1371" s="55"/>
      <c r="G1371" s="55"/>
    </row>
    <row r="1372" spans="3:7" x14ac:dyDescent="0.3">
      <c r="C1372" s="56"/>
      <c r="D1372" s="56"/>
      <c r="E1372" s="55"/>
      <c r="F1372" s="55"/>
      <c r="G1372" s="55"/>
    </row>
    <row r="1373" spans="3:7" x14ac:dyDescent="0.3">
      <c r="C1373" s="56"/>
      <c r="D1373" s="56"/>
      <c r="E1373" s="55"/>
      <c r="F1373" s="55"/>
      <c r="G1373" s="55"/>
    </row>
    <row r="1374" spans="3:7" x14ac:dyDescent="0.3">
      <c r="C1374" s="56"/>
      <c r="D1374" s="56"/>
      <c r="E1374" s="55"/>
      <c r="F1374" s="55"/>
      <c r="G1374" s="55"/>
    </row>
    <row r="1375" spans="3:7" x14ac:dyDescent="0.3">
      <c r="C1375" s="56"/>
      <c r="D1375" s="56"/>
      <c r="E1375" s="55"/>
      <c r="F1375" s="55"/>
      <c r="G1375" s="55"/>
    </row>
    <row r="1376" spans="3:7" x14ac:dyDescent="0.3">
      <c r="C1376" s="56"/>
      <c r="D1376" s="56"/>
      <c r="E1376" s="55"/>
      <c r="F1376" s="55"/>
      <c r="G1376" s="55"/>
    </row>
    <row r="1377" spans="3:7" x14ac:dyDescent="0.3">
      <c r="C1377" s="56"/>
      <c r="D1377" s="56"/>
      <c r="E1377" s="55"/>
      <c r="F1377" s="55"/>
      <c r="G1377" s="55"/>
    </row>
    <row r="1378" spans="3:7" x14ac:dyDescent="0.3">
      <c r="C1378" s="56"/>
      <c r="D1378" s="56"/>
      <c r="E1378" s="55"/>
      <c r="F1378" s="55"/>
      <c r="G1378" s="55"/>
    </row>
    <row r="1379" spans="3:7" x14ac:dyDescent="0.3">
      <c r="C1379" s="56"/>
      <c r="D1379" s="56"/>
      <c r="E1379" s="55"/>
      <c r="F1379" s="55"/>
      <c r="G1379" s="55"/>
    </row>
    <row r="1380" spans="3:7" x14ac:dyDescent="0.3">
      <c r="C1380" s="56"/>
      <c r="D1380" s="56"/>
      <c r="E1380" s="55"/>
      <c r="F1380" s="55"/>
      <c r="G1380" s="55"/>
    </row>
    <row r="1381" spans="3:7" x14ac:dyDescent="0.3">
      <c r="C1381" s="56"/>
      <c r="D1381" s="56"/>
      <c r="E1381" s="55"/>
      <c r="F1381" s="55"/>
      <c r="G1381" s="55"/>
    </row>
    <row r="1382" spans="3:7" x14ac:dyDescent="0.3">
      <c r="C1382" s="56"/>
      <c r="D1382" s="56"/>
      <c r="E1382" s="55"/>
      <c r="F1382" s="55"/>
      <c r="G1382" s="55"/>
    </row>
    <row r="1383" spans="3:7" x14ac:dyDescent="0.3">
      <c r="C1383" s="56"/>
      <c r="D1383" s="56"/>
      <c r="E1383" s="55"/>
      <c r="F1383" s="55"/>
      <c r="G1383" s="55"/>
    </row>
    <row r="1384" spans="3:7" x14ac:dyDescent="0.3">
      <c r="C1384" s="56"/>
      <c r="D1384" s="56"/>
      <c r="E1384" s="55"/>
      <c r="F1384" s="55"/>
      <c r="G1384" s="55"/>
    </row>
    <row r="1385" spans="3:7" x14ac:dyDescent="0.3">
      <c r="C1385" s="56"/>
      <c r="D1385" s="56"/>
      <c r="E1385" s="55"/>
      <c r="F1385" s="55"/>
      <c r="G1385" s="55"/>
    </row>
    <row r="1386" spans="3:7" x14ac:dyDescent="0.3">
      <c r="C1386" s="56"/>
      <c r="D1386" s="56"/>
      <c r="E1386" s="55"/>
      <c r="F1386" s="55"/>
      <c r="G1386" s="55"/>
    </row>
    <row r="1387" spans="3:7" x14ac:dyDescent="0.3">
      <c r="C1387" s="56"/>
      <c r="D1387" s="56"/>
      <c r="E1387" s="55"/>
      <c r="F1387" s="55"/>
      <c r="G1387" s="55"/>
    </row>
    <row r="1388" spans="3:7" x14ac:dyDescent="0.3">
      <c r="C1388" s="56"/>
      <c r="D1388" s="56"/>
      <c r="E1388" s="55"/>
      <c r="F1388" s="55"/>
      <c r="G1388" s="55"/>
    </row>
    <row r="1389" spans="3:7" x14ac:dyDescent="0.3">
      <c r="C1389" s="56"/>
      <c r="D1389" s="56"/>
      <c r="E1389" s="55"/>
      <c r="F1389" s="55"/>
      <c r="G1389" s="55"/>
    </row>
    <row r="1390" spans="3:7" x14ac:dyDescent="0.3">
      <c r="C1390" s="56"/>
      <c r="D1390" s="56"/>
      <c r="E1390" s="55"/>
      <c r="F1390" s="55"/>
      <c r="G1390" s="55"/>
    </row>
    <row r="1391" spans="3:7" x14ac:dyDescent="0.3">
      <c r="C1391" s="56"/>
      <c r="D1391" s="56"/>
      <c r="E1391" s="55"/>
      <c r="F1391" s="55"/>
      <c r="G1391" s="55"/>
    </row>
    <row r="1392" spans="3:7" x14ac:dyDescent="0.3">
      <c r="C1392" s="56"/>
      <c r="D1392" s="56"/>
      <c r="E1392" s="55"/>
      <c r="F1392" s="55"/>
      <c r="G1392" s="55"/>
    </row>
    <row r="1393" spans="3:7" x14ac:dyDescent="0.3">
      <c r="C1393" s="56"/>
      <c r="D1393" s="56"/>
      <c r="E1393" s="55"/>
      <c r="F1393" s="55"/>
      <c r="G1393" s="55"/>
    </row>
    <row r="1394" spans="3:7" x14ac:dyDescent="0.3">
      <c r="C1394" s="56"/>
      <c r="D1394" s="56"/>
      <c r="E1394" s="55"/>
      <c r="F1394" s="55"/>
      <c r="G1394" s="55"/>
    </row>
    <row r="1395" spans="3:7" x14ac:dyDescent="0.3">
      <c r="C1395" s="56"/>
      <c r="D1395" s="56"/>
      <c r="E1395" s="55"/>
      <c r="F1395" s="55"/>
      <c r="G1395" s="55"/>
    </row>
    <row r="1396" spans="3:7" x14ac:dyDescent="0.3">
      <c r="C1396" s="56"/>
      <c r="D1396" s="56"/>
      <c r="E1396" s="55"/>
      <c r="F1396" s="55"/>
      <c r="G1396" s="55"/>
    </row>
    <row r="1397" spans="3:7" x14ac:dyDescent="0.3">
      <c r="C1397" s="56"/>
      <c r="D1397" s="56"/>
      <c r="E1397" s="55"/>
      <c r="F1397" s="55"/>
      <c r="G1397" s="55"/>
    </row>
    <row r="1398" spans="3:7" x14ac:dyDescent="0.3">
      <c r="C1398" s="56"/>
      <c r="D1398" s="56"/>
      <c r="E1398" s="55"/>
      <c r="F1398" s="55"/>
      <c r="G1398" s="55"/>
    </row>
    <row r="1399" spans="3:7" x14ac:dyDescent="0.3">
      <c r="C1399" s="56"/>
      <c r="D1399" s="56"/>
      <c r="E1399" s="55"/>
      <c r="F1399" s="55"/>
      <c r="G1399" s="55"/>
    </row>
    <row r="1400" spans="3:7" x14ac:dyDescent="0.3">
      <c r="C1400" s="56"/>
      <c r="D1400" s="56"/>
      <c r="E1400" s="55"/>
      <c r="F1400" s="55"/>
      <c r="G1400" s="55"/>
    </row>
    <row r="1401" spans="3:7" x14ac:dyDescent="0.3">
      <c r="C1401" s="56"/>
      <c r="D1401" s="56"/>
      <c r="E1401" s="55"/>
      <c r="F1401" s="55"/>
      <c r="G1401" s="55"/>
    </row>
    <row r="1402" spans="3:7" x14ac:dyDescent="0.3">
      <c r="C1402" s="56"/>
      <c r="D1402" s="56"/>
      <c r="E1402" s="55"/>
      <c r="F1402" s="55"/>
      <c r="G1402" s="55"/>
    </row>
    <row r="1403" spans="3:7" x14ac:dyDescent="0.3">
      <c r="C1403" s="56"/>
      <c r="D1403" s="56"/>
      <c r="E1403" s="55"/>
      <c r="F1403" s="55"/>
      <c r="G1403" s="55"/>
    </row>
    <row r="1404" spans="3:7" x14ac:dyDescent="0.3">
      <c r="C1404" s="56"/>
      <c r="D1404" s="56"/>
      <c r="E1404" s="55"/>
      <c r="F1404" s="55"/>
      <c r="G1404" s="55"/>
    </row>
    <row r="1405" spans="3:7" x14ac:dyDescent="0.3">
      <c r="C1405" s="56"/>
      <c r="D1405" s="56"/>
      <c r="E1405" s="55"/>
      <c r="F1405" s="55"/>
      <c r="G1405" s="55"/>
    </row>
    <row r="1406" spans="3:7" x14ac:dyDescent="0.3">
      <c r="C1406" s="56"/>
      <c r="D1406" s="56"/>
      <c r="E1406" s="55"/>
      <c r="F1406" s="55"/>
      <c r="G1406" s="55"/>
    </row>
    <row r="1407" spans="3:7" x14ac:dyDescent="0.3">
      <c r="C1407" s="56"/>
      <c r="D1407" s="56"/>
      <c r="E1407" s="55"/>
      <c r="F1407" s="55"/>
      <c r="G1407" s="55"/>
    </row>
    <row r="1408" spans="3:7" x14ac:dyDescent="0.3">
      <c r="C1408" s="56"/>
      <c r="D1408" s="56"/>
      <c r="E1408" s="55"/>
      <c r="F1408" s="55"/>
      <c r="G1408" s="55"/>
    </row>
    <row r="1409" spans="3:7" x14ac:dyDescent="0.3">
      <c r="C1409" s="56"/>
      <c r="D1409" s="56"/>
      <c r="E1409" s="55"/>
      <c r="F1409" s="55"/>
      <c r="G1409" s="55"/>
    </row>
    <row r="1410" spans="3:7" x14ac:dyDescent="0.3">
      <c r="C1410" s="56"/>
      <c r="D1410" s="56"/>
      <c r="E1410" s="55"/>
      <c r="F1410" s="55"/>
      <c r="G1410" s="55"/>
    </row>
    <row r="1411" spans="3:7" x14ac:dyDescent="0.3">
      <c r="C1411" s="56"/>
      <c r="D1411" s="56"/>
      <c r="E1411" s="55"/>
      <c r="F1411" s="55"/>
      <c r="G1411" s="55"/>
    </row>
    <row r="1412" spans="3:7" x14ac:dyDescent="0.3">
      <c r="C1412" s="56"/>
      <c r="D1412" s="56"/>
      <c r="E1412" s="55"/>
      <c r="F1412" s="55"/>
      <c r="G1412" s="55"/>
    </row>
    <row r="1413" spans="3:7" x14ac:dyDescent="0.3">
      <c r="C1413" s="56"/>
      <c r="D1413" s="56"/>
      <c r="E1413" s="55"/>
      <c r="F1413" s="55"/>
      <c r="G1413" s="55"/>
    </row>
    <row r="1414" spans="3:7" x14ac:dyDescent="0.3">
      <c r="C1414" s="56"/>
      <c r="D1414" s="56"/>
      <c r="E1414" s="55"/>
      <c r="F1414" s="55"/>
      <c r="G1414" s="55"/>
    </row>
    <row r="1415" spans="3:7" x14ac:dyDescent="0.3">
      <c r="C1415" s="56"/>
      <c r="D1415" s="56"/>
      <c r="E1415" s="55"/>
      <c r="F1415" s="55"/>
      <c r="G1415" s="55"/>
    </row>
    <row r="1416" spans="3:7" x14ac:dyDescent="0.3">
      <c r="C1416" s="56"/>
      <c r="D1416" s="56"/>
      <c r="E1416" s="55"/>
      <c r="F1416" s="55"/>
      <c r="G1416" s="55"/>
    </row>
    <row r="1417" spans="3:7" x14ac:dyDescent="0.3">
      <c r="C1417" s="56"/>
      <c r="D1417" s="56"/>
      <c r="E1417" s="55"/>
      <c r="F1417" s="55"/>
      <c r="G1417" s="55"/>
    </row>
    <row r="1418" spans="3:7" x14ac:dyDescent="0.3">
      <c r="C1418" s="56"/>
      <c r="D1418" s="56"/>
      <c r="E1418" s="55"/>
      <c r="F1418" s="55"/>
      <c r="G1418" s="55"/>
    </row>
    <row r="1419" spans="3:7" x14ac:dyDescent="0.3">
      <c r="C1419" s="56"/>
      <c r="D1419" s="56"/>
      <c r="E1419" s="55"/>
      <c r="F1419" s="55"/>
      <c r="G1419" s="55"/>
    </row>
    <row r="1420" spans="3:7" x14ac:dyDescent="0.3">
      <c r="C1420" s="56"/>
      <c r="D1420" s="56"/>
      <c r="E1420" s="55"/>
      <c r="F1420" s="55"/>
      <c r="G1420" s="55"/>
    </row>
    <row r="1421" spans="3:7" x14ac:dyDescent="0.3">
      <c r="C1421" s="56"/>
      <c r="D1421" s="56"/>
      <c r="E1421" s="55"/>
      <c r="F1421" s="55"/>
      <c r="G1421" s="55"/>
    </row>
    <row r="1422" spans="3:7" x14ac:dyDescent="0.3">
      <c r="C1422" s="56"/>
      <c r="D1422" s="56"/>
      <c r="E1422" s="55"/>
      <c r="F1422" s="55"/>
      <c r="G1422" s="55"/>
    </row>
    <row r="1423" spans="3:7" x14ac:dyDescent="0.3">
      <c r="C1423" s="56"/>
      <c r="D1423" s="56"/>
      <c r="E1423" s="55"/>
      <c r="F1423" s="55"/>
      <c r="G1423" s="55"/>
    </row>
    <row r="1424" spans="3:7" x14ac:dyDescent="0.3">
      <c r="C1424" s="56"/>
      <c r="D1424" s="56"/>
      <c r="E1424" s="55"/>
      <c r="F1424" s="55"/>
      <c r="G1424" s="55"/>
    </row>
    <row r="1425" spans="3:7" x14ac:dyDescent="0.3">
      <c r="C1425" s="56"/>
      <c r="D1425" s="56"/>
      <c r="E1425" s="55"/>
      <c r="F1425" s="55"/>
      <c r="G1425" s="55"/>
    </row>
    <row r="1426" spans="3:7" x14ac:dyDescent="0.3">
      <c r="C1426" s="56"/>
      <c r="D1426" s="56"/>
      <c r="E1426" s="55"/>
      <c r="F1426" s="55"/>
      <c r="G1426" s="55"/>
    </row>
    <row r="1427" spans="3:7" x14ac:dyDescent="0.3">
      <c r="C1427" s="56"/>
      <c r="D1427" s="56"/>
      <c r="E1427" s="55"/>
      <c r="F1427" s="55"/>
      <c r="G1427" s="55"/>
    </row>
    <row r="1428" spans="3:7" x14ac:dyDescent="0.3">
      <c r="C1428" s="56"/>
      <c r="D1428" s="56"/>
      <c r="E1428" s="55"/>
      <c r="F1428" s="55"/>
      <c r="G1428" s="55"/>
    </row>
    <row r="1429" spans="3:7" x14ac:dyDescent="0.3">
      <c r="C1429" s="56"/>
      <c r="D1429" s="56"/>
      <c r="E1429" s="55"/>
      <c r="F1429" s="55"/>
      <c r="G1429" s="55"/>
    </row>
    <row r="1430" spans="3:7" x14ac:dyDescent="0.3">
      <c r="C1430" s="56"/>
      <c r="D1430" s="56"/>
      <c r="E1430" s="55"/>
      <c r="F1430" s="55"/>
      <c r="G1430" s="55"/>
    </row>
    <row r="1431" spans="3:7" x14ac:dyDescent="0.3">
      <c r="C1431" s="56"/>
      <c r="D1431" s="56"/>
      <c r="E1431" s="55"/>
      <c r="F1431" s="55"/>
      <c r="G1431" s="55"/>
    </row>
    <row r="1432" spans="3:7" x14ac:dyDescent="0.3">
      <c r="C1432" s="56"/>
      <c r="D1432" s="56"/>
      <c r="E1432" s="55"/>
      <c r="F1432" s="55"/>
      <c r="G1432" s="55"/>
    </row>
    <row r="1433" spans="3:7" x14ac:dyDescent="0.3">
      <c r="C1433" s="56"/>
      <c r="D1433" s="56"/>
      <c r="E1433" s="55"/>
      <c r="F1433" s="55"/>
      <c r="G1433" s="55"/>
    </row>
    <row r="1434" spans="3:7" x14ac:dyDescent="0.3">
      <c r="C1434" s="56"/>
      <c r="D1434" s="56"/>
      <c r="E1434" s="55"/>
      <c r="F1434" s="55"/>
      <c r="G1434" s="55"/>
    </row>
    <row r="1435" spans="3:7" x14ac:dyDescent="0.3">
      <c r="C1435" s="56"/>
      <c r="D1435" s="56"/>
      <c r="E1435" s="55"/>
      <c r="F1435" s="55"/>
      <c r="G1435" s="55"/>
    </row>
    <row r="1436" spans="3:7" x14ac:dyDescent="0.3">
      <c r="C1436" s="56"/>
      <c r="D1436" s="56"/>
      <c r="E1436" s="55"/>
      <c r="F1436" s="55"/>
      <c r="G1436" s="55"/>
    </row>
    <row r="1437" spans="3:7" x14ac:dyDescent="0.3">
      <c r="C1437" s="56"/>
      <c r="D1437" s="56"/>
      <c r="E1437" s="55"/>
      <c r="F1437" s="55"/>
      <c r="G1437" s="55"/>
    </row>
    <row r="1438" spans="3:7" x14ac:dyDescent="0.3">
      <c r="C1438" s="56"/>
      <c r="D1438" s="56"/>
      <c r="E1438" s="55"/>
      <c r="F1438" s="55"/>
      <c r="G1438" s="55"/>
    </row>
    <row r="1439" spans="3:7" x14ac:dyDescent="0.3">
      <c r="C1439" s="56"/>
      <c r="D1439" s="56"/>
      <c r="E1439" s="55"/>
      <c r="F1439" s="55"/>
      <c r="G1439" s="55"/>
    </row>
    <row r="1440" spans="3:7" x14ac:dyDescent="0.3">
      <c r="C1440" s="56"/>
      <c r="D1440" s="56"/>
      <c r="E1440" s="55"/>
      <c r="F1440" s="55"/>
      <c r="G1440" s="55"/>
    </row>
    <row r="1441" spans="3:7" x14ac:dyDescent="0.3">
      <c r="C1441" s="56"/>
      <c r="D1441" s="56"/>
      <c r="E1441" s="55"/>
      <c r="F1441" s="55"/>
      <c r="G1441" s="55"/>
    </row>
    <row r="1442" spans="3:7" x14ac:dyDescent="0.3">
      <c r="C1442" s="56"/>
      <c r="D1442" s="56"/>
      <c r="E1442" s="55"/>
      <c r="F1442" s="55"/>
      <c r="G1442" s="55"/>
    </row>
    <row r="1443" spans="3:7" x14ac:dyDescent="0.3">
      <c r="C1443" s="56"/>
      <c r="D1443" s="56"/>
      <c r="E1443" s="55"/>
      <c r="F1443" s="55"/>
      <c r="G1443" s="55"/>
    </row>
    <row r="1444" spans="3:7" x14ac:dyDescent="0.3">
      <c r="C1444" s="56"/>
      <c r="D1444" s="56"/>
      <c r="E1444" s="55"/>
      <c r="F1444" s="55"/>
      <c r="G1444" s="55"/>
    </row>
    <row r="1445" spans="3:7" x14ac:dyDescent="0.3">
      <c r="C1445" s="56"/>
      <c r="D1445" s="56"/>
      <c r="E1445" s="55"/>
      <c r="F1445" s="55"/>
      <c r="G1445" s="55"/>
    </row>
    <row r="1446" spans="3:7" x14ac:dyDescent="0.3">
      <c r="C1446" s="56"/>
      <c r="D1446" s="56"/>
      <c r="E1446" s="55"/>
      <c r="F1446" s="55"/>
      <c r="G1446" s="55"/>
    </row>
    <row r="1447" spans="3:7" x14ac:dyDescent="0.3">
      <c r="C1447" s="56"/>
      <c r="D1447" s="56"/>
      <c r="E1447" s="55"/>
      <c r="F1447" s="55"/>
      <c r="G1447" s="55"/>
    </row>
    <row r="1448" spans="3:7" x14ac:dyDescent="0.3">
      <c r="C1448" s="56"/>
      <c r="D1448" s="56"/>
      <c r="E1448" s="55"/>
      <c r="F1448" s="55"/>
      <c r="G1448" s="55"/>
    </row>
    <row r="1449" spans="3:7" x14ac:dyDescent="0.3">
      <c r="C1449" s="56"/>
      <c r="D1449" s="56"/>
      <c r="E1449" s="55"/>
      <c r="F1449" s="55"/>
      <c r="G1449" s="55"/>
    </row>
    <row r="1450" spans="3:7" x14ac:dyDescent="0.3">
      <c r="C1450" s="56"/>
      <c r="D1450" s="56"/>
      <c r="E1450" s="55"/>
      <c r="F1450" s="55"/>
      <c r="G1450" s="55"/>
    </row>
    <row r="1451" spans="3:7" x14ac:dyDescent="0.3">
      <c r="C1451" s="56"/>
      <c r="D1451" s="56"/>
      <c r="E1451" s="55"/>
      <c r="F1451" s="55"/>
      <c r="G1451" s="55"/>
    </row>
    <row r="1452" spans="3:7" x14ac:dyDescent="0.3">
      <c r="C1452" s="56"/>
      <c r="D1452" s="56"/>
      <c r="E1452" s="55"/>
      <c r="F1452" s="55"/>
      <c r="G1452" s="55"/>
    </row>
    <row r="1453" spans="3:7" x14ac:dyDescent="0.3">
      <c r="C1453" s="56"/>
      <c r="D1453" s="56"/>
      <c r="E1453" s="55"/>
      <c r="F1453" s="55"/>
      <c r="G1453" s="55"/>
    </row>
    <row r="1454" spans="3:7" x14ac:dyDescent="0.3">
      <c r="C1454" s="56"/>
      <c r="D1454" s="56"/>
      <c r="E1454" s="55"/>
      <c r="F1454" s="55"/>
      <c r="G1454" s="55"/>
    </row>
    <row r="1455" spans="3:7" x14ac:dyDescent="0.3">
      <c r="C1455" s="56"/>
      <c r="D1455" s="56"/>
      <c r="E1455" s="55"/>
      <c r="F1455" s="55"/>
      <c r="G1455" s="55"/>
    </row>
    <row r="1456" spans="3:7" x14ac:dyDescent="0.3">
      <c r="C1456" s="56"/>
      <c r="D1456" s="56"/>
      <c r="E1456" s="55"/>
      <c r="F1456" s="55"/>
      <c r="G1456" s="55"/>
    </row>
    <row r="1457" spans="3:7" x14ac:dyDescent="0.3">
      <c r="C1457" s="56"/>
      <c r="D1457" s="56"/>
      <c r="E1457" s="55"/>
      <c r="F1457" s="55"/>
      <c r="G1457" s="55"/>
    </row>
    <row r="1458" spans="3:7" x14ac:dyDescent="0.3">
      <c r="C1458" s="56"/>
      <c r="D1458" s="56"/>
      <c r="E1458" s="55"/>
      <c r="F1458" s="55"/>
      <c r="G1458" s="55"/>
    </row>
    <row r="1459" spans="3:7" x14ac:dyDescent="0.3">
      <c r="C1459" s="56"/>
      <c r="D1459" s="56"/>
      <c r="E1459" s="55"/>
      <c r="F1459" s="55"/>
      <c r="G1459" s="55"/>
    </row>
    <row r="1460" spans="3:7" x14ac:dyDescent="0.3">
      <c r="C1460" s="56"/>
      <c r="D1460" s="56"/>
      <c r="E1460" s="55"/>
      <c r="F1460" s="55"/>
      <c r="G1460" s="55"/>
    </row>
    <row r="1461" spans="3:7" x14ac:dyDescent="0.3">
      <c r="C1461" s="56"/>
      <c r="D1461" s="56"/>
      <c r="E1461" s="55"/>
      <c r="F1461" s="55"/>
      <c r="G1461" s="55"/>
    </row>
    <row r="1462" spans="3:7" x14ac:dyDescent="0.3">
      <c r="C1462" s="56"/>
      <c r="D1462" s="56"/>
      <c r="E1462" s="55"/>
      <c r="F1462" s="55"/>
      <c r="G1462" s="55"/>
    </row>
    <row r="1463" spans="3:7" x14ac:dyDescent="0.3">
      <c r="C1463" s="56"/>
      <c r="D1463" s="56"/>
      <c r="E1463" s="55"/>
      <c r="F1463" s="55"/>
      <c r="G1463" s="55"/>
    </row>
    <row r="1464" spans="3:7" x14ac:dyDescent="0.3">
      <c r="C1464" s="56"/>
      <c r="D1464" s="56"/>
      <c r="E1464" s="55"/>
      <c r="F1464" s="55"/>
      <c r="G1464" s="55"/>
    </row>
    <row r="1465" spans="3:7" x14ac:dyDescent="0.3">
      <c r="C1465" s="56"/>
      <c r="D1465" s="56"/>
      <c r="E1465" s="55"/>
      <c r="F1465" s="55"/>
      <c r="G1465" s="55"/>
    </row>
    <row r="1466" spans="3:7" x14ac:dyDescent="0.3">
      <c r="C1466" s="56"/>
      <c r="D1466" s="56"/>
      <c r="E1466" s="55"/>
      <c r="F1466" s="55"/>
      <c r="G1466" s="55"/>
    </row>
    <row r="1467" spans="3:7" x14ac:dyDescent="0.3">
      <c r="C1467" s="56"/>
      <c r="D1467" s="56"/>
      <c r="E1467" s="55"/>
      <c r="F1467" s="55"/>
      <c r="G1467" s="55"/>
    </row>
    <row r="1468" spans="3:7" x14ac:dyDescent="0.3">
      <c r="C1468" s="56"/>
      <c r="D1468" s="56"/>
      <c r="E1468" s="55"/>
      <c r="F1468" s="55"/>
      <c r="G1468" s="55"/>
    </row>
    <row r="1469" spans="3:7" x14ac:dyDescent="0.3">
      <c r="C1469" s="56"/>
      <c r="D1469" s="56"/>
      <c r="E1469" s="55"/>
      <c r="F1469" s="55"/>
      <c r="G1469" s="55"/>
    </row>
    <row r="1470" spans="3:7" x14ac:dyDescent="0.3">
      <c r="C1470" s="56"/>
      <c r="D1470" s="56"/>
      <c r="E1470" s="55"/>
      <c r="F1470" s="55"/>
      <c r="G1470" s="55"/>
    </row>
    <row r="1471" spans="3:7" x14ac:dyDescent="0.3">
      <c r="C1471" s="56"/>
      <c r="D1471" s="56"/>
      <c r="E1471" s="55"/>
      <c r="F1471" s="55"/>
      <c r="G1471" s="55"/>
    </row>
    <row r="1472" spans="3:7" x14ac:dyDescent="0.3">
      <c r="C1472" s="56"/>
      <c r="D1472" s="56"/>
      <c r="E1472" s="55"/>
      <c r="F1472" s="55"/>
      <c r="G1472" s="55"/>
    </row>
    <row r="1473" spans="3:7" x14ac:dyDescent="0.3">
      <c r="C1473" s="56"/>
      <c r="D1473" s="56"/>
      <c r="E1473" s="55"/>
      <c r="F1473" s="55"/>
      <c r="G1473" s="55"/>
    </row>
    <row r="1474" spans="3:7" x14ac:dyDescent="0.3">
      <c r="C1474" s="56"/>
      <c r="D1474" s="56"/>
      <c r="E1474" s="55"/>
      <c r="F1474" s="55"/>
      <c r="G1474" s="55"/>
    </row>
    <row r="1475" spans="3:7" x14ac:dyDescent="0.3">
      <c r="C1475" s="56"/>
      <c r="D1475" s="56"/>
      <c r="E1475" s="55"/>
      <c r="F1475" s="55"/>
      <c r="G1475" s="55"/>
    </row>
    <row r="1476" spans="3:7" x14ac:dyDescent="0.3">
      <c r="C1476" s="56"/>
      <c r="D1476" s="56"/>
      <c r="E1476" s="55"/>
      <c r="F1476" s="55"/>
      <c r="G1476" s="55"/>
    </row>
    <row r="1477" spans="3:7" x14ac:dyDescent="0.3">
      <c r="C1477" s="56"/>
      <c r="D1477" s="56"/>
      <c r="E1477" s="55"/>
      <c r="F1477" s="55"/>
      <c r="G1477" s="55"/>
    </row>
    <row r="1478" spans="3:7" x14ac:dyDescent="0.3">
      <c r="C1478" s="56"/>
      <c r="D1478" s="56"/>
      <c r="E1478" s="55"/>
      <c r="F1478" s="55"/>
      <c r="G1478" s="55"/>
    </row>
    <row r="1479" spans="3:7" x14ac:dyDescent="0.3">
      <c r="C1479" s="56"/>
      <c r="D1479" s="56"/>
      <c r="E1479" s="55"/>
      <c r="F1479" s="55"/>
      <c r="G1479" s="55"/>
    </row>
    <row r="1480" spans="3:7" x14ac:dyDescent="0.3">
      <c r="C1480" s="56"/>
      <c r="D1480" s="56"/>
      <c r="E1480" s="55"/>
      <c r="F1480" s="55"/>
      <c r="G1480" s="55"/>
    </row>
    <row r="1481" spans="3:7" x14ac:dyDescent="0.3">
      <c r="C1481" s="56"/>
      <c r="D1481" s="56"/>
      <c r="E1481" s="55"/>
      <c r="F1481" s="55"/>
      <c r="G1481" s="55"/>
    </row>
    <row r="1482" spans="3:7" x14ac:dyDescent="0.3">
      <c r="C1482" s="56"/>
      <c r="D1482" s="56"/>
      <c r="E1482" s="55"/>
      <c r="F1482" s="55"/>
      <c r="G1482" s="55"/>
    </row>
    <row r="1483" spans="3:7" x14ac:dyDescent="0.3">
      <c r="C1483" s="56"/>
      <c r="D1483" s="56"/>
      <c r="E1483" s="55"/>
      <c r="F1483" s="55"/>
      <c r="G1483" s="55"/>
    </row>
    <row r="1484" spans="3:7" x14ac:dyDescent="0.3">
      <c r="C1484" s="56"/>
      <c r="D1484" s="56"/>
      <c r="E1484" s="55"/>
      <c r="F1484" s="55"/>
      <c r="G1484" s="55"/>
    </row>
    <row r="1485" spans="3:7" x14ac:dyDescent="0.3">
      <c r="C1485" s="56"/>
      <c r="D1485" s="56"/>
      <c r="E1485" s="55"/>
      <c r="F1485" s="55"/>
      <c r="G1485" s="55"/>
    </row>
    <row r="1486" spans="3:7" x14ac:dyDescent="0.3">
      <c r="C1486" s="56"/>
      <c r="D1486" s="56"/>
      <c r="E1486" s="55"/>
      <c r="F1486" s="55"/>
      <c r="G1486" s="55"/>
    </row>
    <row r="1487" spans="3:7" x14ac:dyDescent="0.3">
      <c r="C1487" s="56"/>
      <c r="D1487" s="56"/>
      <c r="E1487" s="55"/>
      <c r="F1487" s="55"/>
      <c r="G1487" s="55"/>
    </row>
    <row r="1488" spans="3:7" x14ac:dyDescent="0.3">
      <c r="C1488" s="56"/>
      <c r="D1488" s="56"/>
      <c r="E1488" s="55"/>
      <c r="F1488" s="55"/>
      <c r="G1488" s="55"/>
    </row>
    <row r="1489" spans="3:7" x14ac:dyDescent="0.3">
      <c r="C1489" s="56"/>
      <c r="D1489" s="56"/>
      <c r="E1489" s="55"/>
      <c r="F1489" s="55"/>
      <c r="G1489" s="55"/>
    </row>
    <row r="1490" spans="3:7" x14ac:dyDescent="0.3">
      <c r="C1490" s="56"/>
      <c r="D1490" s="56"/>
      <c r="E1490" s="55"/>
      <c r="F1490" s="55"/>
      <c r="G1490" s="55"/>
    </row>
    <row r="1491" spans="3:7" x14ac:dyDescent="0.3">
      <c r="C1491" s="56"/>
      <c r="D1491" s="56"/>
      <c r="E1491" s="55"/>
      <c r="F1491" s="55"/>
      <c r="G1491" s="55"/>
    </row>
    <row r="1492" spans="3:7" x14ac:dyDescent="0.3">
      <c r="C1492" s="56"/>
      <c r="D1492" s="56"/>
      <c r="E1492" s="55"/>
      <c r="F1492" s="55"/>
      <c r="G1492" s="55"/>
    </row>
    <row r="1493" spans="3:7" x14ac:dyDescent="0.3">
      <c r="C1493" s="56"/>
      <c r="D1493" s="56"/>
      <c r="E1493" s="55"/>
      <c r="F1493" s="55"/>
      <c r="G1493" s="55"/>
    </row>
    <row r="1494" spans="3:7" x14ac:dyDescent="0.3">
      <c r="C1494" s="56"/>
      <c r="D1494" s="56"/>
      <c r="E1494" s="55"/>
      <c r="F1494" s="55"/>
      <c r="G1494" s="55"/>
    </row>
    <row r="1495" spans="3:7" x14ac:dyDescent="0.3">
      <c r="C1495" s="56"/>
      <c r="D1495" s="56"/>
      <c r="E1495" s="55"/>
      <c r="F1495" s="55"/>
      <c r="G1495" s="55"/>
    </row>
    <row r="1496" spans="3:7" x14ac:dyDescent="0.3">
      <c r="C1496" s="56"/>
      <c r="D1496" s="56"/>
      <c r="E1496" s="55"/>
      <c r="F1496" s="55"/>
      <c r="G1496" s="55"/>
    </row>
    <row r="1497" spans="3:7" x14ac:dyDescent="0.3">
      <c r="C1497" s="56"/>
      <c r="D1497" s="56"/>
      <c r="E1497" s="55"/>
      <c r="F1497" s="55"/>
      <c r="G1497" s="55"/>
    </row>
    <row r="1498" spans="3:7" x14ac:dyDescent="0.3">
      <c r="C1498" s="56"/>
      <c r="D1498" s="56"/>
      <c r="E1498" s="55"/>
      <c r="F1498" s="55"/>
      <c r="G1498" s="55"/>
    </row>
    <row r="1499" spans="3:7" x14ac:dyDescent="0.3">
      <c r="C1499" s="56"/>
      <c r="D1499" s="56"/>
      <c r="E1499" s="55"/>
      <c r="F1499" s="55"/>
      <c r="G1499" s="55"/>
    </row>
    <row r="1500" spans="3:7" x14ac:dyDescent="0.3">
      <c r="C1500" s="56"/>
      <c r="D1500" s="56"/>
      <c r="E1500" s="55"/>
      <c r="F1500" s="55"/>
      <c r="G1500" s="55"/>
    </row>
    <row r="1501" spans="3:7" x14ac:dyDescent="0.3">
      <c r="C1501" s="56"/>
      <c r="D1501" s="56"/>
      <c r="E1501" s="55"/>
      <c r="F1501" s="55"/>
      <c r="G1501" s="55"/>
    </row>
    <row r="1502" spans="3:7" x14ac:dyDescent="0.3">
      <c r="C1502" s="56"/>
      <c r="D1502" s="56"/>
      <c r="E1502" s="55"/>
      <c r="F1502" s="55"/>
      <c r="G1502" s="55"/>
    </row>
    <row r="1503" spans="3:7" x14ac:dyDescent="0.3">
      <c r="C1503" s="56"/>
      <c r="D1503" s="56"/>
      <c r="E1503" s="55"/>
      <c r="F1503" s="55"/>
      <c r="G1503" s="55"/>
    </row>
    <row r="1504" spans="3:7" x14ac:dyDescent="0.3">
      <c r="C1504" s="56"/>
      <c r="D1504" s="56"/>
      <c r="E1504" s="55"/>
      <c r="F1504" s="55"/>
      <c r="G1504" s="55"/>
    </row>
    <row r="1505" spans="3:7" x14ac:dyDescent="0.3">
      <c r="C1505" s="56"/>
      <c r="D1505" s="56"/>
      <c r="E1505" s="55"/>
      <c r="F1505" s="55"/>
      <c r="G1505" s="55"/>
    </row>
    <row r="1506" spans="3:7" x14ac:dyDescent="0.3">
      <c r="C1506" s="56"/>
      <c r="D1506" s="56"/>
      <c r="E1506" s="55"/>
      <c r="F1506" s="55"/>
      <c r="G1506" s="55"/>
    </row>
    <row r="1507" spans="3:7" x14ac:dyDescent="0.3">
      <c r="C1507" s="56"/>
      <c r="D1507" s="56"/>
      <c r="E1507" s="55"/>
      <c r="F1507" s="55"/>
      <c r="G1507" s="55"/>
    </row>
    <row r="1508" spans="3:7" x14ac:dyDescent="0.3">
      <c r="C1508" s="56"/>
      <c r="D1508" s="56"/>
      <c r="E1508" s="55"/>
      <c r="F1508" s="55"/>
      <c r="G1508" s="55"/>
    </row>
    <row r="1509" spans="3:7" x14ac:dyDescent="0.3">
      <c r="C1509" s="56"/>
      <c r="D1509" s="56"/>
      <c r="E1509" s="55"/>
      <c r="F1509" s="55"/>
      <c r="G1509" s="55"/>
    </row>
    <row r="1510" spans="3:7" x14ac:dyDescent="0.3">
      <c r="C1510" s="56"/>
      <c r="D1510" s="56"/>
      <c r="E1510" s="55"/>
      <c r="F1510" s="55"/>
      <c r="G1510" s="55"/>
    </row>
    <row r="1511" spans="3:7" x14ac:dyDescent="0.3">
      <c r="C1511" s="56"/>
      <c r="D1511" s="56"/>
      <c r="E1511" s="55"/>
      <c r="F1511" s="55"/>
      <c r="G1511" s="55"/>
    </row>
    <row r="1512" spans="3:7" x14ac:dyDescent="0.3">
      <c r="C1512" s="56"/>
      <c r="D1512" s="56"/>
      <c r="E1512" s="55"/>
      <c r="F1512" s="55"/>
      <c r="G1512" s="55"/>
    </row>
    <row r="1513" spans="3:7" x14ac:dyDescent="0.3">
      <c r="C1513" s="56"/>
      <c r="D1513" s="56"/>
      <c r="E1513" s="55"/>
      <c r="F1513" s="55"/>
      <c r="G1513" s="55"/>
    </row>
    <row r="1514" spans="3:7" x14ac:dyDescent="0.3">
      <c r="C1514" s="56"/>
      <c r="D1514" s="56"/>
      <c r="E1514" s="55"/>
      <c r="F1514" s="55"/>
      <c r="G1514" s="55"/>
    </row>
    <row r="1515" spans="3:7" x14ac:dyDescent="0.3">
      <c r="C1515" s="56"/>
      <c r="D1515" s="56"/>
      <c r="E1515" s="55"/>
      <c r="F1515" s="55"/>
      <c r="G1515" s="55"/>
    </row>
    <row r="1516" spans="3:7" x14ac:dyDescent="0.3">
      <c r="C1516" s="56"/>
      <c r="D1516" s="56"/>
      <c r="E1516" s="55"/>
      <c r="F1516" s="55"/>
      <c r="G1516" s="55"/>
    </row>
    <row r="1517" spans="3:7" x14ac:dyDescent="0.3">
      <c r="C1517" s="56"/>
      <c r="D1517" s="56"/>
      <c r="E1517" s="55"/>
      <c r="F1517" s="55"/>
      <c r="G1517" s="55"/>
    </row>
    <row r="1518" spans="3:7" x14ac:dyDescent="0.3">
      <c r="C1518" s="56"/>
      <c r="D1518" s="56"/>
      <c r="E1518" s="55"/>
      <c r="F1518" s="55"/>
      <c r="G1518" s="55"/>
    </row>
    <row r="1519" spans="3:7" x14ac:dyDescent="0.3">
      <c r="C1519" s="56"/>
      <c r="D1519" s="56"/>
      <c r="E1519" s="55"/>
      <c r="F1519" s="55"/>
      <c r="G1519" s="55"/>
    </row>
    <row r="1520" spans="3:7" x14ac:dyDescent="0.3">
      <c r="C1520" s="56"/>
      <c r="D1520" s="56"/>
      <c r="E1520" s="55"/>
      <c r="F1520" s="55"/>
      <c r="G1520" s="55"/>
    </row>
    <row r="1521" spans="3:7" x14ac:dyDescent="0.3">
      <c r="C1521" s="56"/>
      <c r="D1521" s="56"/>
      <c r="E1521" s="55"/>
      <c r="F1521" s="55"/>
      <c r="G1521" s="55"/>
    </row>
    <row r="1522" spans="3:7" x14ac:dyDescent="0.3">
      <c r="C1522" s="56"/>
      <c r="D1522" s="56"/>
      <c r="E1522" s="55"/>
      <c r="F1522" s="55"/>
      <c r="G1522" s="55"/>
    </row>
    <row r="1523" spans="3:7" x14ac:dyDescent="0.3">
      <c r="C1523" s="56"/>
      <c r="D1523" s="56"/>
      <c r="E1523" s="55"/>
      <c r="F1523" s="55"/>
      <c r="G1523" s="55"/>
    </row>
    <row r="1524" spans="3:7" x14ac:dyDescent="0.3">
      <c r="C1524" s="56"/>
      <c r="D1524" s="56"/>
      <c r="E1524" s="55"/>
      <c r="F1524" s="55"/>
      <c r="G1524" s="55"/>
    </row>
    <row r="1525" spans="3:7" x14ac:dyDescent="0.3">
      <c r="C1525" s="56"/>
      <c r="D1525" s="56"/>
      <c r="E1525" s="55"/>
      <c r="F1525" s="55"/>
      <c r="G1525" s="55"/>
    </row>
    <row r="1526" spans="3:7" x14ac:dyDescent="0.3">
      <c r="C1526" s="56"/>
      <c r="D1526" s="56"/>
      <c r="E1526" s="55"/>
      <c r="F1526" s="55"/>
      <c r="G1526" s="55"/>
    </row>
    <row r="1527" spans="3:7" x14ac:dyDescent="0.3">
      <c r="C1527" s="56"/>
      <c r="D1527" s="56"/>
      <c r="E1527" s="55"/>
      <c r="F1527" s="55"/>
      <c r="G1527" s="55"/>
    </row>
    <row r="1528" spans="3:7" x14ac:dyDescent="0.3">
      <c r="C1528" s="56"/>
      <c r="D1528" s="56"/>
      <c r="E1528" s="55"/>
      <c r="F1528" s="55"/>
      <c r="G1528" s="55"/>
    </row>
    <row r="1529" spans="3:7" x14ac:dyDescent="0.3">
      <c r="C1529" s="56"/>
      <c r="D1529" s="56"/>
      <c r="E1529" s="55"/>
      <c r="F1529" s="55"/>
      <c r="G1529" s="55"/>
    </row>
    <row r="1530" spans="3:7" x14ac:dyDescent="0.3">
      <c r="C1530" s="56"/>
      <c r="D1530" s="56"/>
      <c r="E1530" s="55"/>
      <c r="F1530" s="55"/>
      <c r="G1530" s="55"/>
    </row>
    <row r="1531" spans="3:7" x14ac:dyDescent="0.3">
      <c r="C1531" s="56"/>
      <c r="D1531" s="56"/>
      <c r="E1531" s="55"/>
      <c r="F1531" s="55"/>
      <c r="G1531" s="55"/>
    </row>
    <row r="1532" spans="3:7" x14ac:dyDescent="0.3">
      <c r="C1532" s="56"/>
      <c r="D1532" s="56"/>
      <c r="E1532" s="55"/>
      <c r="F1532" s="55"/>
      <c r="G1532" s="55"/>
    </row>
    <row r="1533" spans="3:7" x14ac:dyDescent="0.3">
      <c r="C1533" s="56"/>
      <c r="D1533" s="56"/>
      <c r="E1533" s="55"/>
      <c r="F1533" s="55"/>
      <c r="G1533" s="55"/>
    </row>
    <row r="1534" spans="3:7" x14ac:dyDescent="0.3">
      <c r="C1534" s="56"/>
      <c r="D1534" s="56"/>
      <c r="E1534" s="55"/>
      <c r="F1534" s="55"/>
      <c r="G1534" s="55"/>
    </row>
    <row r="1535" spans="3:7" x14ac:dyDescent="0.3">
      <c r="C1535" s="56"/>
      <c r="D1535" s="56"/>
      <c r="E1535" s="55"/>
      <c r="F1535" s="55"/>
      <c r="G1535" s="55"/>
    </row>
    <row r="1536" spans="3:7" x14ac:dyDescent="0.3">
      <c r="C1536" s="56"/>
      <c r="D1536" s="56"/>
      <c r="E1536" s="55"/>
      <c r="F1536" s="55"/>
      <c r="G1536" s="55"/>
    </row>
    <row r="1537" spans="3:7" x14ac:dyDescent="0.3">
      <c r="C1537" s="56"/>
      <c r="D1537" s="56"/>
      <c r="E1537" s="55"/>
      <c r="F1537" s="55"/>
      <c r="G1537" s="55"/>
    </row>
    <row r="1538" spans="3:7" x14ac:dyDescent="0.3">
      <c r="C1538" s="56"/>
      <c r="D1538" s="56"/>
      <c r="E1538" s="55"/>
      <c r="F1538" s="55"/>
      <c r="G1538" s="55"/>
    </row>
    <row r="1539" spans="3:7" x14ac:dyDescent="0.3">
      <c r="C1539" s="56"/>
      <c r="D1539" s="56"/>
      <c r="E1539" s="55"/>
      <c r="F1539" s="55"/>
      <c r="G1539" s="55"/>
    </row>
    <row r="1540" spans="3:7" x14ac:dyDescent="0.3">
      <c r="C1540" s="56"/>
      <c r="D1540" s="56"/>
      <c r="E1540" s="55"/>
      <c r="F1540" s="55"/>
      <c r="G1540" s="55"/>
    </row>
    <row r="1541" spans="3:7" x14ac:dyDescent="0.3">
      <c r="C1541" s="56"/>
      <c r="D1541" s="56"/>
      <c r="E1541" s="55"/>
      <c r="F1541" s="55"/>
      <c r="G1541" s="55"/>
    </row>
    <row r="1542" spans="3:7" x14ac:dyDescent="0.3">
      <c r="C1542" s="56"/>
      <c r="D1542" s="56"/>
      <c r="E1542" s="55"/>
      <c r="F1542" s="55"/>
      <c r="G1542" s="55"/>
    </row>
    <row r="1543" spans="3:7" x14ac:dyDescent="0.3">
      <c r="C1543" s="56"/>
      <c r="D1543" s="56"/>
      <c r="E1543" s="55"/>
      <c r="F1543" s="55"/>
      <c r="G1543" s="55"/>
    </row>
    <row r="1544" spans="3:7" x14ac:dyDescent="0.3">
      <c r="C1544" s="56"/>
      <c r="D1544" s="56"/>
      <c r="E1544" s="55"/>
      <c r="F1544" s="55"/>
      <c r="G1544" s="55"/>
    </row>
    <row r="1545" spans="3:7" x14ac:dyDescent="0.3">
      <c r="C1545" s="56"/>
      <c r="D1545" s="56"/>
      <c r="E1545" s="55"/>
      <c r="F1545" s="55"/>
      <c r="G1545" s="55"/>
    </row>
    <row r="1546" spans="3:7" x14ac:dyDescent="0.3">
      <c r="C1546" s="56"/>
      <c r="D1546" s="56"/>
      <c r="E1546" s="55"/>
      <c r="F1546" s="55"/>
      <c r="G1546" s="55"/>
    </row>
    <row r="1547" spans="3:7" x14ac:dyDescent="0.3">
      <c r="C1547" s="56"/>
      <c r="D1547" s="56"/>
      <c r="E1547" s="55"/>
      <c r="F1547" s="55"/>
      <c r="G1547" s="55"/>
    </row>
    <row r="1548" spans="3:7" x14ac:dyDescent="0.3">
      <c r="C1548" s="56"/>
      <c r="D1548" s="56"/>
      <c r="E1548" s="55"/>
      <c r="F1548" s="55"/>
      <c r="G1548" s="55"/>
    </row>
    <row r="1549" spans="3:7" x14ac:dyDescent="0.3">
      <c r="C1549" s="56"/>
      <c r="D1549" s="56"/>
      <c r="E1549" s="55"/>
      <c r="F1549" s="55"/>
      <c r="G1549" s="55"/>
    </row>
    <row r="1550" spans="3:7" x14ac:dyDescent="0.3">
      <c r="C1550" s="56"/>
      <c r="D1550" s="56"/>
      <c r="E1550" s="55"/>
      <c r="F1550" s="55"/>
      <c r="G1550" s="55"/>
    </row>
    <row r="1551" spans="3:7" x14ac:dyDescent="0.3">
      <c r="C1551" s="56"/>
      <c r="D1551" s="56"/>
      <c r="E1551" s="55"/>
      <c r="F1551" s="55"/>
      <c r="G1551" s="55"/>
    </row>
    <row r="1552" spans="3:7" x14ac:dyDescent="0.3">
      <c r="C1552" s="56"/>
      <c r="D1552" s="56"/>
      <c r="E1552" s="55"/>
      <c r="F1552" s="55"/>
      <c r="G1552" s="55"/>
    </row>
    <row r="1553" spans="3:7" x14ac:dyDescent="0.3">
      <c r="C1553" s="56"/>
      <c r="D1553" s="56"/>
      <c r="E1553" s="55"/>
      <c r="F1553" s="55"/>
      <c r="G1553" s="55"/>
    </row>
    <row r="1554" spans="3:7" x14ac:dyDescent="0.3">
      <c r="C1554" s="56"/>
      <c r="D1554" s="56"/>
      <c r="E1554" s="55"/>
      <c r="F1554" s="55"/>
      <c r="G1554" s="55"/>
    </row>
    <row r="1555" spans="3:7" x14ac:dyDescent="0.3">
      <c r="C1555" s="56"/>
      <c r="D1555" s="56"/>
      <c r="E1555" s="55"/>
      <c r="F1555" s="55"/>
      <c r="G1555" s="55"/>
    </row>
    <row r="1556" spans="3:7" x14ac:dyDescent="0.3">
      <c r="C1556" s="56"/>
      <c r="D1556" s="56"/>
      <c r="E1556" s="55"/>
      <c r="F1556" s="55"/>
      <c r="G1556" s="55"/>
    </row>
    <row r="1557" spans="3:7" x14ac:dyDescent="0.3">
      <c r="C1557" s="56"/>
      <c r="D1557" s="56"/>
      <c r="E1557" s="55"/>
      <c r="F1557" s="55"/>
      <c r="G1557" s="55"/>
    </row>
    <row r="1558" spans="3:7" x14ac:dyDescent="0.3">
      <c r="C1558" s="56"/>
      <c r="D1558" s="56"/>
      <c r="E1558" s="55"/>
      <c r="F1558" s="55"/>
      <c r="G1558" s="55"/>
    </row>
    <row r="1559" spans="3:7" x14ac:dyDescent="0.3">
      <c r="C1559" s="56"/>
      <c r="D1559" s="56"/>
      <c r="E1559" s="55"/>
      <c r="F1559" s="55"/>
      <c r="G1559" s="55"/>
    </row>
    <row r="1560" spans="3:7" x14ac:dyDescent="0.3">
      <c r="C1560" s="56"/>
      <c r="D1560" s="56"/>
      <c r="E1560" s="55"/>
      <c r="F1560" s="55"/>
      <c r="G1560" s="55"/>
    </row>
    <row r="1561" spans="3:7" x14ac:dyDescent="0.3">
      <c r="C1561" s="56"/>
      <c r="D1561" s="56"/>
      <c r="E1561" s="55"/>
      <c r="F1561" s="55"/>
      <c r="G1561" s="55"/>
    </row>
    <row r="1562" spans="3:7" x14ac:dyDescent="0.3">
      <c r="C1562" s="56"/>
      <c r="D1562" s="56"/>
      <c r="E1562" s="55"/>
      <c r="F1562" s="55"/>
      <c r="G1562" s="55"/>
    </row>
    <row r="1563" spans="3:7" x14ac:dyDescent="0.3">
      <c r="C1563" s="56"/>
      <c r="D1563" s="56"/>
      <c r="E1563" s="55"/>
      <c r="F1563" s="55"/>
      <c r="G1563" s="55"/>
    </row>
    <row r="1564" spans="3:7" x14ac:dyDescent="0.3">
      <c r="C1564" s="56"/>
      <c r="D1564" s="56"/>
      <c r="E1564" s="55"/>
      <c r="F1564" s="55"/>
      <c r="G1564" s="55"/>
    </row>
    <row r="1565" spans="3:7" x14ac:dyDescent="0.3">
      <c r="C1565" s="56"/>
      <c r="D1565" s="56"/>
      <c r="E1565" s="55"/>
      <c r="F1565" s="55"/>
      <c r="G1565" s="55"/>
    </row>
    <row r="1566" spans="3:7" x14ac:dyDescent="0.3">
      <c r="C1566" s="56"/>
      <c r="D1566" s="56"/>
      <c r="E1566" s="55"/>
      <c r="F1566" s="55"/>
      <c r="G1566" s="55"/>
    </row>
    <row r="1567" spans="3:7" x14ac:dyDescent="0.3">
      <c r="C1567" s="56"/>
      <c r="D1567" s="56"/>
      <c r="E1567" s="55"/>
      <c r="F1567" s="55"/>
      <c r="G1567" s="55"/>
    </row>
    <row r="1568" spans="3:7" x14ac:dyDescent="0.3">
      <c r="C1568" s="56"/>
      <c r="D1568" s="56"/>
      <c r="E1568" s="55"/>
      <c r="F1568" s="55"/>
      <c r="G1568" s="55"/>
    </row>
    <row r="1569" spans="3:7" x14ac:dyDescent="0.3">
      <c r="C1569" s="56"/>
      <c r="D1569" s="56"/>
      <c r="E1569" s="55"/>
      <c r="F1569" s="55"/>
      <c r="G1569" s="55"/>
    </row>
    <row r="1570" spans="3:7" x14ac:dyDescent="0.3">
      <c r="C1570" s="56"/>
      <c r="D1570" s="56"/>
      <c r="E1570" s="55"/>
      <c r="F1570" s="55"/>
      <c r="G1570" s="55"/>
    </row>
    <row r="1571" spans="3:7" x14ac:dyDescent="0.3">
      <c r="C1571" s="56"/>
      <c r="D1571" s="56"/>
      <c r="E1571" s="55"/>
      <c r="F1571" s="55"/>
      <c r="G1571" s="55"/>
    </row>
    <row r="1572" spans="3:7" x14ac:dyDescent="0.3">
      <c r="C1572" s="56"/>
      <c r="D1572" s="56"/>
      <c r="E1572" s="55"/>
      <c r="F1572" s="55"/>
      <c r="G1572" s="55"/>
    </row>
    <row r="1573" spans="3:7" x14ac:dyDescent="0.3">
      <c r="C1573" s="56"/>
      <c r="D1573" s="56"/>
      <c r="E1573" s="55"/>
      <c r="F1573" s="55"/>
      <c r="G1573" s="55"/>
    </row>
    <row r="1574" spans="3:7" x14ac:dyDescent="0.3">
      <c r="C1574" s="56"/>
      <c r="D1574" s="56"/>
      <c r="E1574" s="55"/>
      <c r="F1574" s="55"/>
      <c r="G1574" s="55"/>
    </row>
    <row r="1575" spans="3:7" x14ac:dyDescent="0.3">
      <c r="C1575" s="56"/>
      <c r="D1575" s="56"/>
      <c r="E1575" s="55"/>
      <c r="F1575" s="55"/>
      <c r="G1575" s="55"/>
    </row>
    <row r="1576" spans="3:7" x14ac:dyDescent="0.3">
      <c r="C1576" s="56"/>
      <c r="D1576" s="56"/>
      <c r="E1576" s="55"/>
      <c r="F1576" s="55"/>
      <c r="G1576" s="55"/>
    </row>
    <row r="1577" spans="3:7" x14ac:dyDescent="0.3">
      <c r="C1577" s="56"/>
      <c r="D1577" s="56"/>
      <c r="E1577" s="55"/>
      <c r="F1577" s="55"/>
      <c r="G1577" s="55"/>
    </row>
    <row r="1578" spans="3:7" x14ac:dyDescent="0.3">
      <c r="C1578" s="56"/>
      <c r="D1578" s="56"/>
      <c r="E1578" s="55"/>
      <c r="F1578" s="55"/>
      <c r="G1578" s="55"/>
    </row>
    <row r="1579" spans="3:7" x14ac:dyDescent="0.3">
      <c r="C1579" s="56"/>
      <c r="D1579" s="56"/>
      <c r="E1579" s="55"/>
      <c r="F1579" s="55"/>
      <c r="G1579" s="55"/>
    </row>
    <row r="1580" spans="3:7" x14ac:dyDescent="0.3">
      <c r="C1580" s="56"/>
      <c r="D1580" s="56"/>
      <c r="E1580" s="55"/>
      <c r="F1580" s="55"/>
      <c r="G1580" s="55"/>
    </row>
    <row r="1581" spans="3:7" x14ac:dyDescent="0.3">
      <c r="C1581" s="56"/>
      <c r="D1581" s="56"/>
      <c r="E1581" s="55"/>
      <c r="F1581" s="55"/>
      <c r="G1581" s="55"/>
    </row>
    <row r="1582" spans="3:7" x14ac:dyDescent="0.3">
      <c r="C1582" s="56"/>
      <c r="D1582" s="56"/>
      <c r="E1582" s="55"/>
      <c r="F1582" s="55"/>
      <c r="G1582" s="55"/>
    </row>
    <row r="1583" spans="3:7" x14ac:dyDescent="0.3">
      <c r="C1583" s="56"/>
      <c r="D1583" s="56"/>
      <c r="E1583" s="55"/>
      <c r="F1583" s="55"/>
      <c r="G1583" s="55"/>
    </row>
    <row r="1584" spans="3:7" x14ac:dyDescent="0.3">
      <c r="C1584" s="56"/>
      <c r="D1584" s="56"/>
      <c r="E1584" s="55"/>
      <c r="F1584" s="55"/>
      <c r="G1584" s="55"/>
    </row>
    <row r="1585" spans="3:7" x14ac:dyDescent="0.3">
      <c r="C1585" s="56"/>
      <c r="D1585" s="56"/>
      <c r="E1585" s="55"/>
      <c r="F1585" s="55"/>
      <c r="G1585" s="55"/>
    </row>
    <row r="1586" spans="3:7" x14ac:dyDescent="0.3">
      <c r="C1586" s="56"/>
      <c r="D1586" s="56"/>
      <c r="E1586" s="55"/>
      <c r="F1586" s="55"/>
      <c r="G1586" s="55"/>
    </row>
    <row r="1587" spans="3:7" x14ac:dyDescent="0.3">
      <c r="C1587" s="56"/>
      <c r="D1587" s="56"/>
      <c r="E1587" s="55"/>
      <c r="F1587" s="55"/>
      <c r="G1587" s="55"/>
    </row>
    <row r="1588" spans="3:7" x14ac:dyDescent="0.3">
      <c r="C1588" s="56"/>
      <c r="D1588" s="56"/>
      <c r="E1588" s="55"/>
      <c r="F1588" s="55"/>
      <c r="G1588" s="55"/>
    </row>
    <row r="1589" spans="3:7" x14ac:dyDescent="0.3">
      <c r="C1589" s="56"/>
      <c r="D1589" s="56"/>
      <c r="E1589" s="55"/>
      <c r="F1589" s="55"/>
      <c r="G1589" s="55"/>
    </row>
    <row r="1590" spans="3:7" x14ac:dyDescent="0.3">
      <c r="C1590" s="56"/>
      <c r="D1590" s="56"/>
      <c r="E1590" s="55"/>
      <c r="F1590" s="55"/>
      <c r="G1590" s="55"/>
    </row>
    <row r="1591" spans="3:7" x14ac:dyDescent="0.3">
      <c r="C1591" s="56"/>
      <c r="D1591" s="56"/>
      <c r="E1591" s="55"/>
      <c r="F1591" s="55"/>
      <c r="G1591" s="55"/>
    </row>
    <row r="1592" spans="3:7" x14ac:dyDescent="0.3">
      <c r="C1592" s="56"/>
      <c r="D1592" s="56"/>
      <c r="E1592" s="55"/>
      <c r="F1592" s="55"/>
      <c r="G1592" s="55"/>
    </row>
    <row r="1593" spans="3:7" x14ac:dyDescent="0.3">
      <c r="C1593" s="56"/>
      <c r="D1593" s="56"/>
      <c r="E1593" s="55"/>
      <c r="F1593" s="55"/>
      <c r="G1593" s="55"/>
    </row>
    <row r="1594" spans="3:7" x14ac:dyDescent="0.3">
      <c r="C1594" s="56"/>
      <c r="D1594" s="56"/>
      <c r="E1594" s="55"/>
      <c r="F1594" s="55"/>
      <c r="G1594" s="55"/>
    </row>
    <row r="1595" spans="3:7" x14ac:dyDescent="0.3">
      <c r="C1595" s="56"/>
      <c r="D1595" s="56"/>
      <c r="E1595" s="55"/>
      <c r="F1595" s="55"/>
      <c r="G1595" s="55"/>
    </row>
    <row r="1596" spans="3:7" x14ac:dyDescent="0.3">
      <c r="C1596" s="56"/>
      <c r="D1596" s="56"/>
      <c r="E1596" s="55"/>
      <c r="F1596" s="55"/>
      <c r="G1596" s="55"/>
    </row>
    <row r="1597" spans="3:7" x14ac:dyDescent="0.3">
      <c r="C1597" s="56"/>
      <c r="D1597" s="56"/>
      <c r="E1597" s="55"/>
      <c r="F1597" s="55"/>
      <c r="G1597" s="55"/>
    </row>
    <row r="1598" spans="3:7" x14ac:dyDescent="0.3">
      <c r="C1598" s="56"/>
      <c r="D1598" s="56"/>
      <c r="E1598" s="55"/>
      <c r="F1598" s="55"/>
      <c r="G1598" s="55"/>
    </row>
    <row r="1599" spans="3:7" x14ac:dyDescent="0.3">
      <c r="C1599" s="56"/>
      <c r="D1599" s="56"/>
      <c r="E1599" s="55"/>
      <c r="F1599" s="55"/>
      <c r="G1599" s="55"/>
    </row>
    <row r="1600" spans="3:7" x14ac:dyDescent="0.3">
      <c r="C1600" s="56"/>
      <c r="D1600" s="56"/>
      <c r="E1600" s="55"/>
      <c r="F1600" s="55"/>
      <c r="G1600" s="55"/>
    </row>
    <row r="1601" spans="3:7" x14ac:dyDescent="0.3">
      <c r="C1601" s="56"/>
      <c r="D1601" s="56"/>
      <c r="E1601" s="55"/>
      <c r="F1601" s="55"/>
      <c r="G1601" s="55"/>
    </row>
    <row r="1602" spans="3:7" x14ac:dyDescent="0.3">
      <c r="C1602" s="56"/>
      <c r="D1602" s="56"/>
      <c r="E1602" s="55"/>
      <c r="F1602" s="55"/>
      <c r="G1602" s="55"/>
    </row>
    <row r="1603" spans="3:7" x14ac:dyDescent="0.3">
      <c r="C1603" s="56"/>
      <c r="D1603" s="56"/>
      <c r="E1603" s="55"/>
      <c r="F1603" s="55"/>
      <c r="G1603" s="55"/>
    </row>
    <row r="1604" spans="3:7" x14ac:dyDescent="0.3">
      <c r="C1604" s="56"/>
      <c r="D1604" s="56"/>
      <c r="E1604" s="55"/>
      <c r="F1604" s="55"/>
      <c r="G1604" s="55"/>
    </row>
    <row r="1605" spans="3:7" x14ac:dyDescent="0.3">
      <c r="C1605" s="56"/>
      <c r="D1605" s="56"/>
      <c r="E1605" s="55"/>
      <c r="F1605" s="55"/>
      <c r="G1605" s="55"/>
    </row>
    <row r="1606" spans="3:7" x14ac:dyDescent="0.3">
      <c r="C1606" s="56"/>
      <c r="D1606" s="56"/>
      <c r="E1606" s="55"/>
      <c r="F1606" s="55"/>
      <c r="G1606" s="55"/>
    </row>
    <row r="1607" spans="3:7" x14ac:dyDescent="0.3">
      <c r="C1607" s="56"/>
      <c r="D1607" s="56"/>
      <c r="E1607" s="55"/>
      <c r="F1607" s="55"/>
      <c r="G1607" s="55"/>
    </row>
    <row r="1608" spans="3:7" x14ac:dyDescent="0.3">
      <c r="C1608" s="56"/>
      <c r="D1608" s="56"/>
      <c r="E1608" s="55"/>
      <c r="F1608" s="55"/>
      <c r="G1608" s="55"/>
    </row>
    <row r="1609" spans="3:7" x14ac:dyDescent="0.3">
      <c r="C1609" s="56"/>
      <c r="D1609" s="56"/>
      <c r="E1609" s="55"/>
      <c r="F1609" s="55"/>
      <c r="G1609" s="55"/>
    </row>
    <row r="1610" spans="3:7" x14ac:dyDescent="0.3">
      <c r="C1610" s="56"/>
      <c r="D1610" s="56"/>
      <c r="E1610" s="55"/>
      <c r="F1610" s="55"/>
      <c r="G1610" s="55"/>
    </row>
    <row r="1611" spans="3:7" x14ac:dyDescent="0.3">
      <c r="C1611" s="56"/>
      <c r="D1611" s="56"/>
      <c r="E1611" s="55"/>
      <c r="F1611" s="55"/>
      <c r="G1611" s="55"/>
    </row>
    <row r="1612" spans="3:7" x14ac:dyDescent="0.3">
      <c r="C1612" s="56"/>
      <c r="D1612" s="56"/>
      <c r="E1612" s="55"/>
      <c r="F1612" s="55"/>
      <c r="G1612" s="55"/>
    </row>
    <row r="1613" spans="3:7" x14ac:dyDescent="0.3">
      <c r="C1613" s="56"/>
      <c r="D1613" s="56"/>
      <c r="E1613" s="55"/>
      <c r="F1613" s="55"/>
      <c r="G1613" s="55"/>
    </row>
    <row r="1614" spans="3:7" x14ac:dyDescent="0.3">
      <c r="C1614" s="56"/>
      <c r="D1614" s="56"/>
      <c r="E1614" s="55"/>
      <c r="F1614" s="55"/>
      <c r="G1614" s="55"/>
    </row>
    <row r="1615" spans="3:7" x14ac:dyDescent="0.3">
      <c r="C1615" s="56"/>
      <c r="D1615" s="56"/>
      <c r="E1615" s="55"/>
      <c r="F1615" s="55"/>
      <c r="G1615" s="55"/>
    </row>
    <row r="1616" spans="3:7" x14ac:dyDescent="0.3">
      <c r="C1616" s="56"/>
      <c r="D1616" s="56"/>
      <c r="E1616" s="55"/>
      <c r="F1616" s="55"/>
      <c r="G1616" s="55"/>
    </row>
    <row r="1617" spans="3:7" x14ac:dyDescent="0.3">
      <c r="C1617" s="56"/>
      <c r="D1617" s="56"/>
      <c r="E1617" s="55"/>
      <c r="F1617" s="55"/>
      <c r="G1617" s="55"/>
    </row>
    <row r="1618" spans="3:7" x14ac:dyDescent="0.3">
      <c r="C1618" s="56"/>
      <c r="D1618" s="56"/>
      <c r="E1618" s="55"/>
      <c r="F1618" s="55"/>
      <c r="G1618" s="55"/>
    </row>
    <row r="1619" spans="3:7" x14ac:dyDescent="0.3">
      <c r="C1619" s="56"/>
      <c r="D1619" s="56"/>
      <c r="E1619" s="55"/>
      <c r="F1619" s="55"/>
      <c r="G1619" s="55"/>
    </row>
    <row r="1620" spans="3:7" x14ac:dyDescent="0.3">
      <c r="C1620" s="56"/>
      <c r="D1620" s="56"/>
      <c r="E1620" s="55"/>
      <c r="F1620" s="55"/>
      <c r="G1620" s="55"/>
    </row>
    <row r="1621" spans="3:7" x14ac:dyDescent="0.3">
      <c r="C1621" s="56"/>
      <c r="D1621" s="56"/>
      <c r="E1621" s="55"/>
      <c r="F1621" s="55"/>
      <c r="G1621" s="55"/>
    </row>
    <row r="1622" spans="3:7" x14ac:dyDescent="0.3">
      <c r="C1622" s="56"/>
      <c r="D1622" s="56"/>
      <c r="E1622" s="55"/>
      <c r="F1622" s="55"/>
      <c r="G1622" s="55"/>
    </row>
    <row r="1623" spans="3:7" x14ac:dyDescent="0.3">
      <c r="C1623" s="56"/>
      <c r="D1623" s="56"/>
      <c r="E1623" s="55"/>
      <c r="F1623" s="55"/>
      <c r="G1623" s="55"/>
    </row>
    <row r="1624" spans="3:7" x14ac:dyDescent="0.3">
      <c r="C1624" s="56"/>
      <c r="D1624" s="56"/>
      <c r="E1624" s="55"/>
      <c r="F1624" s="55"/>
      <c r="G1624" s="55"/>
    </row>
    <row r="1625" spans="3:7" x14ac:dyDescent="0.3">
      <c r="C1625" s="56"/>
      <c r="D1625" s="56"/>
      <c r="E1625" s="55"/>
      <c r="F1625" s="55"/>
      <c r="G1625" s="55"/>
    </row>
    <row r="1626" spans="3:7" x14ac:dyDescent="0.3">
      <c r="C1626" s="56"/>
      <c r="D1626" s="56"/>
      <c r="E1626" s="55"/>
      <c r="F1626" s="55"/>
      <c r="G1626" s="55"/>
    </row>
    <row r="1627" spans="3:7" x14ac:dyDescent="0.3">
      <c r="C1627" s="56"/>
      <c r="D1627" s="56"/>
      <c r="E1627" s="55"/>
      <c r="F1627" s="55"/>
      <c r="G1627" s="55"/>
    </row>
    <row r="1628" spans="3:7" x14ac:dyDescent="0.3">
      <c r="C1628" s="56"/>
      <c r="D1628" s="56"/>
      <c r="E1628" s="55"/>
      <c r="F1628" s="55"/>
      <c r="G1628" s="55"/>
    </row>
    <row r="1629" spans="3:7" x14ac:dyDescent="0.3">
      <c r="C1629" s="56"/>
      <c r="D1629" s="56"/>
      <c r="E1629" s="55"/>
      <c r="F1629" s="55"/>
      <c r="G1629" s="55"/>
    </row>
    <row r="1630" spans="3:7" x14ac:dyDescent="0.3">
      <c r="C1630" s="56"/>
      <c r="D1630" s="56"/>
      <c r="E1630" s="55"/>
      <c r="F1630" s="55"/>
      <c r="G1630" s="55"/>
    </row>
    <row r="1631" spans="3:7" x14ac:dyDescent="0.3">
      <c r="C1631" s="56"/>
      <c r="D1631" s="56"/>
      <c r="E1631" s="55"/>
      <c r="F1631" s="55"/>
      <c r="G1631" s="55"/>
    </row>
    <row r="1632" spans="3:7" x14ac:dyDescent="0.3">
      <c r="C1632" s="56"/>
      <c r="D1632" s="56"/>
      <c r="E1632" s="55"/>
      <c r="F1632" s="55"/>
      <c r="G1632" s="55"/>
    </row>
    <row r="1633" spans="3:7" x14ac:dyDescent="0.3">
      <c r="C1633" s="56"/>
      <c r="D1633" s="56"/>
      <c r="E1633" s="55"/>
      <c r="F1633" s="55"/>
      <c r="G1633" s="55"/>
    </row>
    <row r="1634" spans="3:7" x14ac:dyDescent="0.3">
      <c r="C1634" s="56"/>
      <c r="D1634" s="56"/>
      <c r="E1634" s="55"/>
      <c r="F1634" s="55"/>
      <c r="G1634" s="55"/>
    </row>
    <row r="1635" spans="3:7" x14ac:dyDescent="0.3">
      <c r="C1635" s="56"/>
      <c r="D1635" s="56"/>
      <c r="E1635" s="55"/>
      <c r="F1635" s="55"/>
      <c r="G1635" s="55"/>
    </row>
    <row r="1636" spans="3:7" x14ac:dyDescent="0.3">
      <c r="C1636" s="56"/>
      <c r="D1636" s="56"/>
      <c r="E1636" s="55"/>
      <c r="F1636" s="55"/>
      <c r="G1636" s="55"/>
    </row>
    <row r="1637" spans="3:7" x14ac:dyDescent="0.3">
      <c r="C1637" s="56"/>
      <c r="D1637" s="56"/>
      <c r="E1637" s="55"/>
      <c r="F1637" s="55"/>
      <c r="G1637" s="55"/>
    </row>
    <row r="1638" spans="3:7" x14ac:dyDescent="0.3">
      <c r="C1638" s="56"/>
      <c r="D1638" s="56"/>
      <c r="E1638" s="55"/>
      <c r="F1638" s="55"/>
      <c r="G1638" s="55"/>
    </row>
    <row r="1639" spans="3:7" x14ac:dyDescent="0.3">
      <c r="C1639" s="56"/>
      <c r="D1639" s="56"/>
      <c r="E1639" s="55"/>
      <c r="F1639" s="55"/>
      <c r="G1639" s="55"/>
    </row>
    <row r="1640" spans="3:7" x14ac:dyDescent="0.3">
      <c r="C1640" s="56"/>
      <c r="D1640" s="56"/>
      <c r="E1640" s="55"/>
      <c r="F1640" s="55"/>
      <c r="G1640" s="55"/>
    </row>
    <row r="1641" spans="3:7" x14ac:dyDescent="0.3">
      <c r="C1641" s="56"/>
      <c r="D1641" s="56"/>
      <c r="E1641" s="55"/>
      <c r="F1641" s="55"/>
      <c r="G1641" s="55"/>
    </row>
    <row r="1642" spans="3:7" x14ac:dyDescent="0.3">
      <c r="C1642" s="56"/>
      <c r="D1642" s="56"/>
      <c r="E1642" s="55"/>
      <c r="F1642" s="55"/>
      <c r="G1642" s="55"/>
    </row>
    <row r="1643" spans="3:7" x14ac:dyDescent="0.3">
      <c r="C1643" s="56"/>
      <c r="D1643" s="56"/>
      <c r="E1643" s="55"/>
      <c r="F1643" s="55"/>
      <c r="G1643" s="55"/>
    </row>
    <row r="1644" spans="3:7" x14ac:dyDescent="0.3">
      <c r="C1644" s="56"/>
      <c r="D1644" s="56"/>
      <c r="E1644" s="55"/>
      <c r="F1644" s="55"/>
      <c r="G1644" s="55"/>
    </row>
    <row r="1645" spans="3:7" x14ac:dyDescent="0.3">
      <c r="C1645" s="56"/>
      <c r="D1645" s="56"/>
      <c r="E1645" s="55"/>
      <c r="F1645" s="55"/>
      <c r="G1645" s="55"/>
    </row>
    <row r="1646" spans="3:7" x14ac:dyDescent="0.3">
      <c r="C1646" s="56"/>
      <c r="D1646" s="56"/>
      <c r="E1646" s="55"/>
      <c r="F1646" s="55"/>
      <c r="G1646" s="55"/>
    </row>
    <row r="1647" spans="3:7" x14ac:dyDescent="0.3">
      <c r="C1647" s="56"/>
      <c r="D1647" s="56"/>
      <c r="E1647" s="55"/>
      <c r="F1647" s="55"/>
      <c r="G1647" s="55"/>
    </row>
    <row r="1648" spans="3:7" x14ac:dyDescent="0.3">
      <c r="C1648" s="56"/>
      <c r="D1648" s="56"/>
      <c r="E1648" s="55"/>
      <c r="F1648" s="55"/>
      <c r="G1648" s="55"/>
    </row>
    <row r="1649" spans="3:7" x14ac:dyDescent="0.3">
      <c r="C1649" s="56"/>
      <c r="D1649" s="56"/>
      <c r="E1649" s="55"/>
      <c r="F1649" s="55"/>
      <c r="G1649" s="55"/>
    </row>
    <row r="1650" spans="3:7" x14ac:dyDescent="0.3">
      <c r="C1650" s="56"/>
      <c r="D1650" s="56"/>
      <c r="E1650" s="55"/>
      <c r="F1650" s="55"/>
      <c r="G1650" s="55"/>
    </row>
    <row r="1651" spans="3:7" x14ac:dyDescent="0.3">
      <c r="C1651" s="56"/>
      <c r="D1651" s="56"/>
      <c r="E1651" s="55"/>
      <c r="F1651" s="55"/>
      <c r="G1651" s="55"/>
    </row>
    <row r="1652" spans="3:7" x14ac:dyDescent="0.3">
      <c r="C1652" s="56"/>
      <c r="D1652" s="56"/>
      <c r="E1652" s="55"/>
      <c r="F1652" s="55"/>
      <c r="G1652" s="55"/>
    </row>
    <row r="1653" spans="3:7" x14ac:dyDescent="0.3">
      <c r="C1653" s="56"/>
      <c r="D1653" s="56"/>
      <c r="E1653" s="55"/>
      <c r="F1653" s="55"/>
      <c r="G1653" s="55"/>
    </row>
    <row r="1654" spans="3:7" x14ac:dyDescent="0.3">
      <c r="C1654" s="56"/>
      <c r="D1654" s="56"/>
      <c r="E1654" s="55"/>
      <c r="F1654" s="55"/>
      <c r="G1654" s="55"/>
    </row>
    <row r="1655" spans="3:7" x14ac:dyDescent="0.3">
      <c r="C1655" s="56"/>
      <c r="D1655" s="56"/>
      <c r="E1655" s="55"/>
      <c r="F1655" s="55"/>
      <c r="G1655" s="55"/>
    </row>
    <row r="1656" spans="3:7" x14ac:dyDescent="0.3">
      <c r="C1656" s="56"/>
      <c r="D1656" s="56"/>
      <c r="E1656" s="55"/>
      <c r="F1656" s="55"/>
      <c r="G1656" s="55"/>
    </row>
    <row r="1657" spans="3:7" x14ac:dyDescent="0.3">
      <c r="C1657" s="56"/>
      <c r="D1657" s="56"/>
      <c r="E1657" s="55"/>
      <c r="F1657" s="55"/>
      <c r="G1657" s="55"/>
    </row>
    <row r="1658" spans="3:7" x14ac:dyDescent="0.3">
      <c r="C1658" s="56"/>
      <c r="D1658" s="56"/>
      <c r="E1658" s="55"/>
      <c r="F1658" s="55"/>
      <c r="G1658" s="55"/>
    </row>
    <row r="1659" spans="3:7" x14ac:dyDescent="0.3">
      <c r="C1659" s="56"/>
      <c r="D1659" s="56"/>
      <c r="E1659" s="55"/>
      <c r="F1659" s="55"/>
      <c r="G1659" s="55"/>
    </row>
    <row r="1660" spans="3:7" x14ac:dyDescent="0.3">
      <c r="C1660" s="56"/>
      <c r="D1660" s="56"/>
      <c r="E1660" s="55"/>
      <c r="F1660" s="55"/>
      <c r="G1660" s="55"/>
    </row>
    <row r="1661" spans="3:7" x14ac:dyDescent="0.3">
      <c r="C1661" s="56"/>
      <c r="D1661" s="56"/>
      <c r="E1661" s="55"/>
      <c r="F1661" s="55"/>
      <c r="G1661" s="55"/>
    </row>
    <row r="1662" spans="3:7" x14ac:dyDescent="0.3">
      <c r="C1662" s="56"/>
      <c r="D1662" s="56"/>
      <c r="E1662" s="55"/>
      <c r="F1662" s="55"/>
      <c r="G1662" s="55"/>
    </row>
    <row r="1663" spans="3:7" x14ac:dyDescent="0.3">
      <c r="C1663" s="56"/>
      <c r="D1663" s="56"/>
      <c r="E1663" s="55"/>
      <c r="F1663" s="55"/>
      <c r="G1663" s="55"/>
    </row>
    <row r="1664" spans="3:7" x14ac:dyDescent="0.3">
      <c r="C1664" s="56"/>
      <c r="D1664" s="56"/>
      <c r="E1664" s="55"/>
      <c r="F1664" s="55"/>
      <c r="G1664" s="55"/>
    </row>
    <row r="1665" spans="3:7" x14ac:dyDescent="0.3">
      <c r="C1665" s="56"/>
      <c r="D1665" s="56"/>
      <c r="E1665" s="55"/>
      <c r="F1665" s="55"/>
      <c r="G1665" s="55"/>
    </row>
    <row r="1666" spans="3:7" x14ac:dyDescent="0.3">
      <c r="C1666" s="56"/>
      <c r="D1666" s="56"/>
      <c r="E1666" s="55"/>
      <c r="F1666" s="55"/>
      <c r="G1666" s="55"/>
    </row>
    <row r="1667" spans="3:7" x14ac:dyDescent="0.3">
      <c r="C1667" s="56"/>
      <c r="D1667" s="56"/>
      <c r="E1667" s="55"/>
      <c r="F1667" s="55"/>
      <c r="G1667" s="55"/>
    </row>
    <row r="1668" spans="3:7" x14ac:dyDescent="0.3">
      <c r="C1668" s="56"/>
      <c r="D1668" s="56"/>
      <c r="E1668" s="55"/>
      <c r="F1668" s="55"/>
      <c r="G1668" s="55"/>
    </row>
    <row r="1669" spans="3:7" x14ac:dyDescent="0.3">
      <c r="C1669" s="56"/>
      <c r="D1669" s="56"/>
      <c r="E1669" s="55"/>
      <c r="F1669" s="55"/>
      <c r="G1669" s="55"/>
    </row>
    <row r="1670" spans="3:7" x14ac:dyDescent="0.3">
      <c r="C1670" s="56"/>
      <c r="D1670" s="56"/>
      <c r="E1670" s="55"/>
      <c r="F1670" s="55"/>
      <c r="G1670" s="55"/>
    </row>
    <row r="1671" spans="3:7" x14ac:dyDescent="0.3">
      <c r="C1671" s="56"/>
      <c r="D1671" s="56"/>
      <c r="E1671" s="55"/>
      <c r="F1671" s="55"/>
      <c r="G1671" s="55"/>
    </row>
    <row r="1672" spans="3:7" x14ac:dyDescent="0.3">
      <c r="C1672" s="56"/>
      <c r="D1672" s="56"/>
      <c r="E1672" s="55"/>
      <c r="F1672" s="55"/>
      <c r="G1672" s="55"/>
    </row>
    <row r="1673" spans="3:7" x14ac:dyDescent="0.3">
      <c r="C1673" s="56"/>
      <c r="D1673" s="56"/>
      <c r="E1673" s="55"/>
      <c r="F1673" s="55"/>
      <c r="G1673" s="55"/>
    </row>
    <row r="1674" spans="3:7" x14ac:dyDescent="0.3">
      <c r="C1674" s="56"/>
      <c r="D1674" s="56"/>
      <c r="E1674" s="55"/>
      <c r="F1674" s="55"/>
      <c r="G1674" s="55"/>
    </row>
    <row r="1675" spans="3:7" x14ac:dyDescent="0.3">
      <c r="C1675" s="56"/>
      <c r="D1675" s="56"/>
      <c r="E1675" s="55"/>
      <c r="F1675" s="55"/>
      <c r="G1675" s="55"/>
    </row>
    <row r="1676" spans="3:7" x14ac:dyDescent="0.3">
      <c r="C1676" s="56"/>
      <c r="D1676" s="56"/>
      <c r="E1676" s="55"/>
      <c r="F1676" s="55"/>
      <c r="G1676" s="55"/>
    </row>
    <row r="1677" spans="3:7" x14ac:dyDescent="0.3">
      <c r="C1677" s="56"/>
      <c r="D1677" s="56"/>
      <c r="E1677" s="55"/>
      <c r="F1677" s="55"/>
      <c r="G1677" s="55"/>
    </row>
    <row r="1678" spans="3:7" x14ac:dyDescent="0.3">
      <c r="C1678" s="56"/>
      <c r="D1678" s="56"/>
      <c r="E1678" s="55"/>
      <c r="F1678" s="55"/>
      <c r="G1678" s="55"/>
    </row>
    <row r="1679" spans="3:7" x14ac:dyDescent="0.3">
      <c r="C1679" s="56"/>
      <c r="D1679" s="56"/>
      <c r="E1679" s="55"/>
      <c r="F1679" s="55"/>
      <c r="G1679" s="55"/>
    </row>
    <row r="1680" spans="3:7" x14ac:dyDescent="0.3">
      <c r="C1680" s="56"/>
      <c r="D1680" s="56"/>
      <c r="E1680" s="55"/>
      <c r="F1680" s="55"/>
      <c r="G1680" s="55"/>
    </row>
    <row r="1681" spans="3:7" x14ac:dyDescent="0.3">
      <c r="C1681" s="56"/>
      <c r="D1681" s="56"/>
      <c r="E1681" s="55"/>
      <c r="F1681" s="55"/>
      <c r="G1681" s="55"/>
    </row>
    <row r="1682" spans="3:7" x14ac:dyDescent="0.3">
      <c r="C1682" s="56"/>
      <c r="D1682" s="56"/>
      <c r="E1682" s="55"/>
      <c r="F1682" s="55"/>
      <c r="G1682" s="55"/>
    </row>
    <row r="1683" spans="3:7" x14ac:dyDescent="0.3">
      <c r="C1683" s="56"/>
      <c r="D1683" s="56"/>
      <c r="E1683" s="55"/>
      <c r="F1683" s="55"/>
      <c r="G1683" s="55"/>
    </row>
    <row r="1684" spans="3:7" x14ac:dyDescent="0.3">
      <c r="C1684" s="56"/>
      <c r="D1684" s="56"/>
      <c r="E1684" s="55"/>
      <c r="F1684" s="55"/>
      <c r="G1684" s="55"/>
    </row>
    <row r="1685" spans="3:7" x14ac:dyDescent="0.3">
      <c r="C1685" s="56"/>
      <c r="D1685" s="56"/>
      <c r="E1685" s="55"/>
      <c r="F1685" s="55"/>
      <c r="G1685" s="55"/>
    </row>
    <row r="1686" spans="3:7" x14ac:dyDescent="0.3">
      <c r="C1686" s="56"/>
      <c r="D1686" s="56"/>
      <c r="E1686" s="55"/>
      <c r="F1686" s="55"/>
      <c r="G1686" s="55"/>
    </row>
    <row r="1687" spans="3:7" x14ac:dyDescent="0.3">
      <c r="C1687" s="56"/>
      <c r="D1687" s="56"/>
      <c r="E1687" s="55"/>
      <c r="F1687" s="55"/>
      <c r="G1687" s="55"/>
    </row>
    <row r="1688" spans="3:7" x14ac:dyDescent="0.3">
      <c r="C1688" s="56"/>
      <c r="D1688" s="56"/>
      <c r="E1688" s="55"/>
      <c r="F1688" s="55"/>
      <c r="G1688" s="55"/>
    </row>
    <row r="1689" spans="3:7" x14ac:dyDescent="0.3">
      <c r="C1689" s="56"/>
      <c r="D1689" s="56"/>
      <c r="E1689" s="55"/>
      <c r="F1689" s="55"/>
      <c r="G1689" s="55"/>
    </row>
    <row r="1690" spans="3:7" x14ac:dyDescent="0.3">
      <c r="C1690" s="56"/>
      <c r="D1690" s="56"/>
      <c r="E1690" s="55"/>
      <c r="F1690" s="55"/>
      <c r="G1690" s="55"/>
    </row>
    <row r="1691" spans="3:7" x14ac:dyDescent="0.3">
      <c r="C1691" s="56"/>
      <c r="D1691" s="56"/>
      <c r="E1691" s="55"/>
      <c r="F1691" s="55"/>
      <c r="G1691" s="55"/>
    </row>
    <row r="1692" spans="3:7" x14ac:dyDescent="0.3">
      <c r="C1692" s="56"/>
      <c r="D1692" s="56"/>
      <c r="E1692" s="55"/>
      <c r="F1692" s="55"/>
      <c r="G1692" s="55"/>
    </row>
    <row r="1693" spans="3:7" x14ac:dyDescent="0.3">
      <c r="C1693" s="56"/>
      <c r="D1693" s="56"/>
      <c r="E1693" s="55"/>
      <c r="F1693" s="55"/>
      <c r="G1693" s="55"/>
    </row>
    <row r="1694" spans="3:7" x14ac:dyDescent="0.3">
      <c r="C1694" s="56"/>
      <c r="D1694" s="56"/>
      <c r="E1694" s="55"/>
      <c r="F1694" s="55"/>
      <c r="G1694" s="55"/>
    </row>
    <row r="1695" spans="3:7" x14ac:dyDescent="0.3">
      <c r="C1695" s="56"/>
      <c r="D1695" s="56"/>
      <c r="E1695" s="55"/>
      <c r="F1695" s="55"/>
      <c r="G1695" s="55"/>
    </row>
    <row r="1696" spans="3:7" x14ac:dyDescent="0.3">
      <c r="C1696" s="56"/>
      <c r="D1696" s="56"/>
      <c r="E1696" s="55"/>
      <c r="F1696" s="55"/>
      <c r="G1696" s="55"/>
    </row>
    <row r="1697" spans="3:7" x14ac:dyDescent="0.3">
      <c r="C1697" s="56"/>
      <c r="D1697" s="56"/>
      <c r="E1697" s="55"/>
      <c r="F1697" s="55"/>
      <c r="G1697" s="55"/>
    </row>
    <row r="1698" spans="3:7" x14ac:dyDescent="0.3">
      <c r="C1698" s="56"/>
      <c r="D1698" s="56"/>
      <c r="E1698" s="55"/>
      <c r="F1698" s="55"/>
      <c r="G1698" s="55"/>
    </row>
    <row r="1699" spans="3:7" x14ac:dyDescent="0.3">
      <c r="C1699" s="56"/>
      <c r="D1699" s="56"/>
      <c r="E1699" s="55"/>
      <c r="F1699" s="55"/>
      <c r="G1699" s="55"/>
    </row>
    <row r="1700" spans="3:7" x14ac:dyDescent="0.3">
      <c r="C1700" s="56"/>
      <c r="D1700" s="56"/>
      <c r="E1700" s="55"/>
      <c r="F1700" s="55"/>
      <c r="G1700" s="55"/>
    </row>
    <row r="1701" spans="3:7" x14ac:dyDescent="0.3">
      <c r="C1701" s="56"/>
      <c r="D1701" s="56"/>
      <c r="E1701" s="55"/>
      <c r="F1701" s="55"/>
      <c r="G1701" s="55"/>
    </row>
    <row r="1702" spans="3:7" x14ac:dyDescent="0.3">
      <c r="C1702" s="56"/>
      <c r="D1702" s="56"/>
      <c r="E1702" s="55"/>
      <c r="F1702" s="55"/>
      <c r="G1702" s="55"/>
    </row>
    <row r="1703" spans="3:7" x14ac:dyDescent="0.3">
      <c r="C1703" s="56"/>
      <c r="D1703" s="56"/>
      <c r="E1703" s="55"/>
      <c r="F1703" s="55"/>
      <c r="G1703" s="55"/>
    </row>
    <row r="1704" spans="3:7" x14ac:dyDescent="0.3">
      <c r="C1704" s="56"/>
      <c r="D1704" s="56"/>
      <c r="E1704" s="55"/>
      <c r="F1704" s="55"/>
      <c r="G1704" s="55"/>
    </row>
    <row r="1705" spans="3:7" x14ac:dyDescent="0.3">
      <c r="C1705" s="56"/>
      <c r="D1705" s="56"/>
      <c r="E1705" s="55"/>
      <c r="F1705" s="55"/>
      <c r="G1705" s="55"/>
    </row>
    <row r="1706" spans="3:7" x14ac:dyDescent="0.3">
      <c r="C1706" s="56"/>
      <c r="D1706" s="56"/>
      <c r="E1706" s="55"/>
      <c r="F1706" s="55"/>
      <c r="G1706" s="55"/>
    </row>
    <row r="1707" spans="3:7" x14ac:dyDescent="0.3">
      <c r="C1707" s="56"/>
      <c r="D1707" s="56"/>
      <c r="E1707" s="55"/>
      <c r="F1707" s="55"/>
      <c r="G1707" s="55"/>
    </row>
    <row r="1708" spans="3:7" x14ac:dyDescent="0.3">
      <c r="C1708" s="56"/>
      <c r="D1708" s="56"/>
      <c r="E1708" s="55"/>
      <c r="F1708" s="55"/>
      <c r="G1708" s="55"/>
    </row>
    <row r="1709" spans="3:7" x14ac:dyDescent="0.3">
      <c r="C1709" s="56"/>
      <c r="D1709" s="56"/>
      <c r="E1709" s="55"/>
      <c r="F1709" s="55"/>
      <c r="G1709" s="55"/>
    </row>
    <row r="1710" spans="3:7" x14ac:dyDescent="0.3">
      <c r="C1710" s="56"/>
      <c r="D1710" s="56"/>
      <c r="E1710" s="55"/>
      <c r="F1710" s="55"/>
      <c r="G1710" s="55"/>
    </row>
    <row r="1711" spans="3:7" x14ac:dyDescent="0.3">
      <c r="C1711" s="56"/>
      <c r="D1711" s="56"/>
      <c r="E1711" s="55"/>
      <c r="F1711" s="55"/>
      <c r="G1711" s="55"/>
    </row>
    <row r="1712" spans="3:7" x14ac:dyDescent="0.3">
      <c r="C1712" s="56"/>
      <c r="D1712" s="56"/>
      <c r="E1712" s="55"/>
      <c r="F1712" s="55"/>
      <c r="G1712" s="55"/>
    </row>
    <row r="1713" spans="3:7" x14ac:dyDescent="0.3">
      <c r="C1713" s="56"/>
      <c r="D1713" s="56"/>
      <c r="E1713" s="55"/>
      <c r="F1713" s="55"/>
      <c r="G1713" s="55"/>
    </row>
    <row r="1714" spans="3:7" x14ac:dyDescent="0.3">
      <c r="C1714" s="56"/>
      <c r="D1714" s="56"/>
      <c r="E1714" s="55"/>
      <c r="F1714" s="55"/>
      <c r="G1714" s="55"/>
    </row>
    <row r="1715" spans="3:7" x14ac:dyDescent="0.3">
      <c r="C1715" s="56"/>
      <c r="D1715" s="56"/>
      <c r="E1715" s="55"/>
      <c r="F1715" s="55"/>
      <c r="G1715" s="55"/>
    </row>
    <row r="1716" spans="3:7" x14ac:dyDescent="0.3">
      <c r="C1716" s="56"/>
      <c r="D1716" s="56"/>
      <c r="E1716" s="55"/>
      <c r="F1716" s="55"/>
      <c r="G1716" s="55"/>
    </row>
    <row r="1717" spans="3:7" x14ac:dyDescent="0.3">
      <c r="C1717" s="56"/>
      <c r="D1717" s="56"/>
      <c r="E1717" s="55"/>
      <c r="F1717" s="55"/>
      <c r="G1717" s="55"/>
    </row>
    <row r="1718" spans="3:7" x14ac:dyDescent="0.3">
      <c r="C1718" s="56"/>
      <c r="D1718" s="56"/>
      <c r="E1718" s="55"/>
      <c r="F1718" s="55"/>
      <c r="G1718" s="55"/>
    </row>
    <row r="1719" spans="3:7" x14ac:dyDescent="0.3">
      <c r="C1719" s="56"/>
      <c r="D1719" s="56"/>
      <c r="E1719" s="55"/>
      <c r="F1719" s="55"/>
      <c r="G1719" s="55"/>
    </row>
    <row r="1720" spans="3:7" x14ac:dyDescent="0.3">
      <c r="C1720" s="56"/>
      <c r="D1720" s="56"/>
      <c r="E1720" s="55"/>
      <c r="F1720" s="55"/>
      <c r="G1720" s="55"/>
    </row>
    <row r="1721" spans="3:7" x14ac:dyDescent="0.3">
      <c r="C1721" s="56"/>
      <c r="D1721" s="56"/>
      <c r="E1721" s="55"/>
      <c r="F1721" s="55"/>
      <c r="G1721" s="55"/>
    </row>
    <row r="1722" spans="3:7" x14ac:dyDescent="0.3">
      <c r="C1722" s="56"/>
      <c r="D1722" s="56"/>
      <c r="E1722" s="55"/>
      <c r="F1722" s="55"/>
      <c r="G1722" s="55"/>
    </row>
    <row r="1723" spans="3:7" x14ac:dyDescent="0.3">
      <c r="C1723" s="56"/>
      <c r="D1723" s="56"/>
      <c r="E1723" s="55"/>
      <c r="F1723" s="55"/>
      <c r="G1723" s="55"/>
    </row>
    <row r="1724" spans="3:7" x14ac:dyDescent="0.3">
      <c r="C1724" s="56"/>
      <c r="D1724" s="56"/>
      <c r="E1724" s="55"/>
      <c r="F1724" s="55"/>
      <c r="G1724" s="55"/>
    </row>
    <row r="1725" spans="3:7" x14ac:dyDescent="0.3">
      <c r="C1725" s="56"/>
      <c r="D1725" s="56"/>
      <c r="E1725" s="55"/>
      <c r="F1725" s="55"/>
      <c r="G1725" s="55"/>
    </row>
    <row r="1726" spans="3:7" x14ac:dyDescent="0.3">
      <c r="C1726" s="56"/>
      <c r="D1726" s="56"/>
      <c r="E1726" s="55"/>
      <c r="F1726" s="55"/>
      <c r="G1726" s="55"/>
    </row>
    <row r="1727" spans="3:7" x14ac:dyDescent="0.3">
      <c r="C1727" s="56"/>
      <c r="D1727" s="56"/>
      <c r="E1727" s="55"/>
      <c r="F1727" s="55"/>
      <c r="G1727" s="55"/>
    </row>
    <row r="1728" spans="3:7" x14ac:dyDescent="0.3">
      <c r="C1728" s="56"/>
      <c r="D1728" s="56"/>
      <c r="E1728" s="55"/>
      <c r="F1728" s="55"/>
      <c r="G1728" s="55"/>
    </row>
    <row r="1729" spans="3:7" x14ac:dyDescent="0.3">
      <c r="C1729" s="56"/>
      <c r="D1729" s="56"/>
      <c r="E1729" s="55"/>
      <c r="F1729" s="55"/>
      <c r="G1729" s="55"/>
    </row>
    <row r="1730" spans="3:7" x14ac:dyDescent="0.3">
      <c r="C1730" s="56"/>
      <c r="D1730" s="56"/>
      <c r="E1730" s="55"/>
      <c r="F1730" s="55"/>
      <c r="G1730" s="55"/>
    </row>
    <row r="1731" spans="3:7" x14ac:dyDescent="0.3">
      <c r="C1731" s="56"/>
      <c r="D1731" s="56"/>
      <c r="E1731" s="55"/>
      <c r="F1731" s="55"/>
      <c r="G1731" s="55"/>
    </row>
    <row r="1732" spans="3:7" x14ac:dyDescent="0.3">
      <c r="C1732" s="56"/>
      <c r="D1732" s="56"/>
      <c r="E1732" s="55"/>
      <c r="F1732" s="55"/>
      <c r="G1732" s="55"/>
    </row>
    <row r="1733" spans="3:7" x14ac:dyDescent="0.3">
      <c r="C1733" s="56"/>
      <c r="D1733" s="56"/>
      <c r="E1733" s="55"/>
      <c r="F1733" s="55"/>
      <c r="G1733" s="55"/>
    </row>
    <row r="1734" spans="3:7" x14ac:dyDescent="0.3">
      <c r="C1734" s="56"/>
      <c r="D1734" s="56"/>
      <c r="E1734" s="55"/>
      <c r="F1734" s="55"/>
      <c r="G1734" s="55"/>
    </row>
    <row r="1735" spans="3:7" x14ac:dyDescent="0.3">
      <c r="C1735" s="56"/>
      <c r="D1735" s="56"/>
      <c r="E1735" s="55"/>
      <c r="F1735" s="55"/>
      <c r="G1735" s="55"/>
    </row>
    <row r="1736" spans="3:7" x14ac:dyDescent="0.3">
      <c r="C1736" s="56"/>
      <c r="D1736" s="56"/>
      <c r="E1736" s="55"/>
      <c r="F1736" s="55"/>
      <c r="G1736" s="55"/>
    </row>
    <row r="1737" spans="3:7" x14ac:dyDescent="0.3">
      <c r="C1737" s="56"/>
      <c r="D1737" s="56"/>
      <c r="E1737" s="55"/>
      <c r="F1737" s="55"/>
      <c r="G1737" s="55"/>
    </row>
    <row r="1738" spans="3:7" x14ac:dyDescent="0.3">
      <c r="C1738" s="56"/>
      <c r="D1738" s="56"/>
      <c r="E1738" s="55"/>
      <c r="F1738" s="55"/>
      <c r="G1738" s="55"/>
    </row>
    <row r="1739" spans="3:7" x14ac:dyDescent="0.3">
      <c r="C1739" s="56"/>
      <c r="D1739" s="56"/>
      <c r="E1739" s="55"/>
      <c r="F1739" s="55"/>
      <c r="G1739" s="55"/>
    </row>
    <row r="1740" spans="3:7" x14ac:dyDescent="0.3">
      <c r="C1740" s="56"/>
      <c r="D1740" s="56"/>
      <c r="E1740" s="55"/>
      <c r="F1740" s="55"/>
      <c r="G1740" s="55"/>
    </row>
    <row r="1741" spans="3:7" x14ac:dyDescent="0.3">
      <c r="C1741" s="56"/>
      <c r="D1741" s="56"/>
      <c r="E1741" s="55"/>
      <c r="F1741" s="55"/>
      <c r="G1741" s="55"/>
    </row>
    <row r="1742" spans="3:7" x14ac:dyDescent="0.3">
      <c r="C1742" s="56"/>
      <c r="D1742" s="56"/>
      <c r="E1742" s="55"/>
      <c r="F1742" s="55"/>
      <c r="G1742" s="55"/>
    </row>
    <row r="1743" spans="3:7" x14ac:dyDescent="0.3">
      <c r="C1743" s="56"/>
      <c r="D1743" s="56"/>
      <c r="E1743" s="55"/>
      <c r="F1743" s="55"/>
      <c r="G1743" s="55"/>
    </row>
    <row r="1744" spans="3:7" x14ac:dyDescent="0.3">
      <c r="C1744" s="56"/>
      <c r="D1744" s="56"/>
      <c r="E1744" s="55"/>
      <c r="F1744" s="55"/>
      <c r="G1744" s="55"/>
    </row>
    <row r="1745" spans="3:7" x14ac:dyDescent="0.3">
      <c r="C1745" s="56"/>
      <c r="D1745" s="56"/>
      <c r="E1745" s="55"/>
      <c r="F1745" s="55"/>
      <c r="G1745" s="55"/>
    </row>
    <row r="1746" spans="3:7" x14ac:dyDescent="0.3">
      <c r="C1746" s="56"/>
      <c r="D1746" s="56"/>
      <c r="E1746" s="55"/>
      <c r="F1746" s="55"/>
      <c r="G1746" s="55"/>
    </row>
    <row r="1747" spans="3:7" x14ac:dyDescent="0.3">
      <c r="C1747" s="56"/>
      <c r="D1747" s="56"/>
      <c r="E1747" s="55"/>
      <c r="F1747" s="55"/>
      <c r="G1747" s="55"/>
    </row>
    <row r="1748" spans="3:7" x14ac:dyDescent="0.3">
      <c r="C1748" s="56"/>
      <c r="D1748" s="56"/>
      <c r="E1748" s="55"/>
      <c r="F1748" s="55"/>
      <c r="G1748" s="55"/>
    </row>
    <row r="1749" spans="3:7" x14ac:dyDescent="0.3">
      <c r="C1749" s="56"/>
      <c r="D1749" s="56"/>
      <c r="E1749" s="55"/>
      <c r="F1749" s="55"/>
      <c r="G1749" s="55"/>
    </row>
    <row r="1750" spans="3:7" x14ac:dyDescent="0.3">
      <c r="C1750" s="56"/>
      <c r="D1750" s="56"/>
      <c r="E1750" s="55"/>
      <c r="F1750" s="55"/>
      <c r="G1750" s="55"/>
    </row>
    <row r="1751" spans="3:7" x14ac:dyDescent="0.3">
      <c r="C1751" s="56"/>
      <c r="D1751" s="56"/>
      <c r="E1751" s="55"/>
      <c r="F1751" s="55"/>
      <c r="G1751" s="55"/>
    </row>
    <row r="1752" spans="3:7" x14ac:dyDescent="0.3">
      <c r="C1752" s="56"/>
      <c r="D1752" s="56"/>
      <c r="E1752" s="55"/>
      <c r="F1752" s="55"/>
      <c r="G1752" s="55"/>
    </row>
    <row r="1753" spans="3:7" x14ac:dyDescent="0.3">
      <c r="C1753" s="56"/>
      <c r="D1753" s="56"/>
      <c r="E1753" s="55"/>
      <c r="F1753" s="55"/>
      <c r="G1753" s="55"/>
    </row>
    <row r="1754" spans="3:7" x14ac:dyDescent="0.3">
      <c r="C1754" s="56"/>
      <c r="D1754" s="56"/>
      <c r="E1754" s="55"/>
      <c r="F1754" s="55"/>
      <c r="G1754" s="55"/>
    </row>
    <row r="1755" spans="3:7" x14ac:dyDescent="0.3">
      <c r="C1755" s="56"/>
      <c r="D1755" s="56"/>
      <c r="E1755" s="55"/>
      <c r="F1755" s="55"/>
      <c r="G1755" s="55"/>
    </row>
    <row r="1756" spans="3:7" x14ac:dyDescent="0.3">
      <c r="C1756" s="56"/>
      <c r="D1756" s="56"/>
      <c r="E1756" s="55"/>
      <c r="F1756" s="55"/>
      <c r="G1756" s="55"/>
    </row>
    <row r="1757" spans="3:7" x14ac:dyDescent="0.3">
      <c r="C1757" s="56"/>
      <c r="D1757" s="56"/>
      <c r="E1757" s="55"/>
      <c r="F1757" s="55"/>
      <c r="G1757" s="55"/>
    </row>
    <row r="1758" spans="3:7" x14ac:dyDescent="0.3">
      <c r="C1758" s="56"/>
      <c r="D1758" s="56"/>
      <c r="E1758" s="55"/>
      <c r="F1758" s="55"/>
      <c r="G1758" s="55"/>
    </row>
    <row r="1759" spans="3:7" x14ac:dyDescent="0.3">
      <c r="C1759" s="56"/>
      <c r="D1759" s="56"/>
      <c r="E1759" s="55"/>
      <c r="F1759" s="55"/>
      <c r="G1759" s="55"/>
    </row>
    <row r="1760" spans="3:7" x14ac:dyDescent="0.3">
      <c r="C1760" s="56"/>
      <c r="D1760" s="56"/>
      <c r="E1760" s="55"/>
      <c r="F1760" s="55"/>
      <c r="G1760" s="55"/>
    </row>
    <row r="1761" spans="3:7" x14ac:dyDescent="0.3">
      <c r="C1761" s="56"/>
      <c r="D1761" s="56"/>
      <c r="E1761" s="55"/>
      <c r="F1761" s="55"/>
      <c r="G1761" s="55"/>
    </row>
    <row r="1762" spans="3:7" x14ac:dyDescent="0.3">
      <c r="C1762" s="56"/>
      <c r="D1762" s="56"/>
      <c r="E1762" s="55"/>
      <c r="F1762" s="55"/>
      <c r="G1762" s="55"/>
    </row>
    <row r="1763" spans="3:7" x14ac:dyDescent="0.3">
      <c r="C1763" s="56"/>
      <c r="D1763" s="56"/>
      <c r="E1763" s="55"/>
      <c r="F1763" s="55"/>
      <c r="G1763" s="55"/>
    </row>
    <row r="1764" spans="3:7" x14ac:dyDescent="0.3">
      <c r="C1764" s="56"/>
      <c r="D1764" s="56"/>
      <c r="E1764" s="55"/>
      <c r="F1764" s="55"/>
      <c r="G1764" s="55"/>
    </row>
    <row r="1765" spans="3:7" x14ac:dyDescent="0.3">
      <c r="C1765" s="56"/>
      <c r="D1765" s="56"/>
      <c r="E1765" s="55"/>
      <c r="F1765" s="55"/>
      <c r="G1765" s="55"/>
    </row>
    <row r="1766" spans="3:7" x14ac:dyDescent="0.3">
      <c r="C1766" s="56"/>
      <c r="D1766" s="56"/>
      <c r="E1766" s="55"/>
      <c r="F1766" s="55"/>
      <c r="G1766" s="55"/>
    </row>
    <row r="1767" spans="3:7" x14ac:dyDescent="0.3">
      <c r="C1767" s="56"/>
      <c r="D1767" s="56"/>
      <c r="E1767" s="55"/>
      <c r="F1767" s="55"/>
      <c r="G1767" s="55"/>
    </row>
    <row r="1768" spans="3:7" x14ac:dyDescent="0.3">
      <c r="C1768" s="56"/>
      <c r="D1768" s="56"/>
      <c r="E1768" s="55"/>
      <c r="F1768" s="55"/>
      <c r="G1768" s="55"/>
    </row>
    <row r="1769" spans="3:7" x14ac:dyDescent="0.3">
      <c r="C1769" s="56"/>
      <c r="D1769" s="56"/>
      <c r="E1769" s="55"/>
      <c r="F1769" s="55"/>
      <c r="G1769" s="55"/>
    </row>
    <row r="1770" spans="3:7" x14ac:dyDescent="0.3">
      <c r="C1770" s="56"/>
      <c r="D1770" s="56"/>
      <c r="E1770" s="55"/>
      <c r="F1770" s="55"/>
      <c r="G1770" s="55"/>
    </row>
    <row r="1771" spans="3:7" x14ac:dyDescent="0.3">
      <c r="C1771" s="56"/>
      <c r="D1771" s="56"/>
      <c r="E1771" s="55"/>
      <c r="F1771" s="55"/>
      <c r="G1771" s="55"/>
    </row>
    <row r="1772" spans="3:7" x14ac:dyDescent="0.3">
      <c r="C1772" s="56"/>
      <c r="D1772" s="56"/>
      <c r="E1772" s="55"/>
      <c r="F1772" s="55"/>
      <c r="G1772" s="55"/>
    </row>
    <row r="1773" spans="3:7" x14ac:dyDescent="0.3">
      <c r="C1773" s="56"/>
      <c r="D1773" s="56"/>
      <c r="E1773" s="55"/>
      <c r="F1773" s="55"/>
      <c r="G1773" s="55"/>
    </row>
    <row r="1774" spans="3:7" x14ac:dyDescent="0.3">
      <c r="C1774" s="56"/>
      <c r="D1774" s="56"/>
      <c r="E1774" s="55"/>
      <c r="F1774" s="55"/>
      <c r="G1774" s="55"/>
    </row>
    <row r="1775" spans="3:7" x14ac:dyDescent="0.3">
      <c r="C1775" s="56"/>
      <c r="D1775" s="56"/>
      <c r="E1775" s="55"/>
      <c r="F1775" s="55"/>
      <c r="G1775" s="55"/>
    </row>
    <row r="1776" spans="3:7" x14ac:dyDescent="0.3">
      <c r="C1776" s="56"/>
      <c r="D1776" s="56"/>
      <c r="E1776" s="55"/>
      <c r="F1776" s="55"/>
      <c r="G1776" s="55"/>
    </row>
    <row r="1777" spans="3:7" x14ac:dyDescent="0.3">
      <c r="C1777" s="56"/>
      <c r="D1777" s="56"/>
      <c r="E1777" s="55"/>
      <c r="F1777" s="55"/>
      <c r="G1777" s="55"/>
    </row>
    <row r="1778" spans="3:7" x14ac:dyDescent="0.3">
      <c r="C1778" s="56"/>
      <c r="D1778" s="56"/>
      <c r="E1778" s="55"/>
      <c r="F1778" s="55"/>
      <c r="G1778" s="55"/>
    </row>
    <row r="1779" spans="3:7" x14ac:dyDescent="0.3">
      <c r="C1779" s="56"/>
      <c r="D1779" s="56"/>
      <c r="E1779" s="55"/>
      <c r="F1779" s="55"/>
      <c r="G1779" s="55"/>
    </row>
    <row r="1780" spans="3:7" x14ac:dyDescent="0.3">
      <c r="C1780" s="56"/>
      <c r="D1780" s="56"/>
      <c r="E1780" s="55"/>
      <c r="F1780" s="55"/>
      <c r="G1780" s="55"/>
    </row>
    <row r="1781" spans="3:7" x14ac:dyDescent="0.3">
      <c r="C1781" s="56"/>
      <c r="D1781" s="56"/>
      <c r="E1781" s="55"/>
      <c r="F1781" s="55"/>
      <c r="G1781" s="55"/>
    </row>
    <row r="1782" spans="3:7" x14ac:dyDescent="0.3">
      <c r="C1782" s="56"/>
      <c r="D1782" s="56"/>
      <c r="E1782" s="55"/>
      <c r="F1782" s="55"/>
      <c r="G1782" s="55"/>
    </row>
    <row r="1783" spans="3:7" x14ac:dyDescent="0.3">
      <c r="C1783" s="56"/>
      <c r="D1783" s="56"/>
      <c r="E1783" s="55"/>
      <c r="F1783" s="55"/>
      <c r="G1783" s="55"/>
    </row>
    <row r="1784" spans="3:7" x14ac:dyDescent="0.3">
      <c r="C1784" s="56"/>
      <c r="D1784" s="56"/>
      <c r="E1784" s="55"/>
      <c r="F1784" s="55"/>
      <c r="G1784" s="55"/>
    </row>
    <row r="1785" spans="3:7" x14ac:dyDescent="0.3">
      <c r="C1785" s="56"/>
      <c r="D1785" s="56"/>
      <c r="E1785" s="55"/>
      <c r="F1785" s="55"/>
      <c r="G1785" s="55"/>
    </row>
    <row r="1786" spans="3:7" x14ac:dyDescent="0.3">
      <c r="C1786" s="56"/>
      <c r="D1786" s="56"/>
      <c r="E1786" s="55"/>
      <c r="F1786" s="55"/>
      <c r="G1786" s="55"/>
    </row>
    <row r="1787" spans="3:7" x14ac:dyDescent="0.3">
      <c r="C1787" s="56"/>
      <c r="D1787" s="56"/>
      <c r="E1787" s="55"/>
      <c r="F1787" s="55"/>
      <c r="G1787" s="55"/>
    </row>
    <row r="1788" spans="3:7" x14ac:dyDescent="0.3">
      <c r="C1788" s="56"/>
      <c r="D1788" s="56"/>
      <c r="E1788" s="55"/>
      <c r="F1788" s="55"/>
      <c r="G1788" s="55"/>
    </row>
    <row r="1789" spans="3:7" x14ac:dyDescent="0.3">
      <c r="C1789" s="56"/>
      <c r="D1789" s="56"/>
      <c r="E1789" s="55"/>
      <c r="F1789" s="55"/>
      <c r="G1789" s="55"/>
    </row>
    <row r="1790" spans="3:7" x14ac:dyDescent="0.3">
      <c r="C1790" s="56"/>
      <c r="D1790" s="56"/>
      <c r="E1790" s="55"/>
      <c r="F1790" s="55"/>
      <c r="G1790" s="55"/>
    </row>
    <row r="1791" spans="3:7" x14ac:dyDescent="0.3">
      <c r="C1791" s="56"/>
      <c r="D1791" s="56"/>
      <c r="E1791" s="55"/>
      <c r="F1791" s="55"/>
      <c r="G1791" s="55"/>
    </row>
    <row r="1792" spans="3:7" x14ac:dyDescent="0.3">
      <c r="C1792" s="56"/>
      <c r="D1792" s="56"/>
      <c r="E1792" s="55"/>
      <c r="F1792" s="55"/>
      <c r="G1792" s="55"/>
    </row>
    <row r="1793" spans="3:7" x14ac:dyDescent="0.3">
      <c r="C1793" s="56"/>
      <c r="D1793" s="56"/>
      <c r="E1793" s="55"/>
      <c r="F1793" s="55"/>
      <c r="G1793" s="55"/>
    </row>
    <row r="1794" spans="3:7" x14ac:dyDescent="0.3">
      <c r="C1794" s="56"/>
      <c r="D1794" s="56"/>
      <c r="E1794" s="55"/>
      <c r="F1794" s="55"/>
      <c r="G1794" s="55"/>
    </row>
    <row r="1795" spans="3:7" x14ac:dyDescent="0.3">
      <c r="C1795" s="56"/>
      <c r="D1795" s="56"/>
      <c r="E1795" s="55"/>
      <c r="F1795" s="55"/>
      <c r="G1795" s="55"/>
    </row>
    <row r="1796" spans="3:7" x14ac:dyDescent="0.3">
      <c r="C1796" s="56"/>
      <c r="D1796" s="56"/>
      <c r="E1796" s="55"/>
      <c r="F1796" s="55"/>
      <c r="G1796" s="55"/>
    </row>
    <row r="1797" spans="3:7" x14ac:dyDescent="0.3">
      <c r="C1797" s="56"/>
      <c r="D1797" s="56"/>
      <c r="E1797" s="55"/>
      <c r="F1797" s="55"/>
      <c r="G1797" s="55"/>
    </row>
    <row r="1798" spans="3:7" x14ac:dyDescent="0.3">
      <c r="C1798" s="56"/>
      <c r="D1798" s="56"/>
      <c r="E1798" s="55"/>
      <c r="F1798" s="55"/>
      <c r="G1798" s="55"/>
    </row>
    <row r="1799" spans="3:7" x14ac:dyDescent="0.3">
      <c r="C1799" s="56"/>
      <c r="D1799" s="56"/>
      <c r="E1799" s="55"/>
      <c r="F1799" s="55"/>
      <c r="G1799" s="55"/>
    </row>
    <row r="1800" spans="3:7" x14ac:dyDescent="0.3">
      <c r="C1800" s="56"/>
      <c r="D1800" s="56"/>
      <c r="E1800" s="55"/>
      <c r="F1800" s="55"/>
      <c r="G1800" s="55"/>
    </row>
    <row r="1801" spans="3:7" x14ac:dyDescent="0.3">
      <c r="C1801" s="56"/>
      <c r="D1801" s="56"/>
      <c r="E1801" s="55"/>
      <c r="F1801" s="55"/>
      <c r="G1801" s="55"/>
    </row>
    <row r="1802" spans="3:7" x14ac:dyDescent="0.3">
      <c r="C1802" s="56"/>
      <c r="D1802" s="56"/>
      <c r="E1802" s="55"/>
      <c r="F1802" s="55"/>
      <c r="G1802" s="55"/>
    </row>
    <row r="1803" spans="3:7" x14ac:dyDescent="0.3">
      <c r="C1803" s="56"/>
      <c r="D1803" s="56"/>
      <c r="E1803" s="55"/>
      <c r="F1803" s="55"/>
      <c r="G1803" s="55"/>
    </row>
    <row r="1804" spans="3:7" x14ac:dyDescent="0.3">
      <c r="C1804" s="56"/>
      <c r="D1804" s="56"/>
      <c r="E1804" s="55"/>
      <c r="F1804" s="55"/>
      <c r="G1804" s="55"/>
    </row>
    <row r="1805" spans="3:7" x14ac:dyDescent="0.3">
      <c r="C1805" s="56"/>
      <c r="D1805" s="56"/>
      <c r="E1805" s="55"/>
      <c r="F1805" s="55"/>
      <c r="G1805" s="55"/>
    </row>
    <row r="1806" spans="3:7" x14ac:dyDescent="0.3">
      <c r="C1806" s="56"/>
      <c r="D1806" s="56"/>
      <c r="E1806" s="55"/>
      <c r="F1806" s="55"/>
      <c r="G1806" s="55"/>
    </row>
    <row r="1807" spans="3:7" x14ac:dyDescent="0.3">
      <c r="C1807" s="56"/>
      <c r="D1807" s="56"/>
      <c r="E1807" s="55"/>
      <c r="F1807" s="55"/>
      <c r="G1807" s="55"/>
    </row>
    <row r="1808" spans="3:7" x14ac:dyDescent="0.3">
      <c r="C1808" s="56"/>
      <c r="D1808" s="56"/>
      <c r="E1808" s="55"/>
      <c r="F1808" s="55"/>
      <c r="G1808" s="55"/>
    </row>
    <row r="1809" spans="3:7" x14ac:dyDescent="0.3">
      <c r="C1809" s="56"/>
      <c r="D1809" s="56"/>
      <c r="E1809" s="55"/>
      <c r="F1809" s="55"/>
      <c r="G1809" s="55"/>
    </row>
    <row r="1810" spans="3:7" x14ac:dyDescent="0.3">
      <c r="C1810" s="56"/>
      <c r="D1810" s="56"/>
      <c r="E1810" s="55"/>
      <c r="F1810" s="55"/>
      <c r="G1810" s="55"/>
    </row>
    <row r="1811" spans="3:7" x14ac:dyDescent="0.3">
      <c r="C1811" s="56"/>
      <c r="D1811" s="56"/>
      <c r="E1811" s="55"/>
      <c r="F1811" s="55"/>
      <c r="G1811" s="55"/>
    </row>
    <row r="1812" spans="3:7" x14ac:dyDescent="0.3">
      <c r="C1812" s="56"/>
      <c r="D1812" s="56"/>
      <c r="E1812" s="55"/>
      <c r="F1812" s="55"/>
      <c r="G1812" s="55"/>
    </row>
    <row r="1813" spans="3:7" x14ac:dyDescent="0.3">
      <c r="C1813" s="56"/>
      <c r="D1813" s="56"/>
      <c r="E1813" s="55"/>
      <c r="F1813" s="55"/>
      <c r="G1813" s="55"/>
    </row>
    <row r="1814" spans="3:7" x14ac:dyDescent="0.3">
      <c r="C1814" s="56"/>
      <c r="D1814" s="56"/>
      <c r="E1814" s="55"/>
      <c r="F1814" s="55"/>
      <c r="G1814" s="55"/>
    </row>
    <row r="1815" spans="3:7" x14ac:dyDescent="0.3">
      <c r="C1815" s="56"/>
      <c r="D1815" s="56"/>
      <c r="E1815" s="55"/>
      <c r="F1815" s="55"/>
      <c r="G1815" s="55"/>
    </row>
    <row r="1816" spans="3:7" x14ac:dyDescent="0.3">
      <c r="C1816" s="56"/>
      <c r="D1816" s="56"/>
      <c r="E1816" s="55"/>
      <c r="F1816" s="55"/>
      <c r="G1816" s="55"/>
    </row>
    <row r="1817" spans="3:7" x14ac:dyDescent="0.3">
      <c r="C1817" s="56"/>
      <c r="D1817" s="56"/>
      <c r="E1817" s="55"/>
      <c r="F1817" s="55"/>
      <c r="G1817" s="55"/>
    </row>
    <row r="1818" spans="3:7" x14ac:dyDescent="0.3">
      <c r="C1818" s="56"/>
      <c r="D1818" s="56"/>
      <c r="E1818" s="55"/>
      <c r="F1818" s="55"/>
      <c r="G1818" s="55"/>
    </row>
    <row r="1819" spans="3:7" x14ac:dyDescent="0.3">
      <c r="C1819" s="56"/>
      <c r="D1819" s="56"/>
      <c r="E1819" s="55"/>
      <c r="F1819" s="55"/>
      <c r="G1819" s="55"/>
    </row>
    <row r="1820" spans="3:7" x14ac:dyDescent="0.3">
      <c r="C1820" s="56"/>
      <c r="D1820" s="56"/>
      <c r="E1820" s="55"/>
      <c r="F1820" s="55"/>
      <c r="G1820" s="55"/>
    </row>
    <row r="1821" spans="3:7" x14ac:dyDescent="0.3">
      <c r="C1821" s="56"/>
      <c r="D1821" s="56"/>
      <c r="E1821" s="55"/>
      <c r="F1821" s="55"/>
      <c r="G1821" s="55"/>
    </row>
    <row r="1822" spans="3:7" x14ac:dyDescent="0.3">
      <c r="C1822" s="56"/>
      <c r="D1822" s="56"/>
      <c r="E1822" s="55"/>
      <c r="F1822" s="55"/>
      <c r="G1822" s="55"/>
    </row>
    <row r="1823" spans="3:7" x14ac:dyDescent="0.3">
      <c r="C1823" s="56"/>
      <c r="D1823" s="56"/>
      <c r="E1823" s="55"/>
      <c r="F1823" s="55"/>
      <c r="G1823" s="55"/>
    </row>
    <row r="1824" spans="3:7" x14ac:dyDescent="0.3">
      <c r="C1824" s="56"/>
      <c r="D1824" s="56"/>
      <c r="E1824" s="55"/>
      <c r="F1824" s="55"/>
      <c r="G1824" s="55"/>
    </row>
    <row r="1825" spans="3:7" x14ac:dyDescent="0.3">
      <c r="C1825" s="56"/>
      <c r="D1825" s="56"/>
      <c r="E1825" s="55"/>
      <c r="F1825" s="55"/>
      <c r="G1825" s="55"/>
    </row>
    <row r="1826" spans="3:7" x14ac:dyDescent="0.3">
      <c r="C1826" s="56"/>
      <c r="D1826" s="56"/>
      <c r="E1826" s="55"/>
      <c r="F1826" s="55"/>
      <c r="G1826" s="55"/>
    </row>
    <row r="1827" spans="3:7" x14ac:dyDescent="0.3">
      <c r="C1827" s="56"/>
      <c r="D1827" s="56"/>
      <c r="E1827" s="55"/>
      <c r="F1827" s="55"/>
      <c r="G1827" s="55"/>
    </row>
    <row r="1828" spans="3:7" x14ac:dyDescent="0.3">
      <c r="C1828" s="56"/>
      <c r="D1828" s="56"/>
      <c r="E1828" s="55"/>
      <c r="F1828" s="55"/>
      <c r="G1828" s="55"/>
    </row>
    <row r="1829" spans="3:7" x14ac:dyDescent="0.3">
      <c r="C1829" s="56"/>
      <c r="D1829" s="56"/>
      <c r="E1829" s="55"/>
      <c r="F1829" s="55"/>
      <c r="G1829" s="55"/>
    </row>
    <row r="1830" spans="3:7" x14ac:dyDescent="0.3">
      <c r="C1830" s="56"/>
      <c r="D1830" s="56"/>
      <c r="E1830" s="55"/>
      <c r="F1830" s="55"/>
      <c r="G1830" s="55"/>
    </row>
    <row r="1831" spans="3:7" x14ac:dyDescent="0.3">
      <c r="C1831" s="56"/>
      <c r="D1831" s="56"/>
      <c r="E1831" s="55"/>
      <c r="F1831" s="55"/>
      <c r="G1831" s="55"/>
    </row>
    <row r="1832" spans="3:7" x14ac:dyDescent="0.3">
      <c r="C1832" s="56"/>
      <c r="D1832" s="56"/>
      <c r="E1832" s="55"/>
      <c r="F1832" s="55"/>
      <c r="G1832" s="55"/>
    </row>
    <row r="1833" spans="3:7" x14ac:dyDescent="0.3">
      <c r="C1833" s="56"/>
      <c r="D1833" s="56"/>
      <c r="E1833" s="55"/>
      <c r="F1833" s="55"/>
      <c r="G1833" s="55"/>
    </row>
    <row r="1834" spans="3:7" x14ac:dyDescent="0.3">
      <c r="C1834" s="56"/>
      <c r="D1834" s="56"/>
      <c r="E1834" s="55"/>
      <c r="F1834" s="55"/>
      <c r="G1834" s="55"/>
    </row>
    <row r="1835" spans="3:7" x14ac:dyDescent="0.3">
      <c r="C1835" s="56"/>
      <c r="D1835" s="56"/>
      <c r="E1835" s="55"/>
      <c r="F1835" s="55"/>
      <c r="G1835" s="55"/>
    </row>
    <row r="1836" spans="3:7" x14ac:dyDescent="0.3">
      <c r="C1836" s="56"/>
      <c r="D1836" s="56"/>
      <c r="E1836" s="55"/>
      <c r="F1836" s="55"/>
      <c r="G1836" s="55"/>
    </row>
    <row r="1837" spans="3:7" x14ac:dyDescent="0.3">
      <c r="C1837" s="56"/>
      <c r="D1837" s="56"/>
      <c r="E1837" s="55"/>
      <c r="F1837" s="55"/>
      <c r="G1837" s="55"/>
    </row>
    <row r="1838" spans="3:7" x14ac:dyDescent="0.3">
      <c r="C1838" s="56"/>
      <c r="D1838" s="56"/>
      <c r="E1838" s="55"/>
      <c r="F1838" s="55"/>
      <c r="G1838" s="55"/>
    </row>
    <row r="1839" spans="3:7" x14ac:dyDescent="0.3">
      <c r="C1839" s="56"/>
      <c r="D1839" s="56"/>
      <c r="E1839" s="55"/>
      <c r="F1839" s="55"/>
      <c r="G1839" s="55"/>
    </row>
    <row r="1840" spans="3:7" x14ac:dyDescent="0.3">
      <c r="C1840" s="56"/>
      <c r="D1840" s="56"/>
      <c r="E1840" s="55"/>
      <c r="F1840" s="55"/>
      <c r="G1840" s="55"/>
    </row>
    <row r="1841" spans="3:7" x14ac:dyDescent="0.3">
      <c r="C1841" s="56"/>
      <c r="D1841" s="56"/>
      <c r="E1841" s="55"/>
      <c r="F1841" s="55"/>
      <c r="G1841" s="55"/>
    </row>
    <row r="1842" spans="3:7" x14ac:dyDescent="0.3">
      <c r="C1842" s="56"/>
      <c r="D1842" s="56"/>
      <c r="E1842" s="55"/>
      <c r="F1842" s="55"/>
      <c r="G1842" s="55"/>
    </row>
    <row r="1843" spans="3:7" x14ac:dyDescent="0.3">
      <c r="C1843" s="56"/>
      <c r="D1843" s="56"/>
      <c r="E1843" s="55"/>
      <c r="F1843" s="55"/>
      <c r="G1843" s="55"/>
    </row>
    <row r="1844" spans="3:7" x14ac:dyDescent="0.3">
      <c r="C1844" s="56"/>
      <c r="D1844" s="56"/>
      <c r="E1844" s="55"/>
      <c r="F1844" s="55"/>
      <c r="G1844" s="55"/>
    </row>
    <row r="1845" spans="3:7" x14ac:dyDescent="0.3">
      <c r="C1845" s="56"/>
      <c r="D1845" s="56"/>
      <c r="E1845" s="55"/>
      <c r="F1845" s="55"/>
      <c r="G1845" s="55"/>
    </row>
    <row r="1846" spans="3:7" x14ac:dyDescent="0.3">
      <c r="C1846" s="56"/>
      <c r="D1846" s="56"/>
      <c r="E1846" s="55"/>
      <c r="F1846" s="55"/>
      <c r="G1846" s="55"/>
    </row>
    <row r="1847" spans="3:7" x14ac:dyDescent="0.3">
      <c r="C1847" s="56"/>
      <c r="D1847" s="56"/>
      <c r="E1847" s="55"/>
      <c r="F1847" s="55"/>
      <c r="G1847" s="55"/>
    </row>
    <row r="1848" spans="3:7" x14ac:dyDescent="0.3">
      <c r="C1848" s="56"/>
      <c r="D1848" s="56"/>
      <c r="E1848" s="55"/>
      <c r="F1848" s="55"/>
      <c r="G1848" s="55"/>
    </row>
    <row r="1849" spans="3:7" x14ac:dyDescent="0.3">
      <c r="C1849" s="56"/>
      <c r="D1849" s="56"/>
      <c r="E1849" s="55"/>
      <c r="F1849" s="55"/>
      <c r="G1849" s="55"/>
    </row>
    <row r="1850" spans="3:7" x14ac:dyDescent="0.3">
      <c r="C1850" s="56"/>
      <c r="D1850" s="56"/>
      <c r="E1850" s="55"/>
      <c r="F1850" s="55"/>
      <c r="G1850" s="55"/>
    </row>
    <row r="1851" spans="3:7" x14ac:dyDescent="0.3">
      <c r="C1851" s="56"/>
      <c r="D1851" s="56"/>
      <c r="E1851" s="55"/>
      <c r="F1851" s="55"/>
      <c r="G1851" s="55"/>
    </row>
    <row r="1852" spans="3:7" x14ac:dyDescent="0.3">
      <c r="C1852" s="56"/>
      <c r="D1852" s="56"/>
      <c r="E1852" s="55"/>
      <c r="F1852" s="55"/>
      <c r="G1852" s="55"/>
    </row>
    <row r="1853" spans="3:7" x14ac:dyDescent="0.3">
      <c r="C1853" s="56"/>
      <c r="D1853" s="56"/>
      <c r="E1853" s="55"/>
      <c r="F1853" s="55"/>
      <c r="G1853" s="55"/>
    </row>
    <row r="1854" spans="3:7" x14ac:dyDescent="0.3">
      <c r="C1854" s="56"/>
      <c r="D1854" s="56"/>
      <c r="E1854" s="55"/>
      <c r="F1854" s="55"/>
      <c r="G1854" s="55"/>
    </row>
    <row r="1855" spans="3:7" x14ac:dyDescent="0.3">
      <c r="C1855" s="56"/>
      <c r="D1855" s="56"/>
      <c r="E1855" s="55"/>
      <c r="F1855" s="55"/>
      <c r="G1855" s="55"/>
    </row>
    <row r="1856" spans="3:7" x14ac:dyDescent="0.3">
      <c r="C1856" s="56"/>
      <c r="D1856" s="56"/>
      <c r="E1856" s="55"/>
      <c r="F1856" s="55"/>
      <c r="G1856" s="55"/>
    </row>
    <row r="1857" spans="3:7" x14ac:dyDescent="0.3">
      <c r="C1857" s="56"/>
      <c r="D1857" s="56"/>
      <c r="E1857" s="55"/>
      <c r="F1857" s="55"/>
      <c r="G1857" s="55"/>
    </row>
    <row r="1858" spans="3:7" x14ac:dyDescent="0.3">
      <c r="C1858" s="56"/>
      <c r="D1858" s="56"/>
      <c r="E1858" s="55"/>
      <c r="F1858" s="55"/>
      <c r="G1858" s="55"/>
    </row>
    <row r="1859" spans="3:7" x14ac:dyDescent="0.3">
      <c r="C1859" s="56"/>
      <c r="D1859" s="56"/>
      <c r="E1859" s="55"/>
      <c r="F1859" s="55"/>
      <c r="G1859" s="55"/>
    </row>
    <row r="1860" spans="3:7" x14ac:dyDescent="0.3">
      <c r="C1860" s="56"/>
      <c r="D1860" s="56"/>
      <c r="E1860" s="55"/>
      <c r="F1860" s="55"/>
      <c r="G1860" s="55"/>
    </row>
    <row r="1861" spans="3:7" x14ac:dyDescent="0.3">
      <c r="C1861" s="56"/>
      <c r="D1861" s="56"/>
      <c r="E1861" s="55"/>
      <c r="F1861" s="55"/>
      <c r="G1861" s="55"/>
    </row>
    <row r="1862" spans="3:7" x14ac:dyDescent="0.3">
      <c r="C1862" s="56"/>
      <c r="D1862" s="56"/>
      <c r="E1862" s="55"/>
      <c r="F1862" s="55"/>
      <c r="G1862" s="55"/>
    </row>
    <row r="1863" spans="3:7" x14ac:dyDescent="0.3">
      <c r="C1863" s="56"/>
      <c r="D1863" s="56"/>
      <c r="E1863" s="55"/>
      <c r="F1863" s="55"/>
      <c r="G1863" s="55"/>
    </row>
    <row r="1864" spans="3:7" x14ac:dyDescent="0.3">
      <c r="C1864" s="56"/>
      <c r="D1864" s="56"/>
      <c r="E1864" s="55"/>
      <c r="F1864" s="55"/>
      <c r="G1864" s="55"/>
    </row>
    <row r="1865" spans="3:7" x14ac:dyDescent="0.3">
      <c r="C1865" s="56"/>
      <c r="D1865" s="56"/>
      <c r="E1865" s="55"/>
      <c r="F1865" s="55"/>
      <c r="G1865" s="55"/>
    </row>
    <row r="1866" spans="3:7" x14ac:dyDescent="0.3">
      <c r="C1866" s="56"/>
      <c r="D1866" s="56"/>
      <c r="E1866" s="55"/>
      <c r="F1866" s="55"/>
      <c r="G1866" s="55"/>
    </row>
    <row r="1867" spans="3:7" x14ac:dyDescent="0.3">
      <c r="C1867" s="56"/>
      <c r="D1867" s="56"/>
      <c r="E1867" s="55"/>
      <c r="F1867" s="55"/>
      <c r="G1867" s="55"/>
    </row>
    <row r="1868" spans="3:7" x14ac:dyDescent="0.3">
      <c r="C1868" s="56"/>
      <c r="D1868" s="56"/>
      <c r="E1868" s="55"/>
      <c r="F1868" s="55"/>
      <c r="G1868" s="55"/>
    </row>
    <row r="1869" spans="3:7" x14ac:dyDescent="0.3">
      <c r="C1869" s="56"/>
      <c r="D1869" s="56"/>
      <c r="E1869" s="55"/>
      <c r="F1869" s="55"/>
      <c r="G1869" s="55"/>
    </row>
    <row r="1870" spans="3:7" x14ac:dyDescent="0.3">
      <c r="C1870" s="56"/>
      <c r="D1870" s="56"/>
      <c r="E1870" s="55"/>
      <c r="F1870" s="55"/>
      <c r="G1870" s="55"/>
    </row>
    <row r="1871" spans="3:7" x14ac:dyDescent="0.3">
      <c r="C1871" s="56"/>
      <c r="D1871" s="56"/>
      <c r="E1871" s="55"/>
      <c r="F1871" s="55"/>
      <c r="G1871" s="55"/>
    </row>
    <row r="1872" spans="3:7" x14ac:dyDescent="0.3">
      <c r="C1872" s="56"/>
      <c r="D1872" s="56"/>
      <c r="E1872" s="55"/>
      <c r="F1872" s="55"/>
      <c r="G1872" s="55"/>
    </row>
    <row r="1873" spans="3:7" x14ac:dyDescent="0.3">
      <c r="C1873" s="56"/>
      <c r="D1873" s="56"/>
      <c r="E1873" s="55"/>
      <c r="F1873" s="55"/>
      <c r="G1873" s="55"/>
    </row>
    <row r="1874" spans="3:7" x14ac:dyDescent="0.3">
      <c r="C1874" s="56"/>
      <c r="D1874" s="56"/>
      <c r="E1874" s="55"/>
      <c r="F1874" s="55"/>
      <c r="G1874" s="55"/>
    </row>
    <row r="1875" spans="3:7" x14ac:dyDescent="0.3">
      <c r="C1875" s="56"/>
      <c r="D1875" s="56"/>
      <c r="E1875" s="55"/>
      <c r="F1875" s="55"/>
      <c r="G1875" s="55"/>
    </row>
    <row r="1876" spans="3:7" x14ac:dyDescent="0.3">
      <c r="C1876" s="56"/>
      <c r="D1876" s="56"/>
      <c r="E1876" s="55"/>
      <c r="F1876" s="55"/>
      <c r="G1876" s="55"/>
    </row>
    <row r="1877" spans="3:7" x14ac:dyDescent="0.3">
      <c r="C1877" s="56"/>
      <c r="D1877" s="56"/>
      <c r="E1877" s="55"/>
      <c r="F1877" s="55"/>
      <c r="G1877" s="55"/>
    </row>
    <row r="1878" spans="3:7" x14ac:dyDescent="0.3">
      <c r="C1878" s="56"/>
      <c r="D1878" s="56"/>
      <c r="E1878" s="55"/>
      <c r="F1878" s="55"/>
      <c r="G1878" s="55"/>
    </row>
    <row r="1879" spans="3:7" x14ac:dyDescent="0.3">
      <c r="C1879" s="56"/>
      <c r="D1879" s="56"/>
      <c r="E1879" s="55"/>
      <c r="F1879" s="55"/>
      <c r="G1879" s="55"/>
    </row>
    <row r="1880" spans="3:7" x14ac:dyDescent="0.3">
      <c r="C1880" s="56"/>
      <c r="D1880" s="56"/>
      <c r="E1880" s="55"/>
      <c r="F1880" s="55"/>
      <c r="G1880" s="55"/>
    </row>
    <row r="1881" spans="3:7" x14ac:dyDescent="0.3">
      <c r="C1881" s="56"/>
      <c r="D1881" s="56"/>
      <c r="E1881" s="55"/>
      <c r="F1881" s="55"/>
      <c r="G1881" s="55"/>
    </row>
    <row r="1882" spans="3:7" x14ac:dyDescent="0.3">
      <c r="C1882" s="56"/>
      <c r="D1882" s="56"/>
      <c r="E1882" s="55"/>
      <c r="F1882" s="55"/>
      <c r="G1882" s="55"/>
    </row>
    <row r="1883" spans="3:7" x14ac:dyDescent="0.3">
      <c r="C1883" s="56"/>
      <c r="D1883" s="56"/>
      <c r="E1883" s="55"/>
      <c r="F1883" s="55"/>
      <c r="G1883" s="55"/>
    </row>
    <row r="1884" spans="3:7" x14ac:dyDescent="0.3">
      <c r="C1884" s="56"/>
      <c r="D1884" s="56"/>
      <c r="E1884" s="55"/>
      <c r="F1884" s="55"/>
      <c r="G1884" s="55"/>
    </row>
    <row r="1885" spans="3:7" x14ac:dyDescent="0.3">
      <c r="C1885" s="56"/>
      <c r="D1885" s="56"/>
      <c r="E1885" s="55"/>
      <c r="F1885" s="55"/>
      <c r="G1885" s="55"/>
    </row>
    <row r="1886" spans="3:7" x14ac:dyDescent="0.3">
      <c r="C1886" s="56"/>
      <c r="D1886" s="56"/>
      <c r="E1886" s="55"/>
      <c r="F1886" s="55"/>
      <c r="G1886" s="55"/>
    </row>
    <row r="1887" spans="3:7" x14ac:dyDescent="0.3">
      <c r="C1887" s="56"/>
      <c r="D1887" s="56"/>
      <c r="E1887" s="55"/>
      <c r="F1887" s="55"/>
      <c r="G1887" s="55"/>
    </row>
    <row r="1888" spans="3:7" x14ac:dyDescent="0.3">
      <c r="C1888" s="56"/>
      <c r="D1888" s="56"/>
      <c r="E1888" s="55"/>
      <c r="F1888" s="55"/>
      <c r="G1888" s="55"/>
    </row>
    <row r="1889" spans="3:7" x14ac:dyDescent="0.3">
      <c r="C1889" s="56"/>
      <c r="D1889" s="56"/>
      <c r="E1889" s="55"/>
      <c r="F1889" s="55"/>
      <c r="G1889" s="55"/>
    </row>
    <row r="1890" spans="3:7" x14ac:dyDescent="0.3">
      <c r="C1890" s="56"/>
      <c r="D1890" s="56"/>
      <c r="E1890" s="55"/>
      <c r="F1890" s="55"/>
      <c r="G1890" s="55"/>
    </row>
    <row r="1891" spans="3:7" x14ac:dyDescent="0.3">
      <c r="C1891" s="56"/>
      <c r="D1891" s="56"/>
      <c r="E1891" s="55"/>
      <c r="F1891" s="55"/>
      <c r="G1891" s="55"/>
    </row>
    <row r="1892" spans="3:7" x14ac:dyDescent="0.3">
      <c r="C1892" s="56"/>
      <c r="D1892" s="56"/>
      <c r="E1892" s="55"/>
      <c r="F1892" s="55"/>
      <c r="G1892" s="55"/>
    </row>
    <row r="1893" spans="3:7" x14ac:dyDescent="0.3">
      <c r="C1893" s="56"/>
      <c r="D1893" s="56"/>
      <c r="E1893" s="55"/>
      <c r="F1893" s="55"/>
      <c r="G1893" s="55"/>
    </row>
    <row r="1894" spans="3:7" x14ac:dyDescent="0.3">
      <c r="C1894" s="56"/>
      <c r="D1894" s="56"/>
      <c r="E1894" s="55"/>
      <c r="F1894" s="55"/>
      <c r="G1894" s="55"/>
    </row>
    <row r="1895" spans="3:7" x14ac:dyDescent="0.3">
      <c r="C1895" s="56"/>
      <c r="D1895" s="56"/>
      <c r="E1895" s="55"/>
      <c r="F1895" s="55"/>
      <c r="G1895" s="55"/>
    </row>
    <row r="1896" spans="3:7" x14ac:dyDescent="0.3">
      <c r="C1896" s="56"/>
      <c r="D1896" s="56"/>
      <c r="E1896" s="55"/>
      <c r="F1896" s="55"/>
      <c r="G1896" s="55"/>
    </row>
    <row r="1897" spans="3:7" x14ac:dyDescent="0.3">
      <c r="C1897" s="56"/>
      <c r="D1897" s="56"/>
      <c r="E1897" s="55"/>
      <c r="F1897" s="55"/>
      <c r="G1897" s="55"/>
    </row>
    <row r="1898" spans="3:7" x14ac:dyDescent="0.3">
      <c r="C1898" s="56"/>
      <c r="D1898" s="56"/>
      <c r="E1898" s="55"/>
      <c r="F1898" s="55"/>
      <c r="G1898" s="55"/>
    </row>
    <row r="1899" spans="3:7" x14ac:dyDescent="0.3">
      <c r="C1899" s="56"/>
      <c r="D1899" s="56"/>
      <c r="E1899" s="55"/>
      <c r="F1899" s="55"/>
      <c r="G1899" s="55"/>
    </row>
    <row r="1900" spans="3:7" x14ac:dyDescent="0.3">
      <c r="C1900" s="56"/>
      <c r="D1900" s="56"/>
      <c r="E1900" s="55"/>
      <c r="F1900" s="55"/>
      <c r="G1900" s="55"/>
    </row>
    <row r="1901" spans="3:7" x14ac:dyDescent="0.3">
      <c r="C1901" s="56"/>
      <c r="D1901" s="56"/>
      <c r="E1901" s="55"/>
      <c r="F1901" s="55"/>
      <c r="G1901" s="55"/>
    </row>
    <row r="1902" spans="3:7" x14ac:dyDescent="0.3">
      <c r="C1902" s="56"/>
      <c r="D1902" s="56"/>
      <c r="E1902" s="55"/>
      <c r="F1902" s="55"/>
      <c r="G1902" s="55"/>
    </row>
    <row r="1903" spans="3:7" x14ac:dyDescent="0.3">
      <c r="C1903" s="56"/>
      <c r="D1903" s="56"/>
      <c r="E1903" s="55"/>
      <c r="F1903" s="55"/>
      <c r="G1903" s="55"/>
    </row>
    <row r="1904" spans="3:7" x14ac:dyDescent="0.3">
      <c r="C1904" s="56"/>
      <c r="D1904" s="56"/>
      <c r="E1904" s="55"/>
      <c r="F1904" s="55"/>
      <c r="G1904" s="55"/>
    </row>
    <row r="1905" spans="3:7" x14ac:dyDescent="0.3">
      <c r="C1905" s="56"/>
      <c r="D1905" s="56"/>
      <c r="E1905" s="55"/>
      <c r="F1905" s="55"/>
      <c r="G1905" s="55"/>
    </row>
    <row r="1906" spans="3:7" x14ac:dyDescent="0.3">
      <c r="C1906" s="56"/>
      <c r="D1906" s="56"/>
      <c r="E1906" s="55"/>
      <c r="F1906" s="55"/>
      <c r="G1906" s="55"/>
    </row>
    <row r="1907" spans="3:7" x14ac:dyDescent="0.3">
      <c r="C1907" s="56"/>
      <c r="D1907" s="56"/>
      <c r="E1907" s="55"/>
      <c r="F1907" s="55"/>
      <c r="G1907" s="55"/>
    </row>
    <row r="1908" spans="3:7" x14ac:dyDescent="0.3">
      <c r="C1908" s="56"/>
      <c r="D1908" s="56"/>
      <c r="E1908" s="55"/>
      <c r="F1908" s="55"/>
      <c r="G1908" s="55"/>
    </row>
    <row r="1909" spans="3:7" x14ac:dyDescent="0.3">
      <c r="C1909" s="56"/>
      <c r="D1909" s="56"/>
      <c r="E1909" s="55"/>
      <c r="F1909" s="55"/>
      <c r="G1909" s="55"/>
    </row>
    <row r="1910" spans="3:7" x14ac:dyDescent="0.3">
      <c r="C1910" s="56"/>
      <c r="D1910" s="56"/>
      <c r="E1910" s="55"/>
      <c r="F1910" s="55"/>
      <c r="G1910" s="55"/>
    </row>
    <row r="1911" spans="3:7" x14ac:dyDescent="0.3">
      <c r="C1911" s="56"/>
      <c r="D1911" s="56"/>
      <c r="E1911" s="55"/>
      <c r="F1911" s="55"/>
      <c r="G1911" s="55"/>
    </row>
    <row r="1912" spans="3:7" x14ac:dyDescent="0.3">
      <c r="C1912" s="56"/>
      <c r="D1912" s="56"/>
      <c r="E1912" s="55"/>
      <c r="F1912" s="55"/>
      <c r="G1912" s="55"/>
    </row>
    <row r="1913" spans="3:7" x14ac:dyDescent="0.3">
      <c r="C1913" s="56"/>
      <c r="D1913" s="56"/>
      <c r="E1913" s="55"/>
      <c r="F1913" s="55"/>
      <c r="G1913" s="55"/>
    </row>
    <row r="1914" spans="3:7" x14ac:dyDescent="0.3">
      <c r="C1914" s="56"/>
      <c r="D1914" s="56"/>
      <c r="E1914" s="55"/>
      <c r="F1914" s="55"/>
      <c r="G1914" s="55"/>
    </row>
    <row r="1915" spans="3:7" x14ac:dyDescent="0.3">
      <c r="C1915" s="56"/>
      <c r="D1915" s="56"/>
      <c r="E1915" s="55"/>
      <c r="F1915" s="55"/>
      <c r="G1915" s="55"/>
    </row>
    <row r="1916" spans="3:7" x14ac:dyDescent="0.3">
      <c r="C1916" s="56"/>
      <c r="D1916" s="56"/>
      <c r="E1916" s="55"/>
      <c r="F1916" s="55"/>
      <c r="G1916" s="55"/>
    </row>
    <row r="1917" spans="3:7" x14ac:dyDescent="0.3">
      <c r="C1917" s="56"/>
      <c r="D1917" s="56"/>
      <c r="E1917" s="55"/>
      <c r="F1917" s="55"/>
      <c r="G1917" s="55"/>
    </row>
    <row r="1918" spans="3:7" x14ac:dyDescent="0.3">
      <c r="C1918" s="56"/>
      <c r="D1918" s="56"/>
      <c r="E1918" s="55"/>
      <c r="F1918" s="55"/>
      <c r="G1918" s="55"/>
    </row>
    <row r="1919" spans="3:7" x14ac:dyDescent="0.3">
      <c r="C1919" s="56"/>
      <c r="D1919" s="56"/>
      <c r="E1919" s="55"/>
      <c r="F1919" s="55"/>
      <c r="G1919" s="55"/>
    </row>
    <row r="1920" spans="3:7" x14ac:dyDescent="0.3">
      <c r="C1920" s="56"/>
      <c r="D1920" s="56"/>
      <c r="E1920" s="55"/>
      <c r="F1920" s="55"/>
      <c r="G1920" s="55"/>
    </row>
    <row r="1921" spans="3:7" x14ac:dyDescent="0.3">
      <c r="C1921" s="56"/>
      <c r="D1921" s="56"/>
      <c r="E1921" s="55"/>
      <c r="F1921" s="55"/>
      <c r="G1921" s="55"/>
    </row>
    <row r="1922" spans="3:7" x14ac:dyDescent="0.3">
      <c r="C1922" s="56"/>
      <c r="D1922" s="56"/>
      <c r="E1922" s="55"/>
      <c r="F1922" s="55"/>
      <c r="G1922" s="55"/>
    </row>
    <row r="1923" spans="3:7" x14ac:dyDescent="0.3">
      <c r="C1923" s="56"/>
      <c r="D1923" s="56"/>
      <c r="E1923" s="55"/>
      <c r="F1923" s="55"/>
      <c r="G1923" s="55"/>
    </row>
    <row r="1924" spans="3:7" x14ac:dyDescent="0.3">
      <c r="C1924" s="56"/>
      <c r="D1924" s="56"/>
      <c r="E1924" s="55"/>
      <c r="F1924" s="55"/>
      <c r="G1924" s="55"/>
    </row>
    <row r="1925" spans="3:7" x14ac:dyDescent="0.3">
      <c r="C1925" s="56"/>
      <c r="D1925" s="56"/>
      <c r="E1925" s="55"/>
      <c r="F1925" s="55"/>
      <c r="G1925" s="55"/>
    </row>
    <row r="1926" spans="3:7" x14ac:dyDescent="0.3">
      <c r="C1926" s="56"/>
      <c r="D1926" s="56"/>
      <c r="E1926" s="55"/>
      <c r="F1926" s="55"/>
      <c r="G1926" s="55"/>
    </row>
    <row r="1927" spans="3:7" x14ac:dyDescent="0.3">
      <c r="C1927" s="56"/>
      <c r="D1927" s="56"/>
      <c r="E1927" s="55"/>
      <c r="F1927" s="55"/>
      <c r="G1927" s="55"/>
    </row>
    <row r="1928" spans="3:7" x14ac:dyDescent="0.3">
      <c r="C1928" s="56"/>
      <c r="D1928" s="56"/>
      <c r="E1928" s="55"/>
      <c r="F1928" s="55"/>
      <c r="G1928" s="55"/>
    </row>
    <row r="1929" spans="3:7" x14ac:dyDescent="0.3">
      <c r="C1929" s="56"/>
      <c r="D1929" s="56"/>
      <c r="E1929" s="55"/>
      <c r="F1929" s="55"/>
      <c r="G1929" s="55"/>
    </row>
    <row r="1930" spans="3:7" x14ac:dyDescent="0.3">
      <c r="C1930" s="56"/>
      <c r="D1930" s="56"/>
      <c r="E1930" s="55"/>
      <c r="F1930" s="55"/>
      <c r="G1930" s="55"/>
    </row>
    <row r="1931" spans="3:7" x14ac:dyDescent="0.3">
      <c r="C1931" s="56"/>
      <c r="D1931" s="56"/>
      <c r="E1931" s="55"/>
      <c r="F1931" s="55"/>
      <c r="G1931" s="55"/>
    </row>
    <row r="1932" spans="3:7" x14ac:dyDescent="0.3">
      <c r="C1932" s="56"/>
      <c r="D1932" s="56"/>
      <c r="E1932" s="55"/>
      <c r="F1932" s="55"/>
      <c r="G1932" s="55"/>
    </row>
    <row r="1933" spans="3:7" x14ac:dyDescent="0.3">
      <c r="C1933" s="56"/>
      <c r="D1933" s="56"/>
      <c r="E1933" s="55"/>
      <c r="F1933" s="55"/>
      <c r="G1933" s="55"/>
    </row>
    <row r="1934" spans="3:7" x14ac:dyDescent="0.3">
      <c r="C1934" s="56"/>
      <c r="D1934" s="56"/>
      <c r="E1934" s="55"/>
      <c r="F1934" s="55"/>
      <c r="G1934" s="55"/>
    </row>
    <row r="1935" spans="3:7" x14ac:dyDescent="0.3">
      <c r="C1935" s="56"/>
      <c r="D1935" s="56"/>
      <c r="E1935" s="55"/>
      <c r="F1935" s="55"/>
      <c r="G1935" s="55"/>
    </row>
    <row r="1936" spans="3:7" x14ac:dyDescent="0.3">
      <c r="C1936" s="56"/>
      <c r="D1936" s="56"/>
      <c r="E1936" s="55"/>
      <c r="F1936" s="55"/>
      <c r="G1936" s="55"/>
    </row>
    <row r="1937" spans="3:7" x14ac:dyDescent="0.3">
      <c r="C1937" s="56"/>
      <c r="D1937" s="56"/>
      <c r="E1937" s="55"/>
      <c r="F1937" s="55"/>
      <c r="G1937" s="55"/>
    </row>
    <row r="1938" spans="3:7" x14ac:dyDescent="0.3">
      <c r="C1938" s="56"/>
      <c r="D1938" s="56"/>
      <c r="E1938" s="55"/>
      <c r="F1938" s="55"/>
      <c r="G1938" s="55"/>
    </row>
    <row r="1939" spans="3:7" x14ac:dyDescent="0.3">
      <c r="C1939" s="56"/>
      <c r="D1939" s="56"/>
      <c r="E1939" s="55"/>
      <c r="F1939" s="55"/>
      <c r="G1939" s="55"/>
    </row>
    <row r="1940" spans="3:7" x14ac:dyDescent="0.3">
      <c r="C1940" s="56"/>
      <c r="D1940" s="56"/>
      <c r="E1940" s="55"/>
      <c r="F1940" s="55"/>
      <c r="G1940" s="55"/>
    </row>
    <row r="1941" spans="3:7" x14ac:dyDescent="0.3">
      <c r="C1941" s="56"/>
      <c r="D1941" s="56"/>
      <c r="E1941" s="55"/>
      <c r="F1941" s="55"/>
      <c r="G1941" s="55"/>
    </row>
    <row r="1942" spans="3:7" x14ac:dyDescent="0.3">
      <c r="C1942" s="56"/>
      <c r="D1942" s="56"/>
      <c r="E1942" s="55"/>
      <c r="F1942" s="55"/>
      <c r="G1942" s="55"/>
    </row>
    <row r="1943" spans="3:7" x14ac:dyDescent="0.3">
      <c r="C1943" s="56"/>
      <c r="D1943" s="56"/>
      <c r="E1943" s="55"/>
      <c r="F1943" s="55"/>
      <c r="G1943" s="55"/>
    </row>
    <row r="1944" spans="3:7" x14ac:dyDescent="0.3">
      <c r="C1944" s="56"/>
      <c r="D1944" s="56"/>
      <c r="E1944" s="55"/>
      <c r="F1944" s="55"/>
      <c r="G1944" s="55"/>
    </row>
    <row r="1945" spans="3:7" x14ac:dyDescent="0.3">
      <c r="C1945" s="56"/>
      <c r="D1945" s="56"/>
      <c r="E1945" s="55"/>
      <c r="F1945" s="55"/>
      <c r="G1945" s="55"/>
    </row>
    <row r="1946" spans="3:7" x14ac:dyDescent="0.3">
      <c r="C1946" s="56"/>
      <c r="D1946" s="56"/>
      <c r="E1946" s="55"/>
      <c r="F1946" s="55"/>
      <c r="G1946" s="55"/>
    </row>
    <row r="1947" spans="3:7" x14ac:dyDescent="0.3">
      <c r="C1947" s="56"/>
      <c r="D1947" s="56"/>
      <c r="E1947" s="55"/>
      <c r="F1947" s="55"/>
      <c r="G1947" s="55"/>
    </row>
    <row r="1948" spans="3:7" x14ac:dyDescent="0.3">
      <c r="C1948" s="56"/>
      <c r="D1948" s="56"/>
      <c r="E1948" s="55"/>
      <c r="F1948" s="55"/>
      <c r="G1948" s="55"/>
    </row>
    <row r="1949" spans="3:7" x14ac:dyDescent="0.3">
      <c r="C1949" s="56"/>
      <c r="D1949" s="56"/>
      <c r="E1949" s="55"/>
      <c r="F1949" s="55"/>
      <c r="G1949" s="55"/>
    </row>
    <row r="1950" spans="3:7" x14ac:dyDescent="0.3">
      <c r="C1950" s="56"/>
      <c r="D1950" s="56"/>
      <c r="E1950" s="55"/>
      <c r="F1950" s="55"/>
      <c r="G1950" s="55"/>
    </row>
    <row r="1951" spans="3:7" x14ac:dyDescent="0.3">
      <c r="C1951" s="56"/>
      <c r="D1951" s="56"/>
      <c r="E1951" s="55"/>
      <c r="F1951" s="55"/>
      <c r="G1951" s="55"/>
    </row>
    <row r="1952" spans="3:7" x14ac:dyDescent="0.3">
      <c r="C1952" s="56"/>
      <c r="D1952" s="56"/>
      <c r="E1952" s="55"/>
      <c r="F1952" s="55"/>
      <c r="G1952" s="55"/>
    </row>
    <row r="1953" spans="3:7" x14ac:dyDescent="0.3">
      <c r="C1953" s="56"/>
      <c r="D1953" s="56"/>
      <c r="E1953" s="55"/>
      <c r="F1953" s="55"/>
      <c r="G1953" s="55"/>
    </row>
    <row r="1954" spans="3:7" x14ac:dyDescent="0.3">
      <c r="C1954" s="56"/>
      <c r="D1954" s="56"/>
      <c r="E1954" s="55"/>
      <c r="F1954" s="55"/>
      <c r="G1954" s="55"/>
    </row>
    <row r="1955" spans="3:7" x14ac:dyDescent="0.3">
      <c r="C1955" s="56"/>
      <c r="D1955" s="56"/>
      <c r="E1955" s="55"/>
      <c r="F1955" s="55"/>
      <c r="G1955" s="55"/>
    </row>
    <row r="1956" spans="3:7" x14ac:dyDescent="0.3">
      <c r="C1956" s="56"/>
      <c r="D1956" s="56"/>
      <c r="E1956" s="55"/>
      <c r="F1956" s="55"/>
      <c r="G1956" s="55"/>
    </row>
    <row r="1957" spans="3:7" x14ac:dyDescent="0.3">
      <c r="C1957" s="56"/>
      <c r="D1957" s="56"/>
      <c r="E1957" s="55"/>
      <c r="F1957" s="55"/>
      <c r="G1957" s="55"/>
    </row>
    <row r="1958" spans="3:7" x14ac:dyDescent="0.3">
      <c r="C1958" s="56"/>
      <c r="D1958" s="56"/>
      <c r="E1958" s="55"/>
      <c r="F1958" s="55"/>
      <c r="G1958" s="55"/>
    </row>
    <row r="1959" spans="3:7" x14ac:dyDescent="0.3">
      <c r="C1959" s="56"/>
      <c r="D1959" s="56"/>
      <c r="E1959" s="55"/>
      <c r="F1959" s="55"/>
      <c r="G1959" s="55"/>
    </row>
    <row r="1960" spans="3:7" x14ac:dyDescent="0.3">
      <c r="C1960" s="56"/>
      <c r="D1960" s="56"/>
      <c r="E1960" s="55"/>
      <c r="F1960" s="55"/>
      <c r="G1960" s="55"/>
    </row>
    <row r="1961" spans="3:7" x14ac:dyDescent="0.3">
      <c r="C1961" s="56"/>
      <c r="D1961" s="56"/>
      <c r="E1961" s="55"/>
      <c r="F1961" s="55"/>
      <c r="G1961" s="55"/>
    </row>
    <row r="1962" spans="3:7" x14ac:dyDescent="0.3">
      <c r="C1962" s="56"/>
      <c r="D1962" s="56"/>
      <c r="E1962" s="55"/>
      <c r="F1962" s="55"/>
      <c r="G1962" s="55"/>
    </row>
    <row r="1963" spans="3:7" x14ac:dyDescent="0.3">
      <c r="C1963" s="56"/>
      <c r="D1963" s="56"/>
      <c r="E1963" s="55"/>
      <c r="F1963" s="55"/>
      <c r="G1963" s="55"/>
    </row>
    <row r="1964" spans="3:7" x14ac:dyDescent="0.3">
      <c r="C1964" s="56"/>
      <c r="D1964" s="56"/>
      <c r="E1964" s="55"/>
      <c r="F1964" s="55"/>
      <c r="G1964" s="55"/>
    </row>
    <row r="1965" spans="3:7" x14ac:dyDescent="0.3">
      <c r="C1965" s="56"/>
      <c r="D1965" s="56"/>
      <c r="E1965" s="55"/>
      <c r="F1965" s="55"/>
      <c r="G1965" s="55"/>
    </row>
    <row r="1966" spans="3:7" x14ac:dyDescent="0.3">
      <c r="C1966" s="56"/>
      <c r="D1966" s="56"/>
      <c r="E1966" s="55"/>
      <c r="F1966" s="55"/>
      <c r="G1966" s="55"/>
    </row>
    <row r="1967" spans="3:7" x14ac:dyDescent="0.3">
      <c r="C1967" s="56"/>
      <c r="D1967" s="56"/>
      <c r="E1967" s="55"/>
      <c r="F1967" s="55"/>
      <c r="G1967" s="55"/>
    </row>
    <row r="1968" spans="3:7" x14ac:dyDescent="0.3">
      <c r="C1968" s="56"/>
      <c r="D1968" s="56"/>
      <c r="E1968" s="55"/>
      <c r="F1968" s="55"/>
      <c r="G1968" s="55"/>
    </row>
    <row r="1969" spans="3:7" x14ac:dyDescent="0.3">
      <c r="C1969" s="56"/>
      <c r="D1969" s="56"/>
      <c r="E1969" s="55"/>
      <c r="F1969" s="55"/>
      <c r="G1969" s="55"/>
    </row>
    <row r="1970" spans="3:7" x14ac:dyDescent="0.3">
      <c r="C1970" s="56"/>
      <c r="D1970" s="56"/>
      <c r="E1970" s="55"/>
      <c r="F1970" s="55"/>
      <c r="G1970" s="55"/>
    </row>
    <row r="1971" spans="3:7" x14ac:dyDescent="0.3">
      <c r="C1971" s="56"/>
      <c r="D1971" s="56"/>
      <c r="E1971" s="55"/>
      <c r="F1971" s="55"/>
      <c r="G1971" s="55"/>
    </row>
    <row r="1972" spans="3:7" x14ac:dyDescent="0.3">
      <c r="C1972" s="56"/>
      <c r="D1972" s="56"/>
      <c r="E1972" s="55"/>
      <c r="F1972" s="55"/>
      <c r="G1972" s="55"/>
    </row>
    <row r="1973" spans="3:7" x14ac:dyDescent="0.3">
      <c r="C1973" s="56"/>
      <c r="D1973" s="56"/>
      <c r="E1973" s="55"/>
      <c r="F1973" s="55"/>
      <c r="G1973" s="55"/>
    </row>
    <row r="1974" spans="3:7" x14ac:dyDescent="0.3">
      <c r="C1974" s="56"/>
      <c r="D1974" s="56"/>
      <c r="E1974" s="55"/>
      <c r="F1974" s="55"/>
      <c r="G1974" s="55"/>
    </row>
    <row r="1975" spans="3:7" x14ac:dyDescent="0.3">
      <c r="C1975" s="56"/>
      <c r="D1975" s="56"/>
      <c r="E1975" s="55"/>
      <c r="F1975" s="55"/>
      <c r="G1975" s="55"/>
    </row>
    <row r="1976" spans="3:7" x14ac:dyDescent="0.3">
      <c r="C1976" s="56"/>
      <c r="D1976" s="56"/>
      <c r="E1976" s="55"/>
      <c r="F1976" s="55"/>
      <c r="G1976" s="55"/>
    </row>
    <row r="1977" spans="3:7" x14ac:dyDescent="0.3">
      <c r="C1977" s="56"/>
      <c r="D1977" s="56"/>
      <c r="E1977" s="55"/>
      <c r="F1977" s="55"/>
      <c r="G1977" s="55"/>
    </row>
    <row r="1978" spans="3:7" x14ac:dyDescent="0.3">
      <c r="C1978" s="56"/>
      <c r="D1978" s="56"/>
      <c r="E1978" s="55"/>
      <c r="F1978" s="55"/>
      <c r="G1978" s="55"/>
    </row>
    <row r="1979" spans="3:7" x14ac:dyDescent="0.3">
      <c r="C1979" s="56"/>
      <c r="D1979" s="56"/>
      <c r="E1979" s="55"/>
      <c r="F1979" s="55"/>
      <c r="G1979" s="55"/>
    </row>
    <row r="1980" spans="3:7" x14ac:dyDescent="0.3">
      <c r="C1980" s="56"/>
      <c r="D1980" s="56"/>
      <c r="E1980" s="55"/>
      <c r="F1980" s="55"/>
      <c r="G1980" s="55"/>
    </row>
    <row r="1981" spans="3:7" x14ac:dyDescent="0.3">
      <c r="C1981" s="56"/>
      <c r="D1981" s="56"/>
      <c r="E1981" s="55"/>
      <c r="F1981" s="55"/>
      <c r="G1981" s="55"/>
    </row>
    <row r="1982" spans="3:7" x14ac:dyDescent="0.3">
      <c r="C1982" s="56"/>
      <c r="D1982" s="56"/>
      <c r="E1982" s="55"/>
      <c r="F1982" s="55"/>
      <c r="G1982" s="55"/>
    </row>
    <row r="1983" spans="3:7" x14ac:dyDescent="0.3">
      <c r="C1983" s="56"/>
      <c r="D1983" s="56"/>
      <c r="E1983" s="55"/>
      <c r="F1983" s="55"/>
      <c r="G1983" s="55"/>
    </row>
    <row r="1984" spans="3:7" x14ac:dyDescent="0.3">
      <c r="C1984" s="56"/>
      <c r="D1984" s="56"/>
      <c r="E1984" s="55"/>
      <c r="F1984" s="55"/>
      <c r="G1984" s="55"/>
    </row>
    <row r="1985" spans="3:7" x14ac:dyDescent="0.3">
      <c r="C1985" s="56"/>
      <c r="D1985" s="56"/>
      <c r="E1985" s="55"/>
      <c r="F1985" s="55"/>
      <c r="G1985" s="55"/>
    </row>
    <row r="1986" spans="3:7" x14ac:dyDescent="0.3">
      <c r="C1986" s="56"/>
      <c r="D1986" s="56"/>
      <c r="E1986" s="55"/>
      <c r="F1986" s="55"/>
      <c r="G1986" s="55"/>
    </row>
    <row r="1987" spans="3:7" x14ac:dyDescent="0.3">
      <c r="C1987" s="56"/>
      <c r="D1987" s="56"/>
      <c r="E1987" s="55"/>
      <c r="F1987" s="55"/>
      <c r="G1987" s="55"/>
    </row>
    <row r="1988" spans="3:7" x14ac:dyDescent="0.3">
      <c r="C1988" s="56"/>
      <c r="D1988" s="56"/>
      <c r="E1988" s="55"/>
      <c r="F1988" s="55"/>
      <c r="G1988" s="55"/>
    </row>
    <row r="1989" spans="3:7" x14ac:dyDescent="0.3">
      <c r="C1989" s="56"/>
      <c r="D1989" s="56"/>
      <c r="E1989" s="55"/>
      <c r="F1989" s="55"/>
      <c r="G1989" s="55"/>
    </row>
    <row r="1990" spans="3:7" x14ac:dyDescent="0.3">
      <c r="C1990" s="56"/>
      <c r="D1990" s="56"/>
      <c r="E1990" s="55"/>
      <c r="F1990" s="55"/>
      <c r="G1990" s="55"/>
    </row>
    <row r="1991" spans="3:7" x14ac:dyDescent="0.3">
      <c r="C1991" s="56"/>
      <c r="D1991" s="56"/>
      <c r="E1991" s="55"/>
      <c r="F1991" s="55"/>
      <c r="G1991" s="55"/>
    </row>
    <row r="1992" spans="3:7" x14ac:dyDescent="0.3">
      <c r="C1992" s="56"/>
      <c r="D1992" s="56"/>
      <c r="E1992" s="55"/>
      <c r="F1992" s="55"/>
      <c r="G1992" s="55"/>
    </row>
    <row r="1993" spans="3:7" x14ac:dyDescent="0.3">
      <c r="C1993" s="56"/>
      <c r="D1993" s="56"/>
      <c r="E1993" s="55"/>
      <c r="F1993" s="55"/>
      <c r="G1993" s="55"/>
    </row>
    <row r="1994" spans="3:7" x14ac:dyDescent="0.3">
      <c r="C1994" s="56"/>
      <c r="D1994" s="56"/>
      <c r="E1994" s="55"/>
      <c r="F1994" s="55"/>
      <c r="G1994" s="55"/>
    </row>
    <row r="1995" spans="3:7" x14ac:dyDescent="0.3">
      <c r="C1995" s="56"/>
      <c r="D1995" s="56"/>
      <c r="E1995" s="55"/>
      <c r="F1995" s="55"/>
      <c r="G1995" s="55"/>
    </row>
    <row r="1996" spans="3:7" x14ac:dyDescent="0.3">
      <c r="C1996" s="56"/>
      <c r="D1996" s="56"/>
      <c r="E1996" s="55"/>
      <c r="F1996" s="55"/>
      <c r="G1996" s="55"/>
    </row>
    <row r="1997" spans="3:7" x14ac:dyDescent="0.3">
      <c r="C1997" s="56"/>
      <c r="D1997" s="56"/>
      <c r="E1997" s="55"/>
      <c r="F1997" s="55"/>
      <c r="G1997" s="55"/>
    </row>
    <row r="1998" spans="3:7" x14ac:dyDescent="0.3">
      <c r="C1998" s="56"/>
      <c r="D1998" s="56"/>
      <c r="E1998" s="55"/>
      <c r="F1998" s="55"/>
      <c r="G1998" s="55"/>
    </row>
    <row r="1999" spans="3:7" x14ac:dyDescent="0.3">
      <c r="C1999" s="56"/>
      <c r="D1999" s="56"/>
      <c r="E1999" s="55"/>
      <c r="F1999" s="55"/>
      <c r="G1999" s="55"/>
    </row>
    <row r="2000" spans="3:7" x14ac:dyDescent="0.3">
      <c r="C2000" s="56"/>
      <c r="D2000" s="56"/>
      <c r="E2000" s="55"/>
      <c r="F2000" s="55"/>
      <c r="G2000" s="55"/>
    </row>
    <row r="2001" spans="3:7" x14ac:dyDescent="0.3">
      <c r="C2001" s="56"/>
      <c r="D2001" s="56"/>
      <c r="E2001" s="55"/>
      <c r="F2001" s="55"/>
      <c r="G2001" s="55"/>
    </row>
    <row r="2002" spans="3:7" x14ac:dyDescent="0.3">
      <c r="C2002" s="56"/>
      <c r="D2002" s="56"/>
      <c r="E2002" s="55"/>
      <c r="F2002" s="55"/>
      <c r="G2002" s="55"/>
    </row>
    <row r="2003" spans="3:7" x14ac:dyDescent="0.3">
      <c r="C2003" s="56"/>
      <c r="D2003" s="56"/>
      <c r="E2003" s="55"/>
      <c r="F2003" s="55"/>
      <c r="G2003" s="55"/>
    </row>
    <row r="2004" spans="3:7" x14ac:dyDescent="0.3">
      <c r="C2004" s="56"/>
      <c r="D2004" s="56"/>
      <c r="E2004" s="55"/>
      <c r="F2004" s="55"/>
      <c r="G2004" s="55"/>
    </row>
    <row r="2005" spans="3:7" x14ac:dyDescent="0.3">
      <c r="C2005" s="56"/>
      <c r="D2005" s="56"/>
      <c r="E2005" s="55"/>
      <c r="F2005" s="55"/>
      <c r="G2005" s="55"/>
    </row>
    <row r="2006" spans="3:7" x14ac:dyDescent="0.3">
      <c r="C2006" s="56"/>
      <c r="D2006" s="56"/>
      <c r="E2006" s="55"/>
      <c r="F2006" s="55"/>
      <c r="G2006" s="55"/>
    </row>
    <row r="2007" spans="3:7" x14ac:dyDescent="0.3">
      <c r="C2007" s="56"/>
      <c r="D2007" s="56"/>
      <c r="E2007" s="55"/>
      <c r="F2007" s="55"/>
      <c r="G2007" s="55"/>
    </row>
    <row r="2008" spans="3:7" x14ac:dyDescent="0.3">
      <c r="C2008" s="56"/>
      <c r="D2008" s="56"/>
      <c r="E2008" s="55"/>
      <c r="F2008" s="55"/>
      <c r="G2008" s="55"/>
    </row>
    <row r="2009" spans="3:7" x14ac:dyDescent="0.3">
      <c r="C2009" s="56"/>
      <c r="D2009" s="56"/>
      <c r="E2009" s="55"/>
      <c r="F2009" s="55"/>
      <c r="G2009" s="55"/>
    </row>
    <row r="2010" spans="3:7" x14ac:dyDescent="0.3">
      <c r="C2010" s="56"/>
      <c r="D2010" s="56"/>
      <c r="E2010" s="55"/>
      <c r="F2010" s="55"/>
      <c r="G2010" s="55"/>
    </row>
    <row r="2011" spans="3:7" x14ac:dyDescent="0.3">
      <c r="C2011" s="56"/>
      <c r="D2011" s="56"/>
      <c r="E2011" s="55"/>
      <c r="F2011" s="55"/>
      <c r="G2011" s="55"/>
    </row>
    <row r="2012" spans="3:7" x14ac:dyDescent="0.3">
      <c r="C2012" s="56"/>
      <c r="D2012" s="56"/>
      <c r="E2012" s="55"/>
      <c r="F2012" s="55"/>
      <c r="G2012" s="55"/>
    </row>
    <row r="2013" spans="3:7" x14ac:dyDescent="0.3">
      <c r="C2013" s="56"/>
      <c r="D2013" s="56"/>
      <c r="E2013" s="55"/>
      <c r="F2013" s="55"/>
      <c r="G2013" s="55"/>
    </row>
    <row r="2014" spans="3:7" x14ac:dyDescent="0.3">
      <c r="C2014" s="56"/>
      <c r="D2014" s="56"/>
      <c r="E2014" s="55"/>
      <c r="F2014" s="55"/>
      <c r="G2014" s="55"/>
    </row>
    <row r="2015" spans="3:7" x14ac:dyDescent="0.3">
      <c r="C2015" s="56"/>
      <c r="D2015" s="56"/>
      <c r="E2015" s="55"/>
      <c r="F2015" s="55"/>
      <c r="G2015" s="55"/>
    </row>
    <row r="2016" spans="3:7" x14ac:dyDescent="0.3">
      <c r="C2016" s="56"/>
      <c r="D2016" s="56"/>
      <c r="E2016" s="55"/>
      <c r="F2016" s="55"/>
      <c r="G2016" s="55"/>
    </row>
    <row r="2017" spans="3:7" x14ac:dyDescent="0.3">
      <c r="C2017" s="56"/>
      <c r="D2017" s="56"/>
      <c r="E2017" s="55"/>
      <c r="F2017" s="55"/>
      <c r="G2017" s="55"/>
    </row>
    <row r="2018" spans="3:7" x14ac:dyDescent="0.3">
      <c r="C2018" s="56"/>
      <c r="D2018" s="56"/>
      <c r="E2018" s="55"/>
      <c r="F2018" s="55"/>
      <c r="G2018" s="55"/>
    </row>
    <row r="2019" spans="3:7" x14ac:dyDescent="0.3">
      <c r="C2019" s="56"/>
      <c r="D2019" s="56"/>
      <c r="E2019" s="55"/>
      <c r="F2019" s="55"/>
      <c r="G2019" s="55"/>
    </row>
    <row r="2020" spans="3:7" x14ac:dyDescent="0.3">
      <c r="C2020" s="56"/>
      <c r="D2020" s="56"/>
      <c r="E2020" s="55"/>
      <c r="F2020" s="55"/>
      <c r="G2020" s="55"/>
    </row>
    <row r="2021" spans="3:7" x14ac:dyDescent="0.3">
      <c r="C2021" s="56"/>
      <c r="D2021" s="56"/>
      <c r="E2021" s="55"/>
      <c r="F2021" s="55"/>
      <c r="G2021" s="55"/>
    </row>
    <row r="2022" spans="3:7" x14ac:dyDescent="0.3">
      <c r="C2022" s="56"/>
      <c r="D2022" s="56"/>
      <c r="E2022" s="55"/>
      <c r="F2022" s="55"/>
      <c r="G2022" s="55"/>
    </row>
    <row r="2023" spans="3:7" x14ac:dyDescent="0.3">
      <c r="C2023" s="56"/>
      <c r="D2023" s="56"/>
      <c r="E2023" s="55"/>
      <c r="F2023" s="55"/>
      <c r="G2023" s="55"/>
    </row>
    <row r="2024" spans="3:7" x14ac:dyDescent="0.3">
      <c r="C2024" s="56"/>
      <c r="D2024" s="56"/>
      <c r="E2024" s="55"/>
      <c r="F2024" s="55"/>
      <c r="G2024" s="55"/>
    </row>
    <row r="2025" spans="3:7" x14ac:dyDescent="0.3">
      <c r="C2025" s="56"/>
      <c r="D2025" s="56"/>
      <c r="E2025" s="55"/>
      <c r="F2025" s="55"/>
      <c r="G2025" s="55"/>
    </row>
    <row r="2026" spans="3:7" x14ac:dyDescent="0.3">
      <c r="C2026" s="56"/>
      <c r="D2026" s="56"/>
      <c r="E2026" s="55"/>
      <c r="F2026" s="55"/>
      <c r="G2026" s="55"/>
    </row>
    <row r="2027" spans="3:7" x14ac:dyDescent="0.3">
      <c r="C2027" s="56"/>
      <c r="D2027" s="56"/>
      <c r="E2027" s="55"/>
      <c r="F2027" s="55"/>
      <c r="G2027" s="55"/>
    </row>
    <row r="2028" spans="3:7" x14ac:dyDescent="0.3">
      <c r="C2028" s="56"/>
      <c r="D2028" s="56"/>
      <c r="E2028" s="55"/>
      <c r="F2028" s="55"/>
      <c r="G2028" s="55"/>
    </row>
    <row r="2029" spans="3:7" x14ac:dyDescent="0.3">
      <c r="C2029" s="56"/>
      <c r="D2029" s="56"/>
      <c r="E2029" s="55"/>
      <c r="F2029" s="55"/>
      <c r="G2029" s="55"/>
    </row>
    <row r="2030" spans="3:7" x14ac:dyDescent="0.3">
      <c r="C2030" s="56"/>
      <c r="D2030" s="56"/>
      <c r="E2030" s="55"/>
      <c r="F2030" s="55"/>
      <c r="G2030" s="55"/>
    </row>
    <row r="2031" spans="3:7" x14ac:dyDescent="0.3">
      <c r="C2031" s="56"/>
      <c r="D2031" s="56"/>
      <c r="E2031" s="55"/>
      <c r="F2031" s="55"/>
      <c r="G2031" s="55"/>
    </row>
    <row r="2032" spans="3:7" x14ac:dyDescent="0.3">
      <c r="C2032" s="56"/>
      <c r="D2032" s="56"/>
      <c r="E2032" s="55"/>
      <c r="F2032" s="55"/>
      <c r="G2032" s="55"/>
    </row>
    <row r="2033" spans="3:7" x14ac:dyDescent="0.3">
      <c r="C2033" s="56"/>
      <c r="D2033" s="56"/>
      <c r="E2033" s="55"/>
      <c r="F2033" s="55"/>
      <c r="G2033" s="55"/>
    </row>
    <row r="2034" spans="3:7" x14ac:dyDescent="0.3">
      <c r="C2034" s="56"/>
      <c r="D2034" s="56"/>
      <c r="E2034" s="55"/>
      <c r="F2034" s="55"/>
      <c r="G2034" s="55"/>
    </row>
    <row r="2035" spans="3:7" x14ac:dyDescent="0.3">
      <c r="C2035" s="56"/>
      <c r="D2035" s="56"/>
      <c r="E2035" s="55"/>
      <c r="F2035" s="55"/>
      <c r="G2035" s="55"/>
    </row>
    <row r="2036" spans="3:7" x14ac:dyDescent="0.3">
      <c r="C2036" s="56"/>
      <c r="D2036" s="56"/>
      <c r="E2036" s="55"/>
      <c r="F2036" s="55"/>
      <c r="G2036" s="55"/>
    </row>
    <row r="2037" spans="3:7" x14ac:dyDescent="0.3">
      <c r="C2037" s="56"/>
      <c r="D2037" s="56"/>
      <c r="E2037" s="55"/>
      <c r="F2037" s="55"/>
      <c r="G2037" s="55"/>
    </row>
    <row r="2038" spans="3:7" x14ac:dyDescent="0.3">
      <c r="C2038" s="56"/>
      <c r="D2038" s="56"/>
      <c r="E2038" s="55"/>
      <c r="F2038" s="55"/>
      <c r="G2038" s="55"/>
    </row>
    <row r="2039" spans="3:7" x14ac:dyDescent="0.3">
      <c r="C2039" s="56"/>
      <c r="D2039" s="56"/>
      <c r="E2039" s="55"/>
      <c r="F2039" s="55"/>
      <c r="G2039" s="55"/>
    </row>
    <row r="2040" spans="3:7" x14ac:dyDescent="0.3">
      <c r="C2040" s="56"/>
      <c r="D2040" s="56"/>
      <c r="E2040" s="55"/>
      <c r="F2040" s="55"/>
      <c r="G2040" s="55"/>
    </row>
    <row r="2041" spans="3:7" x14ac:dyDescent="0.3">
      <c r="C2041" s="56"/>
      <c r="D2041" s="56"/>
      <c r="E2041" s="55"/>
      <c r="F2041" s="55"/>
      <c r="G2041" s="55"/>
    </row>
    <row r="2042" spans="3:7" x14ac:dyDescent="0.3">
      <c r="C2042" s="56"/>
      <c r="D2042" s="56"/>
      <c r="E2042" s="55"/>
      <c r="F2042" s="55"/>
      <c r="G2042" s="55"/>
    </row>
    <row r="2043" spans="3:7" x14ac:dyDescent="0.3">
      <c r="C2043" s="56"/>
      <c r="D2043" s="56"/>
      <c r="E2043" s="55"/>
      <c r="F2043" s="55"/>
      <c r="G2043" s="55"/>
    </row>
    <row r="2044" spans="3:7" x14ac:dyDescent="0.3">
      <c r="C2044" s="56"/>
      <c r="D2044" s="56"/>
      <c r="E2044" s="55"/>
      <c r="F2044" s="55"/>
      <c r="G2044" s="55"/>
    </row>
    <row r="2045" spans="3:7" x14ac:dyDescent="0.3">
      <c r="C2045" s="56"/>
      <c r="D2045" s="56"/>
      <c r="E2045" s="55"/>
      <c r="F2045" s="55"/>
      <c r="G2045" s="55"/>
    </row>
    <row r="2046" spans="3:7" x14ac:dyDescent="0.3">
      <c r="C2046" s="56"/>
      <c r="D2046" s="56"/>
      <c r="E2046" s="55"/>
      <c r="F2046" s="55"/>
      <c r="G2046" s="55"/>
    </row>
    <row r="2047" spans="3:7" x14ac:dyDescent="0.3">
      <c r="C2047" s="56"/>
      <c r="D2047" s="56"/>
      <c r="E2047" s="55"/>
      <c r="F2047" s="55"/>
      <c r="G2047" s="55"/>
    </row>
    <row r="2048" spans="3:7" x14ac:dyDescent="0.3">
      <c r="C2048" s="56"/>
      <c r="D2048" s="56"/>
      <c r="E2048" s="55"/>
      <c r="F2048" s="55"/>
      <c r="G2048" s="55"/>
    </row>
    <row r="2049" spans="3:7" x14ac:dyDescent="0.3">
      <c r="C2049" s="56"/>
      <c r="D2049" s="56"/>
      <c r="E2049" s="55"/>
      <c r="F2049" s="55"/>
      <c r="G2049" s="55"/>
    </row>
    <row r="2050" spans="3:7" x14ac:dyDescent="0.3">
      <c r="C2050" s="56"/>
      <c r="D2050" s="56"/>
      <c r="E2050" s="55"/>
      <c r="F2050" s="55"/>
      <c r="G2050" s="55"/>
    </row>
    <row r="2051" spans="3:7" x14ac:dyDescent="0.3">
      <c r="C2051" s="56"/>
      <c r="D2051" s="56"/>
      <c r="E2051" s="55"/>
      <c r="F2051" s="55"/>
      <c r="G2051" s="55"/>
    </row>
    <row r="2052" spans="3:7" x14ac:dyDescent="0.3">
      <c r="C2052" s="56"/>
      <c r="D2052" s="56"/>
      <c r="E2052" s="55"/>
      <c r="F2052" s="55"/>
      <c r="G2052" s="55"/>
    </row>
    <row r="2053" spans="3:7" x14ac:dyDescent="0.3">
      <c r="C2053" s="56"/>
      <c r="D2053" s="56"/>
      <c r="E2053" s="55"/>
      <c r="F2053" s="55"/>
      <c r="G2053" s="55"/>
    </row>
    <row r="2054" spans="3:7" x14ac:dyDescent="0.3">
      <c r="C2054" s="56"/>
      <c r="D2054" s="56"/>
      <c r="E2054" s="55"/>
      <c r="F2054" s="55"/>
      <c r="G2054" s="55"/>
    </row>
    <row r="2055" spans="3:7" x14ac:dyDescent="0.3">
      <c r="C2055" s="56"/>
      <c r="D2055" s="56"/>
      <c r="E2055" s="55"/>
      <c r="F2055" s="55"/>
      <c r="G2055" s="55"/>
    </row>
    <row r="2056" spans="3:7" x14ac:dyDescent="0.3">
      <c r="C2056" s="56"/>
      <c r="D2056" s="56"/>
      <c r="E2056" s="55"/>
      <c r="F2056" s="55"/>
      <c r="G2056" s="55"/>
    </row>
    <row r="2057" spans="3:7" x14ac:dyDescent="0.3">
      <c r="C2057" s="56"/>
      <c r="D2057" s="56"/>
      <c r="E2057" s="55"/>
      <c r="F2057" s="55"/>
      <c r="G2057" s="55"/>
    </row>
    <row r="2058" spans="3:7" x14ac:dyDescent="0.3">
      <c r="C2058" s="56"/>
      <c r="D2058" s="56"/>
      <c r="E2058" s="55"/>
      <c r="F2058" s="55"/>
      <c r="G2058" s="55"/>
    </row>
    <row r="2059" spans="3:7" x14ac:dyDescent="0.3">
      <c r="C2059" s="56"/>
      <c r="D2059" s="56"/>
      <c r="E2059" s="55"/>
      <c r="F2059" s="55"/>
      <c r="G2059" s="55"/>
    </row>
    <row r="2060" spans="3:7" x14ac:dyDescent="0.3">
      <c r="C2060" s="56"/>
      <c r="D2060" s="56"/>
      <c r="E2060" s="55"/>
      <c r="F2060" s="55"/>
      <c r="G2060" s="55"/>
    </row>
    <row r="2061" spans="3:7" x14ac:dyDescent="0.3">
      <c r="C2061" s="56"/>
      <c r="D2061" s="56"/>
      <c r="E2061" s="55"/>
      <c r="F2061" s="55"/>
      <c r="G2061" s="55"/>
    </row>
    <row r="2062" spans="3:7" x14ac:dyDescent="0.3">
      <c r="C2062" s="56"/>
      <c r="D2062" s="56"/>
      <c r="E2062" s="55"/>
      <c r="F2062" s="55"/>
      <c r="G2062" s="55"/>
    </row>
    <row r="2063" spans="3:7" x14ac:dyDescent="0.3">
      <c r="C2063" s="56"/>
      <c r="D2063" s="56"/>
      <c r="E2063" s="55"/>
      <c r="F2063" s="55"/>
      <c r="G2063" s="55"/>
    </row>
    <row r="2064" spans="3:7" x14ac:dyDescent="0.3">
      <c r="C2064" s="56"/>
      <c r="D2064" s="56"/>
      <c r="E2064" s="55"/>
      <c r="F2064" s="55"/>
      <c r="G2064" s="55"/>
    </row>
    <row r="2065" spans="3:7" x14ac:dyDescent="0.3">
      <c r="C2065" s="56"/>
      <c r="D2065" s="56"/>
      <c r="E2065" s="55"/>
      <c r="F2065" s="55"/>
      <c r="G2065" s="55"/>
    </row>
    <row r="2066" spans="3:7" x14ac:dyDescent="0.3">
      <c r="C2066" s="56"/>
      <c r="D2066" s="56"/>
      <c r="E2066" s="55"/>
      <c r="F2066" s="55"/>
      <c r="G2066" s="55"/>
    </row>
    <row r="2067" spans="3:7" x14ac:dyDescent="0.3">
      <c r="C2067" s="56"/>
      <c r="D2067" s="56"/>
      <c r="E2067" s="55"/>
      <c r="F2067" s="55"/>
      <c r="G2067" s="55"/>
    </row>
    <row r="2068" spans="3:7" x14ac:dyDescent="0.3">
      <c r="C2068" s="56"/>
      <c r="D2068" s="56"/>
      <c r="E2068" s="55"/>
      <c r="F2068" s="55"/>
      <c r="G2068" s="55"/>
    </row>
    <row r="2069" spans="3:7" x14ac:dyDescent="0.3">
      <c r="C2069" s="56"/>
      <c r="D2069" s="56"/>
      <c r="E2069" s="55"/>
      <c r="F2069" s="55"/>
      <c r="G2069" s="55"/>
    </row>
    <row r="2070" spans="3:7" x14ac:dyDescent="0.3">
      <c r="C2070" s="56"/>
      <c r="D2070" s="56"/>
      <c r="E2070" s="55"/>
      <c r="F2070" s="55"/>
      <c r="G2070" s="55"/>
    </row>
    <row r="2071" spans="3:7" x14ac:dyDescent="0.3">
      <c r="C2071" s="56"/>
      <c r="D2071" s="56"/>
      <c r="E2071" s="55"/>
      <c r="F2071" s="55"/>
      <c r="G2071" s="55"/>
    </row>
    <row r="2072" spans="3:7" x14ac:dyDescent="0.3">
      <c r="C2072" s="56"/>
      <c r="D2072" s="56"/>
      <c r="E2072" s="55"/>
      <c r="F2072" s="55"/>
      <c r="G2072" s="55"/>
    </row>
    <row r="2073" spans="3:7" x14ac:dyDescent="0.3">
      <c r="C2073" s="56"/>
      <c r="D2073" s="56"/>
      <c r="E2073" s="55"/>
      <c r="F2073" s="55"/>
      <c r="G2073" s="55"/>
    </row>
    <row r="2074" spans="3:7" x14ac:dyDescent="0.3">
      <c r="C2074" s="56"/>
      <c r="D2074" s="56"/>
      <c r="E2074" s="55"/>
      <c r="F2074" s="55"/>
      <c r="G2074" s="55"/>
    </row>
    <row r="2075" spans="3:7" x14ac:dyDescent="0.3">
      <c r="C2075" s="56"/>
      <c r="D2075" s="56"/>
      <c r="E2075" s="55"/>
      <c r="F2075" s="55"/>
      <c r="G2075" s="55"/>
    </row>
    <row r="2076" spans="3:7" x14ac:dyDescent="0.3">
      <c r="C2076" s="56"/>
      <c r="D2076" s="56"/>
      <c r="E2076" s="55"/>
      <c r="F2076" s="55"/>
      <c r="G2076" s="55"/>
    </row>
    <row r="2077" spans="3:7" x14ac:dyDescent="0.3">
      <c r="C2077" s="56"/>
      <c r="D2077" s="56"/>
      <c r="E2077" s="55"/>
      <c r="F2077" s="55"/>
      <c r="G2077" s="55"/>
    </row>
    <row r="2078" spans="3:7" x14ac:dyDescent="0.3">
      <c r="C2078" s="56"/>
      <c r="D2078" s="56"/>
      <c r="E2078" s="55"/>
      <c r="F2078" s="55"/>
      <c r="G2078" s="55"/>
    </row>
    <row r="2079" spans="3:7" x14ac:dyDescent="0.3">
      <c r="C2079" s="56"/>
      <c r="D2079" s="56"/>
      <c r="E2079" s="55"/>
      <c r="F2079" s="55"/>
      <c r="G2079" s="55"/>
    </row>
    <row r="2080" spans="3:7" x14ac:dyDescent="0.3">
      <c r="C2080" s="56"/>
      <c r="D2080" s="56"/>
      <c r="E2080" s="55"/>
      <c r="F2080" s="55"/>
      <c r="G2080" s="55"/>
    </row>
    <row r="2081" spans="3:7" x14ac:dyDescent="0.3">
      <c r="C2081" s="56"/>
      <c r="D2081" s="56"/>
      <c r="E2081" s="55"/>
      <c r="F2081" s="55"/>
      <c r="G2081" s="55"/>
    </row>
    <row r="2082" spans="3:7" x14ac:dyDescent="0.3">
      <c r="C2082" s="56"/>
      <c r="D2082" s="56"/>
      <c r="E2082" s="55"/>
      <c r="F2082" s="55"/>
      <c r="G2082" s="55"/>
    </row>
    <row r="2083" spans="3:7" x14ac:dyDescent="0.3">
      <c r="C2083" s="56"/>
      <c r="D2083" s="56"/>
      <c r="E2083" s="55"/>
      <c r="F2083" s="55"/>
      <c r="G2083" s="55"/>
    </row>
    <row r="2084" spans="3:7" x14ac:dyDescent="0.3">
      <c r="C2084" s="56"/>
      <c r="D2084" s="56"/>
      <c r="E2084" s="55"/>
      <c r="F2084" s="55"/>
      <c r="G2084" s="55"/>
    </row>
    <row r="2085" spans="3:7" x14ac:dyDescent="0.3">
      <c r="C2085" s="56"/>
      <c r="D2085" s="56"/>
      <c r="E2085" s="55"/>
      <c r="F2085" s="55"/>
      <c r="G2085" s="55"/>
    </row>
    <row r="2086" spans="3:7" x14ac:dyDescent="0.3">
      <c r="C2086" s="56"/>
      <c r="D2086" s="56"/>
      <c r="E2086" s="55"/>
      <c r="F2086" s="55"/>
      <c r="G2086" s="55"/>
    </row>
    <row r="2087" spans="3:7" x14ac:dyDescent="0.3">
      <c r="C2087" s="56"/>
      <c r="D2087" s="56"/>
      <c r="E2087" s="55"/>
      <c r="F2087" s="55"/>
      <c r="G2087" s="55"/>
    </row>
    <row r="2088" spans="3:7" x14ac:dyDescent="0.3">
      <c r="C2088" s="56"/>
      <c r="D2088" s="56"/>
      <c r="E2088" s="55"/>
      <c r="F2088" s="55"/>
      <c r="G2088" s="55"/>
    </row>
    <row r="2089" spans="3:7" x14ac:dyDescent="0.3">
      <c r="C2089" s="56"/>
      <c r="D2089" s="56"/>
      <c r="E2089" s="55"/>
      <c r="F2089" s="55"/>
      <c r="G2089" s="55"/>
    </row>
    <row r="2090" spans="3:7" x14ac:dyDescent="0.3">
      <c r="C2090" s="56"/>
      <c r="D2090" s="56"/>
      <c r="E2090" s="55"/>
      <c r="F2090" s="55"/>
      <c r="G2090" s="55"/>
    </row>
    <row r="2091" spans="3:7" x14ac:dyDescent="0.3">
      <c r="C2091" s="56"/>
      <c r="D2091" s="56"/>
      <c r="E2091" s="55"/>
      <c r="F2091" s="55"/>
      <c r="G2091" s="55"/>
    </row>
    <row r="2092" spans="3:7" x14ac:dyDescent="0.3">
      <c r="C2092" s="56"/>
      <c r="D2092" s="56"/>
      <c r="E2092" s="55"/>
      <c r="F2092" s="55"/>
      <c r="G2092" s="55"/>
    </row>
    <row r="2093" spans="3:7" x14ac:dyDescent="0.3">
      <c r="C2093" s="56"/>
      <c r="D2093" s="56"/>
      <c r="E2093" s="55"/>
      <c r="F2093" s="55"/>
      <c r="G2093" s="55"/>
    </row>
    <row r="2094" spans="3:7" x14ac:dyDescent="0.3">
      <c r="C2094" s="56"/>
      <c r="D2094" s="56"/>
      <c r="E2094" s="55"/>
      <c r="F2094" s="55"/>
      <c r="G2094" s="55"/>
    </row>
    <row r="2095" spans="3:7" x14ac:dyDescent="0.3">
      <c r="C2095" s="56"/>
      <c r="D2095" s="56"/>
      <c r="E2095" s="55"/>
      <c r="F2095" s="55"/>
      <c r="G2095" s="55"/>
    </row>
    <row r="2096" spans="3:7" x14ac:dyDescent="0.3">
      <c r="C2096" s="56"/>
      <c r="D2096" s="56"/>
      <c r="E2096" s="55"/>
      <c r="F2096" s="55"/>
      <c r="G2096" s="55"/>
    </row>
    <row r="2097" spans="3:7" x14ac:dyDescent="0.3">
      <c r="C2097" s="56"/>
      <c r="D2097" s="56"/>
      <c r="E2097" s="55"/>
      <c r="F2097" s="55"/>
      <c r="G2097" s="55"/>
    </row>
    <row r="2098" spans="3:7" x14ac:dyDescent="0.3">
      <c r="C2098" s="56"/>
      <c r="D2098" s="56"/>
      <c r="E2098" s="55"/>
      <c r="F2098" s="55"/>
      <c r="G2098" s="55"/>
    </row>
    <row r="2099" spans="3:7" x14ac:dyDescent="0.3">
      <c r="C2099" s="56"/>
      <c r="D2099" s="56"/>
      <c r="E2099" s="55"/>
      <c r="F2099" s="55"/>
      <c r="G2099" s="55"/>
    </row>
    <row r="2100" spans="3:7" x14ac:dyDescent="0.3">
      <c r="C2100" s="56"/>
      <c r="D2100" s="56"/>
      <c r="E2100" s="55"/>
      <c r="F2100" s="55"/>
      <c r="G2100" s="55"/>
    </row>
    <row r="2101" spans="3:7" x14ac:dyDescent="0.3">
      <c r="C2101" s="56"/>
      <c r="D2101" s="56"/>
      <c r="E2101" s="55"/>
      <c r="F2101" s="55"/>
      <c r="G2101" s="55"/>
    </row>
    <row r="2102" spans="3:7" x14ac:dyDescent="0.3">
      <c r="C2102" s="56"/>
      <c r="D2102" s="56"/>
      <c r="E2102" s="55"/>
      <c r="F2102" s="55"/>
      <c r="G2102" s="55"/>
    </row>
    <row r="2103" spans="3:7" x14ac:dyDescent="0.3">
      <c r="C2103" s="56"/>
      <c r="D2103" s="56"/>
      <c r="E2103" s="55"/>
      <c r="F2103" s="55"/>
      <c r="G2103" s="55"/>
    </row>
    <row r="2104" spans="3:7" x14ac:dyDescent="0.3">
      <c r="C2104" s="56"/>
      <c r="D2104" s="56"/>
      <c r="E2104" s="55"/>
      <c r="F2104" s="55"/>
      <c r="G2104" s="55"/>
    </row>
    <row r="2105" spans="3:7" x14ac:dyDescent="0.3">
      <c r="C2105" s="56"/>
      <c r="D2105" s="56"/>
      <c r="E2105" s="55"/>
      <c r="F2105" s="55"/>
      <c r="G2105" s="55"/>
    </row>
    <row r="2106" spans="3:7" x14ac:dyDescent="0.3">
      <c r="C2106" s="56"/>
      <c r="D2106" s="56"/>
      <c r="E2106" s="55"/>
      <c r="F2106" s="55"/>
      <c r="G2106" s="55"/>
    </row>
    <row r="2107" spans="3:7" x14ac:dyDescent="0.3">
      <c r="C2107" s="56"/>
      <c r="D2107" s="56"/>
      <c r="E2107" s="55"/>
      <c r="F2107" s="55"/>
      <c r="G2107" s="55"/>
    </row>
    <row r="2108" spans="3:7" x14ac:dyDescent="0.3">
      <c r="C2108" s="56"/>
      <c r="D2108" s="56"/>
      <c r="E2108" s="55"/>
      <c r="F2108" s="55"/>
      <c r="G2108" s="55"/>
    </row>
    <row r="2109" spans="3:7" x14ac:dyDescent="0.3">
      <c r="C2109" s="56"/>
      <c r="D2109" s="56"/>
      <c r="E2109" s="55"/>
      <c r="F2109" s="55"/>
      <c r="G2109" s="55"/>
    </row>
    <row r="2110" spans="3:7" x14ac:dyDescent="0.3">
      <c r="C2110" s="56"/>
      <c r="D2110" s="56"/>
      <c r="E2110" s="55"/>
      <c r="F2110" s="55"/>
      <c r="G2110" s="55"/>
    </row>
    <row r="2111" spans="3:7" x14ac:dyDescent="0.3">
      <c r="C2111" s="56"/>
      <c r="D2111" s="56"/>
      <c r="E2111" s="55"/>
      <c r="F2111" s="55"/>
      <c r="G2111" s="55"/>
    </row>
    <row r="2112" spans="3:7" x14ac:dyDescent="0.3">
      <c r="C2112" s="56"/>
      <c r="D2112" s="56"/>
      <c r="E2112" s="55"/>
      <c r="F2112" s="55"/>
      <c r="G2112" s="55"/>
    </row>
    <row r="2113" spans="3:7" x14ac:dyDescent="0.3">
      <c r="C2113" s="56"/>
      <c r="D2113" s="56"/>
      <c r="E2113" s="55"/>
      <c r="F2113" s="55"/>
      <c r="G2113" s="55"/>
    </row>
    <row r="2114" spans="3:7" x14ac:dyDescent="0.3">
      <c r="C2114" s="56"/>
      <c r="D2114" s="56"/>
      <c r="E2114" s="55"/>
      <c r="F2114" s="55"/>
      <c r="G2114" s="55"/>
    </row>
    <row r="2115" spans="3:7" x14ac:dyDescent="0.3">
      <c r="C2115" s="56"/>
      <c r="D2115" s="56"/>
      <c r="E2115" s="55"/>
      <c r="F2115" s="55"/>
      <c r="G2115" s="55"/>
    </row>
    <row r="2116" spans="3:7" x14ac:dyDescent="0.3">
      <c r="C2116" s="56"/>
      <c r="D2116" s="56"/>
      <c r="E2116" s="55"/>
      <c r="F2116" s="55"/>
      <c r="G2116" s="55"/>
    </row>
    <row r="2117" spans="3:7" x14ac:dyDescent="0.3">
      <c r="C2117" s="56"/>
      <c r="D2117" s="56"/>
      <c r="E2117" s="55"/>
      <c r="F2117" s="55"/>
      <c r="G2117" s="55"/>
    </row>
    <row r="2118" spans="3:7" x14ac:dyDescent="0.3">
      <c r="C2118" s="56"/>
      <c r="D2118" s="56"/>
      <c r="E2118" s="55"/>
      <c r="F2118" s="55"/>
      <c r="G2118" s="55"/>
    </row>
    <row r="2119" spans="3:7" x14ac:dyDescent="0.3">
      <c r="C2119" s="56"/>
      <c r="D2119" s="56"/>
      <c r="E2119" s="55"/>
      <c r="F2119" s="55"/>
      <c r="G2119" s="55"/>
    </row>
    <row r="2120" spans="3:7" x14ac:dyDescent="0.3">
      <c r="C2120" s="56"/>
      <c r="D2120" s="56"/>
      <c r="E2120" s="55"/>
      <c r="F2120" s="55"/>
      <c r="G2120" s="55"/>
    </row>
    <row r="2121" spans="3:7" x14ac:dyDescent="0.3">
      <c r="C2121" s="56"/>
      <c r="D2121" s="56"/>
      <c r="E2121" s="55"/>
      <c r="F2121" s="55"/>
      <c r="G2121" s="55"/>
    </row>
    <row r="2122" spans="3:7" x14ac:dyDescent="0.3">
      <c r="C2122" s="56"/>
      <c r="D2122" s="56"/>
      <c r="E2122" s="55"/>
      <c r="F2122" s="55"/>
      <c r="G2122" s="55"/>
    </row>
    <row r="2123" spans="3:7" x14ac:dyDescent="0.3">
      <c r="C2123" s="56"/>
      <c r="D2123" s="56"/>
      <c r="E2123" s="55"/>
      <c r="F2123" s="55"/>
      <c r="G2123" s="55"/>
    </row>
    <row r="2124" spans="3:7" x14ac:dyDescent="0.3">
      <c r="C2124" s="56"/>
      <c r="D2124" s="56"/>
      <c r="E2124" s="55"/>
      <c r="F2124" s="55"/>
      <c r="G2124" s="55"/>
    </row>
    <row r="2125" spans="3:7" x14ac:dyDescent="0.3">
      <c r="C2125" s="56"/>
      <c r="D2125" s="56"/>
      <c r="E2125" s="55"/>
      <c r="F2125" s="55"/>
      <c r="G2125" s="55"/>
    </row>
    <row r="2126" spans="3:7" x14ac:dyDescent="0.3">
      <c r="C2126" s="56"/>
      <c r="D2126" s="56"/>
      <c r="E2126" s="55"/>
      <c r="F2126" s="55"/>
      <c r="G2126" s="55"/>
    </row>
    <row r="2127" spans="3:7" x14ac:dyDescent="0.3">
      <c r="C2127" s="56"/>
      <c r="D2127" s="56"/>
      <c r="E2127" s="55"/>
      <c r="F2127" s="55"/>
      <c r="G2127" s="55"/>
    </row>
    <row r="2128" spans="3:7" x14ac:dyDescent="0.3">
      <c r="C2128" s="56"/>
      <c r="D2128" s="56"/>
      <c r="E2128" s="55"/>
      <c r="F2128" s="55"/>
      <c r="G2128" s="55"/>
    </row>
    <row r="2129" spans="3:7" x14ac:dyDescent="0.3">
      <c r="C2129" s="56"/>
      <c r="D2129" s="56"/>
      <c r="E2129" s="55"/>
      <c r="F2129" s="55"/>
      <c r="G2129" s="55"/>
    </row>
    <row r="2130" spans="3:7" x14ac:dyDescent="0.3">
      <c r="C2130" s="56"/>
      <c r="D2130" s="56"/>
      <c r="E2130" s="55"/>
      <c r="F2130" s="55"/>
      <c r="G2130" s="55"/>
    </row>
    <row r="2131" spans="3:7" x14ac:dyDescent="0.3">
      <c r="C2131" s="56"/>
      <c r="D2131" s="56"/>
      <c r="E2131" s="55"/>
      <c r="F2131" s="55"/>
      <c r="G2131" s="55"/>
    </row>
    <row r="2132" spans="3:7" x14ac:dyDescent="0.3">
      <c r="C2132" s="56"/>
      <c r="D2132" s="56"/>
      <c r="E2132" s="55"/>
      <c r="F2132" s="55"/>
      <c r="G2132" s="55"/>
    </row>
    <row r="2133" spans="3:7" x14ac:dyDescent="0.3">
      <c r="C2133" s="56"/>
      <c r="D2133" s="56"/>
      <c r="E2133" s="55"/>
      <c r="F2133" s="55"/>
      <c r="G2133" s="55"/>
    </row>
    <row r="2134" spans="3:7" x14ac:dyDescent="0.3">
      <c r="C2134" s="56"/>
      <c r="D2134" s="56"/>
      <c r="E2134" s="55"/>
      <c r="F2134" s="55"/>
      <c r="G2134" s="55"/>
    </row>
    <row r="2135" spans="3:7" x14ac:dyDescent="0.3">
      <c r="C2135" s="56"/>
      <c r="D2135" s="56"/>
      <c r="E2135" s="55"/>
      <c r="F2135" s="55"/>
      <c r="G2135" s="55"/>
    </row>
    <row r="2136" spans="3:7" x14ac:dyDescent="0.3">
      <c r="C2136" s="56"/>
      <c r="D2136" s="56"/>
      <c r="E2136" s="55"/>
      <c r="F2136" s="55"/>
      <c r="G2136" s="55"/>
    </row>
    <row r="2137" spans="3:7" x14ac:dyDescent="0.3">
      <c r="C2137" s="56"/>
      <c r="D2137" s="56"/>
      <c r="E2137" s="55"/>
      <c r="F2137" s="55"/>
      <c r="G2137" s="55"/>
    </row>
    <row r="2138" spans="3:7" x14ac:dyDescent="0.3">
      <c r="C2138" s="56"/>
      <c r="D2138" s="56"/>
      <c r="E2138" s="55"/>
      <c r="F2138" s="55"/>
      <c r="G2138" s="55"/>
    </row>
    <row r="2139" spans="3:7" x14ac:dyDescent="0.3">
      <c r="C2139" s="56"/>
      <c r="D2139" s="56"/>
      <c r="E2139" s="55"/>
      <c r="F2139" s="55"/>
      <c r="G2139" s="55"/>
    </row>
    <row r="2140" spans="3:7" x14ac:dyDescent="0.3">
      <c r="C2140" s="56"/>
      <c r="D2140" s="56"/>
      <c r="E2140" s="55"/>
      <c r="F2140" s="55"/>
      <c r="G2140" s="55"/>
    </row>
    <row r="2141" spans="3:7" x14ac:dyDescent="0.3">
      <c r="C2141" s="56"/>
      <c r="D2141" s="56"/>
      <c r="E2141" s="55"/>
      <c r="F2141" s="55"/>
      <c r="G2141" s="55"/>
    </row>
    <row r="2142" spans="3:7" x14ac:dyDescent="0.3">
      <c r="C2142" s="56"/>
      <c r="D2142" s="56"/>
      <c r="E2142" s="55"/>
      <c r="F2142" s="55"/>
      <c r="G2142" s="55"/>
    </row>
    <row r="2143" spans="3:7" x14ac:dyDescent="0.3">
      <c r="C2143" s="56"/>
      <c r="D2143" s="56"/>
      <c r="E2143" s="55"/>
      <c r="F2143" s="55"/>
      <c r="G2143" s="55"/>
    </row>
    <row r="2144" spans="3:7" x14ac:dyDescent="0.3">
      <c r="C2144" s="56"/>
      <c r="D2144" s="56"/>
      <c r="E2144" s="55"/>
      <c r="F2144" s="55"/>
      <c r="G2144" s="55"/>
    </row>
    <row r="2145" spans="3:7" x14ac:dyDescent="0.3">
      <c r="C2145" s="56"/>
      <c r="D2145" s="56"/>
      <c r="E2145" s="55"/>
      <c r="F2145" s="55"/>
      <c r="G2145" s="55"/>
    </row>
    <row r="2146" spans="3:7" x14ac:dyDescent="0.3">
      <c r="C2146" s="56"/>
      <c r="D2146" s="56"/>
      <c r="E2146" s="55"/>
      <c r="F2146" s="55"/>
      <c r="G2146" s="55"/>
    </row>
    <row r="2147" spans="3:7" x14ac:dyDescent="0.3">
      <c r="C2147" s="56"/>
      <c r="D2147" s="56"/>
      <c r="E2147" s="55"/>
      <c r="F2147" s="55"/>
      <c r="G2147" s="55"/>
    </row>
    <row r="2148" spans="3:7" x14ac:dyDescent="0.3">
      <c r="C2148" s="56"/>
      <c r="D2148" s="56"/>
      <c r="E2148" s="55"/>
      <c r="F2148" s="55"/>
      <c r="G2148" s="55"/>
    </row>
    <row r="2149" spans="3:7" x14ac:dyDescent="0.3">
      <c r="C2149" s="56"/>
      <c r="D2149" s="56"/>
      <c r="E2149" s="55"/>
      <c r="F2149" s="55"/>
      <c r="G2149" s="55"/>
    </row>
    <row r="2150" spans="3:7" x14ac:dyDescent="0.3">
      <c r="C2150" s="56"/>
      <c r="D2150" s="56"/>
      <c r="E2150" s="55"/>
      <c r="F2150" s="55"/>
      <c r="G2150" s="55"/>
    </row>
    <row r="2151" spans="3:7" x14ac:dyDescent="0.3">
      <c r="C2151" s="56"/>
      <c r="D2151" s="56"/>
      <c r="E2151" s="55"/>
      <c r="F2151" s="55"/>
      <c r="G2151" s="55"/>
    </row>
    <row r="2152" spans="3:7" x14ac:dyDescent="0.3">
      <c r="C2152" s="56"/>
      <c r="D2152" s="56"/>
      <c r="E2152" s="55"/>
      <c r="F2152" s="55"/>
      <c r="G2152" s="55"/>
    </row>
    <row r="2153" spans="3:7" x14ac:dyDescent="0.3">
      <c r="C2153" s="56"/>
      <c r="D2153" s="56"/>
      <c r="E2153" s="55"/>
      <c r="F2153" s="55"/>
      <c r="G2153" s="55"/>
    </row>
    <row r="2154" spans="3:7" x14ac:dyDescent="0.3">
      <c r="C2154" s="56"/>
      <c r="D2154" s="56"/>
      <c r="E2154" s="55"/>
      <c r="F2154" s="55"/>
      <c r="G2154" s="55"/>
    </row>
    <row r="2155" spans="3:7" x14ac:dyDescent="0.3">
      <c r="C2155" s="56"/>
      <c r="D2155" s="56"/>
      <c r="E2155" s="55"/>
      <c r="F2155" s="55"/>
      <c r="G2155" s="55"/>
    </row>
    <row r="2156" spans="3:7" x14ac:dyDescent="0.3">
      <c r="C2156" s="56"/>
      <c r="D2156" s="56"/>
      <c r="E2156" s="55"/>
      <c r="F2156" s="55"/>
      <c r="G2156" s="55"/>
    </row>
    <row r="2157" spans="3:7" x14ac:dyDescent="0.3">
      <c r="C2157" s="56"/>
      <c r="D2157" s="56"/>
      <c r="E2157" s="55"/>
      <c r="F2157" s="55"/>
      <c r="G2157" s="55"/>
    </row>
    <row r="2158" spans="3:7" x14ac:dyDescent="0.3">
      <c r="C2158" s="56"/>
      <c r="D2158" s="56"/>
      <c r="E2158" s="55"/>
      <c r="F2158" s="55"/>
      <c r="G2158" s="55"/>
    </row>
    <row r="2159" spans="3:7" x14ac:dyDescent="0.3">
      <c r="C2159" s="56"/>
      <c r="D2159" s="56"/>
      <c r="E2159" s="55"/>
      <c r="F2159" s="55"/>
      <c r="G2159" s="55"/>
    </row>
    <row r="2160" spans="3:7" x14ac:dyDescent="0.3">
      <c r="C2160" s="56"/>
      <c r="D2160" s="56"/>
      <c r="E2160" s="55"/>
      <c r="F2160" s="55"/>
      <c r="G2160" s="55"/>
    </row>
    <row r="2161" spans="3:7" x14ac:dyDescent="0.3">
      <c r="C2161" s="56"/>
      <c r="D2161" s="56"/>
      <c r="E2161" s="55"/>
      <c r="F2161" s="55"/>
      <c r="G2161" s="55"/>
    </row>
    <row r="2162" spans="3:7" x14ac:dyDescent="0.3">
      <c r="C2162" s="56"/>
      <c r="D2162" s="56"/>
      <c r="E2162" s="55"/>
      <c r="F2162" s="55"/>
      <c r="G2162" s="55"/>
    </row>
    <row r="2163" spans="3:7" x14ac:dyDescent="0.3">
      <c r="C2163" s="56"/>
      <c r="D2163" s="56"/>
      <c r="E2163" s="55"/>
      <c r="F2163" s="55"/>
      <c r="G2163" s="55"/>
    </row>
    <row r="2164" spans="3:7" x14ac:dyDescent="0.3">
      <c r="C2164" s="56"/>
      <c r="D2164" s="56"/>
      <c r="E2164" s="55"/>
      <c r="F2164" s="55"/>
      <c r="G2164" s="55"/>
    </row>
    <row r="2165" spans="3:7" x14ac:dyDescent="0.3">
      <c r="C2165" s="56"/>
      <c r="D2165" s="56"/>
      <c r="E2165" s="55"/>
      <c r="F2165" s="55"/>
      <c r="G2165" s="55"/>
    </row>
    <row r="2166" spans="3:7" x14ac:dyDescent="0.3">
      <c r="C2166" s="56"/>
      <c r="D2166" s="56"/>
      <c r="E2166" s="55"/>
      <c r="F2166" s="55"/>
      <c r="G2166" s="55"/>
    </row>
    <row r="2167" spans="3:7" x14ac:dyDescent="0.3">
      <c r="C2167" s="56"/>
      <c r="D2167" s="56"/>
      <c r="E2167" s="55"/>
      <c r="F2167" s="55"/>
      <c r="G2167" s="55"/>
    </row>
    <row r="2168" spans="3:7" x14ac:dyDescent="0.3">
      <c r="C2168" s="56"/>
      <c r="D2168" s="56"/>
      <c r="E2168" s="55"/>
      <c r="F2168" s="55"/>
      <c r="G2168" s="55"/>
    </row>
    <row r="2169" spans="3:7" x14ac:dyDescent="0.3">
      <c r="C2169" s="56"/>
      <c r="D2169" s="56"/>
      <c r="E2169" s="55"/>
      <c r="F2169" s="55"/>
      <c r="G2169" s="55"/>
    </row>
    <row r="2170" spans="3:7" x14ac:dyDescent="0.3">
      <c r="C2170" s="56"/>
      <c r="D2170" s="56"/>
      <c r="E2170" s="55"/>
      <c r="F2170" s="55"/>
      <c r="G2170" s="55"/>
    </row>
    <row r="2171" spans="3:7" x14ac:dyDescent="0.3">
      <c r="C2171" s="56"/>
      <c r="D2171" s="56"/>
      <c r="E2171" s="55"/>
      <c r="F2171" s="55"/>
      <c r="G2171" s="55"/>
    </row>
    <row r="2172" spans="3:7" x14ac:dyDescent="0.3">
      <c r="C2172" s="56"/>
      <c r="D2172" s="56"/>
      <c r="E2172" s="55"/>
      <c r="F2172" s="55"/>
      <c r="G2172" s="55"/>
    </row>
    <row r="2173" spans="3:7" x14ac:dyDescent="0.3">
      <c r="C2173" s="56"/>
      <c r="D2173" s="56"/>
      <c r="E2173" s="55"/>
      <c r="F2173" s="55"/>
      <c r="G2173" s="55"/>
    </row>
    <row r="2174" spans="3:7" x14ac:dyDescent="0.3">
      <c r="C2174" s="56"/>
      <c r="D2174" s="56"/>
      <c r="E2174" s="55"/>
      <c r="F2174" s="55"/>
      <c r="G2174" s="55"/>
    </row>
    <row r="2175" spans="3:7" x14ac:dyDescent="0.3">
      <c r="C2175" s="56"/>
      <c r="D2175" s="56"/>
      <c r="E2175" s="55"/>
      <c r="F2175" s="55"/>
      <c r="G2175" s="55"/>
    </row>
    <row r="2176" spans="3:7" x14ac:dyDescent="0.3">
      <c r="C2176" s="56"/>
      <c r="D2176" s="56"/>
      <c r="E2176" s="55"/>
      <c r="F2176" s="55"/>
      <c r="G2176" s="55"/>
    </row>
    <row r="2177" spans="3:7" x14ac:dyDescent="0.3">
      <c r="C2177" s="56"/>
      <c r="D2177" s="56"/>
      <c r="E2177" s="55"/>
      <c r="F2177" s="55"/>
      <c r="G2177" s="55"/>
    </row>
    <row r="2178" spans="3:7" x14ac:dyDescent="0.3">
      <c r="C2178" s="56"/>
      <c r="D2178" s="56"/>
      <c r="E2178" s="55"/>
      <c r="F2178" s="55"/>
      <c r="G2178" s="55"/>
    </row>
    <row r="2179" spans="3:7" x14ac:dyDescent="0.3">
      <c r="C2179" s="56"/>
      <c r="D2179" s="56"/>
      <c r="E2179" s="55"/>
      <c r="F2179" s="55"/>
      <c r="G2179" s="55"/>
    </row>
    <row r="2180" spans="3:7" x14ac:dyDescent="0.3">
      <c r="C2180" s="56"/>
      <c r="D2180" s="56"/>
      <c r="E2180" s="55"/>
      <c r="F2180" s="55"/>
      <c r="G2180" s="55"/>
    </row>
    <row r="2181" spans="3:7" x14ac:dyDescent="0.3">
      <c r="C2181" s="56"/>
      <c r="D2181" s="56"/>
      <c r="E2181" s="55"/>
      <c r="F2181" s="55"/>
      <c r="G2181" s="55"/>
    </row>
    <row r="2182" spans="3:7" x14ac:dyDescent="0.3">
      <c r="C2182" s="56"/>
      <c r="D2182" s="56"/>
      <c r="E2182" s="55"/>
      <c r="F2182" s="55"/>
      <c r="G2182" s="55"/>
    </row>
    <row r="2183" spans="3:7" x14ac:dyDescent="0.3">
      <c r="C2183" s="56"/>
      <c r="D2183" s="56"/>
      <c r="E2183" s="55"/>
      <c r="F2183" s="55"/>
      <c r="G2183" s="55"/>
    </row>
    <row r="2184" spans="3:7" x14ac:dyDescent="0.3">
      <c r="C2184" s="56"/>
      <c r="D2184" s="56"/>
      <c r="E2184" s="55"/>
      <c r="F2184" s="55"/>
      <c r="G2184" s="55"/>
    </row>
    <row r="2185" spans="3:7" x14ac:dyDescent="0.3">
      <c r="C2185" s="56"/>
      <c r="D2185" s="56"/>
      <c r="E2185" s="55"/>
      <c r="F2185" s="55"/>
      <c r="G2185" s="55"/>
    </row>
    <row r="2186" spans="3:7" x14ac:dyDescent="0.3">
      <c r="C2186" s="56"/>
      <c r="D2186" s="56"/>
      <c r="E2186" s="55"/>
      <c r="F2186" s="55"/>
      <c r="G2186" s="55"/>
    </row>
    <row r="2187" spans="3:7" x14ac:dyDescent="0.3">
      <c r="C2187" s="56"/>
      <c r="D2187" s="56"/>
      <c r="E2187" s="55"/>
      <c r="F2187" s="55"/>
      <c r="G2187" s="55"/>
    </row>
    <row r="2188" spans="3:7" x14ac:dyDescent="0.3">
      <c r="C2188" s="56"/>
      <c r="D2188" s="56"/>
      <c r="E2188" s="55"/>
      <c r="F2188" s="55"/>
      <c r="G2188" s="55"/>
    </row>
    <row r="2189" spans="3:7" x14ac:dyDescent="0.3">
      <c r="C2189" s="56"/>
      <c r="D2189" s="56"/>
      <c r="E2189" s="55"/>
      <c r="F2189" s="55"/>
      <c r="G2189" s="55"/>
    </row>
    <row r="2190" spans="3:7" x14ac:dyDescent="0.3">
      <c r="C2190" s="56"/>
      <c r="D2190" s="56"/>
      <c r="E2190" s="55"/>
      <c r="F2190" s="55"/>
      <c r="G2190" s="55"/>
    </row>
    <row r="2191" spans="3:7" x14ac:dyDescent="0.3">
      <c r="C2191" s="56"/>
      <c r="D2191" s="56"/>
      <c r="E2191" s="55"/>
      <c r="F2191" s="55"/>
      <c r="G2191" s="55"/>
    </row>
    <row r="2192" spans="3:7" x14ac:dyDescent="0.3">
      <c r="C2192" s="56"/>
      <c r="D2192" s="56"/>
      <c r="E2192" s="55"/>
      <c r="F2192" s="55"/>
      <c r="G2192" s="55"/>
    </row>
    <row r="2193" spans="3:7" x14ac:dyDescent="0.3">
      <c r="C2193" s="56"/>
      <c r="D2193" s="56"/>
      <c r="E2193" s="55"/>
      <c r="F2193" s="55"/>
      <c r="G2193" s="55"/>
    </row>
    <row r="2194" spans="3:7" x14ac:dyDescent="0.3">
      <c r="C2194" s="56"/>
      <c r="D2194" s="56"/>
      <c r="E2194" s="55"/>
      <c r="F2194" s="55"/>
      <c r="G2194" s="55"/>
    </row>
    <row r="2195" spans="3:7" x14ac:dyDescent="0.3">
      <c r="C2195" s="56"/>
      <c r="D2195" s="56"/>
      <c r="E2195" s="55"/>
      <c r="F2195" s="55"/>
      <c r="G2195" s="55"/>
    </row>
    <row r="2196" spans="3:7" x14ac:dyDescent="0.3">
      <c r="C2196" s="56"/>
      <c r="D2196" s="56"/>
      <c r="E2196" s="55"/>
      <c r="F2196" s="55"/>
      <c r="G2196" s="55"/>
    </row>
    <row r="2197" spans="3:7" x14ac:dyDescent="0.3">
      <c r="C2197" s="56"/>
      <c r="D2197" s="56"/>
      <c r="E2197" s="55"/>
      <c r="F2197" s="55"/>
      <c r="G2197" s="55"/>
    </row>
    <row r="2198" spans="3:7" x14ac:dyDescent="0.3">
      <c r="C2198" s="56"/>
      <c r="D2198" s="56"/>
      <c r="E2198" s="55"/>
      <c r="F2198" s="55"/>
      <c r="G2198" s="55"/>
    </row>
    <row r="2199" spans="3:7" x14ac:dyDescent="0.3">
      <c r="C2199" s="56"/>
      <c r="D2199" s="56"/>
      <c r="E2199" s="55"/>
      <c r="F2199" s="55"/>
      <c r="G2199" s="55"/>
    </row>
    <row r="2200" spans="3:7" x14ac:dyDescent="0.3">
      <c r="C2200" s="56"/>
      <c r="D2200" s="56"/>
      <c r="E2200" s="55"/>
      <c r="F2200" s="55"/>
      <c r="G2200" s="55"/>
    </row>
    <row r="2201" spans="3:7" x14ac:dyDescent="0.3">
      <c r="C2201" s="56"/>
      <c r="D2201" s="56"/>
      <c r="E2201" s="55"/>
      <c r="F2201" s="55"/>
      <c r="G2201" s="55"/>
    </row>
    <row r="2202" spans="3:7" x14ac:dyDescent="0.3">
      <c r="C2202" s="56"/>
      <c r="D2202" s="56"/>
      <c r="E2202" s="55"/>
      <c r="F2202" s="55"/>
      <c r="G2202" s="55"/>
    </row>
    <row r="2203" spans="3:7" x14ac:dyDescent="0.3">
      <c r="C2203" s="56"/>
      <c r="D2203" s="56"/>
      <c r="E2203" s="55"/>
      <c r="F2203" s="55"/>
      <c r="G2203" s="55"/>
    </row>
    <row r="2204" spans="3:7" x14ac:dyDescent="0.3">
      <c r="C2204" s="56"/>
      <c r="D2204" s="56"/>
      <c r="E2204" s="55"/>
      <c r="F2204" s="55"/>
      <c r="G2204" s="55"/>
    </row>
    <row r="2205" spans="3:7" x14ac:dyDescent="0.3">
      <c r="C2205" s="56"/>
      <c r="D2205" s="56"/>
      <c r="E2205" s="55"/>
      <c r="F2205" s="55"/>
      <c r="G2205" s="55"/>
    </row>
    <row r="2206" spans="3:7" x14ac:dyDescent="0.3">
      <c r="C2206" s="56"/>
      <c r="D2206" s="56"/>
      <c r="E2206" s="55"/>
      <c r="F2206" s="55"/>
      <c r="G2206" s="55"/>
    </row>
    <row r="2207" spans="3:7" x14ac:dyDescent="0.3">
      <c r="C2207" s="56"/>
      <c r="D2207" s="56"/>
      <c r="E2207" s="55"/>
      <c r="F2207" s="55"/>
      <c r="G2207" s="55"/>
    </row>
    <row r="2208" spans="3:7" x14ac:dyDescent="0.3">
      <c r="C2208" s="56"/>
      <c r="D2208" s="56"/>
      <c r="E2208" s="55"/>
      <c r="F2208" s="55"/>
      <c r="G2208" s="55"/>
    </row>
    <row r="2209" spans="3:7" x14ac:dyDescent="0.3">
      <c r="C2209" s="56"/>
      <c r="D2209" s="56"/>
      <c r="E2209" s="55"/>
      <c r="F2209" s="55"/>
      <c r="G2209" s="55"/>
    </row>
    <row r="2210" spans="3:7" x14ac:dyDescent="0.3">
      <c r="C2210" s="56"/>
      <c r="D2210" s="56"/>
      <c r="E2210" s="55"/>
      <c r="F2210" s="55"/>
      <c r="G2210" s="55"/>
    </row>
    <row r="2211" spans="3:7" x14ac:dyDescent="0.3">
      <c r="C2211" s="56"/>
      <c r="D2211" s="56"/>
      <c r="E2211" s="55"/>
      <c r="F2211" s="55"/>
      <c r="G2211" s="55"/>
    </row>
    <row r="2212" spans="3:7" x14ac:dyDescent="0.3">
      <c r="C2212" s="56"/>
      <c r="D2212" s="56"/>
      <c r="E2212" s="55"/>
      <c r="F2212" s="55"/>
      <c r="G2212" s="55"/>
    </row>
    <row r="2213" spans="3:7" x14ac:dyDescent="0.3">
      <c r="C2213" s="56"/>
      <c r="D2213" s="56"/>
      <c r="E2213" s="55"/>
      <c r="F2213" s="55"/>
      <c r="G2213" s="55"/>
    </row>
    <row r="2214" spans="3:7" x14ac:dyDescent="0.3">
      <c r="C2214" s="56"/>
      <c r="D2214" s="56"/>
      <c r="E2214" s="55"/>
      <c r="F2214" s="55"/>
      <c r="G2214" s="55"/>
    </row>
    <row r="2215" spans="3:7" x14ac:dyDescent="0.3">
      <c r="C2215" s="56"/>
      <c r="D2215" s="56"/>
      <c r="E2215" s="55"/>
      <c r="F2215" s="55"/>
      <c r="G2215" s="55"/>
    </row>
    <row r="2216" spans="3:7" x14ac:dyDescent="0.3">
      <c r="C2216" s="56"/>
      <c r="D2216" s="56"/>
      <c r="E2216" s="55"/>
      <c r="F2216" s="55"/>
      <c r="G2216" s="55"/>
    </row>
    <row r="2217" spans="3:7" x14ac:dyDescent="0.3">
      <c r="C2217" s="56"/>
      <c r="D2217" s="56"/>
      <c r="E2217" s="55"/>
      <c r="F2217" s="55"/>
      <c r="G2217" s="55"/>
    </row>
    <row r="2218" spans="3:7" x14ac:dyDescent="0.3">
      <c r="C2218" s="56"/>
      <c r="D2218" s="56"/>
      <c r="E2218" s="55"/>
      <c r="F2218" s="55"/>
      <c r="G2218" s="55"/>
    </row>
    <row r="2219" spans="3:7" x14ac:dyDescent="0.3">
      <c r="C2219" s="56"/>
      <c r="D2219" s="56"/>
      <c r="E2219" s="55"/>
      <c r="F2219" s="55"/>
      <c r="G2219" s="55"/>
    </row>
    <row r="2220" spans="3:7" x14ac:dyDescent="0.3">
      <c r="C2220" s="56"/>
      <c r="D2220" s="56"/>
      <c r="E2220" s="55"/>
      <c r="F2220" s="55"/>
      <c r="G2220" s="55"/>
    </row>
    <row r="2221" spans="3:7" x14ac:dyDescent="0.3">
      <c r="C2221" s="56"/>
      <c r="D2221" s="56"/>
      <c r="E2221" s="55"/>
      <c r="F2221" s="55"/>
      <c r="G2221" s="55"/>
    </row>
    <row r="2222" spans="3:7" x14ac:dyDescent="0.3">
      <c r="C2222" s="56"/>
      <c r="D2222" s="56"/>
      <c r="E2222" s="55"/>
      <c r="F2222" s="55"/>
      <c r="G2222" s="55"/>
    </row>
    <row r="2223" spans="3:7" x14ac:dyDescent="0.3">
      <c r="C2223" s="56"/>
      <c r="D2223" s="56"/>
      <c r="E2223" s="55"/>
      <c r="F2223" s="55"/>
      <c r="G2223" s="55"/>
    </row>
    <row r="2224" spans="3:7" x14ac:dyDescent="0.3">
      <c r="C2224" s="56"/>
      <c r="D2224" s="56"/>
      <c r="E2224" s="55"/>
      <c r="F2224" s="55"/>
      <c r="G2224" s="55"/>
    </row>
    <row r="2225" spans="3:7" x14ac:dyDescent="0.3">
      <c r="C2225" s="56"/>
      <c r="D2225" s="56"/>
      <c r="E2225" s="55"/>
      <c r="F2225" s="55"/>
      <c r="G2225" s="55"/>
    </row>
    <row r="2226" spans="3:7" x14ac:dyDescent="0.3">
      <c r="C2226" s="56"/>
      <c r="D2226" s="56"/>
      <c r="E2226" s="55"/>
      <c r="F2226" s="55"/>
      <c r="G2226" s="55"/>
    </row>
    <row r="2227" spans="3:7" x14ac:dyDescent="0.3">
      <c r="C2227" s="56"/>
      <c r="D2227" s="56"/>
      <c r="E2227" s="55"/>
      <c r="F2227" s="55"/>
      <c r="G2227" s="55"/>
    </row>
    <row r="2228" spans="3:7" x14ac:dyDescent="0.3">
      <c r="C2228" s="56"/>
      <c r="D2228" s="56"/>
      <c r="E2228" s="55"/>
      <c r="F2228" s="55"/>
      <c r="G2228" s="55"/>
    </row>
    <row r="2229" spans="3:7" x14ac:dyDescent="0.3">
      <c r="C2229" s="56"/>
      <c r="D2229" s="56"/>
      <c r="E2229" s="55"/>
      <c r="F2229" s="55"/>
      <c r="G2229" s="55"/>
    </row>
    <row r="2230" spans="3:7" x14ac:dyDescent="0.3">
      <c r="C2230" s="56"/>
      <c r="D2230" s="56"/>
      <c r="E2230" s="55"/>
      <c r="F2230" s="55"/>
      <c r="G2230" s="55"/>
    </row>
    <row r="2231" spans="3:7" x14ac:dyDescent="0.3">
      <c r="C2231" s="56"/>
      <c r="D2231" s="56"/>
      <c r="E2231" s="55"/>
      <c r="F2231" s="55"/>
      <c r="G2231" s="55"/>
    </row>
    <row r="2232" spans="3:7" x14ac:dyDescent="0.3">
      <c r="C2232" s="56"/>
      <c r="D2232" s="56"/>
      <c r="E2232" s="55"/>
      <c r="F2232" s="55"/>
      <c r="G2232" s="55"/>
    </row>
    <row r="2233" spans="3:7" x14ac:dyDescent="0.3">
      <c r="C2233" s="56"/>
      <c r="D2233" s="56"/>
      <c r="E2233" s="55"/>
      <c r="F2233" s="55"/>
      <c r="G2233" s="55"/>
    </row>
    <row r="2234" spans="3:7" x14ac:dyDescent="0.3">
      <c r="C2234" s="56"/>
      <c r="D2234" s="56"/>
      <c r="E2234" s="55"/>
      <c r="F2234" s="55"/>
      <c r="G2234" s="55"/>
    </row>
    <row r="2235" spans="3:7" x14ac:dyDescent="0.3">
      <c r="C2235" s="56"/>
      <c r="D2235" s="56"/>
      <c r="E2235" s="55"/>
      <c r="F2235" s="55"/>
      <c r="G2235" s="55"/>
    </row>
    <row r="2236" spans="3:7" x14ac:dyDescent="0.3">
      <c r="C2236" s="56"/>
      <c r="D2236" s="56"/>
      <c r="E2236" s="55"/>
      <c r="F2236" s="55"/>
      <c r="G2236" s="55"/>
    </row>
    <row r="2237" spans="3:7" x14ac:dyDescent="0.3">
      <c r="C2237" s="56"/>
      <c r="D2237" s="56"/>
      <c r="E2237" s="55"/>
      <c r="F2237" s="55"/>
      <c r="G2237" s="55"/>
    </row>
    <row r="2238" spans="3:7" x14ac:dyDescent="0.3">
      <c r="C2238" s="56"/>
      <c r="D2238" s="56"/>
      <c r="E2238" s="55"/>
      <c r="F2238" s="55"/>
      <c r="G2238" s="55"/>
    </row>
    <row r="2239" spans="3:7" x14ac:dyDescent="0.3">
      <c r="C2239" s="56"/>
      <c r="D2239" s="56"/>
      <c r="E2239" s="55"/>
      <c r="F2239" s="55"/>
      <c r="G2239" s="55"/>
    </row>
    <row r="2240" spans="3:7" x14ac:dyDescent="0.3">
      <c r="C2240" s="56"/>
      <c r="D2240" s="56"/>
      <c r="E2240" s="55"/>
      <c r="F2240" s="55"/>
      <c r="G2240" s="55"/>
    </row>
    <row r="2241" spans="3:7" x14ac:dyDescent="0.3">
      <c r="C2241" s="56"/>
      <c r="D2241" s="56"/>
      <c r="E2241" s="55"/>
      <c r="F2241" s="55"/>
      <c r="G2241" s="55"/>
    </row>
    <row r="2242" spans="3:7" x14ac:dyDescent="0.3">
      <c r="C2242" s="56"/>
      <c r="D2242" s="56"/>
      <c r="E2242" s="55"/>
      <c r="F2242" s="55"/>
      <c r="G2242" s="55"/>
    </row>
    <row r="2243" spans="3:7" x14ac:dyDescent="0.3">
      <c r="C2243" s="56"/>
      <c r="D2243" s="56"/>
      <c r="E2243" s="55"/>
      <c r="F2243" s="55"/>
      <c r="G2243" s="55"/>
    </row>
    <row r="2244" spans="3:7" x14ac:dyDescent="0.3">
      <c r="C2244" s="56"/>
      <c r="D2244" s="56"/>
      <c r="E2244" s="55"/>
      <c r="F2244" s="55"/>
      <c r="G2244" s="55"/>
    </row>
    <row r="2245" spans="3:7" x14ac:dyDescent="0.3">
      <c r="C2245" s="56"/>
      <c r="D2245" s="56"/>
      <c r="E2245" s="55"/>
      <c r="F2245" s="55"/>
      <c r="G2245" s="55"/>
    </row>
    <row r="2246" spans="3:7" x14ac:dyDescent="0.3">
      <c r="C2246" s="56"/>
      <c r="D2246" s="56"/>
      <c r="E2246" s="55"/>
      <c r="F2246" s="55"/>
      <c r="G2246" s="55"/>
    </row>
    <row r="2247" spans="3:7" x14ac:dyDescent="0.3">
      <c r="C2247" s="56"/>
      <c r="D2247" s="56"/>
      <c r="E2247" s="55"/>
      <c r="F2247" s="55"/>
      <c r="G2247" s="55"/>
    </row>
    <row r="2248" spans="3:7" x14ac:dyDescent="0.3">
      <c r="C2248" s="56"/>
      <c r="D2248" s="56"/>
      <c r="E2248" s="55"/>
      <c r="F2248" s="55"/>
      <c r="G2248" s="55"/>
    </row>
    <row r="2249" spans="3:7" x14ac:dyDescent="0.3">
      <c r="C2249" s="56"/>
      <c r="D2249" s="56"/>
      <c r="E2249" s="55"/>
      <c r="F2249" s="55"/>
      <c r="G2249" s="55"/>
    </row>
    <row r="2250" spans="3:7" x14ac:dyDescent="0.3">
      <c r="C2250" s="56"/>
      <c r="D2250" s="56"/>
      <c r="E2250" s="55"/>
      <c r="F2250" s="55"/>
      <c r="G2250" s="55"/>
    </row>
    <row r="2251" spans="3:7" x14ac:dyDescent="0.3">
      <c r="C2251" s="56"/>
      <c r="D2251" s="56"/>
      <c r="E2251" s="55"/>
      <c r="F2251" s="55"/>
      <c r="G2251" s="55"/>
    </row>
    <row r="2252" spans="3:7" x14ac:dyDescent="0.3">
      <c r="C2252" s="56"/>
      <c r="D2252" s="56"/>
      <c r="E2252" s="55"/>
      <c r="F2252" s="55"/>
      <c r="G2252" s="55"/>
    </row>
    <row r="2253" spans="3:7" x14ac:dyDescent="0.3">
      <c r="C2253" s="56"/>
      <c r="D2253" s="56"/>
      <c r="E2253" s="55"/>
      <c r="F2253" s="55"/>
      <c r="G2253" s="55"/>
    </row>
    <row r="2254" spans="3:7" x14ac:dyDescent="0.3">
      <c r="C2254" s="56"/>
      <c r="D2254" s="56"/>
      <c r="E2254" s="55"/>
      <c r="F2254" s="55"/>
      <c r="G2254" s="55"/>
    </row>
    <row r="2255" spans="3:7" x14ac:dyDescent="0.3">
      <c r="C2255" s="56"/>
      <c r="D2255" s="56"/>
      <c r="E2255" s="55"/>
      <c r="F2255" s="55"/>
      <c r="G2255" s="55"/>
    </row>
    <row r="2256" spans="3:7" x14ac:dyDescent="0.3">
      <c r="C2256" s="56"/>
      <c r="D2256" s="56"/>
      <c r="E2256" s="55"/>
      <c r="F2256" s="55"/>
      <c r="G2256" s="55"/>
    </row>
    <row r="2257" spans="3:9" x14ac:dyDescent="0.3">
      <c r="C2257" s="56"/>
      <c r="D2257" s="56"/>
      <c r="E2257" s="55"/>
      <c r="F2257" s="55"/>
      <c r="G2257" s="55"/>
    </row>
    <row r="2258" spans="3:9" x14ac:dyDescent="0.3">
      <c r="C2258" s="56"/>
      <c r="D2258" s="56"/>
      <c r="E2258" s="55"/>
      <c r="F2258" s="55"/>
      <c r="G2258" s="55"/>
    </row>
    <row r="2259" spans="3:9" x14ac:dyDescent="0.3">
      <c r="C2259" s="56"/>
      <c r="D2259" s="56"/>
      <c r="E2259" s="55"/>
      <c r="F2259" s="55"/>
      <c r="G2259" s="55"/>
    </row>
    <row r="2260" spans="3:9" x14ac:dyDescent="0.3">
      <c r="C2260" s="56"/>
      <c r="D2260" s="56"/>
      <c r="E2260" s="55"/>
      <c r="F2260" s="55"/>
      <c r="G2260" s="55"/>
    </row>
    <row r="2261" spans="3:9" x14ac:dyDescent="0.3">
      <c r="C2261" s="56"/>
      <c r="D2261" s="56"/>
      <c r="E2261" s="55"/>
      <c r="F2261" s="55"/>
      <c r="G2261" s="55"/>
    </row>
    <row r="2262" spans="3:9" x14ac:dyDescent="0.3">
      <c r="C2262" s="56"/>
      <c r="D2262" s="56"/>
      <c r="E2262" s="55"/>
      <c r="F2262" s="55"/>
      <c r="G2262" s="55"/>
    </row>
    <row r="2263" spans="3:9" x14ac:dyDescent="0.3">
      <c r="C2263" s="56"/>
      <c r="D2263" s="56"/>
      <c r="E2263" s="55"/>
      <c r="F2263" s="55"/>
      <c r="G2263" s="55"/>
    </row>
    <row r="2264" spans="3:9" x14ac:dyDescent="0.3">
      <c r="C2264" s="56"/>
      <c r="D2264" s="56"/>
      <c r="E2264" s="55"/>
      <c r="F2264" s="55"/>
      <c r="G2264" s="55"/>
    </row>
    <row r="2265" spans="3:9" x14ac:dyDescent="0.3">
      <c r="C2265" s="56"/>
      <c r="D2265" s="56"/>
      <c r="E2265" s="55"/>
      <c r="F2265" s="55"/>
      <c r="G2265" s="55"/>
    </row>
    <row r="2266" spans="3:9" x14ac:dyDescent="0.3">
      <c r="C2266" s="56"/>
      <c r="D2266" s="56"/>
      <c r="E2266" s="55"/>
      <c r="F2266" s="55"/>
      <c r="G2266" s="55"/>
    </row>
    <row r="2267" spans="3:9" x14ac:dyDescent="0.3">
      <c r="C2267" s="56"/>
      <c r="D2267" s="56"/>
      <c r="E2267" s="55"/>
      <c r="F2267" s="55"/>
      <c r="G2267" s="55"/>
    </row>
    <row r="2268" spans="3:9" x14ac:dyDescent="0.3">
      <c r="C2268" s="56"/>
      <c r="D2268" s="56"/>
      <c r="E2268" s="55"/>
      <c r="F2268" s="55"/>
      <c r="G2268" s="55"/>
    </row>
    <row r="2269" spans="3:9" x14ac:dyDescent="0.3">
      <c r="C2269" s="56"/>
      <c r="D2269" s="56"/>
      <c r="E2269" s="55"/>
      <c r="F2269" s="55"/>
      <c r="G2269" s="55"/>
    </row>
    <row r="2270" spans="3:9" x14ac:dyDescent="0.3">
      <c r="C2270" s="54"/>
      <c r="D2270" s="54"/>
      <c r="E2270" s="54"/>
      <c r="F2270" s="54"/>
      <c r="G2270" s="54"/>
      <c r="I2270" s="53"/>
    </row>
    <row r="2271" spans="3:9" x14ac:dyDescent="0.3">
      <c r="I2271" s="26"/>
    </row>
  </sheetData>
  <autoFilter ref="A5:H2269" xr:uid="{00000000-0001-0000-0000-000000000000}"/>
  <mergeCells count="3">
    <mergeCell ref="A2:K2"/>
    <mergeCell ref="A3:K3"/>
    <mergeCell ref="A6:B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F14CBEE-76D5-41F2-8465-714DAAA6A9F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H2:H4</xm:sqref>
        </x14:conditionalFormatting>
        <x14:conditionalFormatting xmlns:xm="http://schemas.microsoft.com/office/excel/2006/main">
          <x14:cfRule type="iconSet" priority="29" id="{A861CD24-36FE-4D7F-AFA2-B0478EA65B2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H6:H409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25"/>
  <sheetViews>
    <sheetView showGridLines="0" zoomScaleNormal="100" workbookViewId="0">
      <selection activeCell="A1577" sqref="A1577"/>
    </sheetView>
  </sheetViews>
  <sheetFormatPr baseColWidth="10" defaultColWidth="11.44140625" defaultRowHeight="13.8" x14ac:dyDescent="0.25"/>
  <cols>
    <col min="1" max="1" width="11.5546875" style="6" customWidth="1"/>
    <col min="2" max="2" width="25.21875" style="6" customWidth="1"/>
    <col min="3" max="3" width="0.109375" style="6" customWidth="1"/>
    <col min="4" max="4" width="8" style="32" customWidth="1"/>
    <col min="5" max="5" width="9.44140625" style="34" customWidth="1"/>
    <col min="6" max="6" width="25.33203125" style="6" customWidth="1"/>
    <col min="7" max="7" width="20.6640625" style="9" customWidth="1"/>
    <col min="8" max="8" width="20.44140625" style="9" customWidth="1"/>
    <col min="9" max="9" width="21.6640625" style="9" hidden="1" customWidth="1"/>
    <col min="10" max="10" width="18" style="9" hidden="1" customWidth="1"/>
    <col min="11" max="11" width="19.6640625" style="9" hidden="1" customWidth="1"/>
    <col min="12" max="12" width="16.33203125" style="9" hidden="1" customWidth="1"/>
    <col min="13" max="13" width="20.33203125" style="9" customWidth="1"/>
    <col min="14" max="14" width="19.33203125" style="9" customWidth="1"/>
    <col min="15" max="15" width="19.109375" style="9" customWidth="1"/>
    <col min="16" max="16" width="12.33203125" style="74" customWidth="1"/>
    <col min="17" max="17" width="12.109375" style="6" customWidth="1"/>
    <col min="18" max="18" width="28.6640625" style="6" bestFit="1" customWidth="1"/>
    <col min="19" max="19" width="19" style="6" bestFit="1" customWidth="1"/>
    <col min="20" max="20" width="17.88671875" style="6" bestFit="1" customWidth="1"/>
    <col min="21" max="16384" width="11.44140625" style="6"/>
  </cols>
  <sheetData>
    <row r="2" spans="1:16" ht="12.6" x14ac:dyDescent="0.2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2.6" x14ac:dyDescent="0.2">
      <c r="A3" s="88" t="s">
        <v>771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25.5" customHeight="1" x14ac:dyDescent="0.25">
      <c r="A4" s="5"/>
      <c r="B4" s="5"/>
      <c r="C4" s="5"/>
      <c r="D4" s="31"/>
      <c r="E4" s="33"/>
      <c r="F4" s="5"/>
      <c r="G4" s="8"/>
      <c r="H4" s="8"/>
      <c r="I4" s="8"/>
      <c r="J4" s="8"/>
      <c r="K4" s="8"/>
      <c r="L4" s="8"/>
      <c r="M4" s="8"/>
      <c r="N4" s="8"/>
      <c r="O4" s="8"/>
      <c r="P4" s="75"/>
    </row>
    <row r="5" spans="1:16" ht="25.2" x14ac:dyDescent="0.2">
      <c r="A5" s="38" t="s">
        <v>676</v>
      </c>
      <c r="B5" s="38" t="s">
        <v>677</v>
      </c>
      <c r="C5" s="24" t="s">
        <v>678</v>
      </c>
      <c r="D5" s="39" t="s">
        <v>679</v>
      </c>
      <c r="E5" s="40" t="s">
        <v>1</v>
      </c>
      <c r="F5" s="38" t="s">
        <v>2</v>
      </c>
      <c r="G5" s="36" t="s">
        <v>3</v>
      </c>
      <c r="H5" s="36" t="s">
        <v>4</v>
      </c>
      <c r="I5" s="37" t="s">
        <v>680</v>
      </c>
      <c r="J5" s="37" t="s">
        <v>681</v>
      </c>
      <c r="K5" s="37" t="s">
        <v>682</v>
      </c>
      <c r="L5" s="37" t="s">
        <v>683</v>
      </c>
      <c r="M5" s="36" t="s">
        <v>5</v>
      </c>
      <c r="N5" s="36" t="s">
        <v>6</v>
      </c>
      <c r="O5" s="37" t="s">
        <v>7</v>
      </c>
      <c r="P5" s="76" t="s">
        <v>8</v>
      </c>
    </row>
    <row r="6" spans="1:16" x14ac:dyDescent="0.2">
      <c r="A6" s="65" t="s">
        <v>684</v>
      </c>
      <c r="B6" s="35" t="s">
        <v>685</v>
      </c>
      <c r="C6" s="35" t="str">
        <f>+CONCATENATE(A6," ",B6)</f>
        <v>213 Ministerio de Cultura Juvent. y Deportes</v>
      </c>
      <c r="D6" s="62" t="s">
        <v>686</v>
      </c>
      <c r="E6" s="35" t="s">
        <v>687</v>
      </c>
      <c r="F6" s="35" t="s">
        <v>687</v>
      </c>
      <c r="G6" s="47">
        <f>+G7+G117+G215+G325+G411+G489+G556+G637+G712+G773+G857+G936+G1016+G1114+G1188+G1295+G1394+G1485+G1576+G1675</f>
        <v>49205644842</v>
      </c>
      <c r="H6" s="47">
        <f t="shared" ref="H6:O6" si="0">+H7+H117+H215+H325+H411+H489+H556+H637+H712+H773+H857+H936+H1016+H1114+H1188+H1295+H1394+H1485+H1576+H1675</f>
        <v>49201918224.800003</v>
      </c>
      <c r="I6" s="47">
        <f t="shared" si="0"/>
        <v>44162013474.400002</v>
      </c>
      <c r="J6" s="47">
        <f t="shared" si="0"/>
        <v>399375688.95999998</v>
      </c>
      <c r="K6" s="47">
        <f t="shared" si="0"/>
        <v>2438501338.6200004</v>
      </c>
      <c r="L6" s="47">
        <f t="shared" si="0"/>
        <v>167934148.92999998</v>
      </c>
      <c r="M6" s="47">
        <f t="shared" si="0"/>
        <v>22545234610.950001</v>
      </c>
      <c r="N6" s="47">
        <f t="shared" si="0"/>
        <v>21967996144.43</v>
      </c>
      <c r="O6" s="47">
        <f t="shared" si="0"/>
        <v>23650872437.339996</v>
      </c>
      <c r="P6" s="77">
        <f>+IFERROR(M6/H6,0)</f>
        <v>0.45821861066356101</v>
      </c>
    </row>
    <row r="7" spans="1:16" ht="14.4" x14ac:dyDescent="0.2">
      <c r="A7" s="66" t="s">
        <v>688</v>
      </c>
      <c r="B7" s="66" t="s">
        <v>689</v>
      </c>
      <c r="C7" s="95" t="str">
        <f t="shared" ref="C7:C69" si="1">+CONCATENATE(A7," ",B7)</f>
        <v>21374900 ACTIVIDADES CENTRALES</v>
      </c>
      <c r="D7" s="105" t="s">
        <v>686</v>
      </c>
      <c r="E7" s="66" t="s">
        <v>687</v>
      </c>
      <c r="F7" s="66" t="s">
        <v>687</v>
      </c>
      <c r="G7" s="67">
        <v>9499120103</v>
      </c>
      <c r="H7" s="67">
        <v>9360950119</v>
      </c>
      <c r="I7" s="48">
        <v>8068492674.7700005</v>
      </c>
      <c r="J7" s="48">
        <v>26864720.359999999</v>
      </c>
      <c r="K7" s="48">
        <v>1341403658.26</v>
      </c>
      <c r="L7" s="48">
        <v>6197600.29</v>
      </c>
      <c r="M7" s="67">
        <v>4219619287.5</v>
      </c>
      <c r="N7" s="67">
        <v>4215209548.1799998</v>
      </c>
      <c r="O7" s="67">
        <v>3766864852.5900002</v>
      </c>
      <c r="P7" s="103">
        <f>+IFERROR(M7/H7,0)</f>
        <v>0.45076826965837613</v>
      </c>
    </row>
    <row r="8" spans="1:16" ht="14.4" x14ac:dyDescent="0.2">
      <c r="A8" s="49" t="s">
        <v>688</v>
      </c>
      <c r="B8" s="49" t="s">
        <v>773</v>
      </c>
      <c r="C8" s="96" t="str">
        <f t="shared" si="1"/>
        <v>21374900 Actividades Centrales</v>
      </c>
      <c r="D8" s="49" t="s">
        <v>686</v>
      </c>
      <c r="E8" s="49" t="s">
        <v>10</v>
      </c>
      <c r="F8" s="49" t="s">
        <v>11</v>
      </c>
      <c r="G8" s="48">
        <v>3521041243</v>
      </c>
      <c r="H8" s="48">
        <v>3521041243</v>
      </c>
      <c r="I8" s="48">
        <v>3349564084</v>
      </c>
      <c r="J8" s="48">
        <v>0</v>
      </c>
      <c r="K8" s="48">
        <v>145688064.16999999</v>
      </c>
      <c r="L8" s="48">
        <v>0</v>
      </c>
      <c r="M8" s="48">
        <v>1818131370.51</v>
      </c>
      <c r="N8" s="48">
        <v>1818131370.51</v>
      </c>
      <c r="O8" s="48">
        <v>1557221808.3199999</v>
      </c>
      <c r="P8" s="103">
        <f t="shared" ref="P8:P69" si="2">+IFERROR(M8/H8,0)</f>
        <v>0.51636185009889701</v>
      </c>
    </row>
    <row r="9" spans="1:16" ht="14.4" x14ac:dyDescent="0.2">
      <c r="A9" s="49" t="s">
        <v>688</v>
      </c>
      <c r="B9" s="49" t="s">
        <v>773</v>
      </c>
      <c r="C9" s="96" t="str">
        <f t="shared" si="1"/>
        <v>21374900 Actividades Centrales</v>
      </c>
      <c r="D9" s="49" t="s">
        <v>686</v>
      </c>
      <c r="E9" s="49" t="s">
        <v>12</v>
      </c>
      <c r="F9" s="49" t="s">
        <v>13</v>
      </c>
      <c r="G9" s="48">
        <v>1590513028</v>
      </c>
      <c r="H9" s="48">
        <v>1590513028</v>
      </c>
      <c r="I9" s="48">
        <v>1538265248</v>
      </c>
      <c r="J9" s="48">
        <v>0</v>
      </c>
      <c r="K9" s="48">
        <v>0</v>
      </c>
      <c r="L9" s="48">
        <v>0</v>
      </c>
      <c r="M9" s="48">
        <v>868638894</v>
      </c>
      <c r="N9" s="48">
        <v>868638894</v>
      </c>
      <c r="O9" s="48">
        <v>721874134</v>
      </c>
      <c r="P9" s="103">
        <f t="shared" si="2"/>
        <v>0.54613755354916838</v>
      </c>
    </row>
    <row r="10" spans="1:16" ht="14.4" x14ac:dyDescent="0.2">
      <c r="A10" s="49" t="s">
        <v>688</v>
      </c>
      <c r="B10" s="49" t="s">
        <v>773</v>
      </c>
      <c r="C10" s="96" t="str">
        <f t="shared" si="1"/>
        <v>21374900 Actividades Centrales</v>
      </c>
      <c r="D10" s="49" t="s">
        <v>686</v>
      </c>
      <c r="E10" s="49" t="s">
        <v>14</v>
      </c>
      <c r="F10" s="49" t="s">
        <v>15</v>
      </c>
      <c r="G10" s="48">
        <v>1580513028</v>
      </c>
      <c r="H10" s="48">
        <v>1580513028</v>
      </c>
      <c r="I10" s="48">
        <v>1528265248</v>
      </c>
      <c r="J10" s="48">
        <v>0</v>
      </c>
      <c r="K10" s="48">
        <v>0</v>
      </c>
      <c r="L10" s="48">
        <v>0</v>
      </c>
      <c r="M10" s="48">
        <v>864900544</v>
      </c>
      <c r="N10" s="48">
        <v>864900544</v>
      </c>
      <c r="O10" s="48">
        <v>715612484</v>
      </c>
      <c r="P10" s="103">
        <f t="shared" si="2"/>
        <v>0.54722772206089021</v>
      </c>
    </row>
    <row r="11" spans="1:16" ht="14.4" x14ac:dyDescent="0.2">
      <c r="A11" s="49" t="s">
        <v>688</v>
      </c>
      <c r="B11" s="49" t="s">
        <v>773</v>
      </c>
      <c r="C11" s="96" t="str">
        <f t="shared" si="1"/>
        <v>21374900 Actividades Centrales</v>
      </c>
      <c r="D11" s="49" t="s">
        <v>686</v>
      </c>
      <c r="E11" s="49" t="s">
        <v>18</v>
      </c>
      <c r="F11" s="49" t="s">
        <v>19</v>
      </c>
      <c r="G11" s="48">
        <v>10000000</v>
      </c>
      <c r="H11" s="48">
        <v>10000000</v>
      </c>
      <c r="I11" s="48">
        <v>10000000</v>
      </c>
      <c r="J11" s="48">
        <v>0</v>
      </c>
      <c r="K11" s="48">
        <v>0</v>
      </c>
      <c r="L11" s="48">
        <v>0</v>
      </c>
      <c r="M11" s="48">
        <v>3738350</v>
      </c>
      <c r="N11" s="48">
        <v>3738350</v>
      </c>
      <c r="O11" s="48">
        <v>6261650</v>
      </c>
      <c r="P11" s="103">
        <f t="shared" si="2"/>
        <v>0.37383499999999997</v>
      </c>
    </row>
    <row r="12" spans="1:16" ht="14.4" x14ac:dyDescent="0.2">
      <c r="A12" s="49" t="s">
        <v>688</v>
      </c>
      <c r="B12" s="49" t="s">
        <v>773</v>
      </c>
      <c r="C12" s="96" t="str">
        <f t="shared" si="1"/>
        <v>21374900 Actividades Centrales</v>
      </c>
      <c r="D12" s="49" t="s">
        <v>686</v>
      </c>
      <c r="E12" s="49" t="s">
        <v>20</v>
      </c>
      <c r="F12" s="49" t="s">
        <v>21</v>
      </c>
      <c r="G12" s="48">
        <v>20000000</v>
      </c>
      <c r="H12" s="48">
        <v>20000000</v>
      </c>
      <c r="I12" s="48">
        <v>20000000</v>
      </c>
      <c r="J12" s="48">
        <v>0</v>
      </c>
      <c r="K12" s="48">
        <v>0</v>
      </c>
      <c r="L12" s="48">
        <v>0</v>
      </c>
      <c r="M12" s="48">
        <v>11520883.82</v>
      </c>
      <c r="N12" s="48">
        <v>11520883.82</v>
      </c>
      <c r="O12" s="48">
        <v>8479116.1799999997</v>
      </c>
      <c r="P12" s="103">
        <f t="shared" si="2"/>
        <v>0.57604419100000004</v>
      </c>
    </row>
    <row r="13" spans="1:16" ht="14.4" x14ac:dyDescent="0.2">
      <c r="A13" s="49" t="s">
        <v>688</v>
      </c>
      <c r="B13" s="49" t="s">
        <v>773</v>
      </c>
      <c r="C13" s="96" t="str">
        <f t="shared" si="1"/>
        <v>21374900 Actividades Centrales</v>
      </c>
      <c r="D13" s="49" t="s">
        <v>686</v>
      </c>
      <c r="E13" s="49" t="s">
        <v>22</v>
      </c>
      <c r="F13" s="49" t="s">
        <v>23</v>
      </c>
      <c r="G13" s="48">
        <v>20000000</v>
      </c>
      <c r="H13" s="48">
        <v>20000000</v>
      </c>
      <c r="I13" s="48">
        <v>20000000</v>
      </c>
      <c r="J13" s="48">
        <v>0</v>
      </c>
      <c r="K13" s="48">
        <v>0</v>
      </c>
      <c r="L13" s="48">
        <v>0</v>
      </c>
      <c r="M13" s="48">
        <v>11520883.82</v>
      </c>
      <c r="N13" s="48">
        <v>11520883.82</v>
      </c>
      <c r="O13" s="48">
        <v>8479116.1799999997</v>
      </c>
      <c r="P13" s="103">
        <f t="shared" si="2"/>
        <v>0.57604419100000004</v>
      </c>
    </row>
    <row r="14" spans="1:16" ht="14.4" x14ac:dyDescent="0.2">
      <c r="A14" s="49" t="s">
        <v>688</v>
      </c>
      <c r="B14" s="49" t="s">
        <v>773</v>
      </c>
      <c r="C14" s="96" t="str">
        <f t="shared" si="1"/>
        <v>21374900 Actividades Centrales</v>
      </c>
      <c r="D14" s="49" t="s">
        <v>686</v>
      </c>
      <c r="E14" s="49" t="s">
        <v>26</v>
      </c>
      <c r="F14" s="49" t="s">
        <v>27</v>
      </c>
      <c r="G14" s="48">
        <v>1295520669</v>
      </c>
      <c r="H14" s="48">
        <v>1295520669</v>
      </c>
      <c r="I14" s="48">
        <v>1185584929</v>
      </c>
      <c r="J14" s="48">
        <v>0</v>
      </c>
      <c r="K14" s="48">
        <v>0</v>
      </c>
      <c r="L14" s="48">
        <v>0</v>
      </c>
      <c r="M14" s="48">
        <v>574653620.05999994</v>
      </c>
      <c r="N14" s="48">
        <v>574653620.05999994</v>
      </c>
      <c r="O14" s="48">
        <v>720867048.94000006</v>
      </c>
      <c r="P14" s="103">
        <f t="shared" si="2"/>
        <v>0.44356962710874354</v>
      </c>
    </row>
    <row r="15" spans="1:16" ht="14.4" x14ac:dyDescent="0.2">
      <c r="A15" s="49" t="s">
        <v>688</v>
      </c>
      <c r="B15" s="49" t="s">
        <v>773</v>
      </c>
      <c r="C15" s="96" t="str">
        <f t="shared" si="1"/>
        <v>21374900 Actividades Centrales</v>
      </c>
      <c r="D15" s="49" t="s">
        <v>686</v>
      </c>
      <c r="E15" s="49" t="s">
        <v>28</v>
      </c>
      <c r="F15" s="49" t="s">
        <v>29</v>
      </c>
      <c r="G15" s="48">
        <v>380800000</v>
      </c>
      <c r="H15" s="48">
        <v>380800000</v>
      </c>
      <c r="I15" s="48">
        <v>330800000</v>
      </c>
      <c r="J15" s="48">
        <v>0</v>
      </c>
      <c r="K15" s="48">
        <v>0</v>
      </c>
      <c r="L15" s="48">
        <v>0</v>
      </c>
      <c r="M15" s="48">
        <v>167808074.91999999</v>
      </c>
      <c r="N15" s="48">
        <v>167808074.91999999</v>
      </c>
      <c r="O15" s="48">
        <v>212991925.08000001</v>
      </c>
      <c r="P15" s="103">
        <f t="shared" si="2"/>
        <v>0.44067246565126045</v>
      </c>
    </row>
    <row r="16" spans="1:16" ht="14.4" x14ac:dyDescent="0.2">
      <c r="A16" s="49" t="s">
        <v>688</v>
      </c>
      <c r="B16" s="49" t="s">
        <v>773</v>
      </c>
      <c r="C16" s="96" t="str">
        <f t="shared" si="1"/>
        <v>21374900 Actividades Centrales</v>
      </c>
      <c r="D16" s="49" t="s">
        <v>686</v>
      </c>
      <c r="E16" s="49" t="s">
        <v>30</v>
      </c>
      <c r="F16" s="49" t="s">
        <v>31</v>
      </c>
      <c r="G16" s="48">
        <v>400205512</v>
      </c>
      <c r="H16" s="48">
        <v>400205512</v>
      </c>
      <c r="I16" s="48">
        <v>366205512</v>
      </c>
      <c r="J16" s="48">
        <v>0</v>
      </c>
      <c r="K16" s="48">
        <v>0</v>
      </c>
      <c r="L16" s="48">
        <v>0</v>
      </c>
      <c r="M16" s="48">
        <v>186360664.38999999</v>
      </c>
      <c r="N16" s="48">
        <v>186360664.38999999</v>
      </c>
      <c r="O16" s="48">
        <v>213844847.61000001</v>
      </c>
      <c r="P16" s="103">
        <f t="shared" si="2"/>
        <v>0.46566241294047939</v>
      </c>
    </row>
    <row r="17" spans="1:16" ht="14.4" x14ac:dyDescent="0.2">
      <c r="A17" s="49" t="s">
        <v>688</v>
      </c>
      <c r="B17" s="49" t="s">
        <v>773</v>
      </c>
      <c r="C17" s="96" t="str">
        <f t="shared" si="1"/>
        <v>21374900 Actividades Centrales</v>
      </c>
      <c r="D17" s="49" t="s">
        <v>686</v>
      </c>
      <c r="E17" s="49" t="s">
        <v>32</v>
      </c>
      <c r="F17" s="49" t="s">
        <v>33</v>
      </c>
      <c r="G17" s="48">
        <v>223736769</v>
      </c>
      <c r="H17" s="48">
        <v>223736769</v>
      </c>
      <c r="I17" s="48">
        <v>219801029</v>
      </c>
      <c r="J17" s="48">
        <v>0</v>
      </c>
      <c r="K17" s="48">
        <v>0</v>
      </c>
      <c r="L17" s="48">
        <v>0</v>
      </c>
      <c r="M17" s="48">
        <v>374318.91</v>
      </c>
      <c r="N17" s="48">
        <v>374318.91</v>
      </c>
      <c r="O17" s="48">
        <v>223362450.09</v>
      </c>
      <c r="P17" s="103">
        <f t="shared" si="2"/>
        <v>1.6730326073493981E-3</v>
      </c>
    </row>
    <row r="18" spans="1:16" ht="14.4" x14ac:dyDescent="0.2">
      <c r="A18" s="49" t="s">
        <v>688</v>
      </c>
      <c r="B18" s="49" t="s">
        <v>773</v>
      </c>
      <c r="C18" s="96" t="str">
        <f t="shared" si="1"/>
        <v>21374900 Actividades Centrales</v>
      </c>
      <c r="D18" s="49" t="s">
        <v>686</v>
      </c>
      <c r="E18" s="49" t="s">
        <v>34</v>
      </c>
      <c r="F18" s="49" t="s">
        <v>35</v>
      </c>
      <c r="G18" s="48">
        <v>190478388</v>
      </c>
      <c r="H18" s="48">
        <v>190478388</v>
      </c>
      <c r="I18" s="48">
        <v>178478388</v>
      </c>
      <c r="J18" s="48">
        <v>0</v>
      </c>
      <c r="K18" s="48">
        <v>0</v>
      </c>
      <c r="L18" s="48">
        <v>0</v>
      </c>
      <c r="M18" s="48">
        <v>173948255.31</v>
      </c>
      <c r="N18" s="48">
        <v>173948255.31</v>
      </c>
      <c r="O18" s="48">
        <v>16530132.689999999</v>
      </c>
      <c r="P18" s="103">
        <f t="shared" si="2"/>
        <v>0.91321780458368851</v>
      </c>
    </row>
    <row r="19" spans="1:16" ht="14.4" x14ac:dyDescent="0.2">
      <c r="A19" s="49" t="s">
        <v>688</v>
      </c>
      <c r="B19" s="49" t="s">
        <v>773</v>
      </c>
      <c r="C19" s="96" t="str">
        <f t="shared" si="1"/>
        <v>21374900 Actividades Centrales</v>
      </c>
      <c r="D19" s="49" t="s">
        <v>686</v>
      </c>
      <c r="E19" s="49" t="s">
        <v>36</v>
      </c>
      <c r="F19" s="49" t="s">
        <v>37</v>
      </c>
      <c r="G19" s="48">
        <v>100300000</v>
      </c>
      <c r="H19" s="48">
        <v>100300000</v>
      </c>
      <c r="I19" s="48">
        <v>90300000</v>
      </c>
      <c r="J19" s="48">
        <v>0</v>
      </c>
      <c r="K19" s="48">
        <v>0</v>
      </c>
      <c r="L19" s="48">
        <v>0</v>
      </c>
      <c r="M19" s="48">
        <v>46162306.530000001</v>
      </c>
      <c r="N19" s="48">
        <v>46162306.530000001</v>
      </c>
      <c r="O19" s="48">
        <v>54137693.469999999</v>
      </c>
      <c r="P19" s="103">
        <f t="shared" si="2"/>
        <v>0.4602423382851446</v>
      </c>
    </row>
    <row r="20" spans="1:16" ht="14.4" x14ac:dyDescent="0.2">
      <c r="A20" s="49" t="s">
        <v>688</v>
      </c>
      <c r="B20" s="49" t="s">
        <v>773</v>
      </c>
      <c r="C20" s="96" t="str">
        <f t="shared" si="1"/>
        <v>21374900 Actividades Centrales</v>
      </c>
      <c r="D20" s="49" t="s">
        <v>686</v>
      </c>
      <c r="E20" s="49" t="s">
        <v>38</v>
      </c>
      <c r="F20" s="49" t="s">
        <v>39</v>
      </c>
      <c r="G20" s="48">
        <v>262713451</v>
      </c>
      <c r="H20" s="48">
        <v>262713451</v>
      </c>
      <c r="I20" s="48">
        <v>258106792</v>
      </c>
      <c r="J20" s="48">
        <v>0</v>
      </c>
      <c r="K20" s="48">
        <v>56534486.799999997</v>
      </c>
      <c r="L20" s="48">
        <v>0</v>
      </c>
      <c r="M20" s="48">
        <v>153636274</v>
      </c>
      <c r="N20" s="48">
        <v>153636274</v>
      </c>
      <c r="O20" s="48">
        <v>52542690.200000003</v>
      </c>
      <c r="P20" s="103">
        <f t="shared" si="2"/>
        <v>0.58480551115747781</v>
      </c>
    </row>
    <row r="21" spans="1:16" ht="14.4" x14ac:dyDescent="0.2">
      <c r="A21" s="49" t="s">
        <v>688</v>
      </c>
      <c r="B21" s="49" t="s">
        <v>773</v>
      </c>
      <c r="C21" s="96" t="str">
        <f t="shared" si="1"/>
        <v>21374900 Actividades Centrales</v>
      </c>
      <c r="D21" s="49" t="s">
        <v>686</v>
      </c>
      <c r="E21" s="49" t="s">
        <v>40</v>
      </c>
      <c r="F21" s="49" t="s">
        <v>41</v>
      </c>
      <c r="G21" s="48">
        <v>249240966</v>
      </c>
      <c r="H21" s="48">
        <v>249240966</v>
      </c>
      <c r="I21" s="48">
        <v>244870546</v>
      </c>
      <c r="J21" s="48">
        <v>0</v>
      </c>
      <c r="K21" s="48">
        <v>53725171.799999997</v>
      </c>
      <c r="L21" s="48">
        <v>0</v>
      </c>
      <c r="M21" s="48">
        <v>145667601</v>
      </c>
      <c r="N21" s="48">
        <v>145667601</v>
      </c>
      <c r="O21" s="48">
        <v>49848193.200000003</v>
      </c>
      <c r="P21" s="103">
        <f t="shared" si="2"/>
        <v>0.58444485807361224</v>
      </c>
    </row>
    <row r="22" spans="1:16" ht="14.4" x14ac:dyDescent="0.2">
      <c r="A22" s="49" t="s">
        <v>688</v>
      </c>
      <c r="B22" s="49" t="s">
        <v>773</v>
      </c>
      <c r="C22" s="96" t="str">
        <f t="shared" si="1"/>
        <v>21374900 Actividades Centrales</v>
      </c>
      <c r="D22" s="49" t="s">
        <v>686</v>
      </c>
      <c r="E22" s="49" t="s">
        <v>61</v>
      </c>
      <c r="F22" s="49" t="s">
        <v>62</v>
      </c>
      <c r="G22" s="48">
        <v>13472485</v>
      </c>
      <c r="H22" s="48">
        <v>13472485</v>
      </c>
      <c r="I22" s="48">
        <v>13236246</v>
      </c>
      <c r="J22" s="48">
        <v>0</v>
      </c>
      <c r="K22" s="48">
        <v>2809315</v>
      </c>
      <c r="L22" s="48">
        <v>0</v>
      </c>
      <c r="M22" s="48">
        <v>7968673</v>
      </c>
      <c r="N22" s="48">
        <v>7968673</v>
      </c>
      <c r="O22" s="48">
        <v>2694497</v>
      </c>
      <c r="P22" s="103">
        <f t="shared" si="2"/>
        <v>0.59147759303498948</v>
      </c>
    </row>
    <row r="23" spans="1:16" ht="14.4" x14ac:dyDescent="0.2">
      <c r="A23" s="49" t="s">
        <v>688</v>
      </c>
      <c r="B23" s="49" t="s">
        <v>773</v>
      </c>
      <c r="C23" s="96" t="str">
        <f t="shared" si="1"/>
        <v>21374900 Actividades Centrales</v>
      </c>
      <c r="D23" s="49" t="s">
        <v>686</v>
      </c>
      <c r="E23" s="49" t="s">
        <v>83</v>
      </c>
      <c r="F23" s="49" t="s">
        <v>84</v>
      </c>
      <c r="G23" s="48">
        <v>352294095</v>
      </c>
      <c r="H23" s="48">
        <v>352294095</v>
      </c>
      <c r="I23" s="48">
        <v>347607115</v>
      </c>
      <c r="J23" s="48">
        <v>0</v>
      </c>
      <c r="K23" s="48">
        <v>89153577.370000005</v>
      </c>
      <c r="L23" s="48">
        <v>0</v>
      </c>
      <c r="M23" s="48">
        <v>209681698.63</v>
      </c>
      <c r="N23" s="48">
        <v>209681698.63</v>
      </c>
      <c r="O23" s="48">
        <v>53458819</v>
      </c>
      <c r="P23" s="103">
        <f t="shared" si="2"/>
        <v>0.59518936481180584</v>
      </c>
    </row>
    <row r="24" spans="1:16" ht="14.4" x14ac:dyDescent="0.2">
      <c r="A24" s="49" t="s">
        <v>688</v>
      </c>
      <c r="B24" s="49" t="s">
        <v>773</v>
      </c>
      <c r="C24" s="96" t="str">
        <f t="shared" si="1"/>
        <v>21374900 Actividades Centrales</v>
      </c>
      <c r="D24" s="49" t="s">
        <v>686</v>
      </c>
      <c r="E24" s="49" t="s">
        <v>85</v>
      </c>
      <c r="F24" s="49" t="s">
        <v>86</v>
      </c>
      <c r="G24" s="48">
        <v>146041733</v>
      </c>
      <c r="H24" s="48">
        <v>146041733</v>
      </c>
      <c r="I24" s="48">
        <v>143480903</v>
      </c>
      <c r="J24" s="48">
        <v>0</v>
      </c>
      <c r="K24" s="48">
        <v>31489770.399999999</v>
      </c>
      <c r="L24" s="48">
        <v>0</v>
      </c>
      <c r="M24" s="48">
        <v>85343616</v>
      </c>
      <c r="N24" s="48">
        <v>85343616</v>
      </c>
      <c r="O24" s="48">
        <v>29208346.600000001</v>
      </c>
      <c r="P24" s="103">
        <f t="shared" si="2"/>
        <v>0.58437827494145111</v>
      </c>
    </row>
    <row r="25" spans="1:16" ht="14.4" x14ac:dyDescent="0.2">
      <c r="A25" s="49" t="s">
        <v>688</v>
      </c>
      <c r="B25" s="49" t="s">
        <v>773</v>
      </c>
      <c r="C25" s="96" t="str">
        <f t="shared" si="1"/>
        <v>21374900 Actividades Centrales</v>
      </c>
      <c r="D25" s="49" t="s">
        <v>686</v>
      </c>
      <c r="E25" s="49" t="s">
        <v>106</v>
      </c>
      <c r="F25" s="49" t="s">
        <v>107</v>
      </c>
      <c r="G25" s="48">
        <v>80834908</v>
      </c>
      <c r="H25" s="48">
        <v>80834908</v>
      </c>
      <c r="I25" s="48">
        <v>79417475</v>
      </c>
      <c r="J25" s="48">
        <v>0</v>
      </c>
      <c r="K25" s="48">
        <v>18112441.399999999</v>
      </c>
      <c r="L25" s="48">
        <v>0</v>
      </c>
      <c r="M25" s="48">
        <v>46555485</v>
      </c>
      <c r="N25" s="48">
        <v>46555485</v>
      </c>
      <c r="O25" s="48">
        <v>16166981.6</v>
      </c>
      <c r="P25" s="103">
        <f t="shared" si="2"/>
        <v>0.57593292491902137</v>
      </c>
    </row>
    <row r="26" spans="1:16" ht="14.4" x14ac:dyDescent="0.2">
      <c r="A26" s="49" t="s">
        <v>688</v>
      </c>
      <c r="B26" s="49" t="s">
        <v>773</v>
      </c>
      <c r="C26" s="96" t="str">
        <f t="shared" si="1"/>
        <v>21374900 Actividades Centrales</v>
      </c>
      <c r="D26" s="49" t="s">
        <v>686</v>
      </c>
      <c r="E26" s="49" t="s">
        <v>127</v>
      </c>
      <c r="F26" s="49" t="s">
        <v>128</v>
      </c>
      <c r="G26" s="48">
        <v>40417454</v>
      </c>
      <c r="H26" s="48">
        <v>40417454</v>
      </c>
      <c r="I26" s="48">
        <v>39708737</v>
      </c>
      <c r="J26" s="48">
        <v>0</v>
      </c>
      <c r="K26" s="48">
        <v>8538762.1999999993</v>
      </c>
      <c r="L26" s="48">
        <v>0</v>
      </c>
      <c r="M26" s="48">
        <v>23795201</v>
      </c>
      <c r="N26" s="48">
        <v>23795201</v>
      </c>
      <c r="O26" s="48">
        <v>8083490.7999999998</v>
      </c>
      <c r="P26" s="103">
        <f t="shared" si="2"/>
        <v>0.588735772421489</v>
      </c>
    </row>
    <row r="27" spans="1:16" ht="14.4" x14ac:dyDescent="0.2">
      <c r="A27" s="49" t="s">
        <v>688</v>
      </c>
      <c r="B27" s="49" t="s">
        <v>773</v>
      </c>
      <c r="C27" s="96" t="str">
        <f t="shared" si="1"/>
        <v>21374900 Actividades Centrales</v>
      </c>
      <c r="D27" s="49" t="s">
        <v>686</v>
      </c>
      <c r="E27" s="49" t="s">
        <v>148</v>
      </c>
      <c r="F27" s="49" t="s">
        <v>149</v>
      </c>
      <c r="G27" s="48">
        <v>85000000</v>
      </c>
      <c r="H27" s="48">
        <v>85000000</v>
      </c>
      <c r="I27" s="48">
        <v>85000000</v>
      </c>
      <c r="J27" s="48">
        <v>0</v>
      </c>
      <c r="K27" s="48">
        <v>31012603.370000001</v>
      </c>
      <c r="L27" s="48">
        <v>0</v>
      </c>
      <c r="M27" s="48">
        <v>53987396.630000003</v>
      </c>
      <c r="N27" s="48">
        <v>53987396.630000003</v>
      </c>
      <c r="O27" s="48">
        <v>0</v>
      </c>
      <c r="P27" s="103">
        <f t="shared" si="2"/>
        <v>0.63514584270588237</v>
      </c>
    </row>
    <row r="28" spans="1:16" ht="14.4" x14ac:dyDescent="0.2">
      <c r="A28" s="49" t="s">
        <v>688</v>
      </c>
      <c r="B28" s="49" t="s">
        <v>773</v>
      </c>
      <c r="C28" s="96" t="str">
        <f t="shared" si="1"/>
        <v>21374900 Actividades Centrales</v>
      </c>
      <c r="D28" s="49" t="s">
        <v>686</v>
      </c>
      <c r="E28" s="49" t="s">
        <v>166</v>
      </c>
      <c r="F28" s="49" t="s">
        <v>167</v>
      </c>
      <c r="G28" s="48">
        <v>1713090497</v>
      </c>
      <c r="H28" s="48">
        <v>1574920513</v>
      </c>
      <c r="I28" s="48">
        <v>1141132896.0899999</v>
      </c>
      <c r="J28" s="48">
        <v>24838082</v>
      </c>
      <c r="K28" s="48">
        <v>587408882.57000005</v>
      </c>
      <c r="L28" s="48">
        <v>6197600.29</v>
      </c>
      <c r="M28" s="48">
        <v>433449870.58999997</v>
      </c>
      <c r="N28" s="48">
        <v>429040131.26999998</v>
      </c>
      <c r="O28" s="48">
        <v>523026077.55000001</v>
      </c>
      <c r="P28" s="103">
        <f t="shared" si="2"/>
        <v>0.27522015683467066</v>
      </c>
    </row>
    <row r="29" spans="1:16" ht="14.4" x14ac:dyDescent="0.2">
      <c r="A29" s="49" t="s">
        <v>688</v>
      </c>
      <c r="B29" s="49" t="s">
        <v>773</v>
      </c>
      <c r="C29" s="96" t="str">
        <f t="shared" si="1"/>
        <v>21374900 Actividades Centrales</v>
      </c>
      <c r="D29" s="49" t="s">
        <v>686</v>
      </c>
      <c r="E29" s="49" t="s">
        <v>168</v>
      </c>
      <c r="F29" s="49" t="s">
        <v>169</v>
      </c>
      <c r="G29" s="48">
        <v>18645356</v>
      </c>
      <c r="H29" s="48">
        <v>18645356</v>
      </c>
      <c r="I29" s="48">
        <v>18645356</v>
      </c>
      <c r="J29" s="48">
        <v>0</v>
      </c>
      <c r="K29" s="48">
        <v>11649126.029999999</v>
      </c>
      <c r="L29" s="48">
        <v>0</v>
      </c>
      <c r="M29" s="48">
        <v>6064189.5800000001</v>
      </c>
      <c r="N29" s="48">
        <v>6064189.5800000001</v>
      </c>
      <c r="O29" s="48">
        <v>932040.39</v>
      </c>
      <c r="P29" s="103">
        <f t="shared" si="2"/>
        <v>0.32523860525913262</v>
      </c>
    </row>
    <row r="30" spans="1:16" ht="14.4" x14ac:dyDescent="0.2">
      <c r="A30" s="49" t="s">
        <v>688</v>
      </c>
      <c r="B30" s="49" t="s">
        <v>773</v>
      </c>
      <c r="C30" s="96" t="str">
        <f t="shared" si="1"/>
        <v>21374900 Actividades Centrales</v>
      </c>
      <c r="D30" s="49" t="s">
        <v>686</v>
      </c>
      <c r="E30" s="49" t="s">
        <v>174</v>
      </c>
      <c r="F30" s="49" t="s">
        <v>175</v>
      </c>
      <c r="G30" s="48">
        <v>18645356</v>
      </c>
      <c r="H30" s="48">
        <v>18645356</v>
      </c>
      <c r="I30" s="48">
        <v>18645356</v>
      </c>
      <c r="J30" s="48">
        <v>0</v>
      </c>
      <c r="K30" s="48">
        <v>11649126.029999999</v>
      </c>
      <c r="L30" s="48">
        <v>0</v>
      </c>
      <c r="M30" s="48">
        <v>6064189.5800000001</v>
      </c>
      <c r="N30" s="48">
        <v>6064189.5800000001</v>
      </c>
      <c r="O30" s="48">
        <v>932040.39</v>
      </c>
      <c r="P30" s="103">
        <f t="shared" si="2"/>
        <v>0.32523860525913262</v>
      </c>
    </row>
    <row r="31" spans="1:16" ht="14.4" x14ac:dyDescent="0.2">
      <c r="A31" s="49" t="s">
        <v>688</v>
      </c>
      <c r="B31" s="49" t="s">
        <v>773</v>
      </c>
      <c r="C31" s="96" t="str">
        <f t="shared" si="1"/>
        <v>21374900 Actividades Centrales</v>
      </c>
      <c r="D31" s="49" t="s">
        <v>686</v>
      </c>
      <c r="E31" s="49" t="s">
        <v>180</v>
      </c>
      <c r="F31" s="49" t="s">
        <v>181</v>
      </c>
      <c r="G31" s="48">
        <v>161805586</v>
      </c>
      <c r="H31" s="48">
        <v>161805586</v>
      </c>
      <c r="I31" s="48">
        <v>138379674.5</v>
      </c>
      <c r="J31" s="48">
        <v>0</v>
      </c>
      <c r="K31" s="48">
        <v>67858899.909999996</v>
      </c>
      <c r="L31" s="48">
        <v>2028700.16</v>
      </c>
      <c r="M31" s="48">
        <v>52745251.149999999</v>
      </c>
      <c r="N31" s="48">
        <v>50612949.299999997</v>
      </c>
      <c r="O31" s="48">
        <v>39172734.780000001</v>
      </c>
      <c r="P31" s="103">
        <f t="shared" si="2"/>
        <v>0.32597917324065684</v>
      </c>
    </row>
    <row r="32" spans="1:16" ht="14.4" x14ac:dyDescent="0.2">
      <c r="A32" s="49" t="s">
        <v>688</v>
      </c>
      <c r="B32" s="49" t="s">
        <v>773</v>
      </c>
      <c r="C32" s="96" t="str">
        <f t="shared" si="1"/>
        <v>21374900 Actividades Centrales</v>
      </c>
      <c r="D32" s="49" t="s">
        <v>686</v>
      </c>
      <c r="E32" s="49" t="s">
        <v>182</v>
      </c>
      <c r="F32" s="49" t="s">
        <v>183</v>
      </c>
      <c r="G32" s="48">
        <v>30000000</v>
      </c>
      <c r="H32" s="48">
        <v>30000000</v>
      </c>
      <c r="I32" s="48">
        <v>30000000</v>
      </c>
      <c r="J32" s="48">
        <v>0</v>
      </c>
      <c r="K32" s="48">
        <v>12749440</v>
      </c>
      <c r="L32" s="48">
        <v>0</v>
      </c>
      <c r="M32" s="48">
        <v>17250560</v>
      </c>
      <c r="N32" s="48">
        <v>15160799</v>
      </c>
      <c r="O32" s="48">
        <v>0</v>
      </c>
      <c r="P32" s="103">
        <f t="shared" si="2"/>
        <v>0.57501866666666668</v>
      </c>
    </row>
    <row r="33" spans="1:16" ht="14.4" x14ac:dyDescent="0.2">
      <c r="A33" s="49" t="s">
        <v>688</v>
      </c>
      <c r="B33" s="49" t="s">
        <v>773</v>
      </c>
      <c r="C33" s="96" t="str">
        <f t="shared" si="1"/>
        <v>21374900 Actividades Centrales</v>
      </c>
      <c r="D33" s="49" t="s">
        <v>686</v>
      </c>
      <c r="E33" s="49" t="s">
        <v>184</v>
      </c>
      <c r="F33" s="49" t="s">
        <v>185</v>
      </c>
      <c r="G33" s="48">
        <v>40000000</v>
      </c>
      <c r="H33" s="48">
        <v>40000000</v>
      </c>
      <c r="I33" s="48">
        <v>29950000</v>
      </c>
      <c r="J33" s="48">
        <v>0</v>
      </c>
      <c r="K33" s="48">
        <v>14717175.09</v>
      </c>
      <c r="L33" s="48">
        <v>0</v>
      </c>
      <c r="M33" s="48">
        <v>15182824.91</v>
      </c>
      <c r="N33" s="48">
        <v>15140284.060000001</v>
      </c>
      <c r="O33" s="48">
        <v>10100000</v>
      </c>
      <c r="P33" s="103">
        <f t="shared" si="2"/>
        <v>0.37957062275000003</v>
      </c>
    </row>
    <row r="34" spans="1:16" ht="14.4" x14ac:dyDescent="0.2">
      <c r="A34" s="49" t="s">
        <v>688</v>
      </c>
      <c r="B34" s="49" t="s">
        <v>773</v>
      </c>
      <c r="C34" s="96" t="str">
        <f t="shared" si="1"/>
        <v>21374900 Actividades Centrales</v>
      </c>
      <c r="D34" s="49" t="s">
        <v>686</v>
      </c>
      <c r="E34" s="49" t="s">
        <v>188</v>
      </c>
      <c r="F34" s="49" t="s">
        <v>189</v>
      </c>
      <c r="G34" s="48">
        <v>73475053</v>
      </c>
      <c r="H34" s="48">
        <v>73475053</v>
      </c>
      <c r="I34" s="48">
        <v>64106289.75</v>
      </c>
      <c r="J34" s="48">
        <v>0</v>
      </c>
      <c r="K34" s="48">
        <v>40043483.369999997</v>
      </c>
      <c r="L34" s="48">
        <v>2028700.16</v>
      </c>
      <c r="M34" s="48">
        <v>10344431.789999999</v>
      </c>
      <c r="N34" s="48">
        <v>10344431.789999999</v>
      </c>
      <c r="O34" s="48">
        <v>21058437.68</v>
      </c>
      <c r="P34" s="103">
        <f t="shared" si="2"/>
        <v>0.1407883542458962</v>
      </c>
    </row>
    <row r="35" spans="1:16" ht="14.4" x14ac:dyDescent="0.2">
      <c r="A35" s="49" t="s">
        <v>688</v>
      </c>
      <c r="B35" s="49" t="s">
        <v>773</v>
      </c>
      <c r="C35" s="96" t="str">
        <f t="shared" si="1"/>
        <v>21374900 Actividades Centrales</v>
      </c>
      <c r="D35" s="49" t="s">
        <v>686</v>
      </c>
      <c r="E35" s="49" t="s">
        <v>190</v>
      </c>
      <c r="F35" s="49" t="s">
        <v>191</v>
      </c>
      <c r="G35" s="48">
        <v>18330533</v>
      </c>
      <c r="H35" s="48">
        <v>18330533</v>
      </c>
      <c r="I35" s="48">
        <v>14323384.75</v>
      </c>
      <c r="J35" s="48">
        <v>0</v>
      </c>
      <c r="K35" s="48">
        <v>348801.45</v>
      </c>
      <c r="L35" s="48">
        <v>0</v>
      </c>
      <c r="M35" s="48">
        <v>9967434.4499999993</v>
      </c>
      <c r="N35" s="48">
        <v>9967434.4499999993</v>
      </c>
      <c r="O35" s="48">
        <v>8014297.0999999996</v>
      </c>
      <c r="P35" s="103">
        <f t="shared" si="2"/>
        <v>0.54376129979417398</v>
      </c>
    </row>
    <row r="36" spans="1:16" ht="14.4" x14ac:dyDescent="0.2">
      <c r="A36" s="49" t="s">
        <v>688</v>
      </c>
      <c r="B36" s="49" t="s">
        <v>773</v>
      </c>
      <c r="C36" s="96" t="str">
        <f t="shared" si="1"/>
        <v>21374900 Actividades Centrales</v>
      </c>
      <c r="D36" s="49" t="s">
        <v>686</v>
      </c>
      <c r="E36" s="49" t="s">
        <v>192</v>
      </c>
      <c r="F36" s="49" t="s">
        <v>193</v>
      </c>
      <c r="G36" s="48">
        <v>255057513</v>
      </c>
      <c r="H36" s="48">
        <v>222547485</v>
      </c>
      <c r="I36" s="48">
        <v>164955077.75</v>
      </c>
      <c r="J36" s="48">
        <v>24500002</v>
      </c>
      <c r="K36" s="48">
        <v>99990151.870000005</v>
      </c>
      <c r="L36" s="48">
        <v>4168900.13</v>
      </c>
      <c r="M36" s="48">
        <v>17671169.010000002</v>
      </c>
      <c r="N36" s="48">
        <v>15475231.539999999</v>
      </c>
      <c r="O36" s="48">
        <v>76217261.989999995</v>
      </c>
      <c r="P36" s="103">
        <f t="shared" si="2"/>
        <v>7.9404038243793232E-2</v>
      </c>
    </row>
    <row r="37" spans="1:16" ht="14.4" x14ac:dyDescent="0.2">
      <c r="A37" s="49" t="s">
        <v>688</v>
      </c>
      <c r="B37" s="49" t="s">
        <v>773</v>
      </c>
      <c r="C37" s="96" t="str">
        <f t="shared" si="1"/>
        <v>21374900 Actividades Centrales</v>
      </c>
      <c r="D37" s="49" t="s">
        <v>686</v>
      </c>
      <c r="E37" s="49" t="s">
        <v>194</v>
      </c>
      <c r="F37" s="49" t="s">
        <v>195</v>
      </c>
      <c r="G37" s="48">
        <v>2212330</v>
      </c>
      <c r="H37" s="48">
        <v>2212330</v>
      </c>
      <c r="I37" s="48">
        <v>1688247.5</v>
      </c>
      <c r="J37" s="48">
        <v>0</v>
      </c>
      <c r="K37" s="48">
        <v>393241.66</v>
      </c>
      <c r="L37" s="48">
        <v>0</v>
      </c>
      <c r="M37" s="48">
        <v>159691.6</v>
      </c>
      <c r="N37" s="48">
        <v>159691.6</v>
      </c>
      <c r="O37" s="48">
        <v>1659396.74</v>
      </c>
      <c r="P37" s="103">
        <f t="shared" si="2"/>
        <v>7.2182540579389151E-2</v>
      </c>
    </row>
    <row r="38" spans="1:16" ht="14.4" x14ac:dyDescent="0.2">
      <c r="A38" s="49" t="s">
        <v>688</v>
      </c>
      <c r="B38" s="49" t="s">
        <v>773</v>
      </c>
      <c r="C38" s="96" t="str">
        <f t="shared" si="1"/>
        <v>21374900 Actividades Centrales</v>
      </c>
      <c r="D38" s="49" t="s">
        <v>686</v>
      </c>
      <c r="E38" s="49" t="s">
        <v>196</v>
      </c>
      <c r="F38" s="49" t="s">
        <v>197</v>
      </c>
      <c r="G38" s="48">
        <v>44000000</v>
      </c>
      <c r="H38" s="48">
        <v>44000000</v>
      </c>
      <c r="I38" s="48">
        <v>39772000</v>
      </c>
      <c r="J38" s="48">
        <v>24500002</v>
      </c>
      <c r="K38" s="48">
        <v>3506096.51</v>
      </c>
      <c r="L38" s="48">
        <v>0</v>
      </c>
      <c r="M38" s="48">
        <v>4316000</v>
      </c>
      <c r="N38" s="48">
        <v>4316000</v>
      </c>
      <c r="O38" s="48">
        <v>11677901.49</v>
      </c>
      <c r="P38" s="103">
        <f t="shared" si="2"/>
        <v>9.809090909090909E-2</v>
      </c>
    </row>
    <row r="39" spans="1:16" ht="14.4" x14ac:dyDescent="0.2">
      <c r="A39" s="49" t="s">
        <v>688</v>
      </c>
      <c r="B39" s="49" t="s">
        <v>773</v>
      </c>
      <c r="C39" s="96" t="str">
        <f t="shared" si="1"/>
        <v>21374900 Actividades Centrales</v>
      </c>
      <c r="D39" s="49" t="s">
        <v>686</v>
      </c>
      <c r="E39" s="49" t="s">
        <v>198</v>
      </c>
      <c r="F39" s="49" t="s">
        <v>199</v>
      </c>
      <c r="G39" s="48">
        <v>350000</v>
      </c>
      <c r="H39" s="48">
        <v>350000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350000</v>
      </c>
      <c r="P39" s="103">
        <f t="shared" si="2"/>
        <v>0</v>
      </c>
    </row>
    <row r="40" spans="1:16" ht="14.4" x14ac:dyDescent="0.2">
      <c r="A40" s="49" t="s">
        <v>688</v>
      </c>
      <c r="B40" s="49" t="s">
        <v>773</v>
      </c>
      <c r="C40" s="96" t="str">
        <f t="shared" si="1"/>
        <v>21374900 Actividades Centrales</v>
      </c>
      <c r="D40" s="49" t="s">
        <v>686</v>
      </c>
      <c r="E40" s="49" t="s">
        <v>204</v>
      </c>
      <c r="F40" s="49" t="s">
        <v>205</v>
      </c>
      <c r="G40" s="48">
        <v>22447434</v>
      </c>
      <c r="H40" s="48">
        <v>22447434</v>
      </c>
      <c r="I40" s="48">
        <v>21856045</v>
      </c>
      <c r="J40" s="48">
        <v>0</v>
      </c>
      <c r="K40" s="48">
        <v>16350539.949999999</v>
      </c>
      <c r="L40" s="48">
        <v>0</v>
      </c>
      <c r="M40" s="48">
        <v>5012975.54</v>
      </c>
      <c r="N40" s="48">
        <v>3338237.6</v>
      </c>
      <c r="O40" s="48">
        <v>1083918.51</v>
      </c>
      <c r="P40" s="103">
        <f t="shared" si="2"/>
        <v>0.22332064947824326</v>
      </c>
    </row>
    <row r="41" spans="1:16" ht="14.4" x14ac:dyDescent="0.2">
      <c r="A41" s="49" t="s">
        <v>688</v>
      </c>
      <c r="B41" s="49" t="s">
        <v>773</v>
      </c>
      <c r="C41" s="96" t="str">
        <f t="shared" si="1"/>
        <v>21374900 Actividades Centrales</v>
      </c>
      <c r="D41" s="49" t="s">
        <v>686</v>
      </c>
      <c r="E41" s="49" t="s">
        <v>206</v>
      </c>
      <c r="F41" s="49" t="s">
        <v>207</v>
      </c>
      <c r="G41" s="48">
        <v>186047749</v>
      </c>
      <c r="H41" s="48">
        <v>153537721</v>
      </c>
      <c r="I41" s="48">
        <v>101638785.25</v>
      </c>
      <c r="J41" s="48">
        <v>0</v>
      </c>
      <c r="K41" s="48">
        <v>79740273.75</v>
      </c>
      <c r="L41" s="48">
        <v>4168900.13</v>
      </c>
      <c r="M41" s="48">
        <v>8182501.8700000001</v>
      </c>
      <c r="N41" s="48">
        <v>7661302.3399999999</v>
      </c>
      <c r="O41" s="48">
        <v>61446045.25</v>
      </c>
      <c r="P41" s="103">
        <f t="shared" si="2"/>
        <v>5.3293104891142681E-2</v>
      </c>
    </row>
    <row r="42" spans="1:16" ht="14.4" x14ac:dyDescent="0.2">
      <c r="A42" s="49" t="s">
        <v>688</v>
      </c>
      <c r="B42" s="49" t="s">
        <v>773</v>
      </c>
      <c r="C42" s="96" t="str">
        <f t="shared" si="1"/>
        <v>21374900 Actividades Centrales</v>
      </c>
      <c r="D42" s="49" t="s">
        <v>686</v>
      </c>
      <c r="E42" s="49" t="s">
        <v>208</v>
      </c>
      <c r="F42" s="49" t="s">
        <v>209</v>
      </c>
      <c r="G42" s="48">
        <v>930238522</v>
      </c>
      <c r="H42" s="48">
        <v>741792938</v>
      </c>
      <c r="I42" s="48">
        <v>501858041.00999999</v>
      </c>
      <c r="J42" s="48">
        <v>0</v>
      </c>
      <c r="K42" s="48">
        <v>289239661.88</v>
      </c>
      <c r="L42" s="48">
        <v>0</v>
      </c>
      <c r="M42" s="48">
        <v>198507122.18000001</v>
      </c>
      <c r="N42" s="48">
        <v>198507122.18000001</v>
      </c>
      <c r="O42" s="48">
        <v>254046153.94</v>
      </c>
      <c r="P42" s="103">
        <f t="shared" si="2"/>
        <v>0.2676044917806969</v>
      </c>
    </row>
    <row r="43" spans="1:16" ht="14.4" x14ac:dyDescent="0.2">
      <c r="A43" s="49" t="s">
        <v>688</v>
      </c>
      <c r="B43" s="49" t="s">
        <v>773</v>
      </c>
      <c r="C43" s="96" t="str">
        <f t="shared" si="1"/>
        <v>21374900 Actividades Centrales</v>
      </c>
      <c r="D43" s="49" t="s">
        <v>686</v>
      </c>
      <c r="E43" s="49" t="s">
        <v>216</v>
      </c>
      <c r="F43" s="49" t="s">
        <v>217</v>
      </c>
      <c r="G43" s="48">
        <v>206250000</v>
      </c>
      <c r="H43" s="48">
        <v>18080016</v>
      </c>
      <c r="I43" s="48">
        <v>15000000</v>
      </c>
      <c r="J43" s="48">
        <v>0</v>
      </c>
      <c r="K43" s="48">
        <v>14999314.15</v>
      </c>
      <c r="L43" s="48">
        <v>0</v>
      </c>
      <c r="M43" s="48">
        <v>0</v>
      </c>
      <c r="N43" s="48">
        <v>0</v>
      </c>
      <c r="O43" s="48">
        <v>3080701.85</v>
      </c>
      <c r="P43" s="103">
        <f t="shared" si="2"/>
        <v>0</v>
      </c>
    </row>
    <row r="44" spans="1:16" ht="14.4" x14ac:dyDescent="0.2">
      <c r="A44" s="49" t="s">
        <v>688</v>
      </c>
      <c r="B44" s="49" t="s">
        <v>773</v>
      </c>
      <c r="C44" s="96" t="str">
        <f t="shared" si="1"/>
        <v>21374900 Actividades Centrales</v>
      </c>
      <c r="D44" s="49" t="s">
        <v>686</v>
      </c>
      <c r="E44" s="49" t="s">
        <v>218</v>
      </c>
      <c r="F44" s="49" t="s">
        <v>219</v>
      </c>
      <c r="G44" s="48">
        <v>8508900</v>
      </c>
      <c r="H44" s="48">
        <v>30917505.530000001</v>
      </c>
      <c r="I44" s="48">
        <v>28081205.530000001</v>
      </c>
      <c r="J44" s="48">
        <v>0</v>
      </c>
      <c r="K44" s="48">
        <v>22408605.530000001</v>
      </c>
      <c r="L44" s="48">
        <v>0</v>
      </c>
      <c r="M44" s="48">
        <v>5672600</v>
      </c>
      <c r="N44" s="48">
        <v>5672600</v>
      </c>
      <c r="O44" s="48">
        <v>2836300</v>
      </c>
      <c r="P44" s="103">
        <f t="shared" si="2"/>
        <v>0.18347534520518607</v>
      </c>
    </row>
    <row r="45" spans="1:16" ht="14.4" x14ac:dyDescent="0.2">
      <c r="A45" s="49" t="s">
        <v>688</v>
      </c>
      <c r="B45" s="49" t="s">
        <v>773</v>
      </c>
      <c r="C45" s="96" t="str">
        <f t="shared" si="1"/>
        <v>21374900 Actividades Centrales</v>
      </c>
      <c r="D45" s="49" t="s">
        <v>686</v>
      </c>
      <c r="E45" s="49" t="s">
        <v>220</v>
      </c>
      <c r="F45" s="49" t="s">
        <v>221</v>
      </c>
      <c r="G45" s="48">
        <v>599759994</v>
      </c>
      <c r="H45" s="48">
        <v>585860288.47000003</v>
      </c>
      <c r="I45" s="48">
        <v>446248941.48000002</v>
      </c>
      <c r="J45" s="48">
        <v>0</v>
      </c>
      <c r="K45" s="48">
        <v>251260709.63</v>
      </c>
      <c r="L45" s="48">
        <v>0</v>
      </c>
      <c r="M45" s="48">
        <v>192190007.53</v>
      </c>
      <c r="N45" s="48">
        <v>192190007.53</v>
      </c>
      <c r="O45" s="48">
        <v>142409571.31</v>
      </c>
      <c r="P45" s="103">
        <f t="shared" si="2"/>
        <v>0.32804750776317793</v>
      </c>
    </row>
    <row r="46" spans="1:16" ht="14.4" x14ac:dyDescent="0.2">
      <c r="A46" s="49" t="s">
        <v>688</v>
      </c>
      <c r="B46" s="49" t="s">
        <v>773</v>
      </c>
      <c r="C46" s="96" t="str">
        <f t="shared" si="1"/>
        <v>21374900 Actividades Centrales</v>
      </c>
      <c r="D46" s="49" t="s">
        <v>686</v>
      </c>
      <c r="E46" s="49" t="s">
        <v>222</v>
      </c>
      <c r="F46" s="49" t="s">
        <v>223</v>
      </c>
      <c r="G46" s="48">
        <v>115719628</v>
      </c>
      <c r="H46" s="48">
        <v>106935128</v>
      </c>
      <c r="I46" s="48">
        <v>12527894</v>
      </c>
      <c r="J46" s="48">
        <v>0</v>
      </c>
      <c r="K46" s="48">
        <v>571032.56999999995</v>
      </c>
      <c r="L46" s="48">
        <v>0</v>
      </c>
      <c r="M46" s="48">
        <v>644514.65</v>
      </c>
      <c r="N46" s="48">
        <v>644514.65</v>
      </c>
      <c r="O46" s="48">
        <v>105719580.78</v>
      </c>
      <c r="P46" s="103">
        <f t="shared" si="2"/>
        <v>6.0271555479879356E-3</v>
      </c>
    </row>
    <row r="47" spans="1:16" ht="14.4" x14ac:dyDescent="0.2">
      <c r="A47" s="49" t="s">
        <v>688</v>
      </c>
      <c r="B47" s="49" t="s">
        <v>773</v>
      </c>
      <c r="C47" s="96" t="str">
        <f t="shared" si="1"/>
        <v>21374900 Actividades Centrales</v>
      </c>
      <c r="D47" s="49" t="s">
        <v>686</v>
      </c>
      <c r="E47" s="49" t="s">
        <v>224</v>
      </c>
      <c r="F47" s="49" t="s">
        <v>225</v>
      </c>
      <c r="G47" s="48">
        <v>36522600</v>
      </c>
      <c r="H47" s="48">
        <v>42522600</v>
      </c>
      <c r="I47" s="48">
        <v>37179450</v>
      </c>
      <c r="J47" s="48">
        <v>43300</v>
      </c>
      <c r="K47" s="48">
        <v>11768957.57</v>
      </c>
      <c r="L47" s="48">
        <v>0</v>
      </c>
      <c r="M47" s="48">
        <v>15567195.35</v>
      </c>
      <c r="N47" s="48">
        <v>15485695.35</v>
      </c>
      <c r="O47" s="48">
        <v>15143147.08</v>
      </c>
      <c r="P47" s="103">
        <f t="shared" si="2"/>
        <v>0.36609227446111009</v>
      </c>
    </row>
    <row r="48" spans="1:16" ht="14.4" x14ac:dyDescent="0.2">
      <c r="A48" s="49" t="s">
        <v>688</v>
      </c>
      <c r="B48" s="49" t="s">
        <v>773</v>
      </c>
      <c r="C48" s="96" t="str">
        <f t="shared" si="1"/>
        <v>21374900 Actividades Centrales</v>
      </c>
      <c r="D48" s="49" t="s">
        <v>686</v>
      </c>
      <c r="E48" s="49" t="s">
        <v>226</v>
      </c>
      <c r="F48" s="49" t="s">
        <v>227</v>
      </c>
      <c r="G48" s="48">
        <v>650000</v>
      </c>
      <c r="H48" s="48">
        <v>650000</v>
      </c>
      <c r="I48" s="48">
        <v>650000</v>
      </c>
      <c r="J48" s="48">
        <v>0</v>
      </c>
      <c r="K48" s="48">
        <v>189670</v>
      </c>
      <c r="L48" s="48">
        <v>0</v>
      </c>
      <c r="M48" s="48">
        <v>460330</v>
      </c>
      <c r="N48" s="48">
        <v>460330</v>
      </c>
      <c r="O48" s="48">
        <v>0</v>
      </c>
      <c r="P48" s="103">
        <f t="shared" si="2"/>
        <v>0.70820000000000005</v>
      </c>
    </row>
    <row r="49" spans="1:16" ht="14.4" x14ac:dyDescent="0.2">
      <c r="A49" s="49" t="s">
        <v>688</v>
      </c>
      <c r="B49" s="49" t="s">
        <v>773</v>
      </c>
      <c r="C49" s="96" t="str">
        <f t="shared" si="1"/>
        <v>21374900 Actividades Centrales</v>
      </c>
      <c r="D49" s="49" t="s">
        <v>686</v>
      </c>
      <c r="E49" s="49" t="s">
        <v>228</v>
      </c>
      <c r="F49" s="49" t="s">
        <v>229</v>
      </c>
      <c r="G49" s="48">
        <v>29372600</v>
      </c>
      <c r="H49" s="48">
        <v>35372600</v>
      </c>
      <c r="I49" s="48">
        <v>30029450</v>
      </c>
      <c r="J49" s="48">
        <v>43300</v>
      </c>
      <c r="K49" s="48">
        <v>10549150</v>
      </c>
      <c r="L49" s="48">
        <v>0</v>
      </c>
      <c r="M49" s="48">
        <v>12450500</v>
      </c>
      <c r="N49" s="48">
        <v>12369000</v>
      </c>
      <c r="O49" s="48">
        <v>12329650</v>
      </c>
      <c r="P49" s="103">
        <f t="shared" si="2"/>
        <v>0.35198147718855838</v>
      </c>
    </row>
    <row r="50" spans="1:16" ht="14.4" x14ac:dyDescent="0.2">
      <c r="A50" s="49" t="s">
        <v>688</v>
      </c>
      <c r="B50" s="49" t="s">
        <v>773</v>
      </c>
      <c r="C50" s="96" t="str">
        <f t="shared" si="1"/>
        <v>21374900 Actividades Centrales</v>
      </c>
      <c r="D50" s="49" t="s">
        <v>686</v>
      </c>
      <c r="E50" s="49" t="s">
        <v>230</v>
      </c>
      <c r="F50" s="49" t="s">
        <v>231</v>
      </c>
      <c r="G50" s="48">
        <v>3500000</v>
      </c>
      <c r="H50" s="48">
        <v>3500000</v>
      </c>
      <c r="I50" s="48">
        <v>3500000</v>
      </c>
      <c r="J50" s="48">
        <v>0</v>
      </c>
      <c r="K50" s="48">
        <v>644201.38</v>
      </c>
      <c r="L50" s="48">
        <v>0</v>
      </c>
      <c r="M50" s="48">
        <v>855798.62</v>
      </c>
      <c r="N50" s="48">
        <v>855798.62</v>
      </c>
      <c r="O50" s="48">
        <v>2000000</v>
      </c>
      <c r="P50" s="103">
        <f t="shared" si="2"/>
        <v>0.24451389142857144</v>
      </c>
    </row>
    <row r="51" spans="1:16" ht="14.4" x14ac:dyDescent="0.2">
      <c r="A51" s="49" t="s">
        <v>688</v>
      </c>
      <c r="B51" s="49" t="s">
        <v>773</v>
      </c>
      <c r="C51" s="96" t="str">
        <f t="shared" si="1"/>
        <v>21374900 Actividades Centrales</v>
      </c>
      <c r="D51" s="49" t="s">
        <v>686</v>
      </c>
      <c r="E51" s="49" t="s">
        <v>232</v>
      </c>
      <c r="F51" s="49" t="s">
        <v>233</v>
      </c>
      <c r="G51" s="48">
        <v>3000000</v>
      </c>
      <c r="H51" s="48">
        <v>3000000</v>
      </c>
      <c r="I51" s="48">
        <v>3000000</v>
      </c>
      <c r="J51" s="48">
        <v>0</v>
      </c>
      <c r="K51" s="48">
        <v>385936.19</v>
      </c>
      <c r="L51" s="48">
        <v>0</v>
      </c>
      <c r="M51" s="48">
        <v>1800566.73</v>
      </c>
      <c r="N51" s="48">
        <v>1800566.73</v>
      </c>
      <c r="O51" s="48">
        <v>813497.08</v>
      </c>
      <c r="P51" s="103">
        <f t="shared" si="2"/>
        <v>0.60018890999999996</v>
      </c>
    </row>
    <row r="52" spans="1:16" ht="14.4" x14ac:dyDescent="0.2">
      <c r="A52" s="49" t="s">
        <v>688</v>
      </c>
      <c r="B52" s="49" t="s">
        <v>773</v>
      </c>
      <c r="C52" s="96" t="str">
        <f t="shared" si="1"/>
        <v>21374900 Actividades Centrales</v>
      </c>
      <c r="D52" s="49" t="s">
        <v>686</v>
      </c>
      <c r="E52" s="49" t="s">
        <v>234</v>
      </c>
      <c r="F52" s="49" t="s">
        <v>235</v>
      </c>
      <c r="G52" s="48">
        <v>69468039</v>
      </c>
      <c r="H52" s="48">
        <v>69468039</v>
      </c>
      <c r="I52" s="48">
        <v>34468038.75</v>
      </c>
      <c r="J52" s="48">
        <v>0</v>
      </c>
      <c r="K52" s="48">
        <v>0</v>
      </c>
      <c r="L52" s="48">
        <v>0</v>
      </c>
      <c r="M52" s="48">
        <v>26068391</v>
      </c>
      <c r="N52" s="48">
        <v>26068391</v>
      </c>
      <c r="O52" s="48">
        <v>43399648</v>
      </c>
      <c r="P52" s="103">
        <f t="shared" si="2"/>
        <v>0.3752573323683428</v>
      </c>
    </row>
    <row r="53" spans="1:16" ht="14.4" x14ac:dyDescent="0.2">
      <c r="A53" s="49" t="s">
        <v>688</v>
      </c>
      <c r="B53" s="49" t="s">
        <v>773</v>
      </c>
      <c r="C53" s="96" t="str">
        <f t="shared" si="1"/>
        <v>21374900 Actividades Centrales</v>
      </c>
      <c r="D53" s="49" t="s">
        <v>686</v>
      </c>
      <c r="E53" s="49" t="s">
        <v>236</v>
      </c>
      <c r="F53" s="49" t="s">
        <v>237</v>
      </c>
      <c r="G53" s="48">
        <v>69468039</v>
      </c>
      <c r="H53" s="48">
        <v>69468039</v>
      </c>
      <c r="I53" s="48">
        <v>34468038.75</v>
      </c>
      <c r="J53" s="48">
        <v>0</v>
      </c>
      <c r="K53" s="48">
        <v>0</v>
      </c>
      <c r="L53" s="48">
        <v>0</v>
      </c>
      <c r="M53" s="48">
        <v>26068391</v>
      </c>
      <c r="N53" s="48">
        <v>26068391</v>
      </c>
      <c r="O53" s="48">
        <v>43399648</v>
      </c>
      <c r="P53" s="103">
        <f t="shared" si="2"/>
        <v>0.3752573323683428</v>
      </c>
    </row>
    <row r="54" spans="1:16" ht="14.4" x14ac:dyDescent="0.2">
      <c r="A54" s="49" t="s">
        <v>688</v>
      </c>
      <c r="B54" s="49" t="s">
        <v>773</v>
      </c>
      <c r="C54" s="96" t="str">
        <f t="shared" si="1"/>
        <v>21374900 Actividades Centrales</v>
      </c>
      <c r="D54" s="49" t="s">
        <v>686</v>
      </c>
      <c r="E54" s="49" t="s">
        <v>238</v>
      </c>
      <c r="F54" s="49" t="s">
        <v>239</v>
      </c>
      <c r="G54" s="48">
        <v>5600000</v>
      </c>
      <c r="H54" s="48">
        <v>5600000</v>
      </c>
      <c r="I54" s="48">
        <v>2162500</v>
      </c>
      <c r="J54" s="48">
        <v>294780</v>
      </c>
      <c r="K54" s="48">
        <v>469841.58</v>
      </c>
      <c r="L54" s="48">
        <v>0</v>
      </c>
      <c r="M54" s="48">
        <v>0</v>
      </c>
      <c r="N54" s="48">
        <v>0</v>
      </c>
      <c r="O54" s="48">
        <v>4835378.42</v>
      </c>
      <c r="P54" s="103">
        <f t="shared" si="2"/>
        <v>0</v>
      </c>
    </row>
    <row r="55" spans="1:16" ht="14.4" x14ac:dyDescent="0.2">
      <c r="A55" s="49" t="s">
        <v>688</v>
      </c>
      <c r="B55" s="49" t="s">
        <v>773</v>
      </c>
      <c r="C55" s="96" t="str">
        <f t="shared" si="1"/>
        <v>21374900 Actividades Centrales</v>
      </c>
      <c r="D55" s="49" t="s">
        <v>686</v>
      </c>
      <c r="E55" s="49" t="s">
        <v>240</v>
      </c>
      <c r="F55" s="49" t="s">
        <v>241</v>
      </c>
      <c r="G55" s="48">
        <v>4500000</v>
      </c>
      <c r="H55" s="48">
        <v>4500000</v>
      </c>
      <c r="I55" s="48">
        <v>1500000</v>
      </c>
      <c r="J55" s="48">
        <v>294780</v>
      </c>
      <c r="K55" s="48">
        <v>469841.58</v>
      </c>
      <c r="L55" s="48">
        <v>0</v>
      </c>
      <c r="M55" s="48">
        <v>0</v>
      </c>
      <c r="N55" s="48">
        <v>0</v>
      </c>
      <c r="O55" s="48">
        <v>3735378.42</v>
      </c>
      <c r="P55" s="103">
        <f t="shared" si="2"/>
        <v>0</v>
      </c>
    </row>
    <row r="56" spans="1:16" ht="14.4" x14ac:dyDescent="0.2">
      <c r="A56" s="49" t="s">
        <v>688</v>
      </c>
      <c r="B56" s="49" t="s">
        <v>773</v>
      </c>
      <c r="C56" s="96" t="str">
        <f t="shared" si="1"/>
        <v>21374900 Actividades Centrales</v>
      </c>
      <c r="D56" s="49" t="s">
        <v>686</v>
      </c>
      <c r="E56" s="49" t="s">
        <v>244</v>
      </c>
      <c r="F56" s="49" t="s">
        <v>245</v>
      </c>
      <c r="G56" s="48">
        <v>1100000</v>
      </c>
      <c r="H56" s="48">
        <v>1100000</v>
      </c>
      <c r="I56" s="48">
        <v>662500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1100000</v>
      </c>
      <c r="P56" s="103">
        <f t="shared" si="2"/>
        <v>0</v>
      </c>
    </row>
    <row r="57" spans="1:16" ht="14.4" x14ac:dyDescent="0.2">
      <c r="A57" s="49" t="s">
        <v>688</v>
      </c>
      <c r="B57" s="49" t="s">
        <v>773</v>
      </c>
      <c r="C57" s="96" t="str">
        <f t="shared" si="1"/>
        <v>21374900 Actividades Centrales</v>
      </c>
      <c r="D57" s="49" t="s">
        <v>686</v>
      </c>
      <c r="E57" s="49" t="s">
        <v>246</v>
      </c>
      <c r="F57" s="49" t="s">
        <v>247</v>
      </c>
      <c r="G57" s="48">
        <v>233952881</v>
      </c>
      <c r="H57" s="48">
        <v>310738509</v>
      </c>
      <c r="I57" s="48">
        <v>242284758.08000001</v>
      </c>
      <c r="J57" s="48">
        <v>0</v>
      </c>
      <c r="K57" s="48">
        <v>106432243.73</v>
      </c>
      <c r="L57" s="48">
        <v>0</v>
      </c>
      <c r="M57" s="48">
        <v>116226552.31999999</v>
      </c>
      <c r="N57" s="48">
        <v>116226552.31999999</v>
      </c>
      <c r="O57" s="48">
        <v>88079712.950000003</v>
      </c>
      <c r="P57" s="103">
        <f t="shared" si="2"/>
        <v>0.3740333076001211</v>
      </c>
    </row>
    <row r="58" spans="1:16" ht="14.4" x14ac:dyDescent="0.2">
      <c r="A58" s="49" t="s">
        <v>688</v>
      </c>
      <c r="B58" s="49" t="s">
        <v>773</v>
      </c>
      <c r="C58" s="96" t="str">
        <f t="shared" si="1"/>
        <v>21374900 Actividades Centrales</v>
      </c>
      <c r="D58" s="49" t="s">
        <v>686</v>
      </c>
      <c r="E58" s="49" t="s">
        <v>248</v>
      </c>
      <c r="F58" s="49" t="s">
        <v>249</v>
      </c>
      <c r="G58" s="48">
        <v>119905573</v>
      </c>
      <c r="H58" s="48">
        <v>202415601</v>
      </c>
      <c r="I58" s="48">
        <v>202017527.08000001</v>
      </c>
      <c r="J58" s="48">
        <v>0</v>
      </c>
      <c r="K58" s="48">
        <v>87094866.879999995</v>
      </c>
      <c r="L58" s="48">
        <v>0</v>
      </c>
      <c r="M58" s="48">
        <v>109332933.56</v>
      </c>
      <c r="N58" s="48">
        <v>109332933.56</v>
      </c>
      <c r="O58" s="48">
        <v>5987800.5599999996</v>
      </c>
      <c r="P58" s="103">
        <f t="shared" si="2"/>
        <v>0.54014084398563722</v>
      </c>
    </row>
    <row r="59" spans="1:16" ht="14.4" x14ac:dyDescent="0.2">
      <c r="A59" s="49" t="s">
        <v>688</v>
      </c>
      <c r="B59" s="49" t="s">
        <v>773</v>
      </c>
      <c r="C59" s="96" t="str">
        <f t="shared" si="1"/>
        <v>21374900 Actividades Centrales</v>
      </c>
      <c r="D59" s="49" t="s">
        <v>686</v>
      </c>
      <c r="E59" s="49" t="s">
        <v>252</v>
      </c>
      <c r="F59" s="49" t="s">
        <v>253</v>
      </c>
      <c r="G59" s="48">
        <v>733456</v>
      </c>
      <c r="H59" s="48">
        <v>733456</v>
      </c>
      <c r="I59" s="48">
        <v>550092</v>
      </c>
      <c r="J59" s="48">
        <v>0</v>
      </c>
      <c r="K59" s="48">
        <v>0</v>
      </c>
      <c r="L59" s="48">
        <v>0</v>
      </c>
      <c r="M59" s="48">
        <v>183363.97</v>
      </c>
      <c r="N59" s="48">
        <v>183363.97</v>
      </c>
      <c r="O59" s="48">
        <v>550092.03</v>
      </c>
      <c r="P59" s="103">
        <f t="shared" si="2"/>
        <v>0.24999995909775091</v>
      </c>
    </row>
    <row r="60" spans="1:16" ht="14.4" x14ac:dyDescent="0.2">
      <c r="A60" s="49" t="s">
        <v>688</v>
      </c>
      <c r="B60" s="49" t="s">
        <v>773</v>
      </c>
      <c r="C60" s="96" t="str">
        <f t="shared" si="1"/>
        <v>21374900 Actividades Centrales</v>
      </c>
      <c r="D60" s="49" t="s">
        <v>686</v>
      </c>
      <c r="E60" s="49" t="s">
        <v>254</v>
      </c>
      <c r="F60" s="49" t="s">
        <v>255</v>
      </c>
      <c r="G60" s="48">
        <v>10000000</v>
      </c>
      <c r="H60" s="48">
        <v>10000000</v>
      </c>
      <c r="I60" s="48">
        <v>8000000</v>
      </c>
      <c r="J60" s="48">
        <v>0</v>
      </c>
      <c r="K60" s="48">
        <v>2619532.41</v>
      </c>
      <c r="L60" s="48">
        <v>0</v>
      </c>
      <c r="M60" s="48">
        <v>3029085.5</v>
      </c>
      <c r="N60" s="48">
        <v>3029085.5</v>
      </c>
      <c r="O60" s="48">
        <v>4351382.09</v>
      </c>
      <c r="P60" s="103">
        <f t="shared" si="2"/>
        <v>0.30290855</v>
      </c>
    </row>
    <row r="61" spans="1:16" ht="14.4" x14ac:dyDescent="0.2">
      <c r="A61" s="49" t="s">
        <v>688</v>
      </c>
      <c r="B61" s="49" t="s">
        <v>773</v>
      </c>
      <c r="C61" s="96" t="str">
        <f t="shared" si="1"/>
        <v>21374900 Actividades Centrales</v>
      </c>
      <c r="D61" s="49" t="s">
        <v>686</v>
      </c>
      <c r="E61" s="49" t="s">
        <v>258</v>
      </c>
      <c r="F61" s="49" t="s">
        <v>259</v>
      </c>
      <c r="G61" s="48">
        <v>1853722</v>
      </c>
      <c r="H61" s="48">
        <v>1853722</v>
      </c>
      <c r="I61" s="48">
        <v>1540291.5</v>
      </c>
      <c r="J61" s="48">
        <v>0</v>
      </c>
      <c r="K61" s="48">
        <v>723200</v>
      </c>
      <c r="L61" s="48">
        <v>0</v>
      </c>
      <c r="M61" s="48">
        <v>449498.72</v>
      </c>
      <c r="N61" s="48">
        <v>449498.72</v>
      </c>
      <c r="O61" s="48">
        <v>681023.28</v>
      </c>
      <c r="P61" s="103">
        <f t="shared" si="2"/>
        <v>0.24248442862521996</v>
      </c>
    </row>
    <row r="62" spans="1:16" ht="14.4" x14ac:dyDescent="0.2">
      <c r="A62" s="49" t="s">
        <v>688</v>
      </c>
      <c r="B62" s="49" t="s">
        <v>773</v>
      </c>
      <c r="C62" s="96" t="str">
        <f t="shared" si="1"/>
        <v>21374900 Actividades Centrales</v>
      </c>
      <c r="D62" s="49" t="s">
        <v>686</v>
      </c>
      <c r="E62" s="49" t="s">
        <v>260</v>
      </c>
      <c r="F62" s="49" t="s">
        <v>261</v>
      </c>
      <c r="G62" s="48">
        <v>100859286</v>
      </c>
      <c r="H62" s="48">
        <v>95134886</v>
      </c>
      <c r="I62" s="48">
        <v>29876214.5</v>
      </c>
      <c r="J62" s="48">
        <v>0</v>
      </c>
      <c r="K62" s="48">
        <v>15994644.439999999</v>
      </c>
      <c r="L62" s="48">
        <v>0</v>
      </c>
      <c r="M62" s="48">
        <v>3231670.57</v>
      </c>
      <c r="N62" s="48">
        <v>3231670.57</v>
      </c>
      <c r="O62" s="48">
        <v>75908570.989999995</v>
      </c>
      <c r="P62" s="103">
        <f t="shared" si="2"/>
        <v>3.396935347144895E-2</v>
      </c>
    </row>
    <row r="63" spans="1:16" ht="14.4" x14ac:dyDescent="0.2">
      <c r="A63" s="49" t="s">
        <v>688</v>
      </c>
      <c r="B63" s="49" t="s">
        <v>773</v>
      </c>
      <c r="C63" s="96" t="str">
        <f t="shared" si="1"/>
        <v>21374900 Actividades Centrales</v>
      </c>
      <c r="D63" s="49" t="s">
        <v>686</v>
      </c>
      <c r="E63" s="49" t="s">
        <v>262</v>
      </c>
      <c r="F63" s="49" t="s">
        <v>263</v>
      </c>
      <c r="G63" s="48">
        <v>600844</v>
      </c>
      <c r="H63" s="48">
        <v>600844</v>
      </c>
      <c r="I63" s="48">
        <v>300633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600844</v>
      </c>
      <c r="P63" s="103">
        <f t="shared" si="2"/>
        <v>0</v>
      </c>
    </row>
    <row r="64" spans="1:16" ht="14.4" x14ac:dyDescent="0.2">
      <c r="A64" s="49" t="s">
        <v>688</v>
      </c>
      <c r="B64" s="49" t="s">
        <v>773</v>
      </c>
      <c r="C64" s="96" t="str">
        <f t="shared" si="1"/>
        <v>21374900 Actividades Centrales</v>
      </c>
      <c r="D64" s="49" t="s">
        <v>686</v>
      </c>
      <c r="E64" s="49" t="s">
        <v>264</v>
      </c>
      <c r="F64" s="49" t="s">
        <v>265</v>
      </c>
      <c r="G64" s="48">
        <v>600000</v>
      </c>
      <c r="H64" s="48">
        <v>600000</v>
      </c>
      <c r="I64" s="48">
        <v>600000</v>
      </c>
      <c r="J64" s="48">
        <v>0</v>
      </c>
      <c r="K64" s="48">
        <v>0</v>
      </c>
      <c r="L64" s="48">
        <v>0</v>
      </c>
      <c r="M64" s="48">
        <v>600000</v>
      </c>
      <c r="N64" s="48">
        <v>600000</v>
      </c>
      <c r="O64" s="48">
        <v>0</v>
      </c>
      <c r="P64" s="103">
        <f t="shared" si="2"/>
        <v>1</v>
      </c>
    </row>
    <row r="65" spans="1:16" ht="14.4" x14ac:dyDescent="0.2">
      <c r="A65" s="49" t="s">
        <v>688</v>
      </c>
      <c r="B65" s="49" t="s">
        <v>773</v>
      </c>
      <c r="C65" s="96" t="str">
        <f t="shared" si="1"/>
        <v>21374900 Actividades Centrales</v>
      </c>
      <c r="D65" s="49" t="s">
        <v>686</v>
      </c>
      <c r="E65" s="49" t="s">
        <v>268</v>
      </c>
      <c r="F65" s="49" t="s">
        <v>269</v>
      </c>
      <c r="G65" s="48">
        <v>600000</v>
      </c>
      <c r="H65" s="48">
        <v>600000</v>
      </c>
      <c r="I65" s="48">
        <v>600000</v>
      </c>
      <c r="J65" s="48">
        <v>0</v>
      </c>
      <c r="K65" s="48">
        <v>0</v>
      </c>
      <c r="L65" s="48">
        <v>0</v>
      </c>
      <c r="M65" s="48">
        <v>600000</v>
      </c>
      <c r="N65" s="48">
        <v>600000</v>
      </c>
      <c r="O65" s="48">
        <v>0</v>
      </c>
      <c r="P65" s="103">
        <f t="shared" si="2"/>
        <v>1</v>
      </c>
    </row>
    <row r="66" spans="1:16" ht="14.4" x14ac:dyDescent="0.2">
      <c r="A66" s="49" t="s">
        <v>688</v>
      </c>
      <c r="B66" s="49" t="s">
        <v>773</v>
      </c>
      <c r="C66" s="96" t="str">
        <f t="shared" si="1"/>
        <v>21374900 Actividades Centrales</v>
      </c>
      <c r="D66" s="49" t="s">
        <v>686</v>
      </c>
      <c r="E66" s="49" t="s">
        <v>270</v>
      </c>
      <c r="F66" s="49" t="s">
        <v>271</v>
      </c>
      <c r="G66" s="48">
        <v>1200000</v>
      </c>
      <c r="H66" s="48">
        <v>1200000</v>
      </c>
      <c r="I66" s="48">
        <v>600000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1200000</v>
      </c>
      <c r="P66" s="103">
        <f t="shared" si="2"/>
        <v>0</v>
      </c>
    </row>
    <row r="67" spans="1:16" ht="14.4" x14ac:dyDescent="0.2">
      <c r="A67" s="49" t="s">
        <v>688</v>
      </c>
      <c r="B67" s="49" t="s">
        <v>773</v>
      </c>
      <c r="C67" s="96" t="str">
        <f t="shared" si="1"/>
        <v>21374900 Actividades Centrales</v>
      </c>
      <c r="D67" s="49" t="s">
        <v>686</v>
      </c>
      <c r="E67" s="49" t="s">
        <v>274</v>
      </c>
      <c r="F67" s="49" t="s">
        <v>275</v>
      </c>
      <c r="G67" s="48">
        <v>1200000</v>
      </c>
      <c r="H67" s="48">
        <v>1200000</v>
      </c>
      <c r="I67" s="48">
        <v>600000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1200000</v>
      </c>
      <c r="P67" s="103">
        <f t="shared" si="2"/>
        <v>0</v>
      </c>
    </row>
    <row r="68" spans="1:16" ht="14.4" x14ac:dyDescent="0.2">
      <c r="A68" s="49" t="s">
        <v>688</v>
      </c>
      <c r="B68" s="49" t="s">
        <v>773</v>
      </c>
      <c r="C68" s="96" t="str">
        <f t="shared" si="1"/>
        <v>21374900 Actividades Centrales</v>
      </c>
      <c r="D68" s="49" t="s">
        <v>686</v>
      </c>
      <c r="E68" s="49" t="s">
        <v>278</v>
      </c>
      <c r="F68" s="49" t="s">
        <v>279</v>
      </c>
      <c r="G68" s="48">
        <v>25524367</v>
      </c>
      <c r="H68" s="48">
        <v>25524367</v>
      </c>
      <c r="I68" s="48">
        <v>22172787.34</v>
      </c>
      <c r="J68" s="48">
        <v>2026638.36</v>
      </c>
      <c r="K68" s="48">
        <v>5949784.1500000004</v>
      </c>
      <c r="L68" s="48">
        <v>0</v>
      </c>
      <c r="M68" s="48">
        <v>8724831.3100000005</v>
      </c>
      <c r="N68" s="48">
        <v>8724831.3100000005</v>
      </c>
      <c r="O68" s="48">
        <v>8823113.1799999997</v>
      </c>
      <c r="P68" s="103">
        <f t="shared" si="2"/>
        <v>0.34182361153167873</v>
      </c>
    </row>
    <row r="69" spans="1:16" ht="14.4" x14ac:dyDescent="0.2">
      <c r="A69" s="49" t="s">
        <v>688</v>
      </c>
      <c r="B69" s="49" t="s">
        <v>773</v>
      </c>
      <c r="C69" s="96" t="str">
        <f t="shared" si="1"/>
        <v>21374900 Actividades Centrales</v>
      </c>
      <c r="D69" s="49" t="s">
        <v>686</v>
      </c>
      <c r="E69" s="49" t="s">
        <v>280</v>
      </c>
      <c r="F69" s="49" t="s">
        <v>281</v>
      </c>
      <c r="G69" s="48">
        <v>14450000</v>
      </c>
      <c r="H69" s="48">
        <v>17450000</v>
      </c>
      <c r="I69" s="48">
        <v>17320715</v>
      </c>
      <c r="J69" s="48">
        <v>2026638.36</v>
      </c>
      <c r="K69" s="48">
        <v>5949390.1500000004</v>
      </c>
      <c r="L69" s="48">
        <v>0</v>
      </c>
      <c r="M69" s="48">
        <v>8191465.3099999996</v>
      </c>
      <c r="N69" s="48">
        <v>8191465.3099999996</v>
      </c>
      <c r="O69" s="48">
        <v>1282506.18</v>
      </c>
      <c r="P69" s="103">
        <f t="shared" si="2"/>
        <v>0.46942494613180513</v>
      </c>
    </row>
    <row r="70" spans="1:16" ht="14.4" x14ac:dyDescent="0.2">
      <c r="A70" s="49" t="s">
        <v>688</v>
      </c>
      <c r="B70" s="49" t="s">
        <v>773</v>
      </c>
      <c r="C70" s="96" t="str">
        <f t="shared" ref="C70:C133" si="3">+CONCATENATE(A70," ",B70)</f>
        <v>21374900 Actividades Centrales</v>
      </c>
      <c r="D70" s="49" t="s">
        <v>686</v>
      </c>
      <c r="E70" s="49" t="s">
        <v>282</v>
      </c>
      <c r="F70" s="49" t="s">
        <v>283</v>
      </c>
      <c r="G70" s="48">
        <v>10000000</v>
      </c>
      <c r="H70" s="48">
        <v>13000000</v>
      </c>
      <c r="I70" s="48">
        <v>13000000</v>
      </c>
      <c r="J70" s="48">
        <v>0</v>
      </c>
      <c r="K70" s="48">
        <v>5949390.1500000004</v>
      </c>
      <c r="L70" s="48">
        <v>0</v>
      </c>
      <c r="M70" s="48">
        <v>7050609.8499999996</v>
      </c>
      <c r="N70" s="48">
        <v>7050609.8499999996</v>
      </c>
      <c r="O70" s="48">
        <v>0</v>
      </c>
      <c r="P70" s="103">
        <f t="shared" ref="P70:P133" si="4">+IFERROR(M70/H70,0)</f>
        <v>0.54235460384615386</v>
      </c>
    </row>
    <row r="71" spans="1:16" ht="14.4" x14ac:dyDescent="0.2">
      <c r="A71" s="49" t="s">
        <v>688</v>
      </c>
      <c r="B71" s="49" t="s">
        <v>773</v>
      </c>
      <c r="C71" s="96" t="str">
        <f t="shared" si="3"/>
        <v>21374900 Actividades Centrales</v>
      </c>
      <c r="D71" s="49" t="s">
        <v>686</v>
      </c>
      <c r="E71" s="49" t="s">
        <v>286</v>
      </c>
      <c r="F71" s="49" t="s">
        <v>287</v>
      </c>
      <c r="G71" s="48">
        <v>4450000</v>
      </c>
      <c r="H71" s="48">
        <v>4450000</v>
      </c>
      <c r="I71" s="48">
        <v>4320715</v>
      </c>
      <c r="J71" s="48">
        <v>2026638.36</v>
      </c>
      <c r="K71" s="48">
        <v>0</v>
      </c>
      <c r="L71" s="48">
        <v>0</v>
      </c>
      <c r="M71" s="48">
        <v>1140855.46</v>
      </c>
      <c r="N71" s="48">
        <v>1140855.46</v>
      </c>
      <c r="O71" s="48">
        <v>1282506.18</v>
      </c>
      <c r="P71" s="103">
        <f t="shared" si="4"/>
        <v>0.25637201348314603</v>
      </c>
    </row>
    <row r="72" spans="1:16" ht="14.4" x14ac:dyDescent="0.2">
      <c r="A72" s="49" t="s">
        <v>688</v>
      </c>
      <c r="B72" s="49" t="s">
        <v>773</v>
      </c>
      <c r="C72" s="96" t="str">
        <f t="shared" si="3"/>
        <v>21374900 Actividades Centrales</v>
      </c>
      <c r="D72" s="49" t="s">
        <v>686</v>
      </c>
      <c r="E72" s="49" t="s">
        <v>290</v>
      </c>
      <c r="F72" s="49" t="s">
        <v>291</v>
      </c>
      <c r="G72" s="48">
        <v>2370715</v>
      </c>
      <c r="H72" s="48">
        <v>2370715</v>
      </c>
      <c r="I72" s="48">
        <v>1050333.3400000001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2370715</v>
      </c>
      <c r="P72" s="103">
        <f t="shared" si="4"/>
        <v>0</v>
      </c>
    </row>
    <row r="73" spans="1:16" ht="14.4" x14ac:dyDescent="0.2">
      <c r="A73" s="49" t="s">
        <v>688</v>
      </c>
      <c r="B73" s="49" t="s">
        <v>773</v>
      </c>
      <c r="C73" s="96" t="str">
        <f t="shared" si="3"/>
        <v>21374900 Actividades Centrales</v>
      </c>
      <c r="D73" s="49" t="s">
        <v>686</v>
      </c>
      <c r="E73" s="49" t="s">
        <v>292</v>
      </c>
      <c r="F73" s="49" t="s">
        <v>293</v>
      </c>
      <c r="G73" s="48">
        <v>270715</v>
      </c>
      <c r="H73" s="48">
        <v>270715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270715</v>
      </c>
      <c r="P73" s="103">
        <f t="shared" si="4"/>
        <v>0</v>
      </c>
    </row>
    <row r="74" spans="1:16" ht="14.4" x14ac:dyDescent="0.2">
      <c r="A74" s="49" t="s">
        <v>688</v>
      </c>
      <c r="B74" s="49" t="s">
        <v>773</v>
      </c>
      <c r="C74" s="96" t="str">
        <f t="shared" si="3"/>
        <v>21374900 Actividades Centrales</v>
      </c>
      <c r="D74" s="49" t="s">
        <v>686</v>
      </c>
      <c r="E74" s="49" t="s">
        <v>294</v>
      </c>
      <c r="F74" s="49" t="s">
        <v>295</v>
      </c>
      <c r="G74" s="48">
        <v>2100000</v>
      </c>
      <c r="H74" s="48">
        <v>2100000</v>
      </c>
      <c r="I74" s="48">
        <v>1050333.3400000001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2100000</v>
      </c>
      <c r="P74" s="103">
        <f t="shared" si="4"/>
        <v>0</v>
      </c>
    </row>
    <row r="75" spans="1:16" ht="14.4" x14ac:dyDescent="0.2">
      <c r="A75" s="49" t="s">
        <v>688</v>
      </c>
      <c r="B75" s="49" t="s">
        <v>773</v>
      </c>
      <c r="C75" s="96" t="str">
        <f t="shared" si="3"/>
        <v>21374900 Actividades Centrales</v>
      </c>
      <c r="D75" s="49" t="s">
        <v>686</v>
      </c>
      <c r="E75" s="49" t="s">
        <v>296</v>
      </c>
      <c r="F75" s="49" t="s">
        <v>297</v>
      </c>
      <c r="G75" s="48">
        <v>3000000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103">
        <f t="shared" si="4"/>
        <v>0</v>
      </c>
    </row>
    <row r="76" spans="1:16" ht="14.4" x14ac:dyDescent="0.2">
      <c r="A76" s="49" t="s">
        <v>688</v>
      </c>
      <c r="B76" s="49" t="s">
        <v>773</v>
      </c>
      <c r="C76" s="96" t="str">
        <f t="shared" si="3"/>
        <v>21374900 Actividades Centrales</v>
      </c>
      <c r="D76" s="49" t="s">
        <v>686</v>
      </c>
      <c r="E76" s="49" t="s">
        <v>304</v>
      </c>
      <c r="F76" s="49" t="s">
        <v>305</v>
      </c>
      <c r="G76" s="48">
        <v>3000000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103">
        <f t="shared" si="4"/>
        <v>0</v>
      </c>
    </row>
    <row r="77" spans="1:16" ht="14.4" x14ac:dyDescent="0.2">
      <c r="A77" s="49" t="s">
        <v>688</v>
      </c>
      <c r="B77" s="49" t="s">
        <v>773</v>
      </c>
      <c r="C77" s="96" t="str">
        <f t="shared" si="3"/>
        <v>21374900 Actividades Centrales</v>
      </c>
      <c r="D77" s="49" t="s">
        <v>686</v>
      </c>
      <c r="E77" s="49" t="s">
        <v>312</v>
      </c>
      <c r="F77" s="49" t="s">
        <v>313</v>
      </c>
      <c r="G77" s="48">
        <v>1403652</v>
      </c>
      <c r="H77" s="48">
        <v>1403652</v>
      </c>
      <c r="I77" s="48">
        <v>731239</v>
      </c>
      <c r="J77" s="48">
        <v>0</v>
      </c>
      <c r="K77" s="48">
        <v>0</v>
      </c>
      <c r="L77" s="48">
        <v>0</v>
      </c>
      <c r="M77" s="48">
        <v>58760</v>
      </c>
      <c r="N77" s="48">
        <v>58760</v>
      </c>
      <c r="O77" s="48">
        <v>1344892</v>
      </c>
      <c r="P77" s="103">
        <f t="shared" si="4"/>
        <v>4.1862227959636719E-2</v>
      </c>
    </row>
    <row r="78" spans="1:16" ht="14.4" x14ac:dyDescent="0.2">
      <c r="A78" s="49" t="s">
        <v>688</v>
      </c>
      <c r="B78" s="49" t="s">
        <v>773</v>
      </c>
      <c r="C78" s="96" t="str">
        <f t="shared" si="3"/>
        <v>21374900 Actividades Centrales</v>
      </c>
      <c r="D78" s="49" t="s">
        <v>686</v>
      </c>
      <c r="E78" s="49" t="s">
        <v>314</v>
      </c>
      <c r="F78" s="49" t="s">
        <v>315</v>
      </c>
      <c r="G78" s="48">
        <v>100000</v>
      </c>
      <c r="H78" s="48">
        <v>100000</v>
      </c>
      <c r="I78" s="48">
        <v>50000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100000</v>
      </c>
      <c r="P78" s="103">
        <f t="shared" si="4"/>
        <v>0</v>
      </c>
    </row>
    <row r="79" spans="1:16" ht="14.4" x14ac:dyDescent="0.2">
      <c r="A79" s="49" t="s">
        <v>688</v>
      </c>
      <c r="B79" s="49" t="s">
        <v>773</v>
      </c>
      <c r="C79" s="96" t="str">
        <f t="shared" si="3"/>
        <v>21374900 Actividades Centrales</v>
      </c>
      <c r="D79" s="49" t="s">
        <v>686</v>
      </c>
      <c r="E79" s="49" t="s">
        <v>316</v>
      </c>
      <c r="F79" s="49" t="s">
        <v>317</v>
      </c>
      <c r="G79" s="48">
        <v>1303652</v>
      </c>
      <c r="H79" s="48">
        <v>1303652</v>
      </c>
      <c r="I79" s="48">
        <v>681239</v>
      </c>
      <c r="J79" s="48">
        <v>0</v>
      </c>
      <c r="K79" s="48">
        <v>0</v>
      </c>
      <c r="L79" s="48">
        <v>0</v>
      </c>
      <c r="M79" s="48">
        <v>58760</v>
      </c>
      <c r="N79" s="48">
        <v>58760</v>
      </c>
      <c r="O79" s="48">
        <v>1244892</v>
      </c>
      <c r="P79" s="103">
        <f t="shared" si="4"/>
        <v>4.5073378478305559E-2</v>
      </c>
    </row>
    <row r="80" spans="1:16" ht="14.4" x14ac:dyDescent="0.2">
      <c r="A80" s="49" t="s">
        <v>688</v>
      </c>
      <c r="B80" s="49" t="s">
        <v>773</v>
      </c>
      <c r="C80" s="96" t="str">
        <f t="shared" si="3"/>
        <v>21374900 Actividades Centrales</v>
      </c>
      <c r="D80" s="49" t="s">
        <v>686</v>
      </c>
      <c r="E80" s="49" t="s">
        <v>318</v>
      </c>
      <c r="F80" s="49" t="s">
        <v>319</v>
      </c>
      <c r="G80" s="48">
        <v>4300000</v>
      </c>
      <c r="H80" s="48">
        <v>4300000</v>
      </c>
      <c r="I80" s="48">
        <v>3070500</v>
      </c>
      <c r="J80" s="48">
        <v>0</v>
      </c>
      <c r="K80" s="48">
        <v>394</v>
      </c>
      <c r="L80" s="48">
        <v>0</v>
      </c>
      <c r="M80" s="48">
        <v>474606</v>
      </c>
      <c r="N80" s="48">
        <v>474606</v>
      </c>
      <c r="O80" s="48">
        <v>3825000</v>
      </c>
      <c r="P80" s="103">
        <f t="shared" si="4"/>
        <v>0.11037348837209303</v>
      </c>
    </row>
    <row r="81" spans="1:16" ht="14.4" x14ac:dyDescent="0.2">
      <c r="A81" s="49" t="s">
        <v>688</v>
      </c>
      <c r="B81" s="49" t="s">
        <v>773</v>
      </c>
      <c r="C81" s="96" t="str">
        <f t="shared" si="3"/>
        <v>21374900 Actividades Centrales</v>
      </c>
      <c r="D81" s="49" t="s">
        <v>686</v>
      </c>
      <c r="E81" s="49" t="s">
        <v>320</v>
      </c>
      <c r="F81" s="49" t="s">
        <v>321</v>
      </c>
      <c r="G81" s="48">
        <v>1000000</v>
      </c>
      <c r="H81" s="48">
        <v>1000000</v>
      </c>
      <c r="I81" s="48">
        <v>995000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1000000</v>
      </c>
      <c r="P81" s="103">
        <f t="shared" si="4"/>
        <v>0</v>
      </c>
    </row>
    <row r="82" spans="1:16" ht="14.4" x14ac:dyDescent="0.2">
      <c r="A82" s="49" t="s">
        <v>688</v>
      </c>
      <c r="B82" s="49" t="s">
        <v>773</v>
      </c>
      <c r="C82" s="96" t="str">
        <f t="shared" si="3"/>
        <v>21374900 Actividades Centrales</v>
      </c>
      <c r="D82" s="49" t="s">
        <v>686</v>
      </c>
      <c r="E82" s="49" t="s">
        <v>324</v>
      </c>
      <c r="F82" s="49" t="s">
        <v>325</v>
      </c>
      <c r="G82" s="48">
        <v>1500000</v>
      </c>
      <c r="H82" s="48">
        <v>1500000</v>
      </c>
      <c r="I82" s="48">
        <v>1175500</v>
      </c>
      <c r="J82" s="48">
        <v>0</v>
      </c>
      <c r="K82" s="48">
        <v>394</v>
      </c>
      <c r="L82" s="48">
        <v>0</v>
      </c>
      <c r="M82" s="48">
        <v>474606</v>
      </c>
      <c r="N82" s="48">
        <v>474606</v>
      </c>
      <c r="O82" s="48">
        <v>1025000</v>
      </c>
      <c r="P82" s="103">
        <f t="shared" si="4"/>
        <v>0.31640400000000002</v>
      </c>
    </row>
    <row r="83" spans="1:16" ht="14.4" x14ac:dyDescent="0.2">
      <c r="A83" s="49" t="s">
        <v>688</v>
      </c>
      <c r="B83" s="49" t="s">
        <v>773</v>
      </c>
      <c r="C83" s="96" t="str">
        <f t="shared" si="3"/>
        <v>21374900 Actividades Centrales</v>
      </c>
      <c r="D83" s="49" t="s">
        <v>686</v>
      </c>
      <c r="E83" s="49" t="s">
        <v>328</v>
      </c>
      <c r="F83" s="49" t="s">
        <v>329</v>
      </c>
      <c r="G83" s="48">
        <v>1500000</v>
      </c>
      <c r="H83" s="48">
        <v>1500000</v>
      </c>
      <c r="I83" s="48">
        <v>750000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1500000</v>
      </c>
      <c r="P83" s="103">
        <f t="shared" si="4"/>
        <v>0</v>
      </c>
    </row>
    <row r="84" spans="1:16" ht="14.4" x14ac:dyDescent="0.2">
      <c r="A84" s="49" t="s">
        <v>688</v>
      </c>
      <c r="B84" s="49" t="s">
        <v>773</v>
      </c>
      <c r="C84" s="96" t="str">
        <f t="shared" si="3"/>
        <v>21374900 Actividades Centrales</v>
      </c>
      <c r="D84" s="49" t="s">
        <v>686</v>
      </c>
      <c r="E84" s="49" t="s">
        <v>330</v>
      </c>
      <c r="F84" s="49" t="s">
        <v>331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103">
        <f t="shared" si="4"/>
        <v>0</v>
      </c>
    </row>
    <row r="85" spans="1:16" ht="14.4" x14ac:dyDescent="0.2">
      <c r="A85" s="49" t="s">
        <v>688</v>
      </c>
      <c r="B85" s="49" t="s">
        <v>773</v>
      </c>
      <c r="C85" s="96" t="str">
        <f t="shared" si="3"/>
        <v>21374900 Actividades Centrales</v>
      </c>
      <c r="D85" s="49" t="s">
        <v>686</v>
      </c>
      <c r="E85" s="49" t="s">
        <v>332</v>
      </c>
      <c r="F85" s="49" t="s">
        <v>333</v>
      </c>
      <c r="G85" s="48">
        <v>300000</v>
      </c>
      <c r="H85" s="48">
        <v>300000</v>
      </c>
      <c r="I85" s="48">
        <v>150000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300000</v>
      </c>
      <c r="P85" s="103">
        <f t="shared" si="4"/>
        <v>0</v>
      </c>
    </row>
    <row r="86" spans="1:16" ht="14.4" x14ac:dyDescent="0.2">
      <c r="A86" s="49" t="s">
        <v>688</v>
      </c>
      <c r="B86" s="49" t="s">
        <v>773</v>
      </c>
      <c r="C86" s="96" t="str">
        <f t="shared" si="3"/>
        <v>21374900 Actividades Centrales</v>
      </c>
      <c r="D86" s="49" t="s">
        <v>686</v>
      </c>
      <c r="E86" s="49" t="s">
        <v>372</v>
      </c>
      <c r="F86" s="49" t="s">
        <v>373</v>
      </c>
      <c r="G86" s="48">
        <v>4160983882</v>
      </c>
      <c r="H86" s="48">
        <v>4160983882</v>
      </c>
      <c r="I86" s="48">
        <v>3477293537.3400002</v>
      </c>
      <c r="J86" s="48">
        <v>0</v>
      </c>
      <c r="K86" s="48">
        <v>598220310.13</v>
      </c>
      <c r="L86" s="48">
        <v>0</v>
      </c>
      <c r="M86" s="48">
        <v>1959074894.4100001</v>
      </c>
      <c r="N86" s="48">
        <v>1959074894.4100001</v>
      </c>
      <c r="O86" s="48">
        <v>1603688677.46</v>
      </c>
      <c r="P86" s="103">
        <f t="shared" si="4"/>
        <v>0.47082011129261087</v>
      </c>
    </row>
    <row r="87" spans="1:16" ht="14.4" x14ac:dyDescent="0.2">
      <c r="A87" s="49" t="s">
        <v>688</v>
      </c>
      <c r="B87" s="49" t="s">
        <v>773</v>
      </c>
      <c r="C87" s="96" t="str">
        <f t="shared" si="3"/>
        <v>21374900 Actividades Centrales</v>
      </c>
      <c r="D87" s="49" t="s">
        <v>686</v>
      </c>
      <c r="E87" s="49" t="s">
        <v>374</v>
      </c>
      <c r="F87" s="49" t="s">
        <v>375</v>
      </c>
      <c r="G87" s="48">
        <v>1114983200</v>
      </c>
      <c r="H87" s="48">
        <v>1114983200</v>
      </c>
      <c r="I87" s="48">
        <v>927637452</v>
      </c>
      <c r="J87" s="48">
        <v>0</v>
      </c>
      <c r="K87" s="48">
        <v>188680000.15000001</v>
      </c>
      <c r="L87" s="48">
        <v>0</v>
      </c>
      <c r="M87" s="48">
        <v>650009392.04999995</v>
      </c>
      <c r="N87" s="48">
        <v>650009392.04999995</v>
      </c>
      <c r="O87" s="48">
        <v>276293807.80000001</v>
      </c>
      <c r="P87" s="103">
        <f t="shared" si="4"/>
        <v>0.58297684848525066</v>
      </c>
    </row>
    <row r="88" spans="1:16" ht="14.4" x14ac:dyDescent="0.2">
      <c r="A88" s="49" t="s">
        <v>688</v>
      </c>
      <c r="B88" s="49" t="s">
        <v>773</v>
      </c>
      <c r="C88" s="96" t="str">
        <f t="shared" si="3"/>
        <v>21374900 Actividades Centrales</v>
      </c>
      <c r="D88" s="49" t="s">
        <v>686</v>
      </c>
      <c r="E88" s="49" t="s">
        <v>376</v>
      </c>
      <c r="F88" s="49" t="s">
        <v>377</v>
      </c>
      <c r="G88" s="48">
        <v>42303602</v>
      </c>
      <c r="H88" s="48">
        <v>42303602</v>
      </c>
      <c r="I88" s="48">
        <v>41561812</v>
      </c>
      <c r="J88" s="48">
        <v>0</v>
      </c>
      <c r="K88" s="48">
        <v>9508657.1099999994</v>
      </c>
      <c r="L88" s="48">
        <v>0</v>
      </c>
      <c r="M88" s="48">
        <v>24334224.489999998</v>
      </c>
      <c r="N88" s="48">
        <v>24334224.489999998</v>
      </c>
      <c r="O88" s="48">
        <v>8460720.4000000004</v>
      </c>
      <c r="P88" s="103">
        <f t="shared" si="4"/>
        <v>0.57522819191613983</v>
      </c>
    </row>
    <row r="89" spans="1:16" ht="14.4" x14ac:dyDescent="0.2">
      <c r="A89" s="49" t="s">
        <v>688</v>
      </c>
      <c r="B89" s="49" t="s">
        <v>773</v>
      </c>
      <c r="C89" s="96" t="str">
        <f t="shared" si="3"/>
        <v>21374900 Actividades Centrales</v>
      </c>
      <c r="D89" s="49" t="s">
        <v>686</v>
      </c>
      <c r="E89" s="49" t="s">
        <v>397</v>
      </c>
      <c r="F89" s="49" t="s">
        <v>398</v>
      </c>
      <c r="G89" s="48">
        <v>6736242</v>
      </c>
      <c r="H89" s="48">
        <v>6736242</v>
      </c>
      <c r="I89" s="48">
        <v>6618123</v>
      </c>
      <c r="J89" s="48">
        <v>0</v>
      </c>
      <c r="K89" s="48">
        <v>1514117.04</v>
      </c>
      <c r="L89" s="48">
        <v>0</v>
      </c>
      <c r="M89" s="48">
        <v>3874876.56</v>
      </c>
      <c r="N89" s="48">
        <v>3874876.56</v>
      </c>
      <c r="O89" s="48">
        <v>1347248.4</v>
      </c>
      <c r="P89" s="103">
        <f t="shared" si="4"/>
        <v>0.57522822962714226</v>
      </c>
    </row>
    <row r="90" spans="1:16" ht="14.4" x14ac:dyDescent="0.2">
      <c r="A90" s="49" t="s">
        <v>688</v>
      </c>
      <c r="B90" s="49" t="s">
        <v>773</v>
      </c>
      <c r="C90" s="96" t="str">
        <f t="shared" si="3"/>
        <v>21374900 Actividades Centrales</v>
      </c>
      <c r="D90" s="49" t="s">
        <v>686</v>
      </c>
      <c r="E90" s="49" t="s">
        <v>600</v>
      </c>
      <c r="F90" s="49" t="s">
        <v>601</v>
      </c>
      <c r="G90" s="48">
        <v>1065943356</v>
      </c>
      <c r="H90" s="48">
        <v>1065943356</v>
      </c>
      <c r="I90" s="48">
        <v>879457517</v>
      </c>
      <c r="J90" s="48">
        <v>0</v>
      </c>
      <c r="K90" s="48">
        <v>177657226</v>
      </c>
      <c r="L90" s="48">
        <v>0</v>
      </c>
      <c r="M90" s="48">
        <v>621800291</v>
      </c>
      <c r="N90" s="48">
        <v>621800291</v>
      </c>
      <c r="O90" s="48">
        <v>266485839</v>
      </c>
      <c r="P90" s="103">
        <f t="shared" si="4"/>
        <v>0.58333333333333337</v>
      </c>
    </row>
    <row r="91" spans="1:16" ht="14.4" x14ac:dyDescent="0.2">
      <c r="A91" s="49" t="s">
        <v>688</v>
      </c>
      <c r="B91" s="49" t="s">
        <v>773</v>
      </c>
      <c r="C91" s="96" t="str">
        <f t="shared" si="3"/>
        <v>21374900 Actividades Centrales</v>
      </c>
      <c r="D91" s="49" t="s">
        <v>686</v>
      </c>
      <c r="E91" s="49" t="s">
        <v>602</v>
      </c>
      <c r="F91" s="49" t="s">
        <v>603</v>
      </c>
      <c r="G91" s="48">
        <v>121730000</v>
      </c>
      <c r="H91" s="48">
        <v>121730000</v>
      </c>
      <c r="I91" s="48">
        <v>96730000</v>
      </c>
      <c r="J91" s="48">
        <v>0</v>
      </c>
      <c r="K91" s="48">
        <v>39000000</v>
      </c>
      <c r="L91" s="48">
        <v>0</v>
      </c>
      <c r="M91" s="48">
        <v>57362000</v>
      </c>
      <c r="N91" s="48">
        <v>57362000</v>
      </c>
      <c r="O91" s="48">
        <v>25368000</v>
      </c>
      <c r="P91" s="103">
        <f t="shared" si="4"/>
        <v>0.47122319888277336</v>
      </c>
    </row>
    <row r="92" spans="1:16" ht="14.4" x14ac:dyDescent="0.2">
      <c r="A92" s="49" t="s">
        <v>688</v>
      </c>
      <c r="B92" s="49" t="s">
        <v>773</v>
      </c>
      <c r="C92" s="96" t="str">
        <f t="shared" si="3"/>
        <v>21374900 Actividades Centrales</v>
      </c>
      <c r="D92" s="49" t="s">
        <v>686</v>
      </c>
      <c r="E92" s="49" t="s">
        <v>604</v>
      </c>
      <c r="F92" s="49" t="s">
        <v>605</v>
      </c>
      <c r="G92" s="48">
        <v>100000000</v>
      </c>
      <c r="H92" s="48">
        <v>100000000</v>
      </c>
      <c r="I92" s="48">
        <v>75000000</v>
      </c>
      <c r="J92" s="48">
        <v>0</v>
      </c>
      <c r="K92" s="48">
        <v>39000000</v>
      </c>
      <c r="L92" s="48">
        <v>0</v>
      </c>
      <c r="M92" s="48">
        <v>36000000</v>
      </c>
      <c r="N92" s="48">
        <v>36000000</v>
      </c>
      <c r="O92" s="48">
        <v>25000000</v>
      </c>
      <c r="P92" s="103">
        <f t="shared" si="4"/>
        <v>0.36</v>
      </c>
    </row>
    <row r="93" spans="1:16" ht="14.4" x14ac:dyDescent="0.2">
      <c r="A93" s="49" t="s">
        <v>688</v>
      </c>
      <c r="B93" s="49" t="s">
        <v>773</v>
      </c>
      <c r="C93" s="96" t="str">
        <f t="shared" si="3"/>
        <v>21374900 Actividades Centrales</v>
      </c>
      <c r="D93" s="49" t="s">
        <v>686</v>
      </c>
      <c r="E93" s="49" t="s">
        <v>606</v>
      </c>
      <c r="F93" s="49" t="s">
        <v>607</v>
      </c>
      <c r="G93" s="48">
        <v>21730000</v>
      </c>
      <c r="H93" s="48">
        <v>21730000</v>
      </c>
      <c r="I93" s="48">
        <v>21730000</v>
      </c>
      <c r="J93" s="48">
        <v>0</v>
      </c>
      <c r="K93" s="48">
        <v>0</v>
      </c>
      <c r="L93" s="48">
        <v>0</v>
      </c>
      <c r="M93" s="48">
        <v>21362000</v>
      </c>
      <c r="N93" s="48">
        <v>21362000</v>
      </c>
      <c r="O93" s="48">
        <v>368000</v>
      </c>
      <c r="P93" s="103">
        <f t="shared" si="4"/>
        <v>0.98306488725264607</v>
      </c>
    </row>
    <row r="94" spans="1:16" ht="14.4" x14ac:dyDescent="0.2">
      <c r="A94" s="49" t="s">
        <v>688</v>
      </c>
      <c r="B94" s="49" t="s">
        <v>773</v>
      </c>
      <c r="C94" s="96" t="str">
        <f t="shared" si="3"/>
        <v>21374900 Actividades Centrales</v>
      </c>
      <c r="D94" s="49" t="s">
        <v>686</v>
      </c>
      <c r="E94" s="49" t="s">
        <v>608</v>
      </c>
      <c r="F94" s="49" t="s">
        <v>609</v>
      </c>
      <c r="G94" s="48">
        <v>46500000</v>
      </c>
      <c r="H94" s="48">
        <v>46500000</v>
      </c>
      <c r="I94" s="48">
        <v>28750000</v>
      </c>
      <c r="J94" s="48">
        <v>0</v>
      </c>
      <c r="K94" s="48">
        <v>0</v>
      </c>
      <c r="L94" s="48">
        <v>0</v>
      </c>
      <c r="M94" s="48">
        <v>5269147</v>
      </c>
      <c r="N94" s="48">
        <v>5269147</v>
      </c>
      <c r="O94" s="48">
        <v>41230853</v>
      </c>
      <c r="P94" s="103">
        <f t="shared" si="4"/>
        <v>0.11331498924731183</v>
      </c>
    </row>
    <row r="95" spans="1:16" ht="14.4" x14ac:dyDescent="0.2">
      <c r="A95" s="49" t="s">
        <v>688</v>
      </c>
      <c r="B95" s="49" t="s">
        <v>773</v>
      </c>
      <c r="C95" s="96" t="str">
        <f t="shared" si="3"/>
        <v>21374900 Actividades Centrales</v>
      </c>
      <c r="D95" s="49" t="s">
        <v>686</v>
      </c>
      <c r="E95" s="49" t="s">
        <v>610</v>
      </c>
      <c r="F95" s="49" t="s">
        <v>611</v>
      </c>
      <c r="G95" s="48">
        <v>31500000</v>
      </c>
      <c r="H95" s="48">
        <v>31500000</v>
      </c>
      <c r="I95" s="48">
        <v>15750000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31500000</v>
      </c>
      <c r="P95" s="103">
        <f t="shared" si="4"/>
        <v>0</v>
      </c>
    </row>
    <row r="96" spans="1:16" ht="14.4" x14ac:dyDescent="0.2">
      <c r="A96" s="49" t="s">
        <v>688</v>
      </c>
      <c r="B96" s="49" t="s">
        <v>773</v>
      </c>
      <c r="C96" s="96" t="str">
        <f t="shared" si="3"/>
        <v>21374900 Actividades Centrales</v>
      </c>
      <c r="D96" s="49" t="s">
        <v>686</v>
      </c>
      <c r="E96" s="49" t="s">
        <v>612</v>
      </c>
      <c r="F96" s="49" t="s">
        <v>613</v>
      </c>
      <c r="G96" s="48">
        <v>15000000</v>
      </c>
      <c r="H96" s="48">
        <v>15000000</v>
      </c>
      <c r="I96" s="48">
        <v>13000000</v>
      </c>
      <c r="J96" s="48">
        <v>0</v>
      </c>
      <c r="K96" s="48">
        <v>0</v>
      </c>
      <c r="L96" s="48">
        <v>0</v>
      </c>
      <c r="M96" s="48">
        <v>5269147</v>
      </c>
      <c r="N96" s="48">
        <v>5269147</v>
      </c>
      <c r="O96" s="48">
        <v>9730853</v>
      </c>
      <c r="P96" s="103">
        <f t="shared" si="4"/>
        <v>0.35127646666666668</v>
      </c>
    </row>
    <row r="97" spans="1:16" ht="14.4" x14ac:dyDescent="0.2">
      <c r="A97" s="49" t="s">
        <v>688</v>
      </c>
      <c r="B97" s="49" t="s">
        <v>773</v>
      </c>
      <c r="C97" s="96" t="str">
        <f t="shared" si="3"/>
        <v>21374900 Actividades Centrales</v>
      </c>
      <c r="D97" s="49" t="s">
        <v>686</v>
      </c>
      <c r="E97" s="49" t="s">
        <v>614</v>
      </c>
      <c r="F97" s="49" t="s">
        <v>615</v>
      </c>
      <c r="G97" s="48">
        <v>2860000000</v>
      </c>
      <c r="H97" s="48">
        <v>2860000000</v>
      </c>
      <c r="I97" s="48">
        <v>2413074665.3400002</v>
      </c>
      <c r="J97" s="48">
        <v>0</v>
      </c>
      <c r="K97" s="48">
        <v>369840915.33999997</v>
      </c>
      <c r="L97" s="48">
        <v>0</v>
      </c>
      <c r="M97" s="48">
        <v>1243233750</v>
      </c>
      <c r="N97" s="48">
        <v>1243233750</v>
      </c>
      <c r="O97" s="48">
        <v>1246925334.6600001</v>
      </c>
      <c r="P97" s="103">
        <f t="shared" si="4"/>
        <v>0.43469711538461536</v>
      </c>
    </row>
    <row r="98" spans="1:16" ht="14.4" x14ac:dyDescent="0.2">
      <c r="A98" s="49" t="s">
        <v>688</v>
      </c>
      <c r="B98" s="49" t="s">
        <v>773</v>
      </c>
      <c r="C98" s="96" t="str">
        <f t="shared" si="3"/>
        <v>21374900 Actividades Centrales</v>
      </c>
      <c r="D98" s="49" t="s">
        <v>686</v>
      </c>
      <c r="E98" s="49" t="s">
        <v>618</v>
      </c>
      <c r="F98" s="49" t="s">
        <v>619</v>
      </c>
      <c r="G98" s="48">
        <v>120000000</v>
      </c>
      <c r="H98" s="48">
        <v>120000000</v>
      </c>
      <c r="I98" s="48">
        <v>100000000</v>
      </c>
      <c r="J98" s="48">
        <v>0</v>
      </c>
      <c r="K98" s="48">
        <v>20000000</v>
      </c>
      <c r="L98" s="48">
        <v>0</v>
      </c>
      <c r="M98" s="48">
        <v>80000000</v>
      </c>
      <c r="N98" s="48">
        <v>80000000</v>
      </c>
      <c r="O98" s="48">
        <v>20000000</v>
      </c>
      <c r="P98" s="103">
        <f t="shared" si="4"/>
        <v>0.66666666666666663</v>
      </c>
    </row>
    <row r="99" spans="1:16" ht="14.4" x14ac:dyDescent="0.2">
      <c r="A99" s="49" t="s">
        <v>688</v>
      </c>
      <c r="B99" s="49" t="s">
        <v>773</v>
      </c>
      <c r="C99" s="96" t="str">
        <f t="shared" si="3"/>
        <v>21374900 Actividades Centrales</v>
      </c>
      <c r="D99" s="49" t="s">
        <v>686</v>
      </c>
      <c r="E99" s="49" t="s">
        <v>620</v>
      </c>
      <c r="F99" s="49" t="s">
        <v>621</v>
      </c>
      <c r="G99" s="48">
        <v>862500000</v>
      </c>
      <c r="H99" s="48">
        <v>862500000</v>
      </c>
      <c r="I99" s="48">
        <v>671616332</v>
      </c>
      <c r="J99" s="48">
        <v>0</v>
      </c>
      <c r="K99" s="48">
        <v>95257582</v>
      </c>
      <c r="L99" s="48">
        <v>0</v>
      </c>
      <c r="M99" s="48">
        <v>476358750</v>
      </c>
      <c r="N99" s="48">
        <v>476358750</v>
      </c>
      <c r="O99" s="48">
        <v>290883668</v>
      </c>
      <c r="P99" s="103">
        <f t="shared" si="4"/>
        <v>0.55230000000000001</v>
      </c>
    </row>
    <row r="100" spans="1:16" ht="14.4" x14ac:dyDescent="0.2">
      <c r="A100" s="49" t="s">
        <v>688</v>
      </c>
      <c r="B100" s="49" t="s">
        <v>773</v>
      </c>
      <c r="C100" s="96" t="str">
        <f t="shared" si="3"/>
        <v>21374900 Actividades Centrales</v>
      </c>
      <c r="D100" s="49" t="s">
        <v>686</v>
      </c>
      <c r="E100" s="49" t="s">
        <v>622</v>
      </c>
      <c r="F100" s="49" t="s">
        <v>623</v>
      </c>
      <c r="G100" s="48">
        <v>1877500000</v>
      </c>
      <c r="H100" s="48">
        <v>1877500000</v>
      </c>
      <c r="I100" s="48">
        <v>1641458333.3399999</v>
      </c>
      <c r="J100" s="48">
        <v>0</v>
      </c>
      <c r="K100" s="48">
        <v>254583333.34</v>
      </c>
      <c r="L100" s="48">
        <v>0</v>
      </c>
      <c r="M100" s="48">
        <v>686875000</v>
      </c>
      <c r="N100" s="48">
        <v>686875000</v>
      </c>
      <c r="O100" s="48">
        <v>936041666.65999997</v>
      </c>
      <c r="P100" s="103">
        <f t="shared" si="4"/>
        <v>0.3658455392809587</v>
      </c>
    </row>
    <row r="101" spans="1:16" ht="14.4" x14ac:dyDescent="0.2">
      <c r="A101" s="49" t="s">
        <v>688</v>
      </c>
      <c r="B101" s="49" t="s">
        <v>773</v>
      </c>
      <c r="C101" s="96" t="str">
        <f t="shared" si="3"/>
        <v>21374900 Actividades Centrales</v>
      </c>
      <c r="D101" s="49" t="s">
        <v>686</v>
      </c>
      <c r="E101" s="49" t="s">
        <v>632</v>
      </c>
      <c r="F101" s="49" t="s">
        <v>633</v>
      </c>
      <c r="G101" s="48">
        <v>10318524</v>
      </c>
      <c r="H101" s="48">
        <v>10318524</v>
      </c>
      <c r="I101" s="48">
        <v>6659262</v>
      </c>
      <c r="J101" s="48">
        <v>0</v>
      </c>
      <c r="K101" s="48">
        <v>192735.69</v>
      </c>
      <c r="L101" s="48">
        <v>0</v>
      </c>
      <c r="M101" s="48">
        <v>2807264.31</v>
      </c>
      <c r="N101" s="48">
        <v>2807264.31</v>
      </c>
      <c r="O101" s="48">
        <v>7318524</v>
      </c>
      <c r="P101" s="103">
        <f t="shared" si="4"/>
        <v>0.27206064646455247</v>
      </c>
    </row>
    <row r="102" spans="1:16" ht="14.4" x14ac:dyDescent="0.2">
      <c r="A102" s="49" t="s">
        <v>688</v>
      </c>
      <c r="B102" s="49" t="s">
        <v>773</v>
      </c>
      <c r="C102" s="96" t="str">
        <f t="shared" si="3"/>
        <v>21374900 Actividades Centrales</v>
      </c>
      <c r="D102" s="49" t="s">
        <v>686</v>
      </c>
      <c r="E102" s="49" t="s">
        <v>634</v>
      </c>
      <c r="F102" s="49" t="s">
        <v>635</v>
      </c>
      <c r="G102" s="48">
        <v>10318524</v>
      </c>
      <c r="H102" s="48">
        <v>10318524</v>
      </c>
      <c r="I102" s="48">
        <v>6659262</v>
      </c>
      <c r="J102" s="48">
        <v>0</v>
      </c>
      <c r="K102" s="48">
        <v>192735.69</v>
      </c>
      <c r="L102" s="48">
        <v>0</v>
      </c>
      <c r="M102" s="48">
        <v>2807264.31</v>
      </c>
      <c r="N102" s="48">
        <v>2807264.31</v>
      </c>
      <c r="O102" s="48">
        <v>7318524</v>
      </c>
      <c r="P102" s="103">
        <f t="shared" si="4"/>
        <v>0.27206064646455247</v>
      </c>
    </row>
    <row r="103" spans="1:16" ht="14.4" x14ac:dyDescent="0.2">
      <c r="A103" s="49" t="s">
        <v>688</v>
      </c>
      <c r="B103" s="49" t="s">
        <v>773</v>
      </c>
      <c r="C103" s="96" t="str">
        <f t="shared" si="3"/>
        <v>21374900 Actividades Centrales</v>
      </c>
      <c r="D103" s="49" t="s">
        <v>686</v>
      </c>
      <c r="E103" s="49" t="s">
        <v>636</v>
      </c>
      <c r="F103" s="49" t="s">
        <v>637</v>
      </c>
      <c r="G103" s="48">
        <v>7452158</v>
      </c>
      <c r="H103" s="48">
        <v>7452158</v>
      </c>
      <c r="I103" s="48">
        <v>4442158</v>
      </c>
      <c r="J103" s="48">
        <v>0</v>
      </c>
      <c r="K103" s="48">
        <v>506658.95</v>
      </c>
      <c r="L103" s="48">
        <v>0</v>
      </c>
      <c r="M103" s="48">
        <v>393341.05</v>
      </c>
      <c r="N103" s="48">
        <v>393341.05</v>
      </c>
      <c r="O103" s="48">
        <v>6552158</v>
      </c>
      <c r="P103" s="103">
        <f t="shared" si="4"/>
        <v>5.2782167259470346E-2</v>
      </c>
    </row>
    <row r="104" spans="1:16" ht="14.4" x14ac:dyDescent="0.2">
      <c r="A104" s="49" t="s">
        <v>688</v>
      </c>
      <c r="B104" s="49" t="s">
        <v>773</v>
      </c>
      <c r="C104" s="96" t="str">
        <f t="shared" si="3"/>
        <v>21374900 Actividades Centrales</v>
      </c>
      <c r="D104" s="49" t="s">
        <v>686</v>
      </c>
      <c r="E104" s="49" t="s">
        <v>642</v>
      </c>
      <c r="F104" s="49" t="s">
        <v>643</v>
      </c>
      <c r="G104" s="48">
        <v>6020000</v>
      </c>
      <c r="H104" s="48">
        <v>6020000</v>
      </c>
      <c r="I104" s="48">
        <v>3010000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6020000</v>
      </c>
      <c r="P104" s="103">
        <f t="shared" si="4"/>
        <v>0</v>
      </c>
    </row>
    <row r="105" spans="1:16" ht="14.4" x14ac:dyDescent="0.2">
      <c r="A105" s="49" t="s">
        <v>688</v>
      </c>
      <c r="B105" s="49" t="s">
        <v>773</v>
      </c>
      <c r="C105" s="96" t="str">
        <f t="shared" si="3"/>
        <v>21374900 Actividades Centrales</v>
      </c>
      <c r="D105" s="49" t="s">
        <v>686</v>
      </c>
      <c r="E105" s="49" t="s">
        <v>668</v>
      </c>
      <c r="F105" s="49" t="s">
        <v>669</v>
      </c>
      <c r="G105" s="48">
        <v>1432158</v>
      </c>
      <c r="H105" s="48">
        <v>1432158</v>
      </c>
      <c r="I105" s="48">
        <v>1432158</v>
      </c>
      <c r="J105" s="48">
        <v>0</v>
      </c>
      <c r="K105" s="48">
        <v>506658.95</v>
      </c>
      <c r="L105" s="48">
        <v>0</v>
      </c>
      <c r="M105" s="48">
        <v>393341.05</v>
      </c>
      <c r="N105" s="48">
        <v>393341.05</v>
      </c>
      <c r="O105" s="48">
        <v>532158</v>
      </c>
      <c r="P105" s="103">
        <f t="shared" si="4"/>
        <v>0.2746492007166807</v>
      </c>
    </row>
    <row r="106" spans="1:16" ht="14.4" x14ac:dyDescent="0.2">
      <c r="A106" s="49" t="s">
        <v>688</v>
      </c>
      <c r="B106" s="49" t="s">
        <v>773</v>
      </c>
      <c r="C106" s="96" t="str">
        <f t="shared" si="3"/>
        <v>21374900 Actividades Centrales</v>
      </c>
      <c r="D106" s="49" t="s">
        <v>690</v>
      </c>
      <c r="E106" s="49" t="s">
        <v>336</v>
      </c>
      <c r="F106" s="49" t="s">
        <v>337</v>
      </c>
      <c r="G106" s="48">
        <v>78480114</v>
      </c>
      <c r="H106" s="48">
        <v>78480114</v>
      </c>
      <c r="I106" s="48">
        <v>78329370</v>
      </c>
      <c r="J106" s="48">
        <v>0</v>
      </c>
      <c r="K106" s="48">
        <v>4136617.24</v>
      </c>
      <c r="L106" s="48">
        <v>0</v>
      </c>
      <c r="M106" s="48">
        <v>238320.68</v>
      </c>
      <c r="N106" s="48">
        <v>238320.68</v>
      </c>
      <c r="O106" s="48">
        <v>74105176.079999998</v>
      </c>
      <c r="P106" s="103">
        <f t="shared" si="4"/>
        <v>3.0367015012236092E-3</v>
      </c>
    </row>
    <row r="107" spans="1:16" ht="14.4" x14ac:dyDescent="0.2">
      <c r="A107" s="49" t="s">
        <v>688</v>
      </c>
      <c r="B107" s="49" t="s">
        <v>773</v>
      </c>
      <c r="C107" s="96" t="str">
        <f t="shared" si="3"/>
        <v>21374900 Actividades Centrales</v>
      </c>
      <c r="D107" s="49" t="s">
        <v>690</v>
      </c>
      <c r="E107" s="49" t="s">
        <v>338</v>
      </c>
      <c r="F107" s="49" t="s">
        <v>339</v>
      </c>
      <c r="G107" s="48">
        <v>1080114</v>
      </c>
      <c r="H107" s="48">
        <v>11080114</v>
      </c>
      <c r="I107" s="48">
        <v>11080114</v>
      </c>
      <c r="J107" s="48">
        <v>0</v>
      </c>
      <c r="K107" s="48">
        <v>111679.32</v>
      </c>
      <c r="L107" s="48">
        <v>0</v>
      </c>
      <c r="M107" s="48">
        <v>238320.68</v>
      </c>
      <c r="N107" s="48">
        <v>238320.68</v>
      </c>
      <c r="O107" s="48">
        <v>10730114</v>
      </c>
      <c r="P107" s="103">
        <f t="shared" si="4"/>
        <v>2.1508865341999188E-2</v>
      </c>
    </row>
    <row r="108" spans="1:16" ht="14.4" x14ac:dyDescent="0.2">
      <c r="A108" s="49" t="s">
        <v>688</v>
      </c>
      <c r="B108" s="49" t="s">
        <v>773</v>
      </c>
      <c r="C108" s="96" t="str">
        <f t="shared" si="3"/>
        <v>21374900 Actividades Centrales</v>
      </c>
      <c r="D108" s="49" t="s">
        <v>690</v>
      </c>
      <c r="E108" s="49" t="s">
        <v>340</v>
      </c>
      <c r="F108" s="49" t="s">
        <v>341</v>
      </c>
      <c r="G108" s="48">
        <v>0</v>
      </c>
      <c r="H108" s="48">
        <v>6500000</v>
      </c>
      <c r="I108" s="48">
        <v>6500000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6500000</v>
      </c>
      <c r="P108" s="103">
        <f t="shared" si="4"/>
        <v>0</v>
      </c>
    </row>
    <row r="109" spans="1:16" ht="14.4" x14ac:dyDescent="0.2">
      <c r="A109" s="49" t="s">
        <v>688</v>
      </c>
      <c r="B109" s="49" t="s">
        <v>773</v>
      </c>
      <c r="C109" s="96" t="str">
        <f t="shared" si="3"/>
        <v>21374900 Actividades Centrales</v>
      </c>
      <c r="D109" s="49" t="s">
        <v>690</v>
      </c>
      <c r="E109" s="49" t="s">
        <v>346</v>
      </c>
      <c r="F109" s="49" t="s">
        <v>347</v>
      </c>
      <c r="G109" s="48">
        <v>1080114</v>
      </c>
      <c r="H109" s="48">
        <v>1080114</v>
      </c>
      <c r="I109" s="48">
        <v>1080114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1080114</v>
      </c>
      <c r="P109" s="103">
        <f t="shared" si="4"/>
        <v>0</v>
      </c>
    </row>
    <row r="110" spans="1:16" ht="14.4" x14ac:dyDescent="0.2">
      <c r="A110" s="49" t="s">
        <v>688</v>
      </c>
      <c r="B110" s="49" t="s">
        <v>773</v>
      </c>
      <c r="C110" s="96" t="str">
        <f t="shared" si="3"/>
        <v>21374900 Actividades Centrales</v>
      </c>
      <c r="D110" s="49" t="s">
        <v>690</v>
      </c>
      <c r="E110" s="49" t="s">
        <v>348</v>
      </c>
      <c r="F110" s="49" t="s">
        <v>349</v>
      </c>
      <c r="G110" s="48">
        <v>0</v>
      </c>
      <c r="H110" s="48">
        <v>3500000</v>
      </c>
      <c r="I110" s="48">
        <v>3500000</v>
      </c>
      <c r="J110" s="48">
        <v>0</v>
      </c>
      <c r="K110" s="48">
        <v>111679.32</v>
      </c>
      <c r="L110" s="48">
        <v>0</v>
      </c>
      <c r="M110" s="48">
        <v>238320.68</v>
      </c>
      <c r="N110" s="48">
        <v>238320.68</v>
      </c>
      <c r="O110" s="48">
        <v>3150000</v>
      </c>
      <c r="P110" s="103">
        <f t="shared" si="4"/>
        <v>6.8091622857142861E-2</v>
      </c>
    </row>
    <row r="111" spans="1:16" ht="14.4" x14ac:dyDescent="0.2">
      <c r="A111" s="49" t="s">
        <v>688</v>
      </c>
      <c r="B111" s="49" t="s">
        <v>773</v>
      </c>
      <c r="C111" s="97" t="str">
        <f t="shared" si="3"/>
        <v>21374900 Actividades Centrales</v>
      </c>
      <c r="D111" s="49" t="s">
        <v>690</v>
      </c>
      <c r="E111" s="49" t="s">
        <v>354</v>
      </c>
      <c r="F111" s="49" t="s">
        <v>355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103">
        <f t="shared" si="4"/>
        <v>0</v>
      </c>
    </row>
    <row r="112" spans="1:16" ht="14.4" x14ac:dyDescent="0.2">
      <c r="A112" s="49" t="s">
        <v>688</v>
      </c>
      <c r="B112" s="49" t="s">
        <v>773</v>
      </c>
      <c r="C112" s="96" t="str">
        <f t="shared" si="3"/>
        <v>21374900 Actividades Centrales</v>
      </c>
      <c r="D112" s="49" t="s">
        <v>690</v>
      </c>
      <c r="E112" s="49" t="s">
        <v>356</v>
      </c>
      <c r="F112" s="49" t="s">
        <v>357</v>
      </c>
      <c r="G112" s="48">
        <v>50000000</v>
      </c>
      <c r="H112" s="48">
        <v>30000000</v>
      </c>
      <c r="I112" s="48">
        <v>30000000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30000000</v>
      </c>
      <c r="P112" s="103">
        <f t="shared" si="4"/>
        <v>0</v>
      </c>
    </row>
    <row r="113" spans="1:24" ht="14.4" x14ac:dyDescent="0.2">
      <c r="A113" s="49" t="s">
        <v>688</v>
      </c>
      <c r="B113" s="49" t="s">
        <v>773</v>
      </c>
      <c r="C113" s="96" t="str">
        <f t="shared" si="3"/>
        <v>21374900 Actividades Centrales</v>
      </c>
      <c r="D113" s="49" t="s">
        <v>690</v>
      </c>
      <c r="E113" s="49" t="s">
        <v>358</v>
      </c>
      <c r="F113" s="49" t="s">
        <v>359</v>
      </c>
      <c r="G113" s="48">
        <v>0</v>
      </c>
      <c r="H113" s="48">
        <v>30000000</v>
      </c>
      <c r="I113" s="48">
        <v>30000000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30000000</v>
      </c>
      <c r="P113" s="103">
        <f t="shared" si="4"/>
        <v>0</v>
      </c>
    </row>
    <row r="114" spans="1:24" ht="14.4" x14ac:dyDescent="0.2">
      <c r="A114" s="49" t="s">
        <v>688</v>
      </c>
      <c r="B114" s="49" t="s">
        <v>773</v>
      </c>
      <c r="C114" s="95" t="str">
        <f t="shared" si="3"/>
        <v>21374900 Actividades Centrales</v>
      </c>
      <c r="D114" s="49" t="s">
        <v>690</v>
      </c>
      <c r="E114" s="49" t="s">
        <v>362</v>
      </c>
      <c r="F114" s="49" t="s">
        <v>363</v>
      </c>
      <c r="G114" s="48">
        <v>50000000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103">
        <f t="shared" si="4"/>
        <v>0</v>
      </c>
      <c r="Q114" s="71"/>
      <c r="R114" s="71"/>
      <c r="S114" s="72"/>
      <c r="T114" s="72"/>
      <c r="U114" s="72"/>
      <c r="V114" s="72"/>
      <c r="W114" s="72"/>
      <c r="X114" s="73"/>
    </row>
    <row r="115" spans="1:24" ht="14.4" x14ac:dyDescent="0.2">
      <c r="A115" s="49" t="s">
        <v>688</v>
      </c>
      <c r="B115" s="49" t="s">
        <v>773</v>
      </c>
      <c r="C115" s="98" t="str">
        <f t="shared" si="3"/>
        <v>21374900 Actividades Centrales</v>
      </c>
      <c r="D115" s="49" t="s">
        <v>690</v>
      </c>
      <c r="E115" s="49" t="s">
        <v>364</v>
      </c>
      <c r="F115" s="49" t="s">
        <v>365</v>
      </c>
      <c r="G115" s="48">
        <v>27400000</v>
      </c>
      <c r="H115" s="48">
        <v>37400000</v>
      </c>
      <c r="I115" s="48">
        <v>37249256</v>
      </c>
      <c r="J115" s="48">
        <v>0</v>
      </c>
      <c r="K115" s="48">
        <v>4024937.92</v>
      </c>
      <c r="L115" s="48">
        <v>0</v>
      </c>
      <c r="M115" s="48">
        <v>0</v>
      </c>
      <c r="N115" s="48">
        <v>0</v>
      </c>
      <c r="O115" s="48">
        <v>33375062.079999998</v>
      </c>
      <c r="P115" s="103">
        <f t="shared" si="4"/>
        <v>0</v>
      </c>
      <c r="Q115" s="71"/>
      <c r="R115" s="71"/>
      <c r="S115" s="72"/>
      <c r="T115" s="72"/>
      <c r="U115" s="72"/>
      <c r="V115" s="72"/>
      <c r="W115" s="72"/>
      <c r="X115" s="73"/>
    </row>
    <row r="116" spans="1:24" ht="14.4" x14ac:dyDescent="0.2">
      <c r="A116" s="49" t="s">
        <v>688</v>
      </c>
      <c r="B116" s="49" t="s">
        <v>773</v>
      </c>
      <c r="C116" s="98" t="str">
        <f t="shared" si="3"/>
        <v>21374900 Actividades Centrales</v>
      </c>
      <c r="D116" s="49" t="s">
        <v>690</v>
      </c>
      <c r="E116" s="49" t="s">
        <v>368</v>
      </c>
      <c r="F116" s="49" t="s">
        <v>369</v>
      </c>
      <c r="G116" s="48">
        <v>27400000</v>
      </c>
      <c r="H116" s="48">
        <v>37400000</v>
      </c>
      <c r="I116" s="48">
        <v>37249256</v>
      </c>
      <c r="J116" s="48">
        <v>0</v>
      </c>
      <c r="K116" s="48">
        <v>4024937.92</v>
      </c>
      <c r="L116" s="48">
        <v>0</v>
      </c>
      <c r="M116" s="48">
        <v>0</v>
      </c>
      <c r="N116" s="48">
        <v>0</v>
      </c>
      <c r="O116" s="48">
        <v>33375062.079999998</v>
      </c>
      <c r="P116" s="103">
        <f t="shared" si="4"/>
        <v>0</v>
      </c>
      <c r="Q116" s="71"/>
      <c r="R116" s="71"/>
      <c r="S116" s="72"/>
      <c r="T116" s="72"/>
      <c r="U116" s="72"/>
      <c r="V116" s="72"/>
      <c r="W116" s="72"/>
      <c r="X116" s="73"/>
    </row>
    <row r="117" spans="1:24" ht="14.4" x14ac:dyDescent="0.2">
      <c r="A117" s="66" t="s">
        <v>691</v>
      </c>
      <c r="B117" s="66" t="s">
        <v>767</v>
      </c>
      <c r="C117" s="99" t="str">
        <f t="shared" si="3"/>
        <v>21375101 DIRECCIÓN DE PATRIMONIO CULTURAL</v>
      </c>
      <c r="D117" s="105" t="s">
        <v>686</v>
      </c>
      <c r="E117" s="66" t="s">
        <v>687</v>
      </c>
      <c r="F117" s="66" t="s">
        <v>687</v>
      </c>
      <c r="G117" s="67">
        <v>2373760569</v>
      </c>
      <c r="H117" s="67">
        <v>2378260569</v>
      </c>
      <c r="I117" s="48">
        <v>2066383871.3099999</v>
      </c>
      <c r="J117" s="48">
        <v>0</v>
      </c>
      <c r="K117" s="48">
        <v>360841262.63999999</v>
      </c>
      <c r="L117" s="48">
        <v>153192284.72999999</v>
      </c>
      <c r="M117" s="67">
        <v>771780256.27999997</v>
      </c>
      <c r="N117" s="67">
        <v>771780256.27999997</v>
      </c>
      <c r="O117" s="67">
        <v>1092446765.3499999</v>
      </c>
      <c r="P117" s="103">
        <f t="shared" si="4"/>
        <v>0.32451459118481479</v>
      </c>
      <c r="Q117" s="71"/>
      <c r="R117" s="71"/>
      <c r="S117" s="72"/>
      <c r="T117" s="72"/>
      <c r="U117" s="72"/>
      <c r="V117" s="72"/>
      <c r="W117" s="72"/>
      <c r="X117" s="73"/>
    </row>
    <row r="118" spans="1:24" ht="14.4" x14ac:dyDescent="0.2">
      <c r="A118" s="106" t="s">
        <v>691</v>
      </c>
      <c r="B118" s="107" t="s">
        <v>777</v>
      </c>
      <c r="C118" s="98" t="str">
        <f t="shared" si="3"/>
        <v xml:space="preserve">21375101 Dirección de Patrimonio Cultural </v>
      </c>
      <c r="D118" s="49" t="s">
        <v>686</v>
      </c>
      <c r="E118" s="49" t="s">
        <v>10</v>
      </c>
      <c r="F118" s="49" t="s">
        <v>11</v>
      </c>
      <c r="G118" s="48">
        <v>645581058</v>
      </c>
      <c r="H118" s="48">
        <v>645581058</v>
      </c>
      <c r="I118" s="48">
        <v>595610631</v>
      </c>
      <c r="J118" s="48">
        <v>0</v>
      </c>
      <c r="K118" s="48">
        <v>23254357.399999999</v>
      </c>
      <c r="L118" s="48">
        <v>0</v>
      </c>
      <c r="M118" s="48">
        <v>331992616.33999997</v>
      </c>
      <c r="N118" s="48">
        <v>331992616.33999997</v>
      </c>
      <c r="O118" s="48">
        <v>290334084.25999999</v>
      </c>
      <c r="P118" s="102">
        <f t="shared" si="4"/>
        <v>0.51425396118112243</v>
      </c>
      <c r="Q118" s="71"/>
      <c r="R118" s="71"/>
      <c r="S118" s="72"/>
      <c r="T118" s="72"/>
      <c r="U118" s="72"/>
      <c r="V118" s="72"/>
      <c r="W118" s="72"/>
      <c r="X118" s="73"/>
    </row>
    <row r="119" spans="1:24" ht="14.4" x14ac:dyDescent="0.2">
      <c r="A119" s="106" t="s">
        <v>691</v>
      </c>
      <c r="B119" s="107" t="s">
        <v>777</v>
      </c>
      <c r="C119" s="98" t="str">
        <f t="shared" si="3"/>
        <v xml:space="preserve">21375101 Dirección de Patrimonio Cultural </v>
      </c>
      <c r="D119" s="49" t="s">
        <v>686</v>
      </c>
      <c r="E119" s="49" t="s">
        <v>12</v>
      </c>
      <c r="F119" s="49" t="s">
        <v>13</v>
      </c>
      <c r="G119" s="48">
        <v>279870712</v>
      </c>
      <c r="H119" s="48">
        <v>279870712</v>
      </c>
      <c r="I119" s="48">
        <v>269477287</v>
      </c>
      <c r="J119" s="48">
        <v>0</v>
      </c>
      <c r="K119" s="48">
        <v>0</v>
      </c>
      <c r="L119" s="48">
        <v>0</v>
      </c>
      <c r="M119" s="48">
        <v>169670696.59999999</v>
      </c>
      <c r="N119" s="48">
        <v>169670696.59999999</v>
      </c>
      <c r="O119" s="48">
        <v>110200015.40000001</v>
      </c>
      <c r="P119" s="102">
        <f t="shared" si="4"/>
        <v>0.60624670365650835</v>
      </c>
      <c r="Q119" s="71"/>
      <c r="R119" s="71"/>
      <c r="S119" s="72"/>
      <c r="T119" s="72"/>
      <c r="U119" s="72"/>
      <c r="V119" s="72"/>
      <c r="W119" s="72"/>
      <c r="X119" s="73"/>
    </row>
    <row r="120" spans="1:24" ht="14.4" x14ac:dyDescent="0.2">
      <c r="A120" s="106" t="s">
        <v>691</v>
      </c>
      <c r="B120" s="107" t="s">
        <v>777</v>
      </c>
      <c r="C120" s="98" t="str">
        <f t="shared" si="3"/>
        <v xml:space="preserve">21375101 Dirección de Patrimonio Cultural </v>
      </c>
      <c r="D120" s="49" t="s">
        <v>686</v>
      </c>
      <c r="E120" s="49" t="s">
        <v>14</v>
      </c>
      <c r="F120" s="49" t="s">
        <v>15</v>
      </c>
      <c r="G120" s="48">
        <v>273870712</v>
      </c>
      <c r="H120" s="48">
        <v>273870712</v>
      </c>
      <c r="I120" s="48">
        <v>263477287</v>
      </c>
      <c r="J120" s="48">
        <v>0</v>
      </c>
      <c r="K120" s="48">
        <v>0</v>
      </c>
      <c r="L120" s="48">
        <v>0</v>
      </c>
      <c r="M120" s="48">
        <v>169670696.59999999</v>
      </c>
      <c r="N120" s="48">
        <v>169670696.59999999</v>
      </c>
      <c r="O120" s="48">
        <v>104200015.40000001</v>
      </c>
      <c r="P120" s="102">
        <f t="shared" si="4"/>
        <v>0.61952844596248757</v>
      </c>
      <c r="Q120" s="71"/>
      <c r="R120" s="71"/>
      <c r="S120" s="72"/>
      <c r="T120" s="72"/>
      <c r="U120" s="72"/>
      <c r="V120" s="72"/>
      <c r="W120" s="72"/>
      <c r="X120" s="73"/>
    </row>
    <row r="121" spans="1:24" ht="14.4" x14ac:dyDescent="0.2">
      <c r="A121" s="106" t="s">
        <v>691</v>
      </c>
      <c r="B121" s="107" t="s">
        <v>777</v>
      </c>
      <c r="C121" s="98" t="str">
        <f t="shared" si="3"/>
        <v xml:space="preserve">21375101 Dirección de Patrimonio Cultural </v>
      </c>
      <c r="D121" s="49" t="s">
        <v>686</v>
      </c>
      <c r="E121" s="49" t="s">
        <v>18</v>
      </c>
      <c r="F121" s="49" t="s">
        <v>19</v>
      </c>
      <c r="G121" s="48">
        <v>6000000</v>
      </c>
      <c r="H121" s="48">
        <v>6000000</v>
      </c>
      <c r="I121" s="48">
        <v>6000000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6000000</v>
      </c>
      <c r="P121" s="102">
        <f t="shared" si="4"/>
        <v>0</v>
      </c>
      <c r="Q121" s="71"/>
      <c r="R121" s="71"/>
      <c r="S121" s="72"/>
      <c r="T121" s="72"/>
      <c r="U121" s="72"/>
      <c r="V121" s="72"/>
      <c r="W121" s="72"/>
      <c r="X121" s="73"/>
    </row>
    <row r="122" spans="1:24" ht="14.4" x14ac:dyDescent="0.2">
      <c r="A122" s="106" t="s">
        <v>691</v>
      </c>
      <c r="B122" s="107" t="s">
        <v>777</v>
      </c>
      <c r="C122" s="98" t="str">
        <f t="shared" si="3"/>
        <v xml:space="preserve">21375101 Dirección de Patrimonio Cultural </v>
      </c>
      <c r="D122" s="49" t="s">
        <v>686</v>
      </c>
      <c r="E122" s="49" t="s">
        <v>20</v>
      </c>
      <c r="F122" s="49" t="s">
        <v>21</v>
      </c>
      <c r="G122" s="48">
        <v>3600000</v>
      </c>
      <c r="H122" s="48">
        <v>3600000</v>
      </c>
      <c r="I122" s="48">
        <v>3600000</v>
      </c>
      <c r="J122" s="48">
        <v>0</v>
      </c>
      <c r="K122" s="48">
        <v>0</v>
      </c>
      <c r="L122" s="48">
        <v>0</v>
      </c>
      <c r="M122" s="48">
        <v>518771</v>
      </c>
      <c r="N122" s="48">
        <v>518771</v>
      </c>
      <c r="O122" s="48">
        <v>3081229</v>
      </c>
      <c r="P122" s="102">
        <f t="shared" si="4"/>
        <v>0.14410305555555555</v>
      </c>
      <c r="Q122" s="71"/>
      <c r="R122" s="71"/>
      <c r="S122" s="72"/>
      <c r="T122" s="72"/>
      <c r="U122" s="72"/>
      <c r="V122" s="72"/>
      <c r="W122" s="72"/>
      <c r="X122" s="73"/>
    </row>
    <row r="123" spans="1:24" ht="14.4" x14ac:dyDescent="0.2">
      <c r="A123" s="106" t="s">
        <v>691</v>
      </c>
      <c r="B123" s="107" t="s">
        <v>777</v>
      </c>
      <c r="C123" s="98" t="str">
        <f t="shared" si="3"/>
        <v xml:space="preserve">21375101 Dirección de Patrimonio Cultural </v>
      </c>
      <c r="D123" s="49" t="s">
        <v>686</v>
      </c>
      <c r="E123" s="49" t="s">
        <v>22</v>
      </c>
      <c r="F123" s="49" t="s">
        <v>23</v>
      </c>
      <c r="G123" s="48">
        <v>3600000</v>
      </c>
      <c r="H123" s="48">
        <v>3600000</v>
      </c>
      <c r="I123" s="48">
        <v>3600000</v>
      </c>
      <c r="J123" s="48">
        <v>0</v>
      </c>
      <c r="K123" s="48">
        <v>0</v>
      </c>
      <c r="L123" s="48">
        <v>0</v>
      </c>
      <c r="M123" s="48">
        <v>518771</v>
      </c>
      <c r="N123" s="48">
        <v>518771</v>
      </c>
      <c r="O123" s="48">
        <v>3081229</v>
      </c>
      <c r="P123" s="102">
        <f t="shared" si="4"/>
        <v>0.14410305555555555</v>
      </c>
      <c r="Q123" s="71"/>
      <c r="R123" s="71"/>
      <c r="S123" s="72"/>
      <c r="T123" s="72"/>
      <c r="U123" s="72"/>
      <c r="V123" s="72"/>
      <c r="W123" s="72"/>
      <c r="X123" s="73"/>
    </row>
    <row r="124" spans="1:24" ht="14.4" x14ac:dyDescent="0.2">
      <c r="A124" s="106" t="s">
        <v>691</v>
      </c>
      <c r="B124" s="107" t="s">
        <v>777</v>
      </c>
      <c r="C124" s="98" t="str">
        <f t="shared" si="3"/>
        <v xml:space="preserve">21375101 Dirección de Patrimonio Cultural </v>
      </c>
      <c r="D124" s="49" t="s">
        <v>686</v>
      </c>
      <c r="E124" s="49" t="s">
        <v>26</v>
      </c>
      <c r="F124" s="49" t="s">
        <v>27</v>
      </c>
      <c r="G124" s="48">
        <v>262921923</v>
      </c>
      <c r="H124" s="48">
        <v>262921923</v>
      </c>
      <c r="I124" s="48">
        <v>225389308</v>
      </c>
      <c r="J124" s="48">
        <v>0</v>
      </c>
      <c r="K124" s="48">
        <v>0</v>
      </c>
      <c r="L124" s="48">
        <v>0</v>
      </c>
      <c r="M124" s="48">
        <v>105706767.73999999</v>
      </c>
      <c r="N124" s="48">
        <v>105706767.73999999</v>
      </c>
      <c r="O124" s="48">
        <v>157215155.25999999</v>
      </c>
      <c r="P124" s="102">
        <f t="shared" si="4"/>
        <v>0.4020462292906628</v>
      </c>
      <c r="Q124" s="71"/>
      <c r="R124" s="71"/>
      <c r="S124" s="72"/>
      <c r="T124" s="72"/>
      <c r="U124" s="72"/>
      <c r="V124" s="72"/>
      <c r="W124" s="72"/>
      <c r="X124" s="73"/>
    </row>
    <row r="125" spans="1:24" ht="14.4" x14ac:dyDescent="0.2">
      <c r="A125" s="106" t="s">
        <v>691</v>
      </c>
      <c r="B125" s="107" t="s">
        <v>777</v>
      </c>
      <c r="C125" s="98" t="str">
        <f t="shared" si="3"/>
        <v xml:space="preserve">21375101 Dirección de Patrimonio Cultural </v>
      </c>
      <c r="D125" s="49" t="s">
        <v>686</v>
      </c>
      <c r="E125" s="49" t="s">
        <v>28</v>
      </c>
      <c r="F125" s="49" t="s">
        <v>29</v>
      </c>
      <c r="G125" s="48">
        <v>72204000</v>
      </c>
      <c r="H125" s="48">
        <v>72204000</v>
      </c>
      <c r="I125" s="48">
        <v>63204000</v>
      </c>
      <c r="J125" s="48">
        <v>0</v>
      </c>
      <c r="K125" s="48">
        <v>0</v>
      </c>
      <c r="L125" s="48">
        <v>0</v>
      </c>
      <c r="M125" s="48">
        <v>27573540.210000001</v>
      </c>
      <c r="N125" s="48">
        <v>27573540.210000001</v>
      </c>
      <c r="O125" s="48">
        <v>44630459.789999999</v>
      </c>
      <c r="P125" s="102">
        <f t="shared" si="4"/>
        <v>0.38188383205916571</v>
      </c>
      <c r="Q125" s="71"/>
      <c r="R125" s="71"/>
      <c r="S125" s="72"/>
      <c r="T125" s="72"/>
      <c r="U125" s="72"/>
      <c r="V125" s="72"/>
      <c r="W125" s="72"/>
      <c r="X125" s="73"/>
    </row>
    <row r="126" spans="1:24" ht="14.4" x14ac:dyDescent="0.2">
      <c r="A126" s="106" t="s">
        <v>691</v>
      </c>
      <c r="B126" s="107" t="s">
        <v>777</v>
      </c>
      <c r="C126" s="98" t="str">
        <f t="shared" si="3"/>
        <v xml:space="preserve">21375101 Dirección de Patrimonio Cultural </v>
      </c>
      <c r="D126" s="49" t="s">
        <v>686</v>
      </c>
      <c r="E126" s="49" t="s">
        <v>30</v>
      </c>
      <c r="F126" s="49" t="s">
        <v>31</v>
      </c>
      <c r="G126" s="48">
        <v>89684940</v>
      </c>
      <c r="H126" s="48">
        <v>89684940</v>
      </c>
      <c r="I126" s="48">
        <v>69218097</v>
      </c>
      <c r="J126" s="48">
        <v>0</v>
      </c>
      <c r="K126" s="48">
        <v>0</v>
      </c>
      <c r="L126" s="48">
        <v>0</v>
      </c>
      <c r="M126" s="48">
        <v>34500708.920000002</v>
      </c>
      <c r="N126" s="48">
        <v>34500708.920000002</v>
      </c>
      <c r="O126" s="48">
        <v>55184231.079999998</v>
      </c>
      <c r="P126" s="102">
        <f t="shared" si="4"/>
        <v>0.38468787424064732</v>
      </c>
      <c r="Q126" s="71"/>
      <c r="R126" s="71"/>
      <c r="S126" s="72"/>
      <c r="T126" s="72"/>
      <c r="U126" s="72"/>
      <c r="V126" s="72"/>
      <c r="W126" s="72"/>
      <c r="X126" s="73"/>
    </row>
    <row r="127" spans="1:24" ht="14.4" x14ac:dyDescent="0.2">
      <c r="A127" s="106" t="s">
        <v>691</v>
      </c>
      <c r="B127" s="107" t="s">
        <v>777</v>
      </c>
      <c r="C127" s="98" t="str">
        <f t="shared" si="3"/>
        <v xml:space="preserve">21375101 Dirección de Patrimonio Cultural </v>
      </c>
      <c r="D127" s="49" t="s">
        <v>686</v>
      </c>
      <c r="E127" s="49" t="s">
        <v>32</v>
      </c>
      <c r="F127" s="49" t="s">
        <v>33</v>
      </c>
      <c r="G127" s="48">
        <v>42130190</v>
      </c>
      <c r="H127" s="48">
        <v>42130190</v>
      </c>
      <c r="I127" s="48">
        <v>41264418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42130190</v>
      </c>
      <c r="P127" s="102">
        <f t="shared" si="4"/>
        <v>0</v>
      </c>
      <c r="Q127" s="71"/>
      <c r="R127" s="71"/>
      <c r="S127" s="72"/>
      <c r="T127" s="72"/>
      <c r="U127" s="72"/>
      <c r="V127" s="72"/>
      <c r="W127" s="72"/>
      <c r="X127" s="73"/>
    </row>
    <row r="128" spans="1:24" ht="14.4" x14ac:dyDescent="0.2">
      <c r="A128" s="106" t="s">
        <v>691</v>
      </c>
      <c r="B128" s="107" t="s">
        <v>777</v>
      </c>
      <c r="C128" s="98" t="str">
        <f t="shared" si="3"/>
        <v xml:space="preserve">21375101 Dirección de Patrimonio Cultural </v>
      </c>
      <c r="D128" s="49" t="s">
        <v>686</v>
      </c>
      <c r="E128" s="49" t="s">
        <v>34</v>
      </c>
      <c r="F128" s="49" t="s">
        <v>35</v>
      </c>
      <c r="G128" s="48">
        <v>38302793</v>
      </c>
      <c r="H128" s="48">
        <v>38302793</v>
      </c>
      <c r="I128" s="48">
        <v>36102793</v>
      </c>
      <c r="J128" s="48">
        <v>0</v>
      </c>
      <c r="K128" s="48">
        <v>0</v>
      </c>
      <c r="L128" s="48">
        <v>0</v>
      </c>
      <c r="M128" s="48">
        <v>35737821.359999999</v>
      </c>
      <c r="N128" s="48">
        <v>35737821.359999999</v>
      </c>
      <c r="O128" s="48">
        <v>2564971.64</v>
      </c>
      <c r="P128" s="102">
        <f t="shared" si="4"/>
        <v>0.93303434451894929</v>
      </c>
      <c r="Q128" s="71"/>
      <c r="R128" s="71"/>
      <c r="S128" s="72"/>
      <c r="T128" s="72"/>
      <c r="U128" s="72"/>
      <c r="V128" s="72"/>
      <c r="W128" s="72"/>
      <c r="X128" s="73"/>
    </row>
    <row r="129" spans="1:24" ht="14.4" x14ac:dyDescent="0.2">
      <c r="A129" s="106" t="s">
        <v>691</v>
      </c>
      <c r="B129" s="107" t="s">
        <v>777</v>
      </c>
      <c r="C129" s="98" t="str">
        <f t="shared" si="3"/>
        <v xml:space="preserve">21375101 Dirección de Patrimonio Cultural </v>
      </c>
      <c r="D129" s="49" t="s">
        <v>686</v>
      </c>
      <c r="E129" s="49" t="s">
        <v>36</v>
      </c>
      <c r="F129" s="49" t="s">
        <v>37</v>
      </c>
      <c r="G129" s="48">
        <v>20600000</v>
      </c>
      <c r="H129" s="48">
        <v>20600000</v>
      </c>
      <c r="I129" s="48">
        <v>15600000</v>
      </c>
      <c r="J129" s="48">
        <v>0</v>
      </c>
      <c r="K129" s="48">
        <v>0</v>
      </c>
      <c r="L129" s="48">
        <v>0</v>
      </c>
      <c r="M129" s="48">
        <v>7894697.25</v>
      </c>
      <c r="N129" s="48">
        <v>7894697.25</v>
      </c>
      <c r="O129" s="48">
        <v>12705302.75</v>
      </c>
      <c r="P129" s="102">
        <f t="shared" si="4"/>
        <v>0.38323773058252425</v>
      </c>
      <c r="Q129" s="71"/>
      <c r="R129" s="71"/>
      <c r="S129" s="72"/>
      <c r="T129" s="72"/>
      <c r="U129" s="72"/>
      <c r="V129" s="72"/>
      <c r="W129" s="72"/>
      <c r="X129" s="73"/>
    </row>
    <row r="130" spans="1:24" ht="14.4" x14ac:dyDescent="0.2">
      <c r="A130" s="106" t="s">
        <v>691</v>
      </c>
      <c r="B130" s="107" t="s">
        <v>777</v>
      </c>
      <c r="C130" s="98" t="str">
        <f t="shared" si="3"/>
        <v xml:space="preserve">21375101 Dirección de Patrimonio Cultural </v>
      </c>
      <c r="D130" s="49" t="s">
        <v>686</v>
      </c>
      <c r="E130" s="49" t="s">
        <v>38</v>
      </c>
      <c r="F130" s="49" t="s">
        <v>39</v>
      </c>
      <c r="G130" s="48">
        <v>49165588</v>
      </c>
      <c r="H130" s="48">
        <v>49165588</v>
      </c>
      <c r="I130" s="48">
        <v>48152229</v>
      </c>
      <c r="J130" s="48">
        <v>0</v>
      </c>
      <c r="K130" s="48">
        <v>11479053.4</v>
      </c>
      <c r="L130" s="48">
        <v>0</v>
      </c>
      <c r="M130" s="48">
        <v>27853417</v>
      </c>
      <c r="N130" s="48">
        <v>27853417</v>
      </c>
      <c r="O130" s="48">
        <v>9833117.5999999996</v>
      </c>
      <c r="P130" s="102">
        <f t="shared" si="4"/>
        <v>0.56652260520101982</v>
      </c>
      <c r="Q130" s="71"/>
      <c r="R130" s="71"/>
      <c r="S130" s="72"/>
      <c r="T130" s="72"/>
      <c r="U130" s="72"/>
      <c r="V130" s="72"/>
      <c r="W130" s="72"/>
      <c r="X130" s="73"/>
    </row>
    <row r="131" spans="1:24" ht="14.4" x14ac:dyDescent="0.2">
      <c r="A131" s="106" t="s">
        <v>691</v>
      </c>
      <c r="B131" s="107" t="s">
        <v>777</v>
      </c>
      <c r="C131" s="98" t="str">
        <f t="shared" si="3"/>
        <v xml:space="preserve">21375101 Dirección de Patrimonio Cultural </v>
      </c>
      <c r="D131" s="49" t="s">
        <v>686</v>
      </c>
      <c r="E131" s="49" t="s">
        <v>42</v>
      </c>
      <c r="F131" s="49" t="s">
        <v>41</v>
      </c>
      <c r="G131" s="48">
        <v>46644276</v>
      </c>
      <c r="H131" s="48">
        <v>46644276</v>
      </c>
      <c r="I131" s="48">
        <v>45682884</v>
      </c>
      <c r="J131" s="48">
        <v>0</v>
      </c>
      <c r="K131" s="48">
        <v>10901188.800000001</v>
      </c>
      <c r="L131" s="48">
        <v>0</v>
      </c>
      <c r="M131" s="48">
        <v>26414232</v>
      </c>
      <c r="N131" s="48">
        <v>26414232</v>
      </c>
      <c r="O131" s="48">
        <v>9328855.1999999993</v>
      </c>
      <c r="P131" s="102">
        <f t="shared" si="4"/>
        <v>0.56629096354716713</v>
      </c>
      <c r="Q131" s="71"/>
      <c r="R131" s="71"/>
      <c r="S131" s="72"/>
      <c r="T131" s="72"/>
      <c r="U131" s="72"/>
      <c r="V131" s="72"/>
      <c r="W131" s="72"/>
      <c r="X131" s="73"/>
    </row>
    <row r="132" spans="1:24" ht="14.4" x14ac:dyDescent="0.2">
      <c r="A132" s="106" t="s">
        <v>691</v>
      </c>
      <c r="B132" s="107" t="s">
        <v>777</v>
      </c>
      <c r="C132" s="98" t="str">
        <f t="shared" si="3"/>
        <v xml:space="preserve">21375101 Dirección de Patrimonio Cultural </v>
      </c>
      <c r="D132" s="49" t="s">
        <v>686</v>
      </c>
      <c r="E132" s="49" t="s">
        <v>63</v>
      </c>
      <c r="F132" s="49" t="s">
        <v>62</v>
      </c>
      <c r="G132" s="48">
        <v>2521312</v>
      </c>
      <c r="H132" s="48">
        <v>2521312</v>
      </c>
      <c r="I132" s="48">
        <v>2469345</v>
      </c>
      <c r="J132" s="48">
        <v>0</v>
      </c>
      <c r="K132" s="48">
        <v>577864.6</v>
      </c>
      <c r="L132" s="48">
        <v>0</v>
      </c>
      <c r="M132" s="48">
        <v>1439185</v>
      </c>
      <c r="N132" s="48">
        <v>1439185</v>
      </c>
      <c r="O132" s="48">
        <v>504262.40000000002</v>
      </c>
      <c r="P132" s="102">
        <f t="shared" si="4"/>
        <v>0.5708079761647904</v>
      </c>
      <c r="Q132" s="71"/>
      <c r="R132" s="71"/>
      <c r="S132" s="72"/>
      <c r="T132" s="72"/>
      <c r="U132" s="72"/>
      <c r="V132" s="72"/>
      <c r="W132" s="72"/>
      <c r="X132" s="73"/>
    </row>
    <row r="133" spans="1:24" ht="14.4" x14ac:dyDescent="0.2">
      <c r="A133" s="106" t="s">
        <v>691</v>
      </c>
      <c r="B133" s="107" t="s">
        <v>777</v>
      </c>
      <c r="C133" s="98" t="str">
        <f t="shared" si="3"/>
        <v xml:space="preserve">21375101 Dirección de Patrimonio Cultural </v>
      </c>
      <c r="D133" s="49" t="s">
        <v>686</v>
      </c>
      <c r="E133" s="49" t="s">
        <v>83</v>
      </c>
      <c r="F133" s="49" t="s">
        <v>84</v>
      </c>
      <c r="G133" s="48">
        <v>50022835</v>
      </c>
      <c r="H133" s="48">
        <v>50022835</v>
      </c>
      <c r="I133" s="48">
        <v>48991807</v>
      </c>
      <c r="J133" s="48">
        <v>0</v>
      </c>
      <c r="K133" s="48">
        <v>11775304</v>
      </c>
      <c r="L133" s="48">
        <v>0</v>
      </c>
      <c r="M133" s="48">
        <v>28242964</v>
      </c>
      <c r="N133" s="48">
        <v>28242964</v>
      </c>
      <c r="O133" s="48">
        <v>10004567</v>
      </c>
      <c r="P133" s="102">
        <f t="shared" si="4"/>
        <v>0.56460142652850442</v>
      </c>
      <c r="Q133" s="71"/>
      <c r="R133" s="71"/>
      <c r="S133" s="72"/>
      <c r="T133" s="72"/>
      <c r="U133" s="72"/>
      <c r="V133" s="72"/>
      <c r="W133" s="72"/>
      <c r="X133" s="73"/>
    </row>
    <row r="134" spans="1:24" ht="14.4" x14ac:dyDescent="0.2">
      <c r="A134" s="106" t="s">
        <v>691</v>
      </c>
      <c r="B134" s="107" t="s">
        <v>777</v>
      </c>
      <c r="C134" s="98" t="str">
        <f t="shared" ref="C134:C197" si="5">+CONCATENATE(A134," ",B134)</f>
        <v xml:space="preserve">21375101 Dirección de Patrimonio Cultural </v>
      </c>
      <c r="D134" s="49" t="s">
        <v>686</v>
      </c>
      <c r="E134" s="49" t="s">
        <v>87</v>
      </c>
      <c r="F134" s="49" t="s">
        <v>86</v>
      </c>
      <c r="G134" s="48">
        <v>27331025</v>
      </c>
      <c r="H134" s="48">
        <v>27331025</v>
      </c>
      <c r="I134" s="48">
        <v>26767701</v>
      </c>
      <c r="J134" s="48">
        <v>0</v>
      </c>
      <c r="K134" s="48">
        <v>6392301</v>
      </c>
      <c r="L134" s="48">
        <v>0</v>
      </c>
      <c r="M134" s="48">
        <v>15472519</v>
      </c>
      <c r="N134" s="48">
        <v>15472519</v>
      </c>
      <c r="O134" s="48">
        <v>5466205</v>
      </c>
      <c r="P134" s="102">
        <f t="shared" ref="P134:P197" si="6">+IFERROR(M134/H134,0)</f>
        <v>0.56611557744358287</v>
      </c>
      <c r="Q134" s="71"/>
      <c r="R134" s="71"/>
      <c r="S134" s="72"/>
      <c r="T134" s="72"/>
      <c r="U134" s="72"/>
      <c r="V134" s="72"/>
      <c r="W134" s="72"/>
      <c r="X134" s="73"/>
    </row>
    <row r="135" spans="1:24" ht="14.4" x14ac:dyDescent="0.2">
      <c r="A135" s="106" t="s">
        <v>691</v>
      </c>
      <c r="B135" s="107" t="s">
        <v>777</v>
      </c>
      <c r="C135" s="98" t="str">
        <f t="shared" si="5"/>
        <v xml:space="preserve">21375101 Dirección de Patrimonio Cultural </v>
      </c>
      <c r="D135" s="49" t="s">
        <v>686</v>
      </c>
      <c r="E135" s="49" t="s">
        <v>108</v>
      </c>
      <c r="F135" s="49" t="s">
        <v>107</v>
      </c>
      <c r="G135" s="48">
        <v>15127873</v>
      </c>
      <c r="H135" s="48">
        <v>15127873</v>
      </c>
      <c r="I135" s="48">
        <v>14816070</v>
      </c>
      <c r="J135" s="48">
        <v>0</v>
      </c>
      <c r="K135" s="48">
        <v>3624599.4</v>
      </c>
      <c r="L135" s="48">
        <v>0</v>
      </c>
      <c r="M135" s="48">
        <v>8477699</v>
      </c>
      <c r="N135" s="48">
        <v>8477699</v>
      </c>
      <c r="O135" s="48">
        <v>3025574.6</v>
      </c>
      <c r="P135" s="102">
        <f t="shared" si="6"/>
        <v>0.56040257609248834</v>
      </c>
      <c r="Q135" s="71"/>
      <c r="R135" s="71"/>
      <c r="S135" s="72"/>
      <c r="T135" s="72"/>
      <c r="U135" s="72"/>
      <c r="V135" s="72"/>
      <c r="W135" s="72"/>
      <c r="X135" s="73"/>
    </row>
    <row r="136" spans="1:24" ht="14.4" x14ac:dyDescent="0.2">
      <c r="A136" s="106" t="s">
        <v>691</v>
      </c>
      <c r="B136" s="107" t="s">
        <v>777</v>
      </c>
      <c r="C136" s="98" t="str">
        <f t="shared" si="5"/>
        <v xml:space="preserve">21375101 Dirección de Patrimonio Cultural </v>
      </c>
      <c r="D136" s="49" t="s">
        <v>686</v>
      </c>
      <c r="E136" s="49" t="s">
        <v>129</v>
      </c>
      <c r="F136" s="49" t="s">
        <v>128</v>
      </c>
      <c r="G136" s="48">
        <v>7563937</v>
      </c>
      <c r="H136" s="48">
        <v>7563937</v>
      </c>
      <c r="I136" s="48">
        <v>7408036</v>
      </c>
      <c r="J136" s="48">
        <v>0</v>
      </c>
      <c r="K136" s="48">
        <v>1758403.6</v>
      </c>
      <c r="L136" s="48">
        <v>0</v>
      </c>
      <c r="M136" s="48">
        <v>4292746</v>
      </c>
      <c r="N136" s="48">
        <v>4292746</v>
      </c>
      <c r="O136" s="48">
        <v>1512787.4</v>
      </c>
      <c r="P136" s="102">
        <f t="shared" si="6"/>
        <v>0.56752799501106366</v>
      </c>
      <c r="Q136" s="71"/>
      <c r="R136" s="71"/>
      <c r="S136" s="72"/>
      <c r="T136" s="72"/>
      <c r="U136" s="72"/>
      <c r="V136" s="72"/>
      <c r="W136" s="72"/>
      <c r="X136" s="73"/>
    </row>
    <row r="137" spans="1:24" ht="14.4" x14ac:dyDescent="0.2">
      <c r="A137" s="106" t="s">
        <v>691</v>
      </c>
      <c r="B137" s="107" t="s">
        <v>777</v>
      </c>
      <c r="C137" s="98" t="str">
        <f t="shared" si="5"/>
        <v xml:space="preserve">21375101 Dirección de Patrimonio Cultural </v>
      </c>
      <c r="D137" s="49" t="s">
        <v>686</v>
      </c>
      <c r="E137" s="49" t="s">
        <v>166</v>
      </c>
      <c r="F137" s="49" t="s">
        <v>167</v>
      </c>
      <c r="G137" s="48">
        <v>467457291</v>
      </c>
      <c r="H137" s="48">
        <v>409364203</v>
      </c>
      <c r="I137" s="48">
        <v>346462350.56</v>
      </c>
      <c r="J137" s="48">
        <v>0</v>
      </c>
      <c r="K137" s="48">
        <v>101591818.59999999</v>
      </c>
      <c r="L137" s="48">
        <v>38330243.539999999</v>
      </c>
      <c r="M137" s="48">
        <v>137768994.75999999</v>
      </c>
      <c r="N137" s="48">
        <v>137768994.75999999</v>
      </c>
      <c r="O137" s="48">
        <v>131673146.09999999</v>
      </c>
      <c r="P137" s="102">
        <f t="shared" si="6"/>
        <v>0.33654382515708142</v>
      </c>
      <c r="Q137" s="71"/>
      <c r="R137" s="71"/>
      <c r="S137" s="72"/>
      <c r="T137" s="72"/>
      <c r="U137" s="72"/>
      <c r="V137" s="72"/>
      <c r="W137" s="72"/>
      <c r="X137" s="73"/>
    </row>
    <row r="138" spans="1:24" ht="14.4" x14ac:dyDescent="0.2">
      <c r="A138" s="106" t="s">
        <v>691</v>
      </c>
      <c r="B138" s="107" t="s">
        <v>777</v>
      </c>
      <c r="C138" s="98" t="str">
        <f t="shared" si="5"/>
        <v xml:space="preserve">21375101 Dirección de Patrimonio Cultural </v>
      </c>
      <c r="D138" s="49" t="s">
        <v>686</v>
      </c>
      <c r="E138" s="49" t="s">
        <v>180</v>
      </c>
      <c r="F138" s="49" t="s">
        <v>181</v>
      </c>
      <c r="G138" s="48">
        <v>17562000</v>
      </c>
      <c r="H138" s="48">
        <v>17512000</v>
      </c>
      <c r="I138" s="48">
        <v>13134000</v>
      </c>
      <c r="J138" s="48">
        <v>0</v>
      </c>
      <c r="K138" s="48">
        <v>1476943.3</v>
      </c>
      <c r="L138" s="48">
        <v>0</v>
      </c>
      <c r="M138" s="48">
        <v>5009551.76</v>
      </c>
      <c r="N138" s="48">
        <v>5009551.76</v>
      </c>
      <c r="O138" s="48">
        <v>11025504.939999999</v>
      </c>
      <c r="P138" s="102">
        <f t="shared" si="6"/>
        <v>0.28606394243947009</v>
      </c>
      <c r="Q138" s="71"/>
      <c r="R138" s="71"/>
      <c r="S138" s="72"/>
      <c r="T138" s="72"/>
      <c r="U138" s="72"/>
      <c r="V138" s="72"/>
      <c r="W138" s="72"/>
      <c r="X138" s="73"/>
    </row>
    <row r="139" spans="1:24" ht="14.4" x14ac:dyDescent="0.2">
      <c r="A139" s="106" t="s">
        <v>691</v>
      </c>
      <c r="B139" s="107" t="s">
        <v>777</v>
      </c>
      <c r="C139" s="98" t="str">
        <f t="shared" si="5"/>
        <v xml:space="preserve">21375101 Dirección de Patrimonio Cultural </v>
      </c>
      <c r="D139" s="49" t="s">
        <v>686</v>
      </c>
      <c r="E139" s="49" t="s">
        <v>182</v>
      </c>
      <c r="F139" s="49" t="s">
        <v>183</v>
      </c>
      <c r="G139" s="48">
        <v>1260000</v>
      </c>
      <c r="H139" s="48">
        <v>1260000</v>
      </c>
      <c r="I139" s="48">
        <v>945000</v>
      </c>
      <c r="J139" s="48">
        <v>0</v>
      </c>
      <c r="K139" s="48">
        <v>609597</v>
      </c>
      <c r="L139" s="48">
        <v>0</v>
      </c>
      <c r="M139" s="48">
        <v>335403</v>
      </c>
      <c r="N139" s="48">
        <v>335403</v>
      </c>
      <c r="O139" s="48">
        <v>315000</v>
      </c>
      <c r="P139" s="102">
        <f t="shared" si="6"/>
        <v>0.26619285714285712</v>
      </c>
      <c r="Q139" s="71"/>
      <c r="R139" s="71"/>
      <c r="S139" s="72"/>
      <c r="T139" s="72"/>
      <c r="U139" s="72"/>
      <c r="V139" s="72"/>
      <c r="W139" s="72"/>
      <c r="X139" s="73"/>
    </row>
    <row r="140" spans="1:24" ht="14.4" x14ac:dyDescent="0.2">
      <c r="A140" s="106" t="s">
        <v>691</v>
      </c>
      <c r="B140" s="107" t="s">
        <v>777</v>
      </c>
      <c r="C140" s="98" t="str">
        <f t="shared" si="5"/>
        <v xml:space="preserve">21375101 Dirección de Patrimonio Cultural </v>
      </c>
      <c r="D140" s="49" t="s">
        <v>686</v>
      </c>
      <c r="E140" s="49" t="s">
        <v>184</v>
      </c>
      <c r="F140" s="49" t="s">
        <v>185</v>
      </c>
      <c r="G140" s="48">
        <v>5922000</v>
      </c>
      <c r="H140" s="48">
        <v>5922000</v>
      </c>
      <c r="I140" s="48">
        <v>4441500</v>
      </c>
      <c r="J140" s="48">
        <v>0</v>
      </c>
      <c r="K140" s="48">
        <v>614113.30000000005</v>
      </c>
      <c r="L140" s="48">
        <v>0</v>
      </c>
      <c r="M140" s="48">
        <v>2346886.7000000002</v>
      </c>
      <c r="N140" s="48">
        <v>2346886.7000000002</v>
      </c>
      <c r="O140" s="48">
        <v>2961000</v>
      </c>
      <c r="P140" s="102">
        <f t="shared" si="6"/>
        <v>0.39629967916244513</v>
      </c>
      <c r="Q140" s="71"/>
      <c r="R140" s="71"/>
      <c r="S140" s="72"/>
      <c r="T140" s="72"/>
      <c r="U140" s="72"/>
      <c r="V140" s="72"/>
      <c r="W140" s="72"/>
      <c r="X140" s="73"/>
    </row>
    <row r="141" spans="1:24" ht="14.4" x14ac:dyDescent="0.2">
      <c r="A141" s="106" t="s">
        <v>691</v>
      </c>
      <c r="B141" s="107" t="s">
        <v>777</v>
      </c>
      <c r="C141" s="98" t="str">
        <f t="shared" si="5"/>
        <v xml:space="preserve">21375101 Dirección de Patrimonio Cultural </v>
      </c>
      <c r="D141" s="49" t="s">
        <v>686</v>
      </c>
      <c r="E141" s="49" t="s">
        <v>186</v>
      </c>
      <c r="F141" s="49" t="s">
        <v>187</v>
      </c>
      <c r="G141" s="48">
        <v>50000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102">
        <f t="shared" si="6"/>
        <v>0</v>
      </c>
      <c r="Q141" s="71"/>
      <c r="R141" s="71"/>
      <c r="S141" s="72"/>
      <c r="T141" s="72"/>
      <c r="U141" s="72"/>
      <c r="V141" s="72"/>
      <c r="W141" s="72"/>
      <c r="X141" s="73"/>
    </row>
    <row r="142" spans="1:24" ht="14.4" x14ac:dyDescent="0.2">
      <c r="A142" s="106" t="s">
        <v>691</v>
      </c>
      <c r="B142" s="107" t="s">
        <v>777</v>
      </c>
      <c r="C142" s="98" t="str">
        <f t="shared" si="5"/>
        <v xml:space="preserve">21375101 Dirección de Patrimonio Cultural </v>
      </c>
      <c r="D142" s="49" t="s">
        <v>686</v>
      </c>
      <c r="E142" s="49" t="s">
        <v>188</v>
      </c>
      <c r="F142" s="49" t="s">
        <v>189</v>
      </c>
      <c r="G142" s="48">
        <v>10080000</v>
      </c>
      <c r="H142" s="48">
        <v>10080000</v>
      </c>
      <c r="I142" s="48">
        <v>7560000</v>
      </c>
      <c r="J142" s="48">
        <v>0</v>
      </c>
      <c r="K142" s="48">
        <v>253233</v>
      </c>
      <c r="L142" s="48">
        <v>0</v>
      </c>
      <c r="M142" s="48">
        <v>2327262.06</v>
      </c>
      <c r="N142" s="48">
        <v>2327262.06</v>
      </c>
      <c r="O142" s="48">
        <v>7499504.9400000004</v>
      </c>
      <c r="P142" s="102">
        <f t="shared" si="6"/>
        <v>0.23087917261904761</v>
      </c>
      <c r="Q142" s="71"/>
      <c r="R142" s="71"/>
      <c r="S142" s="72"/>
      <c r="T142" s="72"/>
      <c r="U142" s="72"/>
      <c r="V142" s="72"/>
      <c r="W142" s="72"/>
      <c r="X142" s="73"/>
    </row>
    <row r="143" spans="1:24" ht="14.4" x14ac:dyDescent="0.2">
      <c r="A143" s="106" t="s">
        <v>691</v>
      </c>
      <c r="B143" s="107" t="s">
        <v>777</v>
      </c>
      <c r="C143" s="98" t="str">
        <f t="shared" si="5"/>
        <v xml:space="preserve">21375101 Dirección de Patrimonio Cultural </v>
      </c>
      <c r="D143" s="49" t="s">
        <v>686</v>
      </c>
      <c r="E143" s="49" t="s">
        <v>190</v>
      </c>
      <c r="F143" s="49" t="s">
        <v>191</v>
      </c>
      <c r="G143" s="48">
        <v>250000</v>
      </c>
      <c r="H143" s="48">
        <v>250000</v>
      </c>
      <c r="I143" s="48">
        <v>187500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250000</v>
      </c>
      <c r="P143" s="102">
        <f t="shared" si="6"/>
        <v>0</v>
      </c>
      <c r="Q143" s="71"/>
      <c r="R143" s="71"/>
      <c r="S143" s="72"/>
      <c r="T143" s="72"/>
      <c r="U143" s="72"/>
      <c r="V143" s="72"/>
      <c r="W143" s="72"/>
      <c r="X143" s="73"/>
    </row>
    <row r="144" spans="1:24" ht="14.4" x14ac:dyDescent="0.2">
      <c r="A144" s="106" t="s">
        <v>691</v>
      </c>
      <c r="B144" s="107" t="s">
        <v>777</v>
      </c>
      <c r="C144" s="98" t="str">
        <f t="shared" si="5"/>
        <v xml:space="preserve">21375101 Dirección de Patrimonio Cultural </v>
      </c>
      <c r="D144" s="49" t="s">
        <v>686</v>
      </c>
      <c r="E144" s="49" t="s">
        <v>192</v>
      </c>
      <c r="F144" s="49" t="s">
        <v>193</v>
      </c>
      <c r="G144" s="48">
        <v>47600000</v>
      </c>
      <c r="H144" s="48">
        <v>41800000</v>
      </c>
      <c r="I144" s="48">
        <v>34100000</v>
      </c>
      <c r="J144" s="48">
        <v>0</v>
      </c>
      <c r="K144" s="48">
        <v>14724588.369999999</v>
      </c>
      <c r="L144" s="48">
        <v>9758049.9100000001</v>
      </c>
      <c r="M144" s="48">
        <v>2059755.53</v>
      </c>
      <c r="N144" s="48">
        <v>2059755.53</v>
      </c>
      <c r="O144" s="48">
        <v>15257606.189999999</v>
      </c>
      <c r="P144" s="102">
        <f t="shared" si="6"/>
        <v>4.92764480861244E-2</v>
      </c>
      <c r="Q144" s="71"/>
      <c r="R144" s="71"/>
      <c r="S144" s="72"/>
      <c r="T144" s="72"/>
      <c r="U144" s="72"/>
      <c r="V144" s="72"/>
      <c r="W144" s="72"/>
      <c r="X144" s="73"/>
    </row>
    <row r="145" spans="1:24" ht="14.4" x14ac:dyDescent="0.2">
      <c r="A145" s="106" t="s">
        <v>691</v>
      </c>
      <c r="B145" s="107" t="s">
        <v>777</v>
      </c>
      <c r="C145" s="98" t="str">
        <f t="shared" si="5"/>
        <v xml:space="preserve">21375101 Dirección de Patrimonio Cultural </v>
      </c>
      <c r="D145" s="49" t="s">
        <v>686</v>
      </c>
      <c r="E145" s="49" t="s">
        <v>194</v>
      </c>
      <c r="F145" s="49" t="s">
        <v>195</v>
      </c>
      <c r="G145" s="48">
        <v>34800000</v>
      </c>
      <c r="H145" s="48">
        <v>34800000</v>
      </c>
      <c r="I145" s="48">
        <v>29600000</v>
      </c>
      <c r="J145" s="48">
        <v>0</v>
      </c>
      <c r="K145" s="48">
        <v>14637074.869999999</v>
      </c>
      <c r="L145" s="48">
        <v>9758049.9100000001</v>
      </c>
      <c r="M145" s="48">
        <v>0</v>
      </c>
      <c r="N145" s="48">
        <v>0</v>
      </c>
      <c r="O145" s="48">
        <v>10404875.220000001</v>
      </c>
      <c r="P145" s="102">
        <f t="shared" si="6"/>
        <v>0</v>
      </c>
      <c r="Q145" s="71"/>
      <c r="R145" s="71"/>
      <c r="S145" s="72"/>
      <c r="T145" s="72"/>
      <c r="U145" s="72"/>
      <c r="V145" s="72"/>
      <c r="W145" s="72"/>
      <c r="X145" s="73"/>
    </row>
    <row r="146" spans="1:24" ht="14.4" x14ac:dyDescent="0.2">
      <c r="A146" s="106" t="s">
        <v>691</v>
      </c>
      <c r="B146" s="107" t="s">
        <v>777</v>
      </c>
      <c r="C146" s="98" t="str">
        <f t="shared" si="5"/>
        <v xml:space="preserve">21375101 Dirección de Patrimonio Cultural </v>
      </c>
      <c r="D146" s="49" t="s">
        <v>686</v>
      </c>
      <c r="E146" s="49" t="s">
        <v>198</v>
      </c>
      <c r="F146" s="49" t="s">
        <v>199</v>
      </c>
      <c r="G146" s="48">
        <v>5800000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102">
        <f t="shared" si="6"/>
        <v>0</v>
      </c>
      <c r="Q146" s="71"/>
      <c r="R146" s="71"/>
      <c r="S146" s="72"/>
      <c r="T146" s="72"/>
      <c r="U146" s="72"/>
      <c r="V146" s="72"/>
      <c r="W146" s="72"/>
      <c r="X146" s="73"/>
    </row>
    <row r="147" spans="1:24" ht="14.4" x14ac:dyDescent="0.2">
      <c r="A147" s="106" t="s">
        <v>691</v>
      </c>
      <c r="B147" s="107" t="s">
        <v>777</v>
      </c>
      <c r="C147" s="98" t="str">
        <f t="shared" si="5"/>
        <v xml:space="preserve">21375101 Dirección de Patrimonio Cultural </v>
      </c>
      <c r="D147" s="49" t="s">
        <v>686</v>
      </c>
      <c r="E147" s="49" t="s">
        <v>206</v>
      </c>
      <c r="F147" s="49" t="s">
        <v>207</v>
      </c>
      <c r="G147" s="48">
        <v>7000000</v>
      </c>
      <c r="H147" s="48">
        <v>7000000</v>
      </c>
      <c r="I147" s="48">
        <v>4500000</v>
      </c>
      <c r="J147" s="48">
        <v>0</v>
      </c>
      <c r="K147" s="48">
        <v>87513.5</v>
      </c>
      <c r="L147" s="48">
        <v>0</v>
      </c>
      <c r="M147" s="48">
        <v>2059755.53</v>
      </c>
      <c r="N147" s="48">
        <v>2059755.53</v>
      </c>
      <c r="O147" s="48">
        <v>4852730.97</v>
      </c>
      <c r="P147" s="102">
        <f t="shared" si="6"/>
        <v>0.29425078999999998</v>
      </c>
      <c r="Q147" s="71"/>
      <c r="R147" s="71"/>
      <c r="S147" s="72"/>
      <c r="T147" s="72"/>
      <c r="U147" s="72"/>
      <c r="V147" s="72"/>
      <c r="W147" s="72"/>
      <c r="X147" s="73"/>
    </row>
    <row r="148" spans="1:24" ht="14.4" x14ac:dyDescent="0.2">
      <c r="A148" s="106" t="s">
        <v>691</v>
      </c>
      <c r="B148" s="107" t="s">
        <v>777</v>
      </c>
      <c r="C148" s="98" t="str">
        <f t="shared" si="5"/>
        <v xml:space="preserve">21375101 Dirección de Patrimonio Cultural </v>
      </c>
      <c r="D148" s="49" t="s">
        <v>686</v>
      </c>
      <c r="E148" s="49" t="s">
        <v>208</v>
      </c>
      <c r="F148" s="49" t="s">
        <v>209</v>
      </c>
      <c r="G148" s="48">
        <v>215220000</v>
      </c>
      <c r="H148" s="48">
        <v>214726912</v>
      </c>
      <c r="I148" s="48">
        <v>174636629.78</v>
      </c>
      <c r="J148" s="48">
        <v>0</v>
      </c>
      <c r="K148" s="48">
        <v>70265805.569999993</v>
      </c>
      <c r="L148" s="48">
        <v>21406716.620000001</v>
      </c>
      <c r="M148" s="48">
        <v>44901853.689999998</v>
      </c>
      <c r="N148" s="48">
        <v>44901853.689999998</v>
      </c>
      <c r="O148" s="48">
        <v>78152536.120000005</v>
      </c>
      <c r="P148" s="102">
        <f t="shared" si="6"/>
        <v>0.20911143960380707</v>
      </c>
      <c r="Q148" s="71"/>
      <c r="R148" s="71"/>
      <c r="S148" s="72"/>
      <c r="T148" s="72"/>
      <c r="U148" s="72"/>
      <c r="V148" s="72"/>
      <c r="W148" s="72"/>
      <c r="X148" s="73"/>
    </row>
    <row r="149" spans="1:24" ht="14.4" x14ac:dyDescent="0.2">
      <c r="A149" s="106" t="s">
        <v>691</v>
      </c>
      <c r="B149" s="107" t="s">
        <v>777</v>
      </c>
      <c r="C149" s="98" t="str">
        <f t="shared" si="5"/>
        <v xml:space="preserve">21375101 Dirección de Patrimonio Cultural </v>
      </c>
      <c r="D149" s="49" t="s">
        <v>686</v>
      </c>
      <c r="E149" s="49" t="s">
        <v>212</v>
      </c>
      <c r="F149" s="49" t="s">
        <v>213</v>
      </c>
      <c r="G149" s="48">
        <v>20000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102">
        <f t="shared" si="6"/>
        <v>0</v>
      </c>
      <c r="Q149" s="71"/>
      <c r="R149" s="71"/>
      <c r="S149" s="72"/>
      <c r="T149" s="72"/>
      <c r="U149" s="72"/>
      <c r="V149" s="72"/>
      <c r="W149" s="72"/>
      <c r="X149" s="73"/>
    </row>
    <row r="150" spans="1:24" ht="14.4" x14ac:dyDescent="0.2">
      <c r="A150" s="106" t="s">
        <v>691</v>
      </c>
      <c r="B150" s="107" t="s">
        <v>777</v>
      </c>
      <c r="C150" s="98" t="str">
        <f t="shared" si="5"/>
        <v xml:space="preserve">21375101 Dirección de Patrimonio Cultural </v>
      </c>
      <c r="D150" s="49" t="s">
        <v>686</v>
      </c>
      <c r="E150" s="49" t="s">
        <v>216</v>
      </c>
      <c r="F150" s="49" t="s">
        <v>217</v>
      </c>
      <c r="G150" s="48">
        <v>100000000</v>
      </c>
      <c r="H150" s="48">
        <v>99526912</v>
      </c>
      <c r="I150" s="48">
        <v>97427259</v>
      </c>
      <c r="J150" s="48">
        <v>0</v>
      </c>
      <c r="K150" s="48">
        <v>70265805.549999997</v>
      </c>
      <c r="L150" s="48">
        <v>14882197.029999999</v>
      </c>
      <c r="M150" s="48">
        <v>12279255.74</v>
      </c>
      <c r="N150" s="48">
        <v>12279255.74</v>
      </c>
      <c r="O150" s="48">
        <v>2099653.6800000002</v>
      </c>
      <c r="P150" s="102">
        <f t="shared" si="6"/>
        <v>0.12337623556531122</v>
      </c>
      <c r="Q150" s="71"/>
      <c r="R150" s="71"/>
      <c r="S150" s="72"/>
      <c r="T150" s="72"/>
      <c r="U150" s="72"/>
      <c r="V150" s="72"/>
      <c r="W150" s="72"/>
      <c r="X150" s="73"/>
    </row>
    <row r="151" spans="1:24" ht="14.4" x14ac:dyDescent="0.2">
      <c r="A151" s="106" t="s">
        <v>691</v>
      </c>
      <c r="B151" s="107" t="s">
        <v>777</v>
      </c>
      <c r="C151" s="98" t="str">
        <f t="shared" si="5"/>
        <v xml:space="preserve">21375101 Dirección de Patrimonio Cultural </v>
      </c>
      <c r="D151" s="49" t="s">
        <v>686</v>
      </c>
      <c r="E151" s="49" t="s">
        <v>220</v>
      </c>
      <c r="F151" s="49" t="s">
        <v>221</v>
      </c>
      <c r="G151" s="48">
        <v>80000000</v>
      </c>
      <c r="H151" s="48">
        <v>80000000</v>
      </c>
      <c r="I151" s="48">
        <v>59609370.439999998</v>
      </c>
      <c r="J151" s="48">
        <v>0</v>
      </c>
      <c r="K151" s="48">
        <v>0.02</v>
      </c>
      <c r="L151" s="48">
        <v>6524519.5899999999</v>
      </c>
      <c r="M151" s="48">
        <v>32622597.949999999</v>
      </c>
      <c r="N151" s="48">
        <v>32622597.949999999</v>
      </c>
      <c r="O151" s="48">
        <v>40852882.439999998</v>
      </c>
      <c r="P151" s="102">
        <f t="shared" si="6"/>
        <v>0.40778247437499998</v>
      </c>
      <c r="Q151" s="71"/>
      <c r="R151" s="71"/>
      <c r="S151" s="72"/>
      <c r="T151" s="72"/>
      <c r="U151" s="72"/>
      <c r="V151" s="72"/>
      <c r="W151" s="72"/>
      <c r="X151" s="73"/>
    </row>
    <row r="152" spans="1:24" ht="14.4" x14ac:dyDescent="0.2">
      <c r="A152" s="106" t="s">
        <v>691</v>
      </c>
      <c r="B152" s="107" t="s">
        <v>777</v>
      </c>
      <c r="C152" s="98" t="str">
        <f t="shared" si="5"/>
        <v xml:space="preserve">21375101 Dirección de Patrimonio Cultural </v>
      </c>
      <c r="D152" s="49" t="s">
        <v>686</v>
      </c>
      <c r="E152" s="49" t="s">
        <v>222</v>
      </c>
      <c r="F152" s="49" t="s">
        <v>223</v>
      </c>
      <c r="G152" s="48">
        <v>35200000</v>
      </c>
      <c r="H152" s="48">
        <v>35200000</v>
      </c>
      <c r="I152" s="48">
        <v>17600000.34</v>
      </c>
      <c r="J152" s="48">
        <v>0</v>
      </c>
      <c r="K152" s="48">
        <v>0</v>
      </c>
      <c r="L152" s="48">
        <v>0</v>
      </c>
      <c r="M152" s="48">
        <v>0</v>
      </c>
      <c r="N152" s="48">
        <v>0</v>
      </c>
      <c r="O152" s="48">
        <v>35200000</v>
      </c>
      <c r="P152" s="102">
        <f t="shared" si="6"/>
        <v>0</v>
      </c>
      <c r="Q152" s="71"/>
      <c r="R152" s="71"/>
      <c r="S152" s="72"/>
      <c r="T152" s="72"/>
      <c r="U152" s="72"/>
      <c r="V152" s="72"/>
      <c r="W152" s="72"/>
      <c r="X152" s="73"/>
    </row>
    <row r="153" spans="1:24" ht="14.4" x14ac:dyDescent="0.2">
      <c r="A153" s="106" t="s">
        <v>691</v>
      </c>
      <c r="B153" s="107" t="s">
        <v>777</v>
      </c>
      <c r="C153" s="98" t="str">
        <f t="shared" si="5"/>
        <v xml:space="preserve">21375101 Dirección de Patrimonio Cultural </v>
      </c>
      <c r="D153" s="49" t="s">
        <v>686</v>
      </c>
      <c r="E153" s="49" t="s">
        <v>224</v>
      </c>
      <c r="F153" s="49" t="s">
        <v>225</v>
      </c>
      <c r="G153" s="48">
        <v>10600000</v>
      </c>
      <c r="H153" s="48">
        <v>3850000</v>
      </c>
      <c r="I153" s="48">
        <v>3700000</v>
      </c>
      <c r="J153" s="48">
        <v>0</v>
      </c>
      <c r="K153" s="48">
        <v>1402624.85</v>
      </c>
      <c r="L153" s="48">
        <v>0</v>
      </c>
      <c r="M153" s="48">
        <v>1023039.65</v>
      </c>
      <c r="N153" s="48">
        <v>1023039.65</v>
      </c>
      <c r="O153" s="48">
        <v>1424335.5</v>
      </c>
      <c r="P153" s="102">
        <f t="shared" si="6"/>
        <v>0.26572458441558444</v>
      </c>
      <c r="Q153" s="71"/>
      <c r="R153" s="71"/>
      <c r="S153" s="72"/>
      <c r="T153" s="72"/>
      <c r="U153" s="72"/>
      <c r="V153" s="72"/>
      <c r="W153" s="72"/>
      <c r="X153" s="73"/>
    </row>
    <row r="154" spans="1:24" ht="14.4" x14ac:dyDescent="0.2">
      <c r="A154" s="106" t="s">
        <v>691</v>
      </c>
      <c r="B154" s="107" t="s">
        <v>777</v>
      </c>
      <c r="C154" s="98" t="str">
        <f t="shared" si="5"/>
        <v xml:space="preserve">21375101 Dirección de Patrimonio Cultural </v>
      </c>
      <c r="D154" s="49" t="s">
        <v>686</v>
      </c>
      <c r="E154" s="49" t="s">
        <v>226</v>
      </c>
      <c r="F154" s="49" t="s">
        <v>227</v>
      </c>
      <c r="G154" s="48">
        <v>600000</v>
      </c>
      <c r="H154" s="48">
        <v>600000</v>
      </c>
      <c r="I154" s="48">
        <v>450000</v>
      </c>
      <c r="J154" s="48">
        <v>0</v>
      </c>
      <c r="K154" s="48">
        <v>34624.85</v>
      </c>
      <c r="L154" s="48">
        <v>0</v>
      </c>
      <c r="M154" s="48">
        <v>73539.649999999994</v>
      </c>
      <c r="N154" s="48">
        <v>73539.649999999994</v>
      </c>
      <c r="O154" s="48">
        <v>491835.5</v>
      </c>
      <c r="P154" s="102">
        <f t="shared" si="6"/>
        <v>0.12256608333333333</v>
      </c>
      <c r="Q154" s="71"/>
      <c r="R154" s="71"/>
      <c r="S154" s="72"/>
      <c r="T154" s="72"/>
      <c r="U154" s="72"/>
      <c r="V154" s="72"/>
      <c r="W154" s="72"/>
      <c r="X154" s="73"/>
    </row>
    <row r="155" spans="1:24" ht="14.4" x14ac:dyDescent="0.2">
      <c r="A155" s="106" t="s">
        <v>691</v>
      </c>
      <c r="B155" s="107" t="s">
        <v>777</v>
      </c>
      <c r="C155" s="98" t="str">
        <f t="shared" si="5"/>
        <v xml:space="preserve">21375101 Dirección de Patrimonio Cultural </v>
      </c>
      <c r="D155" s="49" t="s">
        <v>686</v>
      </c>
      <c r="E155" s="49" t="s">
        <v>228</v>
      </c>
      <c r="F155" s="49" t="s">
        <v>229</v>
      </c>
      <c r="G155" s="48">
        <v>10000000</v>
      </c>
      <c r="H155" s="48">
        <v>3250000</v>
      </c>
      <c r="I155" s="48">
        <v>3250000</v>
      </c>
      <c r="J155" s="48">
        <v>0</v>
      </c>
      <c r="K155" s="48">
        <v>1368000</v>
      </c>
      <c r="L155" s="48">
        <v>0</v>
      </c>
      <c r="M155" s="48">
        <v>949500</v>
      </c>
      <c r="N155" s="48">
        <v>949500</v>
      </c>
      <c r="O155" s="48">
        <v>932500</v>
      </c>
      <c r="P155" s="102">
        <f t="shared" si="6"/>
        <v>0.29215384615384615</v>
      </c>
      <c r="Q155" s="71"/>
      <c r="R155" s="71"/>
      <c r="S155" s="72"/>
      <c r="T155" s="72"/>
      <c r="U155" s="72"/>
      <c r="V155" s="72"/>
      <c r="W155" s="72"/>
      <c r="X155" s="73"/>
    </row>
    <row r="156" spans="1:24" ht="14.4" x14ac:dyDescent="0.2">
      <c r="A156" s="106" t="s">
        <v>691</v>
      </c>
      <c r="B156" s="107" t="s">
        <v>777</v>
      </c>
      <c r="C156" s="98" t="str">
        <f t="shared" si="5"/>
        <v xml:space="preserve">21375101 Dirección de Patrimonio Cultural </v>
      </c>
      <c r="D156" s="49" t="s">
        <v>686</v>
      </c>
      <c r="E156" s="49" t="s">
        <v>234</v>
      </c>
      <c r="F156" s="49" t="s">
        <v>235</v>
      </c>
      <c r="G156" s="48">
        <v>2500000</v>
      </c>
      <c r="H156" s="48">
        <v>2500000</v>
      </c>
      <c r="I156" s="48">
        <v>2011582.34</v>
      </c>
      <c r="J156" s="48">
        <v>0</v>
      </c>
      <c r="K156" s="48">
        <v>0</v>
      </c>
      <c r="L156" s="48">
        <v>0</v>
      </c>
      <c r="M156" s="48">
        <v>1019747</v>
      </c>
      <c r="N156" s="48">
        <v>1019747</v>
      </c>
      <c r="O156" s="48">
        <v>1480253</v>
      </c>
      <c r="P156" s="102">
        <f t="shared" si="6"/>
        <v>0.40789880000000001</v>
      </c>
      <c r="Q156" s="71"/>
      <c r="R156" s="71"/>
      <c r="S156" s="72"/>
      <c r="T156" s="72"/>
      <c r="U156" s="72"/>
      <c r="V156" s="72"/>
      <c r="W156" s="72"/>
      <c r="X156" s="73"/>
    </row>
    <row r="157" spans="1:24" ht="14.4" x14ac:dyDescent="0.2">
      <c r="A157" s="106" t="s">
        <v>691</v>
      </c>
      <c r="B157" s="107" t="s">
        <v>777</v>
      </c>
      <c r="C157" s="98" t="str">
        <f t="shared" si="5"/>
        <v xml:space="preserve">21375101 Dirección de Patrimonio Cultural </v>
      </c>
      <c r="D157" s="49" t="s">
        <v>686</v>
      </c>
      <c r="E157" s="49" t="s">
        <v>236</v>
      </c>
      <c r="F157" s="49" t="s">
        <v>237</v>
      </c>
      <c r="G157" s="48">
        <v>2500000</v>
      </c>
      <c r="H157" s="48">
        <v>2500000</v>
      </c>
      <c r="I157" s="48">
        <v>2011582.34</v>
      </c>
      <c r="J157" s="48">
        <v>0</v>
      </c>
      <c r="K157" s="48">
        <v>0</v>
      </c>
      <c r="L157" s="48">
        <v>0</v>
      </c>
      <c r="M157" s="48">
        <v>1019747</v>
      </c>
      <c r="N157" s="48">
        <v>1019747</v>
      </c>
      <c r="O157" s="48">
        <v>1480253</v>
      </c>
      <c r="P157" s="102">
        <f t="shared" si="6"/>
        <v>0.40789880000000001</v>
      </c>
      <c r="Q157" s="71"/>
      <c r="R157" s="71"/>
      <c r="S157" s="72"/>
      <c r="T157" s="72"/>
      <c r="U157" s="72"/>
      <c r="V157" s="72"/>
      <c r="W157" s="72"/>
      <c r="X157" s="73"/>
    </row>
    <row r="158" spans="1:24" ht="14.4" x14ac:dyDescent="0.2">
      <c r="A158" s="106" t="s">
        <v>691</v>
      </c>
      <c r="B158" s="107" t="s">
        <v>777</v>
      </c>
      <c r="C158" s="98" t="str">
        <f t="shared" si="5"/>
        <v xml:space="preserve">21375101 Dirección de Patrimonio Cultural </v>
      </c>
      <c r="D158" s="49" t="s">
        <v>686</v>
      </c>
      <c r="E158" s="49" t="s">
        <v>238</v>
      </c>
      <c r="F158" s="49" t="s">
        <v>239</v>
      </c>
      <c r="G158" s="48">
        <v>2100000</v>
      </c>
      <c r="H158" s="48">
        <v>600000</v>
      </c>
      <c r="I158" s="48">
        <v>600000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600000</v>
      </c>
      <c r="P158" s="102">
        <f t="shared" si="6"/>
        <v>0</v>
      </c>
      <c r="Q158" s="71"/>
      <c r="R158" s="71"/>
      <c r="S158" s="72"/>
      <c r="T158" s="72"/>
      <c r="U158" s="72"/>
      <c r="V158" s="72"/>
      <c r="W158" s="72"/>
      <c r="X158" s="73"/>
    </row>
    <row r="159" spans="1:24" ht="14.4" x14ac:dyDescent="0.2">
      <c r="A159" s="106" t="s">
        <v>691</v>
      </c>
      <c r="B159" s="107" t="s">
        <v>777</v>
      </c>
      <c r="C159" s="98" t="str">
        <f t="shared" si="5"/>
        <v xml:space="preserve">21375101 Dirección de Patrimonio Cultural </v>
      </c>
      <c r="D159" s="49" t="s">
        <v>686</v>
      </c>
      <c r="E159" s="49" t="s">
        <v>240</v>
      </c>
      <c r="F159" s="49" t="s">
        <v>241</v>
      </c>
      <c r="G159" s="48">
        <v>1200000</v>
      </c>
      <c r="H159" s="48">
        <v>600000</v>
      </c>
      <c r="I159" s="48">
        <v>600000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600000</v>
      </c>
      <c r="P159" s="102">
        <f t="shared" si="6"/>
        <v>0</v>
      </c>
      <c r="Q159" s="71"/>
      <c r="R159" s="71"/>
      <c r="S159" s="72"/>
      <c r="T159" s="72"/>
      <c r="U159" s="72"/>
      <c r="V159" s="72"/>
      <c r="W159" s="72"/>
      <c r="X159" s="73"/>
    </row>
    <row r="160" spans="1:24" ht="14.4" x14ac:dyDescent="0.2">
      <c r="A160" s="106" t="s">
        <v>691</v>
      </c>
      <c r="B160" s="107" t="s">
        <v>777</v>
      </c>
      <c r="C160" s="98" t="str">
        <f t="shared" si="5"/>
        <v xml:space="preserve">21375101 Dirección de Patrimonio Cultural </v>
      </c>
      <c r="D160" s="49" t="s">
        <v>686</v>
      </c>
      <c r="E160" s="49" t="s">
        <v>242</v>
      </c>
      <c r="F160" s="49" t="s">
        <v>243</v>
      </c>
      <c r="G160" s="48">
        <v>900000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102">
        <f t="shared" si="6"/>
        <v>0</v>
      </c>
      <c r="Q160" s="71"/>
      <c r="R160" s="71"/>
      <c r="S160" s="72"/>
      <c r="T160" s="72"/>
      <c r="U160" s="72"/>
      <c r="V160" s="72"/>
      <c r="W160" s="72"/>
      <c r="X160" s="73"/>
    </row>
    <row r="161" spans="1:24" ht="14.4" x14ac:dyDescent="0.2">
      <c r="A161" s="106" t="s">
        <v>691</v>
      </c>
      <c r="B161" s="107" t="s">
        <v>777</v>
      </c>
      <c r="C161" s="98" t="str">
        <f t="shared" si="5"/>
        <v xml:space="preserve">21375101 Dirección de Patrimonio Cultural </v>
      </c>
      <c r="D161" s="49" t="s">
        <v>686</v>
      </c>
      <c r="E161" s="49" t="s">
        <v>246</v>
      </c>
      <c r="F161" s="49" t="s">
        <v>247</v>
      </c>
      <c r="G161" s="48">
        <v>170575291</v>
      </c>
      <c r="H161" s="48">
        <v>128075291</v>
      </c>
      <c r="I161" s="48">
        <v>117980138.44</v>
      </c>
      <c r="J161" s="48">
        <v>0</v>
      </c>
      <c r="K161" s="48">
        <v>13576161.51</v>
      </c>
      <c r="L161" s="48">
        <v>7165477.0099999998</v>
      </c>
      <c r="M161" s="48">
        <v>83600742.129999995</v>
      </c>
      <c r="N161" s="48">
        <v>83600742.129999995</v>
      </c>
      <c r="O161" s="48">
        <v>23732910.350000001</v>
      </c>
      <c r="P161" s="102">
        <f t="shared" si="6"/>
        <v>0.6527468450569438</v>
      </c>
      <c r="Q161" s="71"/>
      <c r="R161" s="71"/>
      <c r="S161" s="72"/>
      <c r="T161" s="72"/>
      <c r="U161" s="72"/>
      <c r="V161" s="72"/>
      <c r="W161" s="72"/>
      <c r="X161" s="73"/>
    </row>
    <row r="162" spans="1:24" ht="14.4" x14ac:dyDescent="0.2">
      <c r="A162" s="106" t="s">
        <v>691</v>
      </c>
      <c r="B162" s="107" t="s">
        <v>777</v>
      </c>
      <c r="C162" s="98" t="str">
        <f t="shared" si="5"/>
        <v xml:space="preserve">21375101 Dirección de Patrimonio Cultural </v>
      </c>
      <c r="D162" s="49" t="s">
        <v>686</v>
      </c>
      <c r="E162" s="49" t="s">
        <v>248</v>
      </c>
      <c r="F162" s="49" t="s">
        <v>249</v>
      </c>
      <c r="G162" s="48">
        <v>126000000</v>
      </c>
      <c r="H162" s="48">
        <v>84000000</v>
      </c>
      <c r="I162" s="48">
        <v>84000000</v>
      </c>
      <c r="J162" s="48">
        <v>0</v>
      </c>
      <c r="K162" s="48">
        <v>6662310</v>
      </c>
      <c r="L162" s="48">
        <v>0</v>
      </c>
      <c r="M162" s="48">
        <v>77174450.769999996</v>
      </c>
      <c r="N162" s="48">
        <v>77174450.769999996</v>
      </c>
      <c r="O162" s="48">
        <v>163239.23000000001</v>
      </c>
      <c r="P162" s="102">
        <f t="shared" si="6"/>
        <v>0.91874346154761899</v>
      </c>
      <c r="Q162" s="71"/>
      <c r="R162" s="71"/>
      <c r="S162" s="72"/>
      <c r="T162" s="72"/>
      <c r="U162" s="72"/>
      <c r="V162" s="72"/>
      <c r="W162" s="72"/>
      <c r="X162" s="73"/>
    </row>
    <row r="163" spans="1:24" ht="14.4" x14ac:dyDescent="0.2">
      <c r="A163" s="106" t="s">
        <v>691</v>
      </c>
      <c r="B163" s="107" t="s">
        <v>777</v>
      </c>
      <c r="C163" s="98" t="str">
        <f t="shared" si="5"/>
        <v xml:space="preserve">21375101 Dirección de Patrimonio Cultural </v>
      </c>
      <c r="D163" s="49" t="s">
        <v>686</v>
      </c>
      <c r="E163" s="49" t="s">
        <v>252</v>
      </c>
      <c r="F163" s="49" t="s">
        <v>253</v>
      </c>
      <c r="G163" s="48">
        <v>500000</v>
      </c>
      <c r="H163" s="48">
        <v>500000</v>
      </c>
      <c r="I163" s="48">
        <v>375000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500000</v>
      </c>
      <c r="P163" s="102">
        <f t="shared" si="6"/>
        <v>0</v>
      </c>
      <c r="Q163" s="71"/>
      <c r="R163" s="71"/>
      <c r="S163" s="72"/>
      <c r="T163" s="72"/>
      <c r="U163" s="72"/>
      <c r="V163" s="72"/>
      <c r="W163" s="72"/>
      <c r="X163" s="73"/>
    </row>
    <row r="164" spans="1:24" ht="14.4" x14ac:dyDescent="0.2">
      <c r="A164" s="106" t="s">
        <v>691</v>
      </c>
      <c r="B164" s="107" t="s">
        <v>777</v>
      </c>
      <c r="C164" s="98" t="str">
        <f t="shared" si="5"/>
        <v xml:space="preserve">21375101 Dirección de Patrimonio Cultural </v>
      </c>
      <c r="D164" s="49" t="s">
        <v>686</v>
      </c>
      <c r="E164" s="49" t="s">
        <v>254</v>
      </c>
      <c r="F164" s="49" t="s">
        <v>255</v>
      </c>
      <c r="G164" s="48">
        <v>11405657</v>
      </c>
      <c r="H164" s="48">
        <v>11405657</v>
      </c>
      <c r="I164" s="48">
        <v>8202828.5899999999</v>
      </c>
      <c r="J164" s="48">
        <v>0</v>
      </c>
      <c r="K164" s="48">
        <v>2545000.0099999998</v>
      </c>
      <c r="L164" s="48">
        <v>2454999.9900000002</v>
      </c>
      <c r="M164" s="48">
        <v>0</v>
      </c>
      <c r="N164" s="48">
        <v>0</v>
      </c>
      <c r="O164" s="48">
        <v>6405657</v>
      </c>
      <c r="P164" s="102">
        <f t="shared" si="6"/>
        <v>0</v>
      </c>
      <c r="Q164" s="71"/>
      <c r="R164" s="71"/>
      <c r="S164" s="72"/>
      <c r="T164" s="72"/>
      <c r="U164" s="72"/>
      <c r="V164" s="72"/>
      <c r="W164" s="72"/>
      <c r="X164" s="73"/>
    </row>
    <row r="165" spans="1:24" ht="14.4" x14ac:dyDescent="0.2">
      <c r="A165" s="106" t="s">
        <v>691</v>
      </c>
      <c r="B165" s="107" t="s">
        <v>777</v>
      </c>
      <c r="C165" s="98" t="str">
        <f t="shared" si="5"/>
        <v xml:space="preserve">21375101 Dirección de Patrimonio Cultural </v>
      </c>
      <c r="D165" s="49" t="s">
        <v>686</v>
      </c>
      <c r="E165" s="49" t="s">
        <v>256</v>
      </c>
      <c r="F165" s="49" t="s">
        <v>257</v>
      </c>
      <c r="G165" s="48">
        <v>500000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102">
        <f t="shared" si="6"/>
        <v>0</v>
      </c>
      <c r="Q165" s="71"/>
      <c r="R165" s="71"/>
      <c r="S165" s="72"/>
      <c r="T165" s="72"/>
      <c r="U165" s="72"/>
      <c r="V165" s="72"/>
      <c r="W165" s="72"/>
      <c r="X165" s="73"/>
    </row>
    <row r="166" spans="1:24" ht="14.4" x14ac:dyDescent="0.2">
      <c r="A166" s="106" t="s">
        <v>691</v>
      </c>
      <c r="B166" s="107" t="s">
        <v>777</v>
      </c>
      <c r="C166" s="98" t="str">
        <f t="shared" si="5"/>
        <v xml:space="preserve">21375101 Dirección de Patrimonio Cultural </v>
      </c>
      <c r="D166" s="49" t="s">
        <v>686</v>
      </c>
      <c r="E166" s="49" t="s">
        <v>258</v>
      </c>
      <c r="F166" s="49" t="s">
        <v>259</v>
      </c>
      <c r="G166" s="48">
        <v>2267486</v>
      </c>
      <c r="H166" s="48">
        <v>2267486</v>
      </c>
      <c r="I166" s="48">
        <v>1700614.5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2267486</v>
      </c>
      <c r="P166" s="102">
        <f t="shared" si="6"/>
        <v>0</v>
      </c>
      <c r="Q166" s="71"/>
      <c r="R166" s="71"/>
      <c r="S166" s="72"/>
      <c r="T166" s="72"/>
      <c r="U166" s="72"/>
      <c r="V166" s="72"/>
      <c r="W166" s="72"/>
      <c r="X166" s="73"/>
    </row>
    <row r="167" spans="1:24" ht="14.4" x14ac:dyDescent="0.2">
      <c r="A167" s="106" t="s">
        <v>691</v>
      </c>
      <c r="B167" s="107" t="s">
        <v>777</v>
      </c>
      <c r="C167" s="98" t="str">
        <f t="shared" si="5"/>
        <v xml:space="preserve">21375101 Dirección de Patrimonio Cultural </v>
      </c>
      <c r="D167" s="49" t="s">
        <v>686</v>
      </c>
      <c r="E167" s="49" t="s">
        <v>260</v>
      </c>
      <c r="F167" s="49" t="s">
        <v>261</v>
      </c>
      <c r="G167" s="48">
        <v>29902148</v>
      </c>
      <c r="H167" s="48">
        <v>29902148</v>
      </c>
      <c r="I167" s="48">
        <v>23701695.350000001</v>
      </c>
      <c r="J167" s="48">
        <v>0</v>
      </c>
      <c r="K167" s="48">
        <v>4368851.5</v>
      </c>
      <c r="L167" s="48">
        <v>4710477.0199999996</v>
      </c>
      <c r="M167" s="48">
        <v>6426291.3600000003</v>
      </c>
      <c r="N167" s="48">
        <v>6426291.3600000003</v>
      </c>
      <c r="O167" s="48">
        <v>14396528.119999999</v>
      </c>
      <c r="P167" s="102">
        <f t="shared" si="6"/>
        <v>0.2149106933722621</v>
      </c>
      <c r="Q167" s="71"/>
      <c r="R167" s="71"/>
      <c r="S167" s="72"/>
      <c r="T167" s="72"/>
      <c r="U167" s="72"/>
      <c r="V167" s="72"/>
      <c r="W167" s="72"/>
      <c r="X167" s="73"/>
    </row>
    <row r="168" spans="1:24" ht="14.4" x14ac:dyDescent="0.2">
      <c r="A168" s="106" t="s">
        <v>691</v>
      </c>
      <c r="B168" s="107" t="s">
        <v>777</v>
      </c>
      <c r="C168" s="98" t="str">
        <f t="shared" si="5"/>
        <v xml:space="preserve">21375101 Dirección de Patrimonio Cultural </v>
      </c>
      <c r="D168" s="49" t="s">
        <v>686</v>
      </c>
      <c r="E168" s="49" t="s">
        <v>264</v>
      </c>
      <c r="F168" s="49" t="s">
        <v>265</v>
      </c>
      <c r="G168" s="48">
        <v>300000</v>
      </c>
      <c r="H168" s="48">
        <v>300000</v>
      </c>
      <c r="I168" s="48">
        <v>300000</v>
      </c>
      <c r="J168" s="48">
        <v>0</v>
      </c>
      <c r="K168" s="48">
        <v>145695</v>
      </c>
      <c r="L168" s="48">
        <v>0</v>
      </c>
      <c r="M168" s="48">
        <v>154305</v>
      </c>
      <c r="N168" s="48">
        <v>154305</v>
      </c>
      <c r="O168" s="48">
        <v>0</v>
      </c>
      <c r="P168" s="102">
        <f t="shared" si="6"/>
        <v>0.51434999999999997</v>
      </c>
      <c r="Q168" s="71"/>
      <c r="R168" s="71"/>
      <c r="S168" s="72"/>
      <c r="T168" s="72"/>
      <c r="U168" s="72"/>
      <c r="V168" s="72"/>
      <c r="W168" s="72"/>
      <c r="X168" s="73"/>
    </row>
    <row r="169" spans="1:24" ht="14.4" x14ac:dyDescent="0.2">
      <c r="A169" s="106" t="s">
        <v>691</v>
      </c>
      <c r="B169" s="107" t="s">
        <v>777</v>
      </c>
      <c r="C169" s="98" t="str">
        <f t="shared" si="5"/>
        <v xml:space="preserve">21375101 Dirección de Patrimonio Cultural </v>
      </c>
      <c r="D169" s="49" t="s">
        <v>686</v>
      </c>
      <c r="E169" s="49" t="s">
        <v>268</v>
      </c>
      <c r="F169" s="49" t="s">
        <v>269</v>
      </c>
      <c r="G169" s="48">
        <v>300000</v>
      </c>
      <c r="H169" s="48">
        <v>300000</v>
      </c>
      <c r="I169" s="48">
        <v>300000</v>
      </c>
      <c r="J169" s="48">
        <v>0</v>
      </c>
      <c r="K169" s="48">
        <v>145695</v>
      </c>
      <c r="L169" s="48">
        <v>0</v>
      </c>
      <c r="M169" s="48">
        <v>154305</v>
      </c>
      <c r="N169" s="48">
        <v>154305</v>
      </c>
      <c r="O169" s="48">
        <v>0</v>
      </c>
      <c r="P169" s="102">
        <f t="shared" si="6"/>
        <v>0.51434999999999997</v>
      </c>
      <c r="Q169" s="71"/>
      <c r="R169" s="71"/>
      <c r="S169" s="72"/>
      <c r="T169" s="72"/>
      <c r="U169" s="72"/>
      <c r="V169" s="72"/>
      <c r="W169" s="72"/>
      <c r="X169" s="73"/>
    </row>
    <row r="170" spans="1:24" ht="14.4" x14ac:dyDescent="0.2">
      <c r="A170" s="106" t="s">
        <v>691</v>
      </c>
      <c r="B170" s="107" t="s">
        <v>777</v>
      </c>
      <c r="C170" s="98" t="str">
        <f t="shared" si="5"/>
        <v xml:space="preserve">21375101 Dirección de Patrimonio Cultural </v>
      </c>
      <c r="D170" s="49" t="s">
        <v>686</v>
      </c>
      <c r="E170" s="49" t="s">
        <v>270</v>
      </c>
      <c r="F170" s="49" t="s">
        <v>271</v>
      </c>
      <c r="G170" s="48">
        <v>1000000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102">
        <f t="shared" si="6"/>
        <v>0</v>
      </c>
      <c r="Q170" s="71"/>
      <c r="R170" s="71"/>
      <c r="S170" s="72"/>
      <c r="T170" s="72"/>
      <c r="U170" s="72"/>
      <c r="V170" s="72"/>
      <c r="W170" s="72"/>
      <c r="X170" s="73"/>
    </row>
    <row r="171" spans="1:24" ht="14.4" x14ac:dyDescent="0.2">
      <c r="A171" s="106" t="s">
        <v>691</v>
      </c>
      <c r="B171" s="107" t="s">
        <v>777</v>
      </c>
      <c r="C171" s="98" t="str">
        <f t="shared" si="5"/>
        <v xml:space="preserve">21375101 Dirección de Patrimonio Cultural </v>
      </c>
      <c r="D171" s="49" t="s">
        <v>686</v>
      </c>
      <c r="E171" s="49" t="s">
        <v>274</v>
      </c>
      <c r="F171" s="49" t="s">
        <v>275</v>
      </c>
      <c r="G171" s="48">
        <v>1000000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102">
        <f t="shared" si="6"/>
        <v>0</v>
      </c>
      <c r="Q171" s="71"/>
      <c r="R171" s="71"/>
      <c r="S171" s="72"/>
      <c r="T171" s="72"/>
      <c r="U171" s="72"/>
      <c r="V171" s="72"/>
      <c r="W171" s="72"/>
      <c r="X171" s="73"/>
    </row>
    <row r="172" spans="1:24" ht="14.4" x14ac:dyDescent="0.2">
      <c r="A172" s="106" t="s">
        <v>691</v>
      </c>
      <c r="B172" s="107" t="s">
        <v>777</v>
      </c>
      <c r="C172" s="98" t="str">
        <f t="shared" si="5"/>
        <v xml:space="preserve">21375101 Dirección de Patrimonio Cultural </v>
      </c>
      <c r="D172" s="49" t="s">
        <v>686</v>
      </c>
      <c r="E172" s="49" t="s">
        <v>278</v>
      </c>
      <c r="F172" s="49" t="s">
        <v>279</v>
      </c>
      <c r="G172" s="48">
        <v>18780862</v>
      </c>
      <c r="H172" s="48">
        <v>4100721</v>
      </c>
      <c r="I172" s="48">
        <v>3370721</v>
      </c>
      <c r="J172" s="48">
        <v>0</v>
      </c>
      <c r="K172" s="48">
        <v>641861.35</v>
      </c>
      <c r="L172" s="48">
        <v>0</v>
      </c>
      <c r="M172" s="48">
        <v>243144.55</v>
      </c>
      <c r="N172" s="48">
        <v>243144.55</v>
      </c>
      <c r="O172" s="48">
        <v>3215715.1</v>
      </c>
      <c r="P172" s="102">
        <f t="shared" si="6"/>
        <v>5.9293121868081243E-2</v>
      </c>
      <c r="Q172" s="71"/>
      <c r="R172" s="71"/>
      <c r="S172" s="72"/>
      <c r="T172" s="72"/>
      <c r="U172" s="72"/>
      <c r="V172" s="72"/>
      <c r="W172" s="72"/>
      <c r="X172" s="73"/>
    </row>
    <row r="173" spans="1:24" ht="14.4" x14ac:dyDescent="0.2">
      <c r="A173" s="106" t="s">
        <v>691</v>
      </c>
      <c r="B173" s="107" t="s">
        <v>777</v>
      </c>
      <c r="C173" s="98" t="str">
        <f t="shared" si="5"/>
        <v xml:space="preserve">21375101 Dirección de Patrimonio Cultural </v>
      </c>
      <c r="D173" s="49" t="s">
        <v>686</v>
      </c>
      <c r="E173" s="49" t="s">
        <v>280</v>
      </c>
      <c r="F173" s="49" t="s">
        <v>281</v>
      </c>
      <c r="G173" s="48">
        <v>6050000</v>
      </c>
      <c r="H173" s="48">
        <v>1000000</v>
      </c>
      <c r="I173" s="48">
        <v>1000000</v>
      </c>
      <c r="J173" s="48">
        <v>0</v>
      </c>
      <c r="K173" s="48">
        <v>631915</v>
      </c>
      <c r="L173" s="48">
        <v>0</v>
      </c>
      <c r="M173" s="48">
        <v>168085</v>
      </c>
      <c r="N173" s="48">
        <v>168085</v>
      </c>
      <c r="O173" s="48">
        <v>200000</v>
      </c>
      <c r="P173" s="102">
        <f t="shared" si="6"/>
        <v>0.16808500000000001</v>
      </c>
      <c r="Q173" s="71"/>
      <c r="R173" s="71"/>
      <c r="S173" s="72"/>
      <c r="T173" s="72"/>
      <c r="U173" s="72"/>
      <c r="V173" s="72"/>
      <c r="W173" s="72"/>
      <c r="X173" s="73"/>
    </row>
    <row r="174" spans="1:24" ht="14.4" x14ac:dyDescent="0.2">
      <c r="A174" s="106" t="s">
        <v>691</v>
      </c>
      <c r="B174" s="107" t="s">
        <v>777</v>
      </c>
      <c r="C174" s="98" t="str">
        <f t="shared" si="5"/>
        <v xml:space="preserve">21375101 Dirección de Patrimonio Cultural </v>
      </c>
      <c r="D174" s="49" t="s">
        <v>686</v>
      </c>
      <c r="E174" s="49" t="s">
        <v>282</v>
      </c>
      <c r="F174" s="49" t="s">
        <v>283</v>
      </c>
      <c r="G174" s="48">
        <v>4000000</v>
      </c>
      <c r="H174" s="48">
        <v>1000000</v>
      </c>
      <c r="I174" s="48">
        <v>1000000</v>
      </c>
      <c r="J174" s="48">
        <v>0</v>
      </c>
      <c r="K174" s="48">
        <v>631915</v>
      </c>
      <c r="L174" s="48">
        <v>0</v>
      </c>
      <c r="M174" s="48">
        <v>168085</v>
      </c>
      <c r="N174" s="48">
        <v>168085</v>
      </c>
      <c r="O174" s="48">
        <v>200000</v>
      </c>
      <c r="P174" s="102">
        <f t="shared" si="6"/>
        <v>0.16808500000000001</v>
      </c>
      <c r="Q174" s="71"/>
      <c r="R174" s="71"/>
      <c r="S174" s="72"/>
      <c r="T174" s="72"/>
      <c r="U174" s="72"/>
      <c r="V174" s="72"/>
      <c r="W174" s="72"/>
      <c r="X174" s="73"/>
    </row>
    <row r="175" spans="1:24" ht="14.4" x14ac:dyDescent="0.2">
      <c r="A175" s="106" t="s">
        <v>691</v>
      </c>
      <c r="B175" s="107" t="s">
        <v>777</v>
      </c>
      <c r="C175" s="98" t="str">
        <f t="shared" si="5"/>
        <v xml:space="preserve">21375101 Dirección de Patrimonio Cultural </v>
      </c>
      <c r="D175" s="49" t="s">
        <v>686</v>
      </c>
      <c r="E175" s="49" t="s">
        <v>284</v>
      </c>
      <c r="F175" s="49" t="s">
        <v>285</v>
      </c>
      <c r="G175" s="48">
        <v>50000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102">
        <f t="shared" si="6"/>
        <v>0</v>
      </c>
      <c r="Q175" s="71"/>
      <c r="R175" s="71"/>
      <c r="S175" s="72"/>
      <c r="T175" s="72"/>
      <c r="U175" s="72"/>
      <c r="V175" s="72"/>
      <c r="W175" s="72"/>
      <c r="X175" s="73"/>
    </row>
    <row r="176" spans="1:24" ht="14.4" x14ac:dyDescent="0.2">
      <c r="A176" s="106" t="s">
        <v>691</v>
      </c>
      <c r="B176" s="107" t="s">
        <v>777</v>
      </c>
      <c r="C176" s="98" t="str">
        <f t="shared" si="5"/>
        <v xml:space="preserve">21375101 Dirección de Patrimonio Cultural </v>
      </c>
      <c r="D176" s="49" t="s">
        <v>686</v>
      </c>
      <c r="E176" s="49" t="s">
        <v>286</v>
      </c>
      <c r="F176" s="49" t="s">
        <v>287</v>
      </c>
      <c r="G176" s="48">
        <v>2000000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102">
        <f t="shared" si="6"/>
        <v>0</v>
      </c>
      <c r="Q176" s="71"/>
      <c r="R176" s="71"/>
      <c r="S176" s="72"/>
      <c r="T176" s="72"/>
      <c r="U176" s="72"/>
      <c r="V176" s="72"/>
      <c r="W176" s="72"/>
      <c r="X176" s="73"/>
    </row>
    <row r="177" spans="1:24" ht="14.4" x14ac:dyDescent="0.2">
      <c r="A177" s="106" t="s">
        <v>691</v>
      </c>
      <c r="B177" s="107" t="s">
        <v>777</v>
      </c>
      <c r="C177" s="98" t="str">
        <f t="shared" si="5"/>
        <v xml:space="preserve">21375101 Dirección de Patrimonio Cultural </v>
      </c>
      <c r="D177" s="49" t="s">
        <v>686</v>
      </c>
      <c r="E177" s="49" t="s">
        <v>296</v>
      </c>
      <c r="F177" s="49" t="s">
        <v>297</v>
      </c>
      <c r="G177" s="48">
        <v>2420000</v>
      </c>
      <c r="H177" s="48">
        <v>420000</v>
      </c>
      <c r="I177" s="48">
        <v>315000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420000</v>
      </c>
      <c r="P177" s="102">
        <f t="shared" si="6"/>
        <v>0</v>
      </c>
      <c r="Q177" s="71"/>
      <c r="R177" s="71"/>
      <c r="S177" s="72"/>
      <c r="T177" s="72"/>
      <c r="U177" s="72"/>
      <c r="V177" s="72"/>
      <c r="W177" s="72"/>
      <c r="X177" s="73"/>
    </row>
    <row r="178" spans="1:24" ht="14.4" x14ac:dyDescent="0.2">
      <c r="A178" s="106" t="s">
        <v>691</v>
      </c>
      <c r="B178" s="107" t="s">
        <v>777</v>
      </c>
      <c r="C178" s="98" t="str">
        <f t="shared" si="5"/>
        <v xml:space="preserve">21375101 Dirección de Patrimonio Cultural </v>
      </c>
      <c r="D178" s="49" t="s">
        <v>686</v>
      </c>
      <c r="E178" s="49" t="s">
        <v>298</v>
      </c>
      <c r="F178" s="49" t="s">
        <v>299</v>
      </c>
      <c r="G178" s="48">
        <v>420000</v>
      </c>
      <c r="H178" s="48">
        <v>420000</v>
      </c>
      <c r="I178" s="48">
        <v>315000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420000</v>
      </c>
      <c r="P178" s="102">
        <f t="shared" si="6"/>
        <v>0</v>
      </c>
      <c r="Q178" s="71"/>
      <c r="R178" s="71"/>
      <c r="S178" s="72"/>
      <c r="T178" s="72"/>
      <c r="U178" s="72"/>
      <c r="V178" s="72"/>
      <c r="W178" s="72"/>
      <c r="X178" s="73"/>
    </row>
    <row r="179" spans="1:24" ht="14.4" x14ac:dyDescent="0.2">
      <c r="A179" s="106" t="s">
        <v>691</v>
      </c>
      <c r="B179" s="107" t="s">
        <v>777</v>
      </c>
      <c r="C179" s="98" t="str">
        <f t="shared" si="5"/>
        <v xml:space="preserve">21375101 Dirección de Patrimonio Cultural </v>
      </c>
      <c r="D179" s="49" t="s">
        <v>686</v>
      </c>
      <c r="E179" s="49" t="s">
        <v>304</v>
      </c>
      <c r="F179" s="49" t="s">
        <v>305</v>
      </c>
      <c r="G179" s="48">
        <v>2000000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102">
        <f t="shared" si="6"/>
        <v>0</v>
      </c>
      <c r="Q179" s="71"/>
      <c r="R179" s="71"/>
      <c r="S179" s="72"/>
      <c r="T179" s="72"/>
      <c r="U179" s="72"/>
      <c r="V179" s="72"/>
      <c r="W179" s="72"/>
      <c r="X179" s="73"/>
    </row>
    <row r="180" spans="1:24" ht="14.4" x14ac:dyDescent="0.2">
      <c r="A180" s="106" t="s">
        <v>691</v>
      </c>
      <c r="B180" s="107" t="s">
        <v>777</v>
      </c>
      <c r="C180" s="98" t="str">
        <f t="shared" si="5"/>
        <v xml:space="preserve">21375101 Dirección de Patrimonio Cultural </v>
      </c>
      <c r="D180" s="49" t="s">
        <v>686</v>
      </c>
      <c r="E180" s="49" t="s">
        <v>312</v>
      </c>
      <c r="F180" s="49" t="s">
        <v>313</v>
      </c>
      <c r="G180" s="48">
        <v>1000000</v>
      </c>
      <c r="H180" s="48">
        <v>500000</v>
      </c>
      <c r="I180" s="48">
        <v>375000</v>
      </c>
      <c r="J180" s="48">
        <v>0</v>
      </c>
      <c r="K180" s="48">
        <v>4940.45</v>
      </c>
      <c r="L180" s="48">
        <v>0</v>
      </c>
      <c r="M180" s="48">
        <v>75059.55</v>
      </c>
      <c r="N180" s="48">
        <v>75059.55</v>
      </c>
      <c r="O180" s="48">
        <v>420000</v>
      </c>
      <c r="P180" s="102">
        <f t="shared" si="6"/>
        <v>0.15011910000000001</v>
      </c>
      <c r="Q180" s="71"/>
      <c r="R180" s="71"/>
      <c r="S180" s="72"/>
      <c r="T180" s="72"/>
      <c r="U180" s="72"/>
      <c r="V180" s="72"/>
      <c r="W180" s="72"/>
      <c r="X180" s="73"/>
    </row>
    <row r="181" spans="1:24" ht="14.4" x14ac:dyDescent="0.2">
      <c r="A181" s="106" t="s">
        <v>691</v>
      </c>
      <c r="B181" s="107" t="s">
        <v>777</v>
      </c>
      <c r="C181" s="98" t="str">
        <f t="shared" si="5"/>
        <v xml:space="preserve">21375101 Dirección de Patrimonio Cultural </v>
      </c>
      <c r="D181" s="49" t="s">
        <v>686</v>
      </c>
      <c r="E181" s="49" t="s">
        <v>314</v>
      </c>
      <c r="F181" s="49" t="s">
        <v>315</v>
      </c>
      <c r="G181" s="48">
        <v>500000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102">
        <f t="shared" si="6"/>
        <v>0</v>
      </c>
      <c r="Q181" s="71"/>
      <c r="R181" s="71"/>
      <c r="S181" s="72"/>
      <c r="T181" s="72"/>
      <c r="U181" s="72"/>
      <c r="V181" s="72"/>
      <c r="W181" s="72"/>
      <c r="X181" s="73"/>
    </row>
    <row r="182" spans="1:24" ht="14.4" x14ac:dyDescent="0.2">
      <c r="A182" s="106" t="s">
        <v>691</v>
      </c>
      <c r="B182" s="107" t="s">
        <v>777</v>
      </c>
      <c r="C182" s="98" t="str">
        <f t="shared" si="5"/>
        <v xml:space="preserve">21375101 Dirección de Patrimonio Cultural </v>
      </c>
      <c r="D182" s="49" t="s">
        <v>686</v>
      </c>
      <c r="E182" s="49" t="s">
        <v>316</v>
      </c>
      <c r="F182" s="49" t="s">
        <v>317</v>
      </c>
      <c r="G182" s="48">
        <v>500000</v>
      </c>
      <c r="H182" s="48">
        <v>500000</v>
      </c>
      <c r="I182" s="48">
        <v>375000</v>
      </c>
      <c r="J182" s="48">
        <v>0</v>
      </c>
      <c r="K182" s="48">
        <v>4940.45</v>
      </c>
      <c r="L182" s="48">
        <v>0</v>
      </c>
      <c r="M182" s="48">
        <v>75059.55</v>
      </c>
      <c r="N182" s="48">
        <v>75059.55</v>
      </c>
      <c r="O182" s="48">
        <v>420000</v>
      </c>
      <c r="P182" s="102">
        <f t="shared" si="6"/>
        <v>0.15011910000000001</v>
      </c>
      <c r="Q182" s="71"/>
      <c r="R182" s="71"/>
      <c r="S182" s="72"/>
      <c r="T182" s="72"/>
      <c r="U182" s="72"/>
      <c r="V182" s="72"/>
      <c r="W182" s="72"/>
      <c r="X182" s="73"/>
    </row>
    <row r="183" spans="1:24" ht="14.4" x14ac:dyDescent="0.2">
      <c r="A183" s="106" t="s">
        <v>691</v>
      </c>
      <c r="B183" s="107" t="s">
        <v>777</v>
      </c>
      <c r="C183" s="98" t="str">
        <f t="shared" si="5"/>
        <v xml:space="preserve">21375101 Dirección de Patrimonio Cultural </v>
      </c>
      <c r="D183" s="49" t="s">
        <v>686</v>
      </c>
      <c r="E183" s="49" t="s">
        <v>318</v>
      </c>
      <c r="F183" s="49" t="s">
        <v>319</v>
      </c>
      <c r="G183" s="48">
        <v>9310862</v>
      </c>
      <c r="H183" s="48">
        <v>2180721</v>
      </c>
      <c r="I183" s="48">
        <v>1680721</v>
      </c>
      <c r="J183" s="48">
        <v>0</v>
      </c>
      <c r="K183" s="48">
        <v>5005.8999999999996</v>
      </c>
      <c r="L183" s="48">
        <v>0</v>
      </c>
      <c r="M183" s="48">
        <v>0</v>
      </c>
      <c r="N183" s="48">
        <v>0</v>
      </c>
      <c r="O183" s="48">
        <v>2175715.1</v>
      </c>
      <c r="P183" s="102">
        <f t="shared" si="6"/>
        <v>0</v>
      </c>
      <c r="Q183" s="71"/>
      <c r="R183" s="71"/>
      <c r="S183" s="72"/>
      <c r="T183" s="72"/>
      <c r="U183" s="72"/>
      <c r="V183" s="72"/>
      <c r="W183" s="72"/>
      <c r="X183" s="73"/>
    </row>
    <row r="184" spans="1:24" ht="14.4" x14ac:dyDescent="0.2">
      <c r="A184" s="106" t="s">
        <v>691</v>
      </c>
      <c r="B184" s="107" t="s">
        <v>777</v>
      </c>
      <c r="C184" s="98" t="str">
        <f t="shared" si="5"/>
        <v xml:space="preserve">21375101 Dirección de Patrimonio Cultural </v>
      </c>
      <c r="D184" s="49" t="s">
        <v>686</v>
      </c>
      <c r="E184" s="49" t="s">
        <v>320</v>
      </c>
      <c r="F184" s="49" t="s">
        <v>321</v>
      </c>
      <c r="G184" s="48">
        <v>810862</v>
      </c>
      <c r="H184" s="48">
        <v>5006</v>
      </c>
      <c r="I184" s="48">
        <v>5006</v>
      </c>
      <c r="J184" s="48">
        <v>0</v>
      </c>
      <c r="K184" s="48">
        <v>5005.8999999999996</v>
      </c>
      <c r="L184" s="48">
        <v>0</v>
      </c>
      <c r="M184" s="48">
        <v>0</v>
      </c>
      <c r="N184" s="48">
        <v>0</v>
      </c>
      <c r="O184" s="48">
        <v>0.1</v>
      </c>
      <c r="P184" s="102">
        <f t="shared" si="6"/>
        <v>0</v>
      </c>
      <c r="Q184" s="71"/>
      <c r="R184" s="71"/>
      <c r="S184" s="72"/>
      <c r="T184" s="72"/>
      <c r="U184" s="72"/>
      <c r="V184" s="72"/>
      <c r="W184" s="72"/>
      <c r="X184" s="73"/>
    </row>
    <row r="185" spans="1:24" ht="14.4" x14ac:dyDescent="0.2">
      <c r="A185" s="106" t="s">
        <v>691</v>
      </c>
      <c r="B185" s="107" t="s">
        <v>777</v>
      </c>
      <c r="C185" s="98" t="str">
        <f t="shared" si="5"/>
        <v xml:space="preserve">21375101 Dirección de Patrimonio Cultural </v>
      </c>
      <c r="D185" s="49" t="s">
        <v>686</v>
      </c>
      <c r="E185" s="49" t="s">
        <v>324</v>
      </c>
      <c r="F185" s="49" t="s">
        <v>325</v>
      </c>
      <c r="G185" s="48">
        <v>1000000</v>
      </c>
      <c r="H185" s="48">
        <v>175715</v>
      </c>
      <c r="I185" s="48">
        <v>175715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175715</v>
      </c>
      <c r="P185" s="102">
        <f t="shared" si="6"/>
        <v>0</v>
      </c>
      <c r="Q185" s="71"/>
      <c r="R185" s="71"/>
      <c r="S185" s="72"/>
      <c r="T185" s="72"/>
      <c r="U185" s="72"/>
      <c r="V185" s="72"/>
      <c r="W185" s="72"/>
      <c r="X185" s="73"/>
    </row>
    <row r="186" spans="1:24" ht="14.4" x14ac:dyDescent="0.2">
      <c r="A186" s="106" t="s">
        <v>691</v>
      </c>
      <c r="B186" s="107" t="s">
        <v>777</v>
      </c>
      <c r="C186" s="98" t="str">
        <f t="shared" si="5"/>
        <v xml:space="preserve">21375101 Dirección de Patrimonio Cultural </v>
      </c>
      <c r="D186" s="49" t="s">
        <v>686</v>
      </c>
      <c r="E186" s="49" t="s">
        <v>326</v>
      </c>
      <c r="F186" s="49" t="s">
        <v>327</v>
      </c>
      <c r="G186" s="48">
        <v>500000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8">
        <v>0</v>
      </c>
      <c r="N186" s="48">
        <v>0</v>
      </c>
      <c r="O186" s="48">
        <v>0</v>
      </c>
      <c r="P186" s="102">
        <f t="shared" si="6"/>
        <v>0</v>
      </c>
      <c r="Q186" s="71"/>
      <c r="R186" s="71"/>
      <c r="S186" s="72"/>
      <c r="T186" s="72"/>
      <c r="U186" s="72"/>
      <c r="V186" s="72"/>
      <c r="W186" s="72"/>
      <c r="X186" s="73"/>
    </row>
    <row r="187" spans="1:24" ht="14.4" x14ac:dyDescent="0.2">
      <c r="A187" s="106" t="s">
        <v>691</v>
      </c>
      <c r="B187" s="107" t="s">
        <v>777</v>
      </c>
      <c r="C187" s="98" t="str">
        <f t="shared" si="5"/>
        <v xml:space="preserve">21375101 Dirección de Patrimonio Cultural </v>
      </c>
      <c r="D187" s="49" t="s">
        <v>686</v>
      </c>
      <c r="E187" s="49" t="s">
        <v>328</v>
      </c>
      <c r="F187" s="49" t="s">
        <v>329</v>
      </c>
      <c r="G187" s="48">
        <v>2000000</v>
      </c>
      <c r="H187" s="48">
        <v>2000000</v>
      </c>
      <c r="I187" s="48">
        <v>1500000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2000000</v>
      </c>
      <c r="P187" s="102">
        <f t="shared" si="6"/>
        <v>0</v>
      </c>
      <c r="Q187" s="71"/>
      <c r="R187" s="71"/>
      <c r="S187" s="72"/>
      <c r="T187" s="72"/>
      <c r="U187" s="72"/>
      <c r="V187" s="72"/>
      <c r="W187" s="72"/>
      <c r="X187" s="73"/>
    </row>
    <row r="188" spans="1:24" ht="14.4" x14ac:dyDescent="0.2">
      <c r="A188" s="106" t="s">
        <v>691</v>
      </c>
      <c r="B188" s="107" t="s">
        <v>777</v>
      </c>
      <c r="C188" s="98" t="str">
        <f t="shared" si="5"/>
        <v xml:space="preserve">21375101 Dirección de Patrimonio Cultural </v>
      </c>
      <c r="D188" s="49" t="s">
        <v>686</v>
      </c>
      <c r="E188" s="49" t="s">
        <v>330</v>
      </c>
      <c r="F188" s="49" t="s">
        <v>331</v>
      </c>
      <c r="G188" s="48">
        <v>2000000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102">
        <f t="shared" si="6"/>
        <v>0</v>
      </c>
      <c r="Q188" s="71"/>
      <c r="R188" s="71"/>
      <c r="S188" s="72"/>
      <c r="T188" s="72"/>
      <c r="U188" s="72"/>
      <c r="V188" s="72"/>
      <c r="W188" s="72"/>
      <c r="X188" s="73"/>
    </row>
    <row r="189" spans="1:24" ht="14.4" x14ac:dyDescent="0.2">
      <c r="A189" s="106" t="s">
        <v>691</v>
      </c>
      <c r="B189" s="107" t="s">
        <v>777</v>
      </c>
      <c r="C189" s="98" t="str">
        <f t="shared" si="5"/>
        <v xml:space="preserve">21375101 Dirección de Patrimonio Cultural </v>
      </c>
      <c r="D189" s="49" t="s">
        <v>686</v>
      </c>
      <c r="E189" s="49" t="s">
        <v>334</v>
      </c>
      <c r="F189" s="49" t="s">
        <v>335</v>
      </c>
      <c r="G189" s="48">
        <v>3000000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102">
        <f t="shared" si="6"/>
        <v>0</v>
      </c>
      <c r="Q189" s="71"/>
      <c r="R189" s="71"/>
      <c r="S189" s="72"/>
      <c r="T189" s="72"/>
      <c r="U189" s="72"/>
      <c r="V189" s="72"/>
      <c r="W189" s="72"/>
      <c r="X189" s="73"/>
    </row>
    <row r="190" spans="1:24" ht="14.4" x14ac:dyDescent="0.2">
      <c r="A190" s="106" t="s">
        <v>691</v>
      </c>
      <c r="B190" s="107" t="s">
        <v>777</v>
      </c>
      <c r="C190" s="98" t="str">
        <f t="shared" si="5"/>
        <v xml:space="preserve">21375101 Dirección de Patrimonio Cultural </v>
      </c>
      <c r="D190" s="49" t="s">
        <v>686</v>
      </c>
      <c r="E190" s="49" t="s">
        <v>336</v>
      </c>
      <c r="F190" s="49" t="s">
        <v>337</v>
      </c>
      <c r="G190" s="48">
        <v>1056979670</v>
      </c>
      <c r="H190" s="48">
        <v>1233727899</v>
      </c>
      <c r="I190" s="48">
        <v>1055052065</v>
      </c>
      <c r="J190" s="48">
        <v>0</v>
      </c>
      <c r="K190" s="48">
        <v>233076342.72</v>
      </c>
      <c r="L190" s="48">
        <v>114862041.19</v>
      </c>
      <c r="M190" s="48">
        <v>286295522.39999998</v>
      </c>
      <c r="N190" s="48">
        <v>286295522.39999998</v>
      </c>
      <c r="O190" s="48">
        <v>599493992.69000006</v>
      </c>
      <c r="P190" s="102">
        <f t="shared" si="6"/>
        <v>0.23205726532735235</v>
      </c>
      <c r="Q190" s="71"/>
      <c r="R190" s="71"/>
      <c r="S190" s="72"/>
      <c r="T190" s="72"/>
      <c r="U190" s="72"/>
      <c r="V190" s="72"/>
      <c r="W190" s="72"/>
      <c r="X190" s="73"/>
    </row>
    <row r="191" spans="1:24" ht="14.4" x14ac:dyDescent="0.2">
      <c r="A191" s="106" t="s">
        <v>691</v>
      </c>
      <c r="B191" s="107" t="s">
        <v>777</v>
      </c>
      <c r="C191" s="98" t="str">
        <f t="shared" si="5"/>
        <v xml:space="preserve">21375101 Dirección de Patrimonio Cultural </v>
      </c>
      <c r="D191" s="49" t="s">
        <v>686</v>
      </c>
      <c r="E191" s="49" t="s">
        <v>356</v>
      </c>
      <c r="F191" s="49" t="s">
        <v>357</v>
      </c>
      <c r="G191" s="48">
        <v>1050679670</v>
      </c>
      <c r="H191" s="48">
        <v>1227427899</v>
      </c>
      <c r="I191" s="48">
        <v>1050679670</v>
      </c>
      <c r="J191" s="48">
        <v>0</v>
      </c>
      <c r="K191" s="48">
        <v>233076342.72</v>
      </c>
      <c r="L191" s="48">
        <v>114862041.19</v>
      </c>
      <c r="M191" s="48">
        <v>286295522.39999998</v>
      </c>
      <c r="N191" s="48">
        <v>286295522.39999998</v>
      </c>
      <c r="O191" s="48">
        <v>593193992.69000006</v>
      </c>
      <c r="P191" s="102">
        <f t="shared" si="6"/>
        <v>0.23324834202746109</v>
      </c>
      <c r="Q191" s="71"/>
      <c r="R191" s="71"/>
      <c r="S191" s="72"/>
      <c r="T191" s="72"/>
      <c r="U191" s="72"/>
      <c r="V191" s="72"/>
      <c r="W191" s="72"/>
      <c r="X191" s="73"/>
    </row>
    <row r="192" spans="1:24" ht="14.4" x14ac:dyDescent="0.2">
      <c r="A192" s="106" t="s">
        <v>691</v>
      </c>
      <c r="B192" s="107" t="s">
        <v>777</v>
      </c>
      <c r="C192" s="98" t="str">
        <f t="shared" si="5"/>
        <v xml:space="preserve">21375101 Dirección de Patrimonio Cultural </v>
      </c>
      <c r="D192" s="49" t="s">
        <v>686</v>
      </c>
      <c r="E192" s="49" t="s">
        <v>362</v>
      </c>
      <c r="F192" s="49" t="s">
        <v>363</v>
      </c>
      <c r="G192" s="48">
        <v>0</v>
      </c>
      <c r="H192" s="48">
        <v>169248229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169248229</v>
      </c>
      <c r="P192" s="102">
        <f t="shared" si="6"/>
        <v>0</v>
      </c>
      <c r="Q192" s="71"/>
      <c r="R192" s="71"/>
      <c r="S192" s="72"/>
      <c r="T192" s="72"/>
      <c r="U192" s="72"/>
      <c r="V192" s="72"/>
      <c r="W192" s="72"/>
      <c r="X192" s="73"/>
    </row>
    <row r="193" spans="1:24" ht="14.4" x14ac:dyDescent="0.2">
      <c r="A193" s="106" t="s">
        <v>691</v>
      </c>
      <c r="B193" s="107" t="s">
        <v>777</v>
      </c>
      <c r="C193" s="98" t="str">
        <f t="shared" si="5"/>
        <v xml:space="preserve">21375101 Dirección de Patrimonio Cultural </v>
      </c>
      <c r="D193" s="49" t="s">
        <v>690</v>
      </c>
      <c r="E193" s="49" t="s">
        <v>362</v>
      </c>
      <c r="F193" s="49" t="s">
        <v>363</v>
      </c>
      <c r="G193" s="48">
        <v>1050679670</v>
      </c>
      <c r="H193" s="48">
        <v>1058179670</v>
      </c>
      <c r="I193" s="48">
        <v>1050679670</v>
      </c>
      <c r="J193" s="48">
        <v>0</v>
      </c>
      <c r="K193" s="48">
        <v>233076342.72</v>
      </c>
      <c r="L193" s="48">
        <v>114862041.19</v>
      </c>
      <c r="M193" s="48">
        <v>286295522.39999998</v>
      </c>
      <c r="N193" s="48">
        <v>286295522.39999998</v>
      </c>
      <c r="O193" s="48">
        <v>423945763.69</v>
      </c>
      <c r="P193" s="102">
        <f t="shared" si="6"/>
        <v>0.27055473707976263</v>
      </c>
      <c r="Q193" s="71"/>
      <c r="R193" s="71"/>
      <c r="S193" s="72"/>
      <c r="T193" s="72"/>
      <c r="U193" s="72"/>
      <c r="V193" s="72"/>
      <c r="W193" s="72"/>
      <c r="X193" s="73"/>
    </row>
    <row r="194" spans="1:24" ht="14.4" x14ac:dyDescent="0.2">
      <c r="A194" s="106" t="s">
        <v>691</v>
      </c>
      <c r="B194" s="107" t="s">
        <v>777</v>
      </c>
      <c r="C194" s="98" t="str">
        <f t="shared" si="5"/>
        <v xml:space="preserve">21375101 Dirección de Patrimonio Cultural </v>
      </c>
      <c r="D194" s="49" t="s">
        <v>690</v>
      </c>
      <c r="E194" s="49" t="s">
        <v>338</v>
      </c>
      <c r="F194" s="49" t="s">
        <v>339</v>
      </c>
      <c r="G194" s="48">
        <v>1800000</v>
      </c>
      <c r="H194" s="48">
        <v>1800000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1800000</v>
      </c>
      <c r="P194" s="102">
        <f t="shared" si="6"/>
        <v>0</v>
      </c>
      <c r="Q194" s="71"/>
      <c r="R194" s="71"/>
      <c r="S194" s="72"/>
      <c r="T194" s="72"/>
      <c r="U194" s="72"/>
      <c r="V194" s="72"/>
      <c r="W194" s="72"/>
      <c r="X194" s="73"/>
    </row>
    <row r="195" spans="1:24" ht="14.4" x14ac:dyDescent="0.2">
      <c r="A195" s="106" t="s">
        <v>691</v>
      </c>
      <c r="B195" s="107" t="s">
        <v>777</v>
      </c>
      <c r="C195" s="98" t="str">
        <f t="shared" si="5"/>
        <v xml:space="preserve">21375101 Dirección de Patrimonio Cultural </v>
      </c>
      <c r="D195" s="49" t="s">
        <v>690</v>
      </c>
      <c r="E195" s="49" t="s">
        <v>342</v>
      </c>
      <c r="F195" s="49" t="s">
        <v>343</v>
      </c>
      <c r="G195" s="48">
        <v>300000</v>
      </c>
      <c r="H195" s="48">
        <v>300000</v>
      </c>
      <c r="I195" s="48">
        <v>0</v>
      </c>
      <c r="J195" s="48">
        <v>0</v>
      </c>
      <c r="K195" s="48">
        <v>0</v>
      </c>
      <c r="L195" s="48">
        <v>0</v>
      </c>
      <c r="M195" s="48">
        <v>0</v>
      </c>
      <c r="N195" s="48">
        <v>0</v>
      </c>
      <c r="O195" s="48">
        <v>300000</v>
      </c>
      <c r="P195" s="102">
        <f t="shared" si="6"/>
        <v>0</v>
      </c>
      <c r="Q195" s="71"/>
      <c r="R195" s="71"/>
      <c r="S195" s="72"/>
      <c r="T195" s="72"/>
      <c r="U195" s="72"/>
      <c r="V195" s="72"/>
      <c r="W195" s="72"/>
      <c r="X195" s="73"/>
    </row>
    <row r="196" spans="1:24" ht="14.4" x14ac:dyDescent="0.2">
      <c r="A196" s="106" t="s">
        <v>691</v>
      </c>
      <c r="B196" s="107" t="s">
        <v>777</v>
      </c>
      <c r="C196" s="98" t="str">
        <f t="shared" si="5"/>
        <v xml:space="preserve">21375101 Dirección de Patrimonio Cultural </v>
      </c>
      <c r="D196" s="49" t="s">
        <v>690</v>
      </c>
      <c r="E196" s="49" t="s">
        <v>344</v>
      </c>
      <c r="F196" s="49" t="s">
        <v>345</v>
      </c>
      <c r="G196" s="48">
        <v>1500000</v>
      </c>
      <c r="H196" s="48">
        <v>1500000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1500000</v>
      </c>
      <c r="P196" s="102">
        <f t="shared" si="6"/>
        <v>0</v>
      </c>
      <c r="Q196" s="71"/>
      <c r="R196" s="71"/>
      <c r="S196" s="72"/>
      <c r="T196" s="72"/>
      <c r="U196" s="72"/>
      <c r="V196" s="72"/>
      <c r="W196" s="72"/>
      <c r="X196" s="73"/>
    </row>
    <row r="197" spans="1:24" ht="14.4" x14ac:dyDescent="0.2">
      <c r="A197" s="106" t="s">
        <v>691</v>
      </c>
      <c r="B197" s="107" t="s">
        <v>777</v>
      </c>
      <c r="C197" s="98" t="str">
        <f t="shared" si="5"/>
        <v xml:space="preserve">21375101 Dirección de Patrimonio Cultural </v>
      </c>
      <c r="D197" s="49" t="s">
        <v>690</v>
      </c>
      <c r="E197" s="49" t="s">
        <v>364</v>
      </c>
      <c r="F197" s="49" t="s">
        <v>365</v>
      </c>
      <c r="G197" s="48">
        <v>4500000</v>
      </c>
      <c r="H197" s="48">
        <v>4500000</v>
      </c>
      <c r="I197" s="48">
        <v>4372395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4500000</v>
      </c>
      <c r="P197" s="102">
        <f t="shared" si="6"/>
        <v>0</v>
      </c>
      <c r="Q197" s="71"/>
      <c r="R197" s="71"/>
      <c r="S197" s="72"/>
      <c r="T197" s="72"/>
      <c r="U197" s="72"/>
      <c r="V197" s="72"/>
      <c r="W197" s="72"/>
      <c r="X197" s="73"/>
    </row>
    <row r="198" spans="1:24" ht="14.4" x14ac:dyDescent="0.2">
      <c r="A198" s="106" t="s">
        <v>691</v>
      </c>
      <c r="B198" s="107" t="s">
        <v>777</v>
      </c>
      <c r="C198" s="98" t="str">
        <f t="shared" ref="C198:C261" si="7">+CONCATENATE(A198," ",B198)</f>
        <v xml:space="preserve">21375101 Dirección de Patrimonio Cultural </v>
      </c>
      <c r="D198" s="49" t="s">
        <v>690</v>
      </c>
      <c r="E198" s="49" t="s">
        <v>368</v>
      </c>
      <c r="F198" s="49" t="s">
        <v>369</v>
      </c>
      <c r="G198" s="48">
        <v>4500000</v>
      </c>
      <c r="H198" s="48">
        <v>4500000</v>
      </c>
      <c r="I198" s="48">
        <v>4372395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4500000</v>
      </c>
      <c r="P198" s="102">
        <f t="shared" ref="P198:P261" si="8">+IFERROR(M198/H198,0)</f>
        <v>0</v>
      </c>
      <c r="Q198" s="71"/>
      <c r="R198" s="71"/>
      <c r="S198" s="72"/>
      <c r="T198" s="72"/>
      <c r="U198" s="72"/>
      <c r="V198" s="72"/>
      <c r="W198" s="72"/>
      <c r="X198" s="73"/>
    </row>
    <row r="199" spans="1:24" ht="14.4" x14ac:dyDescent="0.2">
      <c r="A199" s="106" t="s">
        <v>691</v>
      </c>
      <c r="B199" s="107" t="s">
        <v>777</v>
      </c>
      <c r="C199" s="98" t="str">
        <f t="shared" si="7"/>
        <v xml:space="preserve">21375101 Dirección de Patrimonio Cultural </v>
      </c>
      <c r="D199" s="49" t="s">
        <v>686</v>
      </c>
      <c r="E199" s="49" t="s">
        <v>372</v>
      </c>
      <c r="F199" s="49" t="s">
        <v>373</v>
      </c>
      <c r="G199" s="48">
        <v>184961688</v>
      </c>
      <c r="H199" s="48">
        <v>85486688</v>
      </c>
      <c r="I199" s="48">
        <v>65888103.75</v>
      </c>
      <c r="J199" s="48">
        <v>0</v>
      </c>
      <c r="K199" s="48">
        <v>2276882.5699999998</v>
      </c>
      <c r="L199" s="48">
        <v>0</v>
      </c>
      <c r="M199" s="48">
        <v>15479978.23</v>
      </c>
      <c r="N199" s="48">
        <v>15479978.23</v>
      </c>
      <c r="O199" s="48">
        <v>67729827.200000003</v>
      </c>
      <c r="P199" s="102">
        <f t="shared" si="8"/>
        <v>0.18108057046261988</v>
      </c>
      <c r="Q199" s="71"/>
      <c r="R199" s="71"/>
      <c r="S199" s="72"/>
      <c r="T199" s="72"/>
      <c r="U199" s="72"/>
      <c r="V199" s="72"/>
      <c r="W199" s="72"/>
      <c r="X199" s="73"/>
    </row>
    <row r="200" spans="1:24" ht="14.4" x14ac:dyDescent="0.2">
      <c r="A200" s="106" t="s">
        <v>691</v>
      </c>
      <c r="B200" s="107" t="s">
        <v>777</v>
      </c>
      <c r="C200" s="98" t="str">
        <f t="shared" si="7"/>
        <v xml:space="preserve">21375101 Dirección de Patrimonio Cultural </v>
      </c>
      <c r="D200" s="49" t="s">
        <v>686</v>
      </c>
      <c r="E200" s="49" t="s">
        <v>374</v>
      </c>
      <c r="F200" s="49" t="s">
        <v>375</v>
      </c>
      <c r="G200" s="48">
        <v>9177576</v>
      </c>
      <c r="H200" s="48">
        <v>9177576</v>
      </c>
      <c r="I200" s="48">
        <v>8988415</v>
      </c>
      <c r="J200" s="48">
        <v>0</v>
      </c>
      <c r="K200" s="48">
        <v>2209258.5099999998</v>
      </c>
      <c r="L200" s="48">
        <v>0</v>
      </c>
      <c r="M200" s="48">
        <v>5132802.29</v>
      </c>
      <c r="N200" s="48">
        <v>5132802.29</v>
      </c>
      <c r="O200" s="48">
        <v>1835515.2</v>
      </c>
      <c r="P200" s="102">
        <f t="shared" si="8"/>
        <v>0.5592764679911123</v>
      </c>
      <c r="Q200" s="71"/>
      <c r="R200" s="71"/>
      <c r="S200" s="72"/>
      <c r="T200" s="72"/>
      <c r="U200" s="72"/>
      <c r="V200" s="72"/>
      <c r="W200" s="72"/>
      <c r="X200" s="73"/>
    </row>
    <row r="201" spans="1:24" ht="14.4" x14ac:dyDescent="0.2">
      <c r="A201" s="106" t="s">
        <v>691</v>
      </c>
      <c r="B201" s="107" t="s">
        <v>777</v>
      </c>
      <c r="C201" s="98" t="str">
        <f t="shared" si="7"/>
        <v xml:space="preserve">21375101 Dirección de Patrimonio Cultural </v>
      </c>
      <c r="D201" s="49" t="s">
        <v>686</v>
      </c>
      <c r="E201" s="49" t="s">
        <v>378</v>
      </c>
      <c r="F201" s="49" t="s">
        <v>377</v>
      </c>
      <c r="G201" s="48">
        <v>7916920</v>
      </c>
      <c r="H201" s="48">
        <v>7916920</v>
      </c>
      <c r="I201" s="48">
        <v>7753743</v>
      </c>
      <c r="J201" s="48">
        <v>0</v>
      </c>
      <c r="K201" s="48">
        <v>1905788.99</v>
      </c>
      <c r="L201" s="48">
        <v>0</v>
      </c>
      <c r="M201" s="48">
        <v>4427747.01</v>
      </c>
      <c r="N201" s="48">
        <v>4427747.01</v>
      </c>
      <c r="O201" s="48">
        <v>1583384</v>
      </c>
      <c r="P201" s="102">
        <f t="shared" si="8"/>
        <v>0.55927646231110073</v>
      </c>
      <c r="Q201" s="71"/>
      <c r="R201" s="71"/>
      <c r="S201" s="72"/>
      <c r="T201" s="72"/>
      <c r="U201" s="72"/>
      <c r="V201" s="72"/>
      <c r="W201" s="72"/>
      <c r="X201" s="73"/>
    </row>
    <row r="202" spans="1:24" ht="14.4" x14ac:dyDescent="0.2">
      <c r="A202" s="106" t="s">
        <v>691</v>
      </c>
      <c r="B202" s="107" t="s">
        <v>777</v>
      </c>
      <c r="C202" s="98" t="str">
        <f t="shared" si="7"/>
        <v xml:space="preserve">21375101 Dirección de Patrimonio Cultural </v>
      </c>
      <c r="D202" s="49" t="s">
        <v>686</v>
      </c>
      <c r="E202" s="49" t="s">
        <v>399</v>
      </c>
      <c r="F202" s="49" t="s">
        <v>398</v>
      </c>
      <c r="G202" s="48">
        <v>1260656</v>
      </c>
      <c r="H202" s="48">
        <v>1260656</v>
      </c>
      <c r="I202" s="48">
        <v>1234672</v>
      </c>
      <c r="J202" s="48">
        <v>0</v>
      </c>
      <c r="K202" s="48">
        <v>303469.52</v>
      </c>
      <c r="L202" s="48">
        <v>0</v>
      </c>
      <c r="M202" s="48">
        <v>705055.28</v>
      </c>
      <c r="N202" s="48">
        <v>705055.28</v>
      </c>
      <c r="O202" s="48">
        <v>252131.20000000001</v>
      </c>
      <c r="P202" s="102">
        <f t="shared" si="8"/>
        <v>0.55927650366158577</v>
      </c>
      <c r="Q202" s="71"/>
      <c r="R202" s="71"/>
      <c r="S202" s="72"/>
      <c r="T202" s="72"/>
      <c r="U202" s="72"/>
      <c r="V202" s="72"/>
      <c r="W202" s="72"/>
      <c r="X202" s="73"/>
    </row>
    <row r="203" spans="1:24" ht="14.4" x14ac:dyDescent="0.2">
      <c r="A203" s="106" t="s">
        <v>691</v>
      </c>
      <c r="B203" s="107" t="s">
        <v>777</v>
      </c>
      <c r="C203" s="98" t="str">
        <f t="shared" si="7"/>
        <v xml:space="preserve">21375101 Dirección de Patrimonio Cultural </v>
      </c>
      <c r="D203" s="49" t="s">
        <v>686</v>
      </c>
      <c r="E203" s="49" t="s">
        <v>602</v>
      </c>
      <c r="F203" s="49" t="s">
        <v>603</v>
      </c>
      <c r="G203" s="48">
        <v>55000000</v>
      </c>
      <c r="H203" s="48">
        <v>30000000</v>
      </c>
      <c r="I203" s="48">
        <v>24250000</v>
      </c>
      <c r="J203" s="48">
        <v>0</v>
      </c>
      <c r="K203" s="48">
        <v>0</v>
      </c>
      <c r="L203" s="48">
        <v>0</v>
      </c>
      <c r="M203" s="48">
        <v>7890750</v>
      </c>
      <c r="N203" s="48">
        <v>7890750</v>
      </c>
      <c r="O203" s="48">
        <v>22109250</v>
      </c>
      <c r="P203" s="102">
        <f t="shared" si="8"/>
        <v>0.26302500000000001</v>
      </c>
      <c r="Q203" s="71"/>
      <c r="R203" s="71"/>
      <c r="S203" s="72"/>
      <c r="T203" s="72"/>
      <c r="U203" s="72"/>
      <c r="V203" s="72"/>
      <c r="W203" s="72"/>
      <c r="X203" s="73"/>
    </row>
    <row r="204" spans="1:24" ht="14.4" x14ac:dyDescent="0.2">
      <c r="A204" s="106" t="s">
        <v>691</v>
      </c>
      <c r="B204" s="107" t="s">
        <v>777</v>
      </c>
      <c r="C204" s="98" t="str">
        <f t="shared" si="7"/>
        <v xml:space="preserve">21375101 Dirección de Patrimonio Cultural </v>
      </c>
      <c r="D204" s="49" t="s">
        <v>686</v>
      </c>
      <c r="E204" s="49" t="s">
        <v>606</v>
      </c>
      <c r="F204" s="49" t="s">
        <v>607</v>
      </c>
      <c r="G204" s="48">
        <v>55000000</v>
      </c>
      <c r="H204" s="48">
        <v>30000000</v>
      </c>
      <c r="I204" s="48">
        <v>24250000</v>
      </c>
      <c r="J204" s="48">
        <v>0</v>
      </c>
      <c r="K204" s="48">
        <v>0</v>
      </c>
      <c r="L204" s="48">
        <v>0</v>
      </c>
      <c r="M204" s="48">
        <v>7890750</v>
      </c>
      <c r="N204" s="48">
        <v>7890750</v>
      </c>
      <c r="O204" s="48">
        <v>22109250</v>
      </c>
      <c r="P204" s="102">
        <f t="shared" si="8"/>
        <v>0.26302500000000001</v>
      </c>
      <c r="Q204" s="71"/>
      <c r="R204" s="71"/>
      <c r="S204" s="72"/>
      <c r="T204" s="72"/>
      <c r="U204" s="72"/>
      <c r="V204" s="72"/>
      <c r="W204" s="72"/>
      <c r="X204" s="73"/>
    </row>
    <row r="205" spans="1:24" ht="14.4" x14ac:dyDescent="0.2">
      <c r="A205" s="106" t="s">
        <v>691</v>
      </c>
      <c r="B205" s="107" t="s">
        <v>777</v>
      </c>
      <c r="C205" s="98" t="str">
        <f t="shared" si="7"/>
        <v xml:space="preserve">21375101 Dirección de Patrimonio Cultural </v>
      </c>
      <c r="D205" s="49" t="s">
        <v>686</v>
      </c>
      <c r="E205" s="49" t="s">
        <v>608</v>
      </c>
      <c r="F205" s="49" t="s">
        <v>609</v>
      </c>
      <c r="G205" s="48">
        <v>6000000</v>
      </c>
      <c r="H205" s="48">
        <v>9025000</v>
      </c>
      <c r="I205" s="48">
        <v>7512500</v>
      </c>
      <c r="J205" s="48">
        <v>0</v>
      </c>
      <c r="K205" s="48">
        <v>0</v>
      </c>
      <c r="L205" s="48">
        <v>0</v>
      </c>
      <c r="M205" s="48">
        <v>1327631</v>
      </c>
      <c r="N205" s="48">
        <v>1327631</v>
      </c>
      <c r="O205" s="48">
        <v>7697369</v>
      </c>
      <c r="P205" s="102">
        <f t="shared" si="8"/>
        <v>0.14710592797783933</v>
      </c>
      <c r="Q205" s="71"/>
      <c r="R205" s="71"/>
      <c r="S205" s="72"/>
      <c r="T205" s="72"/>
      <c r="U205" s="72"/>
      <c r="V205" s="72"/>
      <c r="W205" s="72"/>
      <c r="X205" s="73"/>
    </row>
    <row r="206" spans="1:24" ht="14.4" x14ac:dyDescent="0.2">
      <c r="A206" s="106" t="s">
        <v>691</v>
      </c>
      <c r="B206" s="107" t="s">
        <v>777</v>
      </c>
      <c r="C206" s="98" t="str">
        <f t="shared" si="7"/>
        <v xml:space="preserve">21375101 Dirección de Patrimonio Cultural </v>
      </c>
      <c r="D206" s="49" t="s">
        <v>686</v>
      </c>
      <c r="E206" s="49" t="s">
        <v>610</v>
      </c>
      <c r="F206" s="49" t="s">
        <v>611</v>
      </c>
      <c r="G206" s="48">
        <v>0</v>
      </c>
      <c r="H206" s="48">
        <v>3025000</v>
      </c>
      <c r="I206" s="48">
        <v>1512500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3025000</v>
      </c>
      <c r="P206" s="102">
        <f t="shared" si="8"/>
        <v>0</v>
      </c>
      <c r="Q206" s="71"/>
      <c r="R206" s="71"/>
      <c r="S206" s="72"/>
      <c r="T206" s="72"/>
      <c r="U206" s="72"/>
      <c r="V206" s="72"/>
      <c r="W206" s="72"/>
      <c r="X206" s="73"/>
    </row>
    <row r="207" spans="1:24" ht="14.4" x14ac:dyDescent="0.2">
      <c r="A207" s="106" t="s">
        <v>691</v>
      </c>
      <c r="B207" s="107" t="s">
        <v>777</v>
      </c>
      <c r="C207" s="98" t="str">
        <f t="shared" si="7"/>
        <v xml:space="preserve">21375101 Dirección de Patrimonio Cultural </v>
      </c>
      <c r="D207" s="49" t="s">
        <v>686</v>
      </c>
      <c r="E207" s="49" t="s">
        <v>612</v>
      </c>
      <c r="F207" s="49" t="s">
        <v>613</v>
      </c>
      <c r="G207" s="48">
        <v>6000000</v>
      </c>
      <c r="H207" s="48">
        <v>6000000</v>
      </c>
      <c r="I207" s="48">
        <v>6000000</v>
      </c>
      <c r="J207" s="48">
        <v>0</v>
      </c>
      <c r="K207" s="48">
        <v>0</v>
      </c>
      <c r="L207" s="48">
        <v>0</v>
      </c>
      <c r="M207" s="48">
        <v>1327631</v>
      </c>
      <c r="N207" s="48">
        <v>1327631</v>
      </c>
      <c r="O207" s="48">
        <v>4672369</v>
      </c>
      <c r="P207" s="102">
        <f t="shared" si="8"/>
        <v>0.22127183333333333</v>
      </c>
      <c r="Q207" s="71"/>
      <c r="R207" s="71"/>
      <c r="S207" s="72"/>
      <c r="T207" s="72"/>
      <c r="U207" s="72"/>
      <c r="V207" s="72"/>
      <c r="W207" s="72"/>
      <c r="X207" s="73"/>
    </row>
    <row r="208" spans="1:24" ht="14.4" x14ac:dyDescent="0.2">
      <c r="A208" s="106" t="s">
        <v>691</v>
      </c>
      <c r="B208" s="107" t="s">
        <v>777</v>
      </c>
      <c r="C208" s="98" t="str">
        <f t="shared" si="7"/>
        <v xml:space="preserve">21375101 Dirección de Patrimonio Cultural </v>
      </c>
      <c r="D208" s="49" t="s">
        <v>686</v>
      </c>
      <c r="E208" s="49" t="s">
        <v>614</v>
      </c>
      <c r="F208" s="49" t="s">
        <v>615</v>
      </c>
      <c r="G208" s="48">
        <v>23587693</v>
      </c>
      <c r="H208" s="48">
        <v>23587693</v>
      </c>
      <c r="I208" s="48">
        <v>17690769.75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23587693</v>
      </c>
      <c r="P208" s="102">
        <f t="shared" si="8"/>
        <v>0</v>
      </c>
      <c r="Q208" s="71"/>
      <c r="R208" s="71"/>
      <c r="S208" s="72"/>
      <c r="T208" s="72"/>
      <c r="U208" s="72"/>
      <c r="V208" s="72"/>
      <c r="W208" s="72"/>
      <c r="X208" s="73"/>
    </row>
    <row r="209" spans="1:24" ht="14.4" x14ac:dyDescent="0.2">
      <c r="A209" s="106" t="s">
        <v>691</v>
      </c>
      <c r="B209" s="107" t="s">
        <v>777</v>
      </c>
      <c r="C209" s="98" t="str">
        <f t="shared" si="7"/>
        <v xml:space="preserve">21375101 Dirección de Patrimonio Cultural </v>
      </c>
      <c r="D209" s="49" t="s">
        <v>686</v>
      </c>
      <c r="E209" s="49" t="s">
        <v>628</v>
      </c>
      <c r="F209" s="49" t="s">
        <v>629</v>
      </c>
      <c r="G209" s="48">
        <v>9160549</v>
      </c>
      <c r="H209" s="48">
        <v>9160549</v>
      </c>
      <c r="I209" s="48">
        <v>6870411.75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9160549</v>
      </c>
      <c r="P209" s="102">
        <f t="shared" si="8"/>
        <v>0</v>
      </c>
      <c r="Q209" s="71"/>
      <c r="R209" s="71"/>
      <c r="S209" s="72"/>
      <c r="T209" s="72"/>
      <c r="U209" s="72"/>
      <c r="V209" s="72"/>
      <c r="W209" s="72"/>
      <c r="X209" s="73"/>
    </row>
    <row r="210" spans="1:24" ht="14.4" x14ac:dyDescent="0.2">
      <c r="A210" s="106" t="s">
        <v>691</v>
      </c>
      <c r="B210" s="107" t="s">
        <v>777</v>
      </c>
      <c r="C210" s="98" t="str">
        <f t="shared" si="7"/>
        <v xml:space="preserve">21375101 Dirección de Patrimonio Cultural </v>
      </c>
      <c r="D210" s="49" t="s">
        <v>686</v>
      </c>
      <c r="E210" s="49" t="s">
        <v>630</v>
      </c>
      <c r="F210" s="49" t="s">
        <v>631</v>
      </c>
      <c r="G210" s="48">
        <v>14427144</v>
      </c>
      <c r="H210" s="48">
        <v>14427144</v>
      </c>
      <c r="I210" s="48">
        <v>10820358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8">
        <v>14427144</v>
      </c>
      <c r="P210" s="102">
        <f t="shared" si="8"/>
        <v>0</v>
      </c>
      <c r="Q210" s="71"/>
      <c r="R210" s="71"/>
      <c r="S210" s="72"/>
      <c r="T210" s="72"/>
      <c r="U210" s="72"/>
      <c r="V210" s="72"/>
      <c r="W210" s="72"/>
      <c r="X210" s="73"/>
    </row>
    <row r="211" spans="1:24" ht="14.4" x14ac:dyDescent="0.2">
      <c r="A211" s="106" t="s">
        <v>691</v>
      </c>
      <c r="B211" s="107" t="s">
        <v>777</v>
      </c>
      <c r="C211" s="99" t="str">
        <f t="shared" si="7"/>
        <v xml:space="preserve">21375101 Dirección de Patrimonio Cultural </v>
      </c>
      <c r="D211" s="49" t="s">
        <v>686</v>
      </c>
      <c r="E211" s="49" t="s">
        <v>632</v>
      </c>
      <c r="F211" s="49" t="s">
        <v>633</v>
      </c>
      <c r="G211" s="48">
        <v>90000000</v>
      </c>
      <c r="H211" s="48">
        <v>12500000</v>
      </c>
      <c r="I211" s="48">
        <v>6250000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12500000</v>
      </c>
      <c r="P211" s="102">
        <f t="shared" si="8"/>
        <v>0</v>
      </c>
      <c r="Q211" s="71"/>
      <c r="R211" s="71"/>
      <c r="S211" s="72"/>
      <c r="T211" s="72"/>
      <c r="U211" s="72"/>
      <c r="V211" s="72"/>
      <c r="W211" s="72"/>
      <c r="X211" s="73"/>
    </row>
    <row r="212" spans="1:24" ht="14.4" x14ac:dyDescent="0.2">
      <c r="A212" s="106" t="s">
        <v>691</v>
      </c>
      <c r="B212" s="107" t="s">
        <v>777</v>
      </c>
      <c r="C212" s="98" t="str">
        <f t="shared" si="7"/>
        <v xml:space="preserve">21375101 Dirección de Patrimonio Cultural </v>
      </c>
      <c r="D212" s="49" t="s">
        <v>686</v>
      </c>
      <c r="E212" s="49" t="s">
        <v>634</v>
      </c>
      <c r="F212" s="49" t="s">
        <v>635</v>
      </c>
      <c r="G212" s="48">
        <v>90000000</v>
      </c>
      <c r="H212" s="48">
        <v>12500000</v>
      </c>
      <c r="I212" s="48">
        <v>6250000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12500000</v>
      </c>
      <c r="P212" s="102">
        <f t="shared" si="8"/>
        <v>0</v>
      </c>
      <c r="Q212" s="71"/>
      <c r="R212" s="71"/>
      <c r="S212" s="72"/>
      <c r="T212" s="72"/>
      <c r="U212" s="72"/>
      <c r="V212" s="72"/>
      <c r="W212" s="72"/>
      <c r="X212" s="73"/>
    </row>
    <row r="213" spans="1:24" ht="14.4" x14ac:dyDescent="0.2">
      <c r="A213" s="106" t="s">
        <v>691</v>
      </c>
      <c r="B213" s="107" t="s">
        <v>777</v>
      </c>
      <c r="C213" s="98" t="str">
        <f t="shared" si="7"/>
        <v xml:space="preserve">21375101 Dirección de Patrimonio Cultural </v>
      </c>
      <c r="D213" s="49" t="s">
        <v>686</v>
      </c>
      <c r="E213" s="49" t="s">
        <v>636</v>
      </c>
      <c r="F213" s="49" t="s">
        <v>637</v>
      </c>
      <c r="G213" s="48">
        <v>1196419</v>
      </c>
      <c r="H213" s="48">
        <v>1196419</v>
      </c>
      <c r="I213" s="48">
        <v>1196419</v>
      </c>
      <c r="J213" s="48">
        <v>0</v>
      </c>
      <c r="K213" s="48">
        <v>67624.06</v>
      </c>
      <c r="L213" s="48">
        <v>0</v>
      </c>
      <c r="M213" s="48">
        <v>1128794.94</v>
      </c>
      <c r="N213" s="48">
        <v>1128794.94</v>
      </c>
      <c r="O213" s="48">
        <v>0</v>
      </c>
      <c r="P213" s="102">
        <f t="shared" si="8"/>
        <v>0.94347794543550378</v>
      </c>
      <c r="Q213" s="71"/>
      <c r="R213" s="71"/>
      <c r="S213" s="72"/>
      <c r="T213" s="72"/>
      <c r="U213" s="72"/>
      <c r="V213" s="72"/>
      <c r="W213" s="72"/>
      <c r="X213" s="73"/>
    </row>
    <row r="214" spans="1:24" ht="14.4" x14ac:dyDescent="0.2">
      <c r="A214" s="106" t="s">
        <v>691</v>
      </c>
      <c r="B214" s="107" t="s">
        <v>777</v>
      </c>
      <c r="C214" s="99" t="str">
        <f t="shared" si="7"/>
        <v xml:space="preserve">21375101 Dirección de Patrimonio Cultural </v>
      </c>
      <c r="D214" s="49" t="s">
        <v>686</v>
      </c>
      <c r="E214" s="49" t="s">
        <v>638</v>
      </c>
      <c r="F214" s="49" t="s">
        <v>639</v>
      </c>
      <c r="G214" s="48">
        <v>1196419</v>
      </c>
      <c r="H214" s="48">
        <v>1196419</v>
      </c>
      <c r="I214" s="48">
        <v>1196419</v>
      </c>
      <c r="J214" s="48">
        <v>0</v>
      </c>
      <c r="K214" s="48">
        <v>67624.06</v>
      </c>
      <c r="L214" s="48">
        <v>0</v>
      </c>
      <c r="M214" s="48">
        <v>1128794.94</v>
      </c>
      <c r="N214" s="48">
        <v>1128794.94</v>
      </c>
      <c r="O214" s="48">
        <v>0</v>
      </c>
      <c r="P214" s="104">
        <f t="shared" si="8"/>
        <v>0.94347794543550378</v>
      </c>
      <c r="Q214" s="71"/>
      <c r="R214" s="71"/>
      <c r="S214" s="72"/>
      <c r="T214" s="72"/>
      <c r="U214" s="72"/>
      <c r="V214" s="72"/>
      <c r="W214" s="72"/>
      <c r="X214" s="73"/>
    </row>
    <row r="215" spans="1:24" ht="14.4" x14ac:dyDescent="0.2">
      <c r="A215" s="66" t="s">
        <v>692</v>
      </c>
      <c r="B215" s="66" t="s">
        <v>693</v>
      </c>
      <c r="C215" s="98" t="str">
        <f t="shared" si="7"/>
        <v>21375102 MUSEO NACIONAL DE COSTA RICA</v>
      </c>
      <c r="D215" s="105" t="s">
        <v>686</v>
      </c>
      <c r="E215" s="66" t="s">
        <v>687</v>
      </c>
      <c r="F215" s="66" t="s">
        <v>687</v>
      </c>
      <c r="G215" s="67">
        <v>3524603170</v>
      </c>
      <c r="H215" s="67">
        <v>3552103170</v>
      </c>
      <c r="I215" s="48">
        <v>3214454471</v>
      </c>
      <c r="J215" s="48">
        <v>0</v>
      </c>
      <c r="K215" s="48">
        <v>0</v>
      </c>
      <c r="L215" s="48">
        <v>0</v>
      </c>
      <c r="M215" s="67">
        <v>1681537444.6700001</v>
      </c>
      <c r="N215" s="67">
        <v>1603341330.01</v>
      </c>
      <c r="O215" s="67">
        <v>1870565725.3299999</v>
      </c>
      <c r="P215" s="103">
        <f t="shared" si="8"/>
        <v>0.47339206216524393</v>
      </c>
      <c r="Q215" s="71"/>
      <c r="R215" s="71"/>
      <c r="S215" s="72"/>
      <c r="T215" s="72"/>
      <c r="U215" s="72"/>
      <c r="V215" s="72"/>
      <c r="W215" s="72"/>
      <c r="X215" s="73"/>
    </row>
    <row r="216" spans="1:24" ht="14.4" x14ac:dyDescent="0.2">
      <c r="A216" s="107" t="s">
        <v>692</v>
      </c>
      <c r="B216" s="107" t="s">
        <v>693</v>
      </c>
      <c r="C216" s="98" t="str">
        <f t="shared" si="7"/>
        <v>21375102 MUSEO NACIONAL DE COSTA RICA</v>
      </c>
      <c r="D216" s="49" t="s">
        <v>686</v>
      </c>
      <c r="E216" s="49" t="s">
        <v>10</v>
      </c>
      <c r="F216" s="49" t="s">
        <v>11</v>
      </c>
      <c r="G216" s="48">
        <v>2403431618</v>
      </c>
      <c r="H216" s="48">
        <v>2400431618</v>
      </c>
      <c r="I216" s="48">
        <v>2367106423</v>
      </c>
      <c r="J216" s="48">
        <v>0</v>
      </c>
      <c r="K216" s="48">
        <v>0</v>
      </c>
      <c r="L216" s="48">
        <v>0</v>
      </c>
      <c r="M216" s="48">
        <v>1262215148</v>
      </c>
      <c r="N216" s="48">
        <v>1262215148</v>
      </c>
      <c r="O216" s="48">
        <v>1138216470</v>
      </c>
      <c r="P216" s="102">
        <f t="shared" si="8"/>
        <v>0.52582841291336468</v>
      </c>
      <c r="Q216" s="71"/>
      <c r="R216" s="71"/>
      <c r="S216" s="72"/>
      <c r="T216" s="72"/>
      <c r="U216" s="72"/>
      <c r="V216" s="72"/>
      <c r="W216" s="72"/>
      <c r="X216" s="73"/>
    </row>
    <row r="217" spans="1:24" ht="14.4" x14ac:dyDescent="0.2">
      <c r="A217" s="107" t="s">
        <v>692</v>
      </c>
      <c r="B217" s="107" t="s">
        <v>693</v>
      </c>
      <c r="C217" s="98" t="str">
        <f t="shared" si="7"/>
        <v>21375102 MUSEO NACIONAL DE COSTA RICA</v>
      </c>
      <c r="D217" s="49" t="s">
        <v>686</v>
      </c>
      <c r="E217" s="49" t="s">
        <v>12</v>
      </c>
      <c r="F217" s="49" t="s">
        <v>13</v>
      </c>
      <c r="G217" s="48">
        <v>1137177200</v>
      </c>
      <c r="H217" s="48">
        <v>1125961851</v>
      </c>
      <c r="I217" s="48">
        <v>1109563126</v>
      </c>
      <c r="J217" s="48">
        <v>0</v>
      </c>
      <c r="K217" s="48">
        <v>0</v>
      </c>
      <c r="L217" s="48">
        <v>0</v>
      </c>
      <c r="M217" s="48">
        <v>626230656.41999996</v>
      </c>
      <c r="N217" s="48">
        <v>626230656.41999996</v>
      </c>
      <c r="O217" s="48">
        <v>499731194.57999998</v>
      </c>
      <c r="P217" s="102">
        <f t="shared" si="8"/>
        <v>0.55617395550641968</v>
      </c>
      <c r="Q217" s="71"/>
      <c r="R217" s="71"/>
      <c r="S217" s="72"/>
      <c r="T217" s="72"/>
      <c r="U217" s="72"/>
      <c r="V217" s="72"/>
      <c r="W217" s="72"/>
      <c r="X217" s="73"/>
    </row>
    <row r="218" spans="1:24" ht="14.4" x14ac:dyDescent="0.2">
      <c r="A218" s="107" t="s">
        <v>692</v>
      </c>
      <c r="B218" s="107" t="s">
        <v>693</v>
      </c>
      <c r="C218" s="98" t="str">
        <f t="shared" si="7"/>
        <v>21375102 MUSEO NACIONAL DE COSTA RICA</v>
      </c>
      <c r="D218" s="49" t="s">
        <v>686</v>
      </c>
      <c r="E218" s="49" t="s">
        <v>14</v>
      </c>
      <c r="F218" s="49" t="s">
        <v>15</v>
      </c>
      <c r="G218" s="48">
        <v>1081177200</v>
      </c>
      <c r="H218" s="48">
        <v>1069961851</v>
      </c>
      <c r="I218" s="48">
        <v>1054563126</v>
      </c>
      <c r="J218" s="48">
        <v>0</v>
      </c>
      <c r="K218" s="48">
        <v>0</v>
      </c>
      <c r="L218" s="48">
        <v>0</v>
      </c>
      <c r="M218" s="48">
        <v>599383680.51999998</v>
      </c>
      <c r="N218" s="48">
        <v>599383680.51999998</v>
      </c>
      <c r="O218" s="48">
        <v>470578170.48000002</v>
      </c>
      <c r="P218" s="102">
        <f t="shared" si="8"/>
        <v>0.56019163670163408</v>
      </c>
      <c r="Q218" s="71"/>
      <c r="R218" s="71"/>
      <c r="S218" s="72"/>
      <c r="T218" s="72"/>
      <c r="U218" s="72"/>
      <c r="V218" s="72"/>
      <c r="W218" s="72"/>
      <c r="X218" s="73"/>
    </row>
    <row r="219" spans="1:24" ht="14.4" x14ac:dyDescent="0.2">
      <c r="A219" s="107" t="s">
        <v>692</v>
      </c>
      <c r="B219" s="107" t="s">
        <v>693</v>
      </c>
      <c r="C219" s="98" t="str">
        <f t="shared" si="7"/>
        <v>21375102 MUSEO NACIONAL DE COSTA RICA</v>
      </c>
      <c r="D219" s="49" t="s">
        <v>686</v>
      </c>
      <c r="E219" s="49" t="s">
        <v>16</v>
      </c>
      <c r="F219" s="49" t="s">
        <v>17</v>
      </c>
      <c r="G219" s="48">
        <v>40000000</v>
      </c>
      <c r="H219" s="48">
        <v>40000000</v>
      </c>
      <c r="I219" s="48">
        <v>40000000</v>
      </c>
      <c r="J219" s="48">
        <v>0</v>
      </c>
      <c r="K219" s="48">
        <v>0</v>
      </c>
      <c r="L219" s="48">
        <v>0</v>
      </c>
      <c r="M219" s="48">
        <v>26846975.899999999</v>
      </c>
      <c r="N219" s="48">
        <v>26846975.899999999</v>
      </c>
      <c r="O219" s="48">
        <v>13153024.1</v>
      </c>
      <c r="P219" s="102">
        <f t="shared" si="8"/>
        <v>0.67117439749999996</v>
      </c>
      <c r="Q219" s="71"/>
      <c r="R219" s="71"/>
      <c r="S219" s="72"/>
      <c r="T219" s="72"/>
      <c r="U219" s="72"/>
      <c r="V219" s="72"/>
      <c r="W219" s="72"/>
      <c r="X219" s="73"/>
    </row>
    <row r="220" spans="1:24" ht="14.4" x14ac:dyDescent="0.2">
      <c r="A220" s="107" t="s">
        <v>692</v>
      </c>
      <c r="B220" s="107" t="s">
        <v>693</v>
      </c>
      <c r="C220" s="98" t="str">
        <f t="shared" si="7"/>
        <v>21375102 MUSEO NACIONAL DE COSTA RICA</v>
      </c>
      <c r="D220" s="49" t="s">
        <v>686</v>
      </c>
      <c r="E220" s="49" t="s">
        <v>18</v>
      </c>
      <c r="F220" s="49" t="s">
        <v>19</v>
      </c>
      <c r="G220" s="48">
        <v>16000000</v>
      </c>
      <c r="H220" s="48">
        <v>16000000</v>
      </c>
      <c r="I220" s="48">
        <v>15000000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16000000</v>
      </c>
      <c r="P220" s="102">
        <f t="shared" si="8"/>
        <v>0</v>
      </c>
      <c r="Q220" s="71"/>
      <c r="R220" s="71"/>
      <c r="S220" s="72"/>
      <c r="T220" s="72"/>
      <c r="U220" s="72"/>
      <c r="V220" s="72"/>
      <c r="W220" s="72"/>
      <c r="X220" s="73"/>
    </row>
    <row r="221" spans="1:24" ht="14.4" x14ac:dyDescent="0.2">
      <c r="A221" s="107" t="s">
        <v>692</v>
      </c>
      <c r="B221" s="107" t="s">
        <v>693</v>
      </c>
      <c r="C221" s="98" t="str">
        <f t="shared" si="7"/>
        <v>21375102 MUSEO NACIONAL DE COSTA RICA</v>
      </c>
      <c r="D221" s="49" t="s">
        <v>686</v>
      </c>
      <c r="E221" s="49" t="s">
        <v>20</v>
      </c>
      <c r="F221" s="49" t="s">
        <v>21</v>
      </c>
      <c r="G221" s="48">
        <v>9000000</v>
      </c>
      <c r="H221" s="48">
        <v>9000000</v>
      </c>
      <c r="I221" s="48">
        <v>9000000</v>
      </c>
      <c r="J221" s="48">
        <v>0</v>
      </c>
      <c r="K221" s="48">
        <v>0</v>
      </c>
      <c r="L221" s="48">
        <v>0</v>
      </c>
      <c r="M221" s="48">
        <v>8772586.6199999992</v>
      </c>
      <c r="N221" s="48">
        <v>8772586.6199999992</v>
      </c>
      <c r="O221" s="48">
        <v>227413.38</v>
      </c>
      <c r="P221" s="102">
        <f t="shared" si="8"/>
        <v>0.97473184666666657</v>
      </c>
      <c r="Q221" s="71"/>
      <c r="R221" s="71"/>
      <c r="S221" s="72"/>
      <c r="T221" s="72"/>
      <c r="U221" s="72"/>
      <c r="V221" s="72"/>
      <c r="W221" s="72"/>
      <c r="X221" s="73"/>
    </row>
    <row r="222" spans="1:24" ht="14.4" x14ac:dyDescent="0.2">
      <c r="A222" s="107" t="s">
        <v>692</v>
      </c>
      <c r="B222" s="107" t="s">
        <v>693</v>
      </c>
      <c r="C222" s="98" t="str">
        <f t="shared" si="7"/>
        <v>21375102 MUSEO NACIONAL DE COSTA RICA</v>
      </c>
      <c r="D222" s="49" t="s">
        <v>686</v>
      </c>
      <c r="E222" s="49" t="s">
        <v>22</v>
      </c>
      <c r="F222" s="49" t="s">
        <v>23</v>
      </c>
      <c r="G222" s="48">
        <v>9000000</v>
      </c>
      <c r="H222" s="48">
        <v>9000000</v>
      </c>
      <c r="I222" s="48">
        <v>9000000</v>
      </c>
      <c r="J222" s="48">
        <v>0</v>
      </c>
      <c r="K222" s="48">
        <v>0</v>
      </c>
      <c r="L222" s="48">
        <v>0</v>
      </c>
      <c r="M222" s="48">
        <v>8772586.6199999992</v>
      </c>
      <c r="N222" s="48">
        <v>8772586.6199999992</v>
      </c>
      <c r="O222" s="48">
        <v>227413.38</v>
      </c>
      <c r="P222" s="102">
        <f t="shared" si="8"/>
        <v>0.97473184666666657</v>
      </c>
      <c r="Q222" s="71"/>
      <c r="R222" s="71"/>
      <c r="S222" s="72"/>
      <c r="T222" s="72"/>
      <c r="U222" s="72"/>
      <c r="V222" s="72"/>
      <c r="W222" s="72"/>
      <c r="X222" s="73"/>
    </row>
    <row r="223" spans="1:24" ht="14.4" x14ac:dyDescent="0.2">
      <c r="A223" s="107" t="s">
        <v>692</v>
      </c>
      <c r="B223" s="107" t="s">
        <v>693</v>
      </c>
      <c r="C223" s="98" t="str">
        <f t="shared" si="7"/>
        <v>21375102 MUSEO NACIONAL DE COSTA RICA</v>
      </c>
      <c r="D223" s="49" t="s">
        <v>686</v>
      </c>
      <c r="E223" s="49" t="s">
        <v>26</v>
      </c>
      <c r="F223" s="49" t="s">
        <v>27</v>
      </c>
      <c r="G223" s="48">
        <v>811828955</v>
      </c>
      <c r="H223" s="48">
        <v>820044304</v>
      </c>
      <c r="I223" s="48">
        <v>806225878</v>
      </c>
      <c r="J223" s="48">
        <v>0</v>
      </c>
      <c r="K223" s="48">
        <v>0</v>
      </c>
      <c r="L223" s="48">
        <v>0</v>
      </c>
      <c r="M223" s="48">
        <v>384866096.85000002</v>
      </c>
      <c r="N223" s="48">
        <v>384866096.85000002</v>
      </c>
      <c r="O223" s="48">
        <v>435178207.14999998</v>
      </c>
      <c r="P223" s="102">
        <f t="shared" si="8"/>
        <v>0.46932354139002719</v>
      </c>
      <c r="Q223" s="71"/>
      <c r="R223" s="71"/>
      <c r="S223" s="72"/>
      <c r="T223" s="72"/>
      <c r="U223" s="72"/>
      <c r="V223" s="72"/>
      <c r="W223" s="72"/>
      <c r="X223" s="73"/>
    </row>
    <row r="224" spans="1:24" ht="14.4" x14ac:dyDescent="0.2">
      <c r="A224" s="107" t="s">
        <v>692</v>
      </c>
      <c r="B224" s="107" t="s">
        <v>693</v>
      </c>
      <c r="C224" s="98" t="str">
        <f t="shared" si="7"/>
        <v>21375102 MUSEO NACIONAL DE COSTA RICA</v>
      </c>
      <c r="D224" s="49" t="s">
        <v>686</v>
      </c>
      <c r="E224" s="49" t="s">
        <v>28</v>
      </c>
      <c r="F224" s="49" t="s">
        <v>29</v>
      </c>
      <c r="G224" s="48">
        <v>222100000</v>
      </c>
      <c r="H224" s="48">
        <v>223453204</v>
      </c>
      <c r="I224" s="48">
        <v>223218711</v>
      </c>
      <c r="J224" s="48">
        <v>0</v>
      </c>
      <c r="K224" s="48">
        <v>0</v>
      </c>
      <c r="L224" s="48">
        <v>0</v>
      </c>
      <c r="M224" s="48">
        <v>119072331.56</v>
      </c>
      <c r="N224" s="48">
        <v>119072331.56</v>
      </c>
      <c r="O224" s="48">
        <v>104380872.44</v>
      </c>
      <c r="P224" s="102">
        <f t="shared" si="8"/>
        <v>0.53287368195445528</v>
      </c>
      <c r="Q224" s="71"/>
      <c r="R224" s="71"/>
      <c r="S224" s="72"/>
      <c r="T224" s="72"/>
      <c r="U224" s="72"/>
      <c r="V224" s="72"/>
      <c r="W224" s="72"/>
      <c r="X224" s="73"/>
    </row>
    <row r="225" spans="1:24" ht="14.4" x14ac:dyDescent="0.2">
      <c r="A225" s="107" t="s">
        <v>692</v>
      </c>
      <c r="B225" s="107" t="s">
        <v>693</v>
      </c>
      <c r="C225" s="98" t="str">
        <f t="shared" si="7"/>
        <v>21375102 MUSEO NACIONAL DE COSTA RICA</v>
      </c>
      <c r="D225" s="49" t="s">
        <v>686</v>
      </c>
      <c r="E225" s="49" t="s">
        <v>30</v>
      </c>
      <c r="F225" s="49" t="s">
        <v>31</v>
      </c>
      <c r="G225" s="48">
        <v>234253790</v>
      </c>
      <c r="H225" s="48">
        <v>243660734</v>
      </c>
      <c r="I225" s="48">
        <v>243504384</v>
      </c>
      <c r="J225" s="48">
        <v>0</v>
      </c>
      <c r="K225" s="48">
        <v>0</v>
      </c>
      <c r="L225" s="48">
        <v>0</v>
      </c>
      <c r="M225" s="48">
        <v>116957124.42</v>
      </c>
      <c r="N225" s="48">
        <v>116957124.42</v>
      </c>
      <c r="O225" s="48">
        <v>126703609.58</v>
      </c>
      <c r="P225" s="102">
        <f t="shared" si="8"/>
        <v>0.47999988549652817</v>
      </c>
      <c r="Q225" s="71"/>
      <c r="R225" s="71"/>
      <c r="S225" s="72"/>
      <c r="T225" s="72"/>
      <c r="U225" s="72"/>
      <c r="V225" s="72"/>
      <c r="W225" s="72"/>
      <c r="X225" s="73"/>
    </row>
    <row r="226" spans="1:24" ht="14.4" x14ac:dyDescent="0.2">
      <c r="A226" s="107" t="s">
        <v>692</v>
      </c>
      <c r="B226" s="107" t="s">
        <v>693</v>
      </c>
      <c r="C226" s="98" t="str">
        <f t="shared" si="7"/>
        <v>21375102 MUSEO NACIONAL DE COSTA RICA</v>
      </c>
      <c r="D226" s="49" t="s">
        <v>686</v>
      </c>
      <c r="E226" s="49" t="s">
        <v>32</v>
      </c>
      <c r="F226" s="49" t="s">
        <v>33</v>
      </c>
      <c r="G226" s="48">
        <v>151164314</v>
      </c>
      <c r="H226" s="48">
        <v>151164314</v>
      </c>
      <c r="I226" s="48">
        <v>149848096</v>
      </c>
      <c r="J226" s="48">
        <v>0</v>
      </c>
      <c r="K226" s="48">
        <v>0</v>
      </c>
      <c r="L226" s="48">
        <v>0</v>
      </c>
      <c r="M226" s="48">
        <v>652852.80000000005</v>
      </c>
      <c r="N226" s="48">
        <v>652852.80000000005</v>
      </c>
      <c r="O226" s="48">
        <v>150511461.19999999</v>
      </c>
      <c r="P226" s="102">
        <f t="shared" si="8"/>
        <v>4.3188288473958213E-3</v>
      </c>
      <c r="Q226" s="71"/>
      <c r="R226" s="71"/>
      <c r="S226" s="72"/>
      <c r="T226" s="72"/>
      <c r="U226" s="72"/>
      <c r="V226" s="72"/>
      <c r="W226" s="72"/>
      <c r="X226" s="73"/>
    </row>
    <row r="227" spans="1:24" ht="14.4" x14ac:dyDescent="0.2">
      <c r="A227" s="107" t="s">
        <v>692</v>
      </c>
      <c r="B227" s="107" t="s">
        <v>693</v>
      </c>
      <c r="C227" s="98" t="str">
        <f t="shared" si="7"/>
        <v>21375102 MUSEO NACIONAL DE COSTA RICA</v>
      </c>
      <c r="D227" s="49" t="s">
        <v>686</v>
      </c>
      <c r="E227" s="49" t="s">
        <v>34</v>
      </c>
      <c r="F227" s="49" t="s">
        <v>35</v>
      </c>
      <c r="G227" s="48">
        <v>126410851</v>
      </c>
      <c r="H227" s="48">
        <v>123410851</v>
      </c>
      <c r="I227" s="48">
        <v>111310851</v>
      </c>
      <c r="J227" s="48">
        <v>0</v>
      </c>
      <c r="K227" s="48">
        <v>0</v>
      </c>
      <c r="L227" s="48">
        <v>0</v>
      </c>
      <c r="M227" s="48">
        <v>109655023.59999999</v>
      </c>
      <c r="N227" s="48">
        <v>109655023.59999999</v>
      </c>
      <c r="O227" s="48">
        <v>13755827.4</v>
      </c>
      <c r="P227" s="102">
        <f t="shared" si="8"/>
        <v>0.88853632165618879</v>
      </c>
      <c r="Q227" s="71"/>
      <c r="R227" s="71"/>
      <c r="S227" s="72"/>
      <c r="T227" s="72"/>
      <c r="U227" s="72"/>
      <c r="V227" s="72"/>
      <c r="W227" s="72"/>
      <c r="X227" s="73"/>
    </row>
    <row r="228" spans="1:24" ht="14.4" x14ac:dyDescent="0.2">
      <c r="A228" s="107" t="s">
        <v>692</v>
      </c>
      <c r="B228" s="107" t="s">
        <v>693</v>
      </c>
      <c r="C228" s="98" t="str">
        <f t="shared" si="7"/>
        <v>21375102 MUSEO NACIONAL DE COSTA RICA</v>
      </c>
      <c r="D228" s="49" t="s">
        <v>686</v>
      </c>
      <c r="E228" s="49" t="s">
        <v>36</v>
      </c>
      <c r="F228" s="49" t="s">
        <v>37</v>
      </c>
      <c r="G228" s="48">
        <v>77900000</v>
      </c>
      <c r="H228" s="48">
        <v>78355201</v>
      </c>
      <c r="I228" s="48">
        <v>78343836</v>
      </c>
      <c r="J228" s="48">
        <v>0</v>
      </c>
      <c r="K228" s="48">
        <v>0</v>
      </c>
      <c r="L228" s="48">
        <v>0</v>
      </c>
      <c r="M228" s="48">
        <v>38528764.469999999</v>
      </c>
      <c r="N228" s="48">
        <v>38528764.469999999</v>
      </c>
      <c r="O228" s="48">
        <v>39826436.530000001</v>
      </c>
      <c r="P228" s="102">
        <f t="shared" si="8"/>
        <v>0.49171929850578777</v>
      </c>
      <c r="Q228" s="71"/>
      <c r="R228" s="71"/>
      <c r="S228" s="72"/>
      <c r="T228" s="72"/>
      <c r="U228" s="72"/>
      <c r="V228" s="72"/>
      <c r="W228" s="72"/>
      <c r="X228" s="73"/>
    </row>
    <row r="229" spans="1:24" ht="14.4" x14ac:dyDescent="0.2">
      <c r="A229" s="107" t="s">
        <v>692</v>
      </c>
      <c r="B229" s="107" t="s">
        <v>693</v>
      </c>
      <c r="C229" s="98" t="str">
        <f t="shared" si="7"/>
        <v>21375102 MUSEO NACIONAL DE COSTA RICA</v>
      </c>
      <c r="D229" s="49" t="s">
        <v>686</v>
      </c>
      <c r="E229" s="49" t="s">
        <v>38</v>
      </c>
      <c r="F229" s="49" t="s">
        <v>39</v>
      </c>
      <c r="G229" s="48">
        <v>176176831</v>
      </c>
      <c r="H229" s="48">
        <v>176176831</v>
      </c>
      <c r="I229" s="48">
        <v>174636240</v>
      </c>
      <c r="J229" s="48">
        <v>0</v>
      </c>
      <c r="K229" s="48">
        <v>0</v>
      </c>
      <c r="L229" s="48">
        <v>0</v>
      </c>
      <c r="M229" s="48">
        <v>99556107.480000004</v>
      </c>
      <c r="N229" s="48">
        <v>99556107.480000004</v>
      </c>
      <c r="O229" s="48">
        <v>76620723.519999996</v>
      </c>
      <c r="P229" s="102">
        <f t="shared" si="8"/>
        <v>0.56509194151641884</v>
      </c>
      <c r="Q229" s="71"/>
      <c r="R229" s="71"/>
      <c r="S229" s="72"/>
      <c r="T229" s="72"/>
      <c r="U229" s="72"/>
      <c r="V229" s="72"/>
      <c r="W229" s="72"/>
      <c r="X229" s="73"/>
    </row>
    <row r="230" spans="1:24" ht="14.4" x14ac:dyDescent="0.2">
      <c r="A230" s="107" t="s">
        <v>692</v>
      </c>
      <c r="B230" s="107" t="s">
        <v>693</v>
      </c>
      <c r="C230" s="98" t="str">
        <f t="shared" si="7"/>
        <v>21375102 MUSEO NACIONAL DE COSTA RICA</v>
      </c>
      <c r="D230" s="49" t="s">
        <v>686</v>
      </c>
      <c r="E230" s="49" t="s">
        <v>43</v>
      </c>
      <c r="F230" s="49" t="s">
        <v>41</v>
      </c>
      <c r="G230" s="48">
        <v>167142121</v>
      </c>
      <c r="H230" s="48">
        <v>167142121</v>
      </c>
      <c r="I230" s="48">
        <v>165680535</v>
      </c>
      <c r="J230" s="48">
        <v>0</v>
      </c>
      <c r="K230" s="48">
        <v>0</v>
      </c>
      <c r="L230" s="48">
        <v>0</v>
      </c>
      <c r="M230" s="48">
        <v>94450666.060000002</v>
      </c>
      <c r="N230" s="48">
        <v>94450666.060000002</v>
      </c>
      <c r="O230" s="48">
        <v>72691454.939999998</v>
      </c>
      <c r="P230" s="102">
        <f t="shared" si="8"/>
        <v>0.56509194387930495</v>
      </c>
      <c r="Q230" s="71"/>
      <c r="R230" s="71"/>
      <c r="S230" s="72"/>
      <c r="T230" s="72"/>
      <c r="U230" s="72"/>
      <c r="V230" s="72"/>
      <c r="W230" s="72"/>
      <c r="X230" s="73"/>
    </row>
    <row r="231" spans="1:24" ht="14.4" x14ac:dyDescent="0.2">
      <c r="A231" s="107" t="s">
        <v>692</v>
      </c>
      <c r="B231" s="107" t="s">
        <v>693</v>
      </c>
      <c r="C231" s="98" t="str">
        <f t="shared" si="7"/>
        <v>21375102 MUSEO NACIONAL DE COSTA RICA</v>
      </c>
      <c r="D231" s="49" t="s">
        <v>686</v>
      </c>
      <c r="E231" s="49" t="s">
        <v>64</v>
      </c>
      <c r="F231" s="49" t="s">
        <v>62</v>
      </c>
      <c r="G231" s="48">
        <v>9034710</v>
      </c>
      <c r="H231" s="48">
        <v>9034710</v>
      </c>
      <c r="I231" s="48">
        <v>8955705</v>
      </c>
      <c r="J231" s="48">
        <v>0</v>
      </c>
      <c r="K231" s="48">
        <v>0</v>
      </c>
      <c r="L231" s="48">
        <v>0</v>
      </c>
      <c r="M231" s="48">
        <v>5105441.42</v>
      </c>
      <c r="N231" s="48">
        <v>5105441.42</v>
      </c>
      <c r="O231" s="48">
        <v>3929268.58</v>
      </c>
      <c r="P231" s="102">
        <f t="shared" si="8"/>
        <v>0.56509189780302849</v>
      </c>
      <c r="Q231" s="71"/>
      <c r="R231" s="71"/>
      <c r="S231" s="72"/>
      <c r="T231" s="72"/>
      <c r="U231" s="72"/>
      <c r="V231" s="72"/>
      <c r="W231" s="72"/>
      <c r="X231" s="73"/>
    </row>
    <row r="232" spans="1:24" ht="14.4" x14ac:dyDescent="0.2">
      <c r="A232" s="107" t="s">
        <v>692</v>
      </c>
      <c r="B232" s="107" t="s">
        <v>693</v>
      </c>
      <c r="C232" s="98" t="str">
        <f t="shared" si="7"/>
        <v>21375102 MUSEO NACIONAL DE COSTA RICA</v>
      </c>
      <c r="D232" s="49" t="s">
        <v>686</v>
      </c>
      <c r="E232" s="49" t="s">
        <v>83</v>
      </c>
      <c r="F232" s="49" t="s">
        <v>84</v>
      </c>
      <c r="G232" s="48">
        <v>269248632</v>
      </c>
      <c r="H232" s="48">
        <v>269248632</v>
      </c>
      <c r="I232" s="48">
        <v>267681179</v>
      </c>
      <c r="J232" s="48">
        <v>0</v>
      </c>
      <c r="K232" s="48">
        <v>0</v>
      </c>
      <c r="L232" s="48">
        <v>0</v>
      </c>
      <c r="M232" s="48">
        <v>142789700.63</v>
      </c>
      <c r="N232" s="48">
        <v>142789700.63</v>
      </c>
      <c r="O232" s="48">
        <v>126458931.37</v>
      </c>
      <c r="P232" s="102">
        <f t="shared" si="8"/>
        <v>0.53032655939362394</v>
      </c>
      <c r="Q232" s="71"/>
      <c r="R232" s="71"/>
      <c r="S232" s="72"/>
      <c r="T232" s="72"/>
      <c r="U232" s="72"/>
      <c r="V232" s="72"/>
      <c r="W232" s="72"/>
      <c r="X232" s="73"/>
    </row>
    <row r="233" spans="1:24" ht="14.4" x14ac:dyDescent="0.2">
      <c r="A233" s="107" t="s">
        <v>692</v>
      </c>
      <c r="B233" s="107" t="s">
        <v>693</v>
      </c>
      <c r="C233" s="98" t="str">
        <f t="shared" si="7"/>
        <v>21375102 MUSEO NACIONAL DE COSTA RICA</v>
      </c>
      <c r="D233" s="49" t="s">
        <v>686</v>
      </c>
      <c r="E233" s="49" t="s">
        <v>88</v>
      </c>
      <c r="F233" s="49" t="s">
        <v>86</v>
      </c>
      <c r="G233" s="48">
        <v>97936248</v>
      </c>
      <c r="H233" s="48">
        <v>97936248</v>
      </c>
      <c r="I233" s="48">
        <v>97079837</v>
      </c>
      <c r="J233" s="48">
        <v>0</v>
      </c>
      <c r="K233" s="48">
        <v>0</v>
      </c>
      <c r="L233" s="48">
        <v>0</v>
      </c>
      <c r="M233" s="48">
        <v>55342984.859999999</v>
      </c>
      <c r="N233" s="48">
        <v>55342984.859999999</v>
      </c>
      <c r="O233" s="48">
        <v>42593263.140000001</v>
      </c>
      <c r="P233" s="102">
        <f t="shared" si="8"/>
        <v>0.56509194491502268</v>
      </c>
      <c r="Q233" s="71"/>
      <c r="R233" s="71"/>
      <c r="S233" s="72"/>
      <c r="T233" s="72"/>
      <c r="U233" s="72"/>
      <c r="V233" s="72"/>
      <c r="W233" s="72"/>
      <c r="X233" s="73"/>
    </row>
    <row r="234" spans="1:24" ht="14.4" x14ac:dyDescent="0.2">
      <c r="A234" s="107" t="s">
        <v>692</v>
      </c>
      <c r="B234" s="107" t="s">
        <v>693</v>
      </c>
      <c r="C234" s="98" t="str">
        <f t="shared" si="7"/>
        <v>21375102 MUSEO NACIONAL DE COSTA RICA</v>
      </c>
      <c r="D234" s="49" t="s">
        <v>686</v>
      </c>
      <c r="E234" s="49" t="s">
        <v>109</v>
      </c>
      <c r="F234" s="49" t="s">
        <v>107</v>
      </c>
      <c r="G234" s="48">
        <v>54208256</v>
      </c>
      <c r="H234" s="48">
        <v>54208256</v>
      </c>
      <c r="I234" s="48">
        <v>53734228</v>
      </c>
      <c r="J234" s="48">
        <v>0</v>
      </c>
      <c r="K234" s="48">
        <v>0</v>
      </c>
      <c r="L234" s="48">
        <v>0</v>
      </c>
      <c r="M234" s="48">
        <v>30632648.460000001</v>
      </c>
      <c r="N234" s="48">
        <v>30632648.460000001</v>
      </c>
      <c r="O234" s="48">
        <v>23575607.539999999</v>
      </c>
      <c r="P234" s="102">
        <f t="shared" si="8"/>
        <v>0.5650919383940336</v>
      </c>
      <c r="Q234" s="71"/>
      <c r="R234" s="71"/>
      <c r="S234" s="72"/>
      <c r="T234" s="72"/>
      <c r="U234" s="72"/>
      <c r="V234" s="72"/>
      <c r="W234" s="72"/>
      <c r="X234" s="73"/>
    </row>
    <row r="235" spans="1:24" ht="14.4" x14ac:dyDescent="0.2">
      <c r="A235" s="107" t="s">
        <v>692</v>
      </c>
      <c r="B235" s="107" t="s">
        <v>693</v>
      </c>
      <c r="C235" s="98" t="str">
        <f t="shared" si="7"/>
        <v>21375102 MUSEO NACIONAL DE COSTA RICA</v>
      </c>
      <c r="D235" s="49" t="s">
        <v>686</v>
      </c>
      <c r="E235" s="49" t="s">
        <v>130</v>
      </c>
      <c r="F235" s="49" t="s">
        <v>128</v>
      </c>
      <c r="G235" s="48">
        <v>27104128</v>
      </c>
      <c r="H235" s="48">
        <v>27104128</v>
      </c>
      <c r="I235" s="48">
        <v>26867114</v>
      </c>
      <c r="J235" s="48">
        <v>0</v>
      </c>
      <c r="K235" s="48">
        <v>0</v>
      </c>
      <c r="L235" s="48">
        <v>0</v>
      </c>
      <c r="M235" s="48">
        <v>15316324.24</v>
      </c>
      <c r="N235" s="48">
        <v>15316324.24</v>
      </c>
      <c r="O235" s="48">
        <v>11787803.76</v>
      </c>
      <c r="P235" s="102">
        <f t="shared" si="8"/>
        <v>0.56509193876298103</v>
      </c>
      <c r="Q235" s="71"/>
      <c r="R235" s="71"/>
      <c r="S235" s="72"/>
      <c r="T235" s="72"/>
      <c r="U235" s="72"/>
      <c r="V235" s="72"/>
      <c r="W235" s="72"/>
      <c r="X235" s="73"/>
    </row>
    <row r="236" spans="1:24" ht="14.4" x14ac:dyDescent="0.2">
      <c r="A236" s="107" t="s">
        <v>692</v>
      </c>
      <c r="B236" s="107" t="s">
        <v>693</v>
      </c>
      <c r="C236" s="98" t="str">
        <f t="shared" si="7"/>
        <v>21375102 MUSEO NACIONAL DE COSTA RICA</v>
      </c>
      <c r="D236" s="49" t="s">
        <v>686</v>
      </c>
      <c r="E236" s="49" t="s">
        <v>164</v>
      </c>
      <c r="F236" s="49" t="s">
        <v>165</v>
      </c>
      <c r="G236" s="48">
        <v>90000000</v>
      </c>
      <c r="H236" s="48">
        <v>90000000</v>
      </c>
      <c r="I236" s="48">
        <v>90000000</v>
      </c>
      <c r="J236" s="48">
        <v>0</v>
      </c>
      <c r="K236" s="48">
        <v>0</v>
      </c>
      <c r="L236" s="48">
        <v>0</v>
      </c>
      <c r="M236" s="48">
        <v>41497743.07</v>
      </c>
      <c r="N236" s="48">
        <v>41497743.07</v>
      </c>
      <c r="O236" s="48">
        <v>48502256.93</v>
      </c>
      <c r="P236" s="102">
        <f t="shared" si="8"/>
        <v>0.4610860341111111</v>
      </c>
      <c r="Q236" s="71"/>
      <c r="R236" s="71"/>
      <c r="S236" s="72"/>
      <c r="T236" s="72"/>
      <c r="U236" s="72"/>
      <c r="V236" s="72"/>
      <c r="W236" s="72"/>
      <c r="X236" s="73"/>
    </row>
    <row r="237" spans="1:24" ht="14.4" x14ac:dyDescent="0.2">
      <c r="A237" s="107" t="s">
        <v>692</v>
      </c>
      <c r="B237" s="107" t="s">
        <v>693</v>
      </c>
      <c r="C237" s="98" t="str">
        <f t="shared" si="7"/>
        <v>21375102 MUSEO NACIONAL DE COSTA RICA</v>
      </c>
      <c r="D237" s="49" t="s">
        <v>686</v>
      </c>
      <c r="E237" s="49" t="s">
        <v>166</v>
      </c>
      <c r="F237" s="49" t="s">
        <v>167</v>
      </c>
      <c r="G237" s="48">
        <v>922128340</v>
      </c>
      <c r="H237" s="48">
        <v>952628340</v>
      </c>
      <c r="I237" s="48">
        <v>677429360.5</v>
      </c>
      <c r="J237" s="48">
        <v>0</v>
      </c>
      <c r="K237" s="48">
        <v>0</v>
      </c>
      <c r="L237" s="48">
        <v>0</v>
      </c>
      <c r="M237" s="48">
        <v>356024577.89999998</v>
      </c>
      <c r="N237" s="48">
        <v>305115284.24000001</v>
      </c>
      <c r="O237" s="48">
        <v>596603762.10000002</v>
      </c>
      <c r="P237" s="102">
        <f t="shared" si="8"/>
        <v>0.37372872814176405</v>
      </c>
      <c r="Q237" s="71"/>
      <c r="R237" s="71"/>
      <c r="S237" s="72"/>
      <c r="T237" s="72"/>
      <c r="U237" s="72"/>
      <c r="V237" s="72"/>
      <c r="W237" s="72"/>
      <c r="X237" s="73"/>
    </row>
    <row r="238" spans="1:24" ht="14.4" x14ac:dyDescent="0.2">
      <c r="A238" s="107" t="s">
        <v>692</v>
      </c>
      <c r="B238" s="107" t="s">
        <v>693</v>
      </c>
      <c r="C238" s="98" t="str">
        <f t="shared" si="7"/>
        <v>21375102 MUSEO NACIONAL DE COSTA RICA</v>
      </c>
      <c r="D238" s="49" t="s">
        <v>686</v>
      </c>
      <c r="E238" s="49" t="s">
        <v>168</v>
      </c>
      <c r="F238" s="49" t="s">
        <v>169</v>
      </c>
      <c r="G238" s="48">
        <v>15000000</v>
      </c>
      <c r="H238" s="48">
        <v>15000000</v>
      </c>
      <c r="I238" s="48">
        <v>11250000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15000000</v>
      </c>
      <c r="P238" s="102">
        <f t="shared" si="8"/>
        <v>0</v>
      </c>
      <c r="Q238" s="71"/>
      <c r="R238" s="71"/>
      <c r="S238" s="72"/>
      <c r="T238" s="72"/>
      <c r="U238" s="72"/>
      <c r="V238" s="72"/>
      <c r="W238" s="72"/>
      <c r="X238" s="73"/>
    </row>
    <row r="239" spans="1:24" ht="14.4" x14ac:dyDescent="0.2">
      <c r="A239" s="107" t="s">
        <v>692</v>
      </c>
      <c r="B239" s="107" t="s">
        <v>693</v>
      </c>
      <c r="C239" s="98" t="str">
        <f t="shared" si="7"/>
        <v>21375102 MUSEO NACIONAL DE COSTA RICA</v>
      </c>
      <c r="D239" s="49" t="s">
        <v>686</v>
      </c>
      <c r="E239" s="49" t="s">
        <v>172</v>
      </c>
      <c r="F239" s="49" t="s">
        <v>173</v>
      </c>
      <c r="G239" s="48">
        <v>1000000</v>
      </c>
      <c r="H239" s="48">
        <v>1000000</v>
      </c>
      <c r="I239" s="48">
        <v>750000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1000000</v>
      </c>
      <c r="P239" s="102">
        <f t="shared" si="8"/>
        <v>0</v>
      </c>
      <c r="Q239" s="71"/>
      <c r="R239" s="71"/>
      <c r="S239" s="72"/>
      <c r="T239" s="72"/>
      <c r="U239" s="72"/>
      <c r="V239" s="72"/>
      <c r="W239" s="72"/>
      <c r="X239" s="73"/>
    </row>
    <row r="240" spans="1:24" ht="14.4" x14ac:dyDescent="0.2">
      <c r="A240" s="107" t="s">
        <v>692</v>
      </c>
      <c r="B240" s="107" t="s">
        <v>693</v>
      </c>
      <c r="C240" s="98" t="str">
        <f t="shared" si="7"/>
        <v>21375102 MUSEO NACIONAL DE COSTA RICA</v>
      </c>
      <c r="D240" s="49" t="s">
        <v>686</v>
      </c>
      <c r="E240" s="49" t="s">
        <v>176</v>
      </c>
      <c r="F240" s="49" t="s">
        <v>177</v>
      </c>
      <c r="G240" s="48">
        <v>14000000</v>
      </c>
      <c r="H240" s="48">
        <v>14000000</v>
      </c>
      <c r="I240" s="48">
        <v>10500000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14000000</v>
      </c>
      <c r="P240" s="102">
        <f t="shared" si="8"/>
        <v>0</v>
      </c>
      <c r="Q240" s="71"/>
      <c r="R240" s="71"/>
      <c r="S240" s="72"/>
      <c r="T240" s="72"/>
      <c r="U240" s="72"/>
      <c r="V240" s="72"/>
      <c r="W240" s="72"/>
      <c r="X240" s="73"/>
    </row>
    <row r="241" spans="1:24" ht="14.4" x14ac:dyDescent="0.2">
      <c r="A241" s="107" t="s">
        <v>692</v>
      </c>
      <c r="B241" s="107" t="s">
        <v>693</v>
      </c>
      <c r="C241" s="98" t="str">
        <f t="shared" si="7"/>
        <v>21375102 MUSEO NACIONAL DE COSTA RICA</v>
      </c>
      <c r="D241" s="49" t="s">
        <v>686</v>
      </c>
      <c r="E241" s="49" t="s">
        <v>180</v>
      </c>
      <c r="F241" s="49" t="s">
        <v>181</v>
      </c>
      <c r="G241" s="48">
        <v>165092000</v>
      </c>
      <c r="H241" s="48">
        <v>141563726</v>
      </c>
      <c r="I241" s="48">
        <v>111606863</v>
      </c>
      <c r="J241" s="48">
        <v>0</v>
      </c>
      <c r="K241" s="48">
        <v>0</v>
      </c>
      <c r="L241" s="48">
        <v>0</v>
      </c>
      <c r="M241" s="48">
        <v>67840588.790000007</v>
      </c>
      <c r="N241" s="48">
        <v>67840588.790000007</v>
      </c>
      <c r="O241" s="48">
        <v>73723137.209999993</v>
      </c>
      <c r="P241" s="102">
        <f t="shared" si="8"/>
        <v>0.47922296697672401</v>
      </c>
      <c r="Q241" s="71"/>
      <c r="R241" s="71"/>
      <c r="S241" s="72"/>
      <c r="T241" s="72"/>
      <c r="U241" s="72"/>
      <c r="V241" s="72"/>
      <c r="W241" s="72"/>
      <c r="X241" s="73"/>
    </row>
    <row r="242" spans="1:24" ht="14.4" x14ac:dyDescent="0.2">
      <c r="A242" s="107" t="s">
        <v>692</v>
      </c>
      <c r="B242" s="107" t="s">
        <v>693</v>
      </c>
      <c r="C242" s="98" t="str">
        <f t="shared" si="7"/>
        <v>21375102 MUSEO NACIONAL DE COSTA RICA</v>
      </c>
      <c r="D242" s="49" t="s">
        <v>686</v>
      </c>
      <c r="E242" s="49" t="s">
        <v>182</v>
      </c>
      <c r="F242" s="49" t="s">
        <v>183</v>
      </c>
      <c r="G242" s="48">
        <v>20592000</v>
      </c>
      <c r="H242" s="48">
        <v>9500000</v>
      </c>
      <c r="I242" s="48">
        <v>9500000</v>
      </c>
      <c r="J242" s="48">
        <v>0</v>
      </c>
      <c r="K242" s="48">
        <v>0</v>
      </c>
      <c r="L242" s="48">
        <v>0</v>
      </c>
      <c r="M242" s="48">
        <v>3962597.59</v>
      </c>
      <c r="N242" s="48">
        <v>3962597.59</v>
      </c>
      <c r="O242" s="48">
        <v>5537402.4100000001</v>
      </c>
      <c r="P242" s="102">
        <f t="shared" si="8"/>
        <v>0.41711553578947369</v>
      </c>
      <c r="Q242" s="71"/>
      <c r="R242" s="71"/>
      <c r="S242" s="72"/>
      <c r="T242" s="72"/>
      <c r="U242" s="72"/>
      <c r="V242" s="72"/>
      <c r="W242" s="72"/>
      <c r="X242" s="73"/>
    </row>
    <row r="243" spans="1:24" ht="14.4" x14ac:dyDescent="0.2">
      <c r="A243" s="107" t="s">
        <v>692</v>
      </c>
      <c r="B243" s="107" t="s">
        <v>693</v>
      </c>
      <c r="C243" s="98" t="str">
        <f t="shared" si="7"/>
        <v>21375102 MUSEO NACIONAL DE COSTA RICA</v>
      </c>
      <c r="D243" s="49" t="s">
        <v>686</v>
      </c>
      <c r="E243" s="49" t="s">
        <v>184</v>
      </c>
      <c r="F243" s="49" t="s">
        <v>185</v>
      </c>
      <c r="G243" s="48">
        <v>78000000</v>
      </c>
      <c r="H243" s="48">
        <v>76163726</v>
      </c>
      <c r="I243" s="48">
        <v>57581863</v>
      </c>
      <c r="J243" s="48">
        <v>0</v>
      </c>
      <c r="K243" s="48">
        <v>0</v>
      </c>
      <c r="L243" s="48">
        <v>0</v>
      </c>
      <c r="M243" s="48">
        <v>39131510</v>
      </c>
      <c r="N243" s="48">
        <v>39131510</v>
      </c>
      <c r="O243" s="48">
        <v>37032216</v>
      </c>
      <c r="P243" s="102">
        <f t="shared" si="8"/>
        <v>0.51378145549234289</v>
      </c>
      <c r="Q243" s="71"/>
      <c r="R243" s="71"/>
      <c r="S243" s="72"/>
      <c r="T243" s="72"/>
      <c r="U243" s="72"/>
      <c r="V243" s="72"/>
      <c r="W243" s="72"/>
      <c r="X243" s="73"/>
    </row>
    <row r="244" spans="1:24" ht="14.4" x14ac:dyDescent="0.2">
      <c r="A244" s="107" t="s">
        <v>692</v>
      </c>
      <c r="B244" s="107" t="s">
        <v>693</v>
      </c>
      <c r="C244" s="98" t="str">
        <f t="shared" si="7"/>
        <v>21375102 MUSEO NACIONAL DE COSTA RICA</v>
      </c>
      <c r="D244" s="49" t="s">
        <v>686</v>
      </c>
      <c r="E244" s="49" t="s">
        <v>186</v>
      </c>
      <c r="F244" s="49" t="s">
        <v>187</v>
      </c>
      <c r="G244" s="48">
        <v>1000000</v>
      </c>
      <c r="H244" s="48">
        <v>400000</v>
      </c>
      <c r="I244" s="48">
        <v>400000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400000</v>
      </c>
      <c r="P244" s="102">
        <f t="shared" si="8"/>
        <v>0</v>
      </c>
      <c r="Q244" s="71"/>
      <c r="R244" s="71"/>
      <c r="S244" s="72"/>
      <c r="T244" s="72"/>
      <c r="U244" s="72"/>
      <c r="V244" s="72"/>
      <c r="W244" s="72"/>
      <c r="X244" s="73"/>
    </row>
    <row r="245" spans="1:24" ht="14.4" x14ac:dyDescent="0.2">
      <c r="A245" s="107" t="s">
        <v>692</v>
      </c>
      <c r="B245" s="107" t="s">
        <v>693</v>
      </c>
      <c r="C245" s="98" t="str">
        <f t="shared" si="7"/>
        <v>21375102 MUSEO NACIONAL DE COSTA RICA</v>
      </c>
      <c r="D245" s="49" t="s">
        <v>686</v>
      </c>
      <c r="E245" s="49" t="s">
        <v>188</v>
      </c>
      <c r="F245" s="49" t="s">
        <v>189</v>
      </c>
      <c r="G245" s="48">
        <v>40000000</v>
      </c>
      <c r="H245" s="48">
        <v>30000000</v>
      </c>
      <c r="I245" s="48">
        <v>25000000</v>
      </c>
      <c r="J245" s="48">
        <v>0</v>
      </c>
      <c r="K245" s="48">
        <v>0</v>
      </c>
      <c r="L245" s="48">
        <v>0</v>
      </c>
      <c r="M245" s="48">
        <v>16607909.5</v>
      </c>
      <c r="N245" s="48">
        <v>16607909.5</v>
      </c>
      <c r="O245" s="48">
        <v>13392090.5</v>
      </c>
      <c r="P245" s="102">
        <f t="shared" si="8"/>
        <v>0.55359698333333329</v>
      </c>
      <c r="Q245" s="71"/>
      <c r="R245" s="71"/>
      <c r="S245" s="72"/>
      <c r="T245" s="72"/>
      <c r="U245" s="72"/>
      <c r="V245" s="72"/>
      <c r="W245" s="72"/>
      <c r="X245" s="73"/>
    </row>
    <row r="246" spans="1:24" ht="14.4" x14ac:dyDescent="0.2">
      <c r="A246" s="107" t="s">
        <v>692</v>
      </c>
      <c r="B246" s="107" t="s">
        <v>693</v>
      </c>
      <c r="C246" s="98" t="str">
        <f t="shared" si="7"/>
        <v>21375102 MUSEO NACIONAL DE COSTA RICA</v>
      </c>
      <c r="D246" s="49" t="s">
        <v>686</v>
      </c>
      <c r="E246" s="49" t="s">
        <v>190</v>
      </c>
      <c r="F246" s="49" t="s">
        <v>191</v>
      </c>
      <c r="G246" s="48">
        <v>25500000</v>
      </c>
      <c r="H246" s="48">
        <v>25500000</v>
      </c>
      <c r="I246" s="48">
        <v>19125000</v>
      </c>
      <c r="J246" s="48">
        <v>0</v>
      </c>
      <c r="K246" s="48">
        <v>0</v>
      </c>
      <c r="L246" s="48">
        <v>0</v>
      </c>
      <c r="M246" s="48">
        <v>8138571.7000000002</v>
      </c>
      <c r="N246" s="48">
        <v>8138571.7000000002</v>
      </c>
      <c r="O246" s="48">
        <v>17361428.300000001</v>
      </c>
      <c r="P246" s="102">
        <f t="shared" si="8"/>
        <v>0.31915967450980393</v>
      </c>
      <c r="Q246" s="71"/>
      <c r="R246" s="71"/>
      <c r="S246" s="72"/>
      <c r="T246" s="72"/>
      <c r="U246" s="72"/>
      <c r="V246" s="72"/>
      <c r="W246" s="72"/>
      <c r="X246" s="73"/>
    </row>
    <row r="247" spans="1:24" ht="14.4" x14ac:dyDescent="0.2">
      <c r="A247" s="107" t="s">
        <v>692</v>
      </c>
      <c r="B247" s="107" t="s">
        <v>693</v>
      </c>
      <c r="C247" s="98" t="str">
        <f t="shared" si="7"/>
        <v>21375102 MUSEO NACIONAL DE COSTA RICA</v>
      </c>
      <c r="D247" s="49" t="s">
        <v>686</v>
      </c>
      <c r="E247" s="49" t="s">
        <v>192</v>
      </c>
      <c r="F247" s="49" t="s">
        <v>193</v>
      </c>
      <c r="G247" s="48">
        <v>66680420</v>
      </c>
      <c r="H247" s="48">
        <v>64895244</v>
      </c>
      <c r="I247" s="48">
        <v>46494758.5</v>
      </c>
      <c r="J247" s="48">
        <v>0</v>
      </c>
      <c r="K247" s="48">
        <v>0</v>
      </c>
      <c r="L247" s="48">
        <v>0</v>
      </c>
      <c r="M247" s="48">
        <v>17060592.010000002</v>
      </c>
      <c r="N247" s="48">
        <v>10650509.59</v>
      </c>
      <c r="O247" s="48">
        <v>47834651.990000002</v>
      </c>
      <c r="P247" s="102">
        <f t="shared" si="8"/>
        <v>0.26289433490688474</v>
      </c>
      <c r="Q247" s="71"/>
      <c r="R247" s="71"/>
      <c r="S247" s="72"/>
      <c r="T247" s="72"/>
      <c r="U247" s="72"/>
      <c r="V247" s="72"/>
      <c r="W247" s="72"/>
      <c r="X247" s="73"/>
    </row>
    <row r="248" spans="1:24" ht="14.4" x14ac:dyDescent="0.2">
      <c r="A248" s="107" t="s">
        <v>692</v>
      </c>
      <c r="B248" s="107" t="s">
        <v>693</v>
      </c>
      <c r="C248" s="98" t="str">
        <f t="shared" si="7"/>
        <v>21375102 MUSEO NACIONAL DE COSTA RICA</v>
      </c>
      <c r="D248" s="49" t="s">
        <v>686</v>
      </c>
      <c r="E248" s="49" t="s">
        <v>194</v>
      </c>
      <c r="F248" s="49" t="s">
        <v>195</v>
      </c>
      <c r="G248" s="48">
        <v>13250000</v>
      </c>
      <c r="H248" s="48">
        <v>9522500</v>
      </c>
      <c r="I248" s="48">
        <v>8073750</v>
      </c>
      <c r="J248" s="48">
        <v>0</v>
      </c>
      <c r="K248" s="48">
        <v>0</v>
      </c>
      <c r="L248" s="48">
        <v>0</v>
      </c>
      <c r="M248" s="48">
        <v>3376608.7</v>
      </c>
      <c r="N248" s="48">
        <v>3376608.7</v>
      </c>
      <c r="O248" s="48">
        <v>6145891.2999999998</v>
      </c>
      <c r="P248" s="102">
        <f t="shared" si="8"/>
        <v>0.35459266999212391</v>
      </c>
      <c r="Q248" s="71"/>
      <c r="R248" s="71"/>
      <c r="S248" s="72"/>
      <c r="T248" s="72"/>
      <c r="U248" s="72"/>
      <c r="V248" s="72"/>
      <c r="W248" s="72"/>
      <c r="X248" s="73"/>
    </row>
    <row r="249" spans="1:24" ht="14.4" x14ac:dyDescent="0.2">
      <c r="A249" s="107" t="s">
        <v>692</v>
      </c>
      <c r="B249" s="107" t="s">
        <v>693</v>
      </c>
      <c r="C249" s="98" t="str">
        <f t="shared" si="7"/>
        <v>21375102 MUSEO NACIONAL DE COSTA RICA</v>
      </c>
      <c r="D249" s="49" t="s">
        <v>686</v>
      </c>
      <c r="E249" s="49" t="s">
        <v>196</v>
      </c>
      <c r="F249" s="49" t="s">
        <v>197</v>
      </c>
      <c r="G249" s="48">
        <v>1425000</v>
      </c>
      <c r="H249" s="48">
        <v>1346350</v>
      </c>
      <c r="I249" s="48">
        <v>1029425</v>
      </c>
      <c r="J249" s="48">
        <v>0</v>
      </c>
      <c r="K249" s="48">
        <v>0</v>
      </c>
      <c r="L249" s="48">
        <v>0</v>
      </c>
      <c r="M249" s="48">
        <v>596350.27</v>
      </c>
      <c r="N249" s="48">
        <v>0</v>
      </c>
      <c r="O249" s="48">
        <v>749999.73</v>
      </c>
      <c r="P249" s="102">
        <f t="shared" si="8"/>
        <v>0.44293851524492145</v>
      </c>
      <c r="Q249" s="71"/>
      <c r="R249" s="71"/>
      <c r="S249" s="72"/>
      <c r="T249" s="72"/>
      <c r="U249" s="72"/>
      <c r="V249" s="72"/>
      <c r="W249" s="72"/>
      <c r="X249" s="73"/>
    </row>
    <row r="250" spans="1:24" ht="14.4" x14ac:dyDescent="0.2">
      <c r="A250" s="107" t="s">
        <v>692</v>
      </c>
      <c r="B250" s="107" t="s">
        <v>693</v>
      </c>
      <c r="C250" s="98" t="str">
        <f t="shared" si="7"/>
        <v>21375102 MUSEO NACIONAL DE COSTA RICA</v>
      </c>
      <c r="D250" s="49" t="s">
        <v>686</v>
      </c>
      <c r="E250" s="49" t="s">
        <v>198</v>
      </c>
      <c r="F250" s="49" t="s">
        <v>199</v>
      </c>
      <c r="G250" s="48">
        <v>11800000</v>
      </c>
      <c r="H250" s="48">
        <v>18970000</v>
      </c>
      <c r="I250" s="48">
        <v>8685000</v>
      </c>
      <c r="J250" s="48">
        <v>0</v>
      </c>
      <c r="K250" s="48">
        <v>0</v>
      </c>
      <c r="L250" s="48">
        <v>0</v>
      </c>
      <c r="M250" s="48">
        <v>5813732.1500000004</v>
      </c>
      <c r="N250" s="48">
        <v>0</v>
      </c>
      <c r="O250" s="48">
        <v>13156267.85</v>
      </c>
      <c r="P250" s="102">
        <f t="shared" si="8"/>
        <v>0.30646980231945181</v>
      </c>
      <c r="Q250" s="71"/>
      <c r="R250" s="71"/>
      <c r="S250" s="72"/>
      <c r="T250" s="72"/>
      <c r="U250" s="72"/>
      <c r="V250" s="72"/>
      <c r="W250" s="72"/>
      <c r="X250" s="73"/>
    </row>
    <row r="251" spans="1:24" ht="14.4" x14ac:dyDescent="0.2">
      <c r="A251" s="107" t="s">
        <v>692</v>
      </c>
      <c r="B251" s="107" t="s">
        <v>693</v>
      </c>
      <c r="C251" s="98" t="str">
        <f t="shared" si="7"/>
        <v>21375102 MUSEO NACIONAL DE COSTA RICA</v>
      </c>
      <c r="D251" s="49" t="s">
        <v>686</v>
      </c>
      <c r="E251" s="49" t="s">
        <v>200</v>
      </c>
      <c r="F251" s="49" t="s">
        <v>201</v>
      </c>
      <c r="G251" s="48">
        <v>2150000</v>
      </c>
      <c r="H251" s="48">
        <v>2150000</v>
      </c>
      <c r="I251" s="48">
        <v>1612500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2150000</v>
      </c>
      <c r="P251" s="102">
        <f t="shared" si="8"/>
        <v>0</v>
      </c>
      <c r="Q251" s="71"/>
      <c r="R251" s="71"/>
      <c r="S251" s="72"/>
      <c r="T251" s="72"/>
      <c r="U251" s="72"/>
      <c r="V251" s="72"/>
      <c r="W251" s="72"/>
      <c r="X251" s="73"/>
    </row>
    <row r="252" spans="1:24" ht="14.4" x14ac:dyDescent="0.2">
      <c r="A252" s="107" t="s">
        <v>692</v>
      </c>
      <c r="B252" s="107" t="s">
        <v>693</v>
      </c>
      <c r="C252" s="98" t="str">
        <f t="shared" si="7"/>
        <v>21375102 MUSEO NACIONAL DE COSTA RICA</v>
      </c>
      <c r="D252" s="49" t="s">
        <v>686</v>
      </c>
      <c r="E252" s="49" t="s">
        <v>202</v>
      </c>
      <c r="F252" s="49" t="s">
        <v>203</v>
      </c>
      <c r="G252" s="48">
        <v>305420</v>
      </c>
      <c r="H252" s="48">
        <v>905420</v>
      </c>
      <c r="I252" s="48">
        <v>529065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905420</v>
      </c>
      <c r="P252" s="102">
        <f t="shared" si="8"/>
        <v>0</v>
      </c>
      <c r="Q252" s="71"/>
      <c r="R252" s="71"/>
      <c r="S252" s="72"/>
      <c r="T252" s="72"/>
      <c r="U252" s="72"/>
      <c r="V252" s="72"/>
      <c r="W252" s="72"/>
      <c r="X252" s="73"/>
    </row>
    <row r="253" spans="1:24" ht="14.4" x14ac:dyDescent="0.2">
      <c r="A253" s="107" t="s">
        <v>692</v>
      </c>
      <c r="B253" s="107" t="s">
        <v>693</v>
      </c>
      <c r="C253" s="98" t="str">
        <f t="shared" si="7"/>
        <v>21375102 MUSEO NACIONAL DE COSTA RICA</v>
      </c>
      <c r="D253" s="49" t="s">
        <v>686</v>
      </c>
      <c r="E253" s="49" t="s">
        <v>204</v>
      </c>
      <c r="F253" s="49" t="s">
        <v>205</v>
      </c>
      <c r="G253" s="48">
        <v>21000000</v>
      </c>
      <c r="H253" s="48">
        <v>12754063</v>
      </c>
      <c r="I253" s="48">
        <v>12754063</v>
      </c>
      <c r="J253" s="48">
        <v>0</v>
      </c>
      <c r="K253" s="48">
        <v>0</v>
      </c>
      <c r="L253" s="48">
        <v>0</v>
      </c>
      <c r="M253" s="48">
        <v>6557277.5999999996</v>
      </c>
      <c r="N253" s="48">
        <v>6557277.5999999996</v>
      </c>
      <c r="O253" s="48">
        <v>6196785.4000000004</v>
      </c>
      <c r="P253" s="102">
        <f t="shared" si="8"/>
        <v>0.51413244548031478</v>
      </c>
      <c r="Q253" s="71"/>
      <c r="R253" s="71"/>
      <c r="S253" s="72"/>
      <c r="T253" s="72"/>
      <c r="U253" s="72"/>
      <c r="V253" s="72"/>
      <c r="W253" s="72"/>
      <c r="X253" s="73"/>
    </row>
    <row r="254" spans="1:24" ht="14.4" x14ac:dyDescent="0.2">
      <c r="A254" s="107" t="s">
        <v>692</v>
      </c>
      <c r="B254" s="107" t="s">
        <v>693</v>
      </c>
      <c r="C254" s="98" t="str">
        <f t="shared" si="7"/>
        <v>21375102 MUSEO NACIONAL DE COSTA RICA</v>
      </c>
      <c r="D254" s="49" t="s">
        <v>686</v>
      </c>
      <c r="E254" s="49" t="s">
        <v>206</v>
      </c>
      <c r="F254" s="49" t="s">
        <v>207</v>
      </c>
      <c r="G254" s="48">
        <v>16750000</v>
      </c>
      <c r="H254" s="48">
        <v>19246911</v>
      </c>
      <c r="I254" s="48">
        <v>13810955.5</v>
      </c>
      <c r="J254" s="48">
        <v>0</v>
      </c>
      <c r="K254" s="48">
        <v>0</v>
      </c>
      <c r="L254" s="48">
        <v>0</v>
      </c>
      <c r="M254" s="48">
        <v>716623.29</v>
      </c>
      <c r="N254" s="48">
        <v>716623.29</v>
      </c>
      <c r="O254" s="48">
        <v>18530287.710000001</v>
      </c>
      <c r="P254" s="102">
        <f t="shared" si="8"/>
        <v>3.7233158609191887E-2</v>
      </c>
      <c r="Q254" s="71"/>
      <c r="R254" s="71"/>
      <c r="S254" s="72"/>
      <c r="T254" s="72"/>
      <c r="U254" s="72"/>
      <c r="V254" s="72"/>
      <c r="W254" s="72"/>
      <c r="X254" s="73"/>
    </row>
    <row r="255" spans="1:24" ht="14.4" x14ac:dyDescent="0.2">
      <c r="A255" s="107" t="s">
        <v>692</v>
      </c>
      <c r="B255" s="107" t="s">
        <v>693</v>
      </c>
      <c r="C255" s="98" t="str">
        <f t="shared" si="7"/>
        <v>21375102 MUSEO NACIONAL DE COSTA RICA</v>
      </c>
      <c r="D255" s="49" t="s">
        <v>686</v>
      </c>
      <c r="E255" s="49" t="s">
        <v>208</v>
      </c>
      <c r="F255" s="49" t="s">
        <v>209</v>
      </c>
      <c r="G255" s="48">
        <v>502784000</v>
      </c>
      <c r="H255" s="48">
        <v>523827800</v>
      </c>
      <c r="I255" s="48">
        <v>374109900</v>
      </c>
      <c r="J255" s="48">
        <v>0</v>
      </c>
      <c r="K255" s="48">
        <v>0</v>
      </c>
      <c r="L255" s="48">
        <v>0</v>
      </c>
      <c r="M255" s="48">
        <v>223665877.30000001</v>
      </c>
      <c r="N255" s="48">
        <v>199307458.63999999</v>
      </c>
      <c r="O255" s="48">
        <v>300161922.69999999</v>
      </c>
      <c r="P255" s="102">
        <f t="shared" si="8"/>
        <v>0.42698359518146994</v>
      </c>
      <c r="Q255" s="71"/>
      <c r="R255" s="71"/>
      <c r="S255" s="72"/>
      <c r="T255" s="72"/>
      <c r="U255" s="72"/>
      <c r="V255" s="72"/>
      <c r="W255" s="72"/>
      <c r="X255" s="73"/>
    </row>
    <row r="256" spans="1:24" ht="14.4" x14ac:dyDescent="0.2">
      <c r="A256" s="107" t="s">
        <v>692</v>
      </c>
      <c r="B256" s="107" t="s">
        <v>693</v>
      </c>
      <c r="C256" s="98" t="str">
        <f t="shared" si="7"/>
        <v>21375102 MUSEO NACIONAL DE COSTA RICA</v>
      </c>
      <c r="D256" s="49" t="s">
        <v>686</v>
      </c>
      <c r="E256" s="49" t="s">
        <v>214</v>
      </c>
      <c r="F256" s="49" t="s">
        <v>215</v>
      </c>
      <c r="G256" s="48">
        <v>1000000</v>
      </c>
      <c r="H256" s="48">
        <v>1000000</v>
      </c>
      <c r="I256" s="48">
        <v>750000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1000000</v>
      </c>
      <c r="P256" s="102">
        <f t="shared" si="8"/>
        <v>0</v>
      </c>
      <c r="Q256" s="71"/>
      <c r="R256" s="71"/>
      <c r="S256" s="72"/>
      <c r="T256" s="72"/>
      <c r="U256" s="72"/>
      <c r="V256" s="72"/>
      <c r="W256" s="72"/>
      <c r="X256" s="73"/>
    </row>
    <row r="257" spans="1:24" ht="14.4" x14ac:dyDescent="0.2">
      <c r="A257" s="107" t="s">
        <v>692</v>
      </c>
      <c r="B257" s="107" t="s">
        <v>693</v>
      </c>
      <c r="C257" s="98" t="str">
        <f t="shared" si="7"/>
        <v>21375102 MUSEO NACIONAL DE COSTA RICA</v>
      </c>
      <c r="D257" s="49" t="s">
        <v>686</v>
      </c>
      <c r="E257" s="49" t="s">
        <v>216</v>
      </c>
      <c r="F257" s="49" t="s">
        <v>217</v>
      </c>
      <c r="G257" s="48">
        <v>12000000</v>
      </c>
      <c r="H257" s="48">
        <v>12000000</v>
      </c>
      <c r="I257" s="48">
        <v>9000000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12000000</v>
      </c>
      <c r="P257" s="102">
        <f t="shared" si="8"/>
        <v>0</v>
      </c>
      <c r="Q257" s="71"/>
      <c r="R257" s="71"/>
      <c r="S257" s="72"/>
      <c r="T257" s="72"/>
      <c r="U257" s="72"/>
      <c r="V257" s="72"/>
      <c r="W257" s="72"/>
      <c r="X257" s="73"/>
    </row>
    <row r="258" spans="1:24" ht="14.4" x14ac:dyDescent="0.2">
      <c r="A258" s="107" t="s">
        <v>692</v>
      </c>
      <c r="B258" s="107" t="s">
        <v>693</v>
      </c>
      <c r="C258" s="98" t="str">
        <f t="shared" si="7"/>
        <v>21375102 MUSEO NACIONAL DE COSTA RICA</v>
      </c>
      <c r="D258" s="49" t="s">
        <v>686</v>
      </c>
      <c r="E258" s="49" t="s">
        <v>220</v>
      </c>
      <c r="F258" s="49" t="s">
        <v>221</v>
      </c>
      <c r="G258" s="48">
        <v>431229000</v>
      </c>
      <c r="H258" s="48">
        <v>432188935</v>
      </c>
      <c r="I258" s="48">
        <v>310401717.5</v>
      </c>
      <c r="J258" s="48">
        <v>0</v>
      </c>
      <c r="K258" s="48">
        <v>0</v>
      </c>
      <c r="L258" s="48">
        <v>0</v>
      </c>
      <c r="M258" s="48">
        <v>200751401.72</v>
      </c>
      <c r="N258" s="48">
        <v>195268744.09</v>
      </c>
      <c r="O258" s="48">
        <v>231437533.28</v>
      </c>
      <c r="P258" s="102">
        <f t="shared" si="8"/>
        <v>0.46449917029921184</v>
      </c>
      <c r="Q258" s="71"/>
      <c r="R258" s="71"/>
      <c r="S258" s="72"/>
      <c r="T258" s="72"/>
      <c r="U258" s="72"/>
      <c r="V258" s="72"/>
      <c r="W258" s="72"/>
      <c r="X258" s="73"/>
    </row>
    <row r="259" spans="1:24" ht="14.4" x14ac:dyDescent="0.2">
      <c r="A259" s="107" t="s">
        <v>692</v>
      </c>
      <c r="B259" s="107" t="s">
        <v>693</v>
      </c>
      <c r="C259" s="98" t="str">
        <f t="shared" si="7"/>
        <v>21375102 MUSEO NACIONAL DE COSTA RICA</v>
      </c>
      <c r="D259" s="49" t="s">
        <v>686</v>
      </c>
      <c r="E259" s="49" t="s">
        <v>222</v>
      </c>
      <c r="F259" s="49" t="s">
        <v>223</v>
      </c>
      <c r="G259" s="48">
        <v>58555000</v>
      </c>
      <c r="H259" s="48">
        <v>78638865</v>
      </c>
      <c r="I259" s="48">
        <v>53958182.5</v>
      </c>
      <c r="J259" s="48">
        <v>0</v>
      </c>
      <c r="K259" s="48">
        <v>0</v>
      </c>
      <c r="L259" s="48">
        <v>0</v>
      </c>
      <c r="M259" s="48">
        <v>22914475.579999998</v>
      </c>
      <c r="N259" s="48">
        <v>4038714.55</v>
      </c>
      <c r="O259" s="48">
        <v>55724389.420000002</v>
      </c>
      <c r="P259" s="102">
        <f t="shared" si="8"/>
        <v>0.29138868649744626</v>
      </c>
      <c r="Q259" s="71"/>
      <c r="R259" s="71"/>
      <c r="S259" s="72"/>
      <c r="T259" s="72"/>
      <c r="U259" s="72"/>
      <c r="V259" s="72"/>
      <c r="W259" s="72"/>
      <c r="X259" s="73"/>
    </row>
    <row r="260" spans="1:24" ht="14.4" x14ac:dyDescent="0.2">
      <c r="A260" s="107" t="s">
        <v>692</v>
      </c>
      <c r="B260" s="107" t="s">
        <v>693</v>
      </c>
      <c r="C260" s="98" t="str">
        <f t="shared" si="7"/>
        <v>21375102 MUSEO NACIONAL DE COSTA RICA</v>
      </c>
      <c r="D260" s="49" t="s">
        <v>686</v>
      </c>
      <c r="E260" s="49" t="s">
        <v>224</v>
      </c>
      <c r="F260" s="49" t="s">
        <v>225</v>
      </c>
      <c r="G260" s="48">
        <v>24195000</v>
      </c>
      <c r="H260" s="48">
        <v>39564650</v>
      </c>
      <c r="I260" s="48">
        <v>24331075</v>
      </c>
      <c r="J260" s="48">
        <v>0</v>
      </c>
      <c r="K260" s="48">
        <v>0</v>
      </c>
      <c r="L260" s="48">
        <v>0</v>
      </c>
      <c r="M260" s="48">
        <v>13759363.18</v>
      </c>
      <c r="N260" s="48">
        <v>13759363.18</v>
      </c>
      <c r="O260" s="48">
        <v>25805286.82</v>
      </c>
      <c r="P260" s="102">
        <f t="shared" si="8"/>
        <v>0.34776911156802853</v>
      </c>
      <c r="Q260" s="71"/>
      <c r="R260" s="71"/>
      <c r="S260" s="72"/>
      <c r="T260" s="72"/>
      <c r="U260" s="72"/>
      <c r="V260" s="72"/>
      <c r="W260" s="72"/>
      <c r="X260" s="73"/>
    </row>
    <row r="261" spans="1:24" ht="14.4" x14ac:dyDescent="0.2">
      <c r="A261" s="107" t="s">
        <v>692</v>
      </c>
      <c r="B261" s="107" t="s">
        <v>693</v>
      </c>
      <c r="C261" s="98" t="str">
        <f t="shared" si="7"/>
        <v>21375102 MUSEO NACIONAL DE COSTA RICA</v>
      </c>
      <c r="D261" s="49" t="s">
        <v>686</v>
      </c>
      <c r="E261" s="49" t="s">
        <v>226</v>
      </c>
      <c r="F261" s="49" t="s">
        <v>227</v>
      </c>
      <c r="G261" s="48">
        <v>945000</v>
      </c>
      <c r="H261" s="48">
        <v>1945000</v>
      </c>
      <c r="I261" s="48">
        <v>1208750</v>
      </c>
      <c r="J261" s="48">
        <v>0</v>
      </c>
      <c r="K261" s="48">
        <v>0</v>
      </c>
      <c r="L261" s="48">
        <v>0</v>
      </c>
      <c r="M261" s="48">
        <v>500201</v>
      </c>
      <c r="N261" s="48">
        <v>500201</v>
      </c>
      <c r="O261" s="48">
        <v>1444799</v>
      </c>
      <c r="P261" s="102">
        <f t="shared" si="8"/>
        <v>0.25717275064267353</v>
      </c>
      <c r="Q261" s="71"/>
      <c r="R261" s="71"/>
      <c r="S261" s="72"/>
      <c r="T261" s="72"/>
      <c r="U261" s="72"/>
      <c r="V261" s="72"/>
      <c r="W261" s="72"/>
      <c r="X261" s="73"/>
    </row>
    <row r="262" spans="1:24" ht="14.4" x14ac:dyDescent="0.2">
      <c r="A262" s="107" t="s">
        <v>692</v>
      </c>
      <c r="B262" s="107" t="s">
        <v>693</v>
      </c>
      <c r="C262" s="98" t="str">
        <f t="shared" ref="C262:C325" si="9">+CONCATENATE(A262," ",B262)</f>
        <v>21375102 MUSEO NACIONAL DE COSTA RICA</v>
      </c>
      <c r="D262" s="49" t="s">
        <v>686</v>
      </c>
      <c r="E262" s="49" t="s">
        <v>228</v>
      </c>
      <c r="F262" s="49" t="s">
        <v>229</v>
      </c>
      <c r="G262" s="48">
        <v>23250000</v>
      </c>
      <c r="H262" s="48">
        <v>37619650</v>
      </c>
      <c r="I262" s="48">
        <v>23122325</v>
      </c>
      <c r="J262" s="48">
        <v>0</v>
      </c>
      <c r="K262" s="48">
        <v>0</v>
      </c>
      <c r="L262" s="48">
        <v>0</v>
      </c>
      <c r="M262" s="48">
        <v>13259162.18</v>
      </c>
      <c r="N262" s="48">
        <v>13259162.18</v>
      </c>
      <c r="O262" s="48">
        <v>24360487.82</v>
      </c>
      <c r="P262" s="102">
        <f t="shared" ref="P262:P325" si="10">+IFERROR(M262/H262,0)</f>
        <v>0.35245309778267475</v>
      </c>
      <c r="Q262" s="71"/>
      <c r="R262" s="71"/>
      <c r="S262" s="72"/>
      <c r="T262" s="72"/>
      <c r="U262" s="72"/>
      <c r="V262" s="72"/>
      <c r="W262" s="72"/>
      <c r="X262" s="73"/>
    </row>
    <row r="263" spans="1:24" ht="14.4" x14ac:dyDescent="0.2">
      <c r="A263" s="107" t="s">
        <v>692</v>
      </c>
      <c r="B263" s="107" t="s">
        <v>693</v>
      </c>
      <c r="C263" s="98" t="str">
        <f t="shared" si="9"/>
        <v>21375102 MUSEO NACIONAL DE COSTA RICA</v>
      </c>
      <c r="D263" s="49" t="s">
        <v>686</v>
      </c>
      <c r="E263" s="49" t="s">
        <v>234</v>
      </c>
      <c r="F263" s="49" t="s">
        <v>235</v>
      </c>
      <c r="G263" s="48">
        <v>58000000</v>
      </c>
      <c r="H263" s="48">
        <v>58000000</v>
      </c>
      <c r="I263" s="48">
        <v>43191574</v>
      </c>
      <c r="J263" s="48">
        <v>0</v>
      </c>
      <c r="K263" s="48">
        <v>0</v>
      </c>
      <c r="L263" s="48">
        <v>0</v>
      </c>
      <c r="M263" s="48">
        <v>19127299.02</v>
      </c>
      <c r="N263" s="48">
        <v>13191574</v>
      </c>
      <c r="O263" s="48">
        <v>38872700.979999997</v>
      </c>
      <c r="P263" s="102">
        <f t="shared" si="10"/>
        <v>0.32978101758620687</v>
      </c>
      <c r="Q263" s="71"/>
      <c r="R263" s="71"/>
      <c r="S263" s="72"/>
      <c r="T263" s="72"/>
      <c r="U263" s="72"/>
      <c r="V263" s="72"/>
      <c r="W263" s="72"/>
      <c r="X263" s="73"/>
    </row>
    <row r="264" spans="1:24" ht="14.4" x14ac:dyDescent="0.2">
      <c r="A264" s="107" t="s">
        <v>692</v>
      </c>
      <c r="B264" s="107" t="s">
        <v>693</v>
      </c>
      <c r="C264" s="98" t="str">
        <f t="shared" si="9"/>
        <v>21375102 MUSEO NACIONAL DE COSTA RICA</v>
      </c>
      <c r="D264" s="49" t="s">
        <v>686</v>
      </c>
      <c r="E264" s="49" t="s">
        <v>236</v>
      </c>
      <c r="F264" s="49" t="s">
        <v>237</v>
      </c>
      <c r="G264" s="48">
        <v>58000000</v>
      </c>
      <c r="H264" s="48">
        <v>58000000</v>
      </c>
      <c r="I264" s="48">
        <v>43191574</v>
      </c>
      <c r="J264" s="48">
        <v>0</v>
      </c>
      <c r="K264" s="48">
        <v>0</v>
      </c>
      <c r="L264" s="48">
        <v>0</v>
      </c>
      <c r="M264" s="48">
        <v>19127299.02</v>
      </c>
      <c r="N264" s="48">
        <v>13191574</v>
      </c>
      <c r="O264" s="48">
        <v>38872700.979999997</v>
      </c>
      <c r="P264" s="102">
        <f t="shared" si="10"/>
        <v>0.32978101758620687</v>
      </c>
      <c r="Q264" s="71"/>
      <c r="R264" s="71"/>
      <c r="S264" s="72"/>
      <c r="T264" s="72"/>
      <c r="U264" s="72"/>
      <c r="V264" s="72"/>
      <c r="W264" s="72"/>
      <c r="X264" s="73"/>
    </row>
    <row r="265" spans="1:24" ht="14.4" x14ac:dyDescent="0.2">
      <c r="A265" s="107" t="s">
        <v>692</v>
      </c>
      <c r="B265" s="107" t="s">
        <v>693</v>
      </c>
      <c r="C265" s="98" t="str">
        <f t="shared" si="9"/>
        <v>21375102 MUSEO NACIONAL DE COSTA RICA</v>
      </c>
      <c r="D265" s="49" t="s">
        <v>686</v>
      </c>
      <c r="E265" s="49" t="s">
        <v>238</v>
      </c>
      <c r="F265" s="49" t="s">
        <v>239</v>
      </c>
      <c r="G265" s="48">
        <v>22766920</v>
      </c>
      <c r="H265" s="48">
        <v>22766920</v>
      </c>
      <c r="I265" s="48">
        <v>17075190</v>
      </c>
      <c r="J265" s="48">
        <v>0</v>
      </c>
      <c r="K265" s="48">
        <v>0</v>
      </c>
      <c r="L265" s="48">
        <v>0</v>
      </c>
      <c r="M265" s="48">
        <v>2045418.65</v>
      </c>
      <c r="N265" s="48">
        <v>358323</v>
      </c>
      <c r="O265" s="48">
        <v>20721501.350000001</v>
      </c>
      <c r="P265" s="102">
        <f t="shared" si="10"/>
        <v>8.984169356241424E-2</v>
      </c>
      <c r="Q265" s="71"/>
      <c r="R265" s="71"/>
      <c r="S265" s="72"/>
      <c r="T265" s="72"/>
      <c r="U265" s="72"/>
      <c r="V265" s="72"/>
      <c r="W265" s="72"/>
      <c r="X265" s="73"/>
    </row>
    <row r="266" spans="1:24" ht="14.4" x14ac:dyDescent="0.2">
      <c r="A266" s="107" t="s">
        <v>692</v>
      </c>
      <c r="B266" s="107" t="s">
        <v>693</v>
      </c>
      <c r="C266" s="98" t="str">
        <f t="shared" si="9"/>
        <v>21375102 MUSEO NACIONAL DE COSTA RICA</v>
      </c>
      <c r="D266" s="49" t="s">
        <v>686</v>
      </c>
      <c r="E266" s="49" t="s">
        <v>240</v>
      </c>
      <c r="F266" s="49" t="s">
        <v>241</v>
      </c>
      <c r="G266" s="48">
        <v>16266920</v>
      </c>
      <c r="H266" s="48">
        <v>16266920</v>
      </c>
      <c r="I266" s="48">
        <v>12200190</v>
      </c>
      <c r="J266" s="48">
        <v>0</v>
      </c>
      <c r="K266" s="48">
        <v>0</v>
      </c>
      <c r="L266" s="48">
        <v>0</v>
      </c>
      <c r="M266" s="48">
        <v>0</v>
      </c>
      <c r="N266" s="48">
        <v>0</v>
      </c>
      <c r="O266" s="48">
        <v>16266920</v>
      </c>
      <c r="P266" s="102">
        <f t="shared" si="10"/>
        <v>0</v>
      </c>
      <c r="Q266" s="71"/>
      <c r="R266" s="71"/>
      <c r="S266" s="72"/>
      <c r="T266" s="72"/>
      <c r="U266" s="72"/>
      <c r="V266" s="72"/>
      <c r="W266" s="72"/>
      <c r="X266" s="73"/>
    </row>
    <row r="267" spans="1:24" ht="14.4" x14ac:dyDescent="0.2">
      <c r="A267" s="107" t="s">
        <v>692</v>
      </c>
      <c r="B267" s="107" t="s">
        <v>693</v>
      </c>
      <c r="C267" s="98" t="str">
        <f t="shared" si="9"/>
        <v>21375102 MUSEO NACIONAL DE COSTA RICA</v>
      </c>
      <c r="D267" s="49" t="s">
        <v>686</v>
      </c>
      <c r="E267" s="49" t="s">
        <v>242</v>
      </c>
      <c r="F267" s="49" t="s">
        <v>243</v>
      </c>
      <c r="G267" s="48">
        <v>6500000</v>
      </c>
      <c r="H267" s="48">
        <v>6500000</v>
      </c>
      <c r="I267" s="48">
        <v>4875000</v>
      </c>
      <c r="J267" s="48">
        <v>0</v>
      </c>
      <c r="K267" s="48">
        <v>0</v>
      </c>
      <c r="L267" s="48">
        <v>0</v>
      </c>
      <c r="M267" s="48">
        <v>2045418.65</v>
      </c>
      <c r="N267" s="48">
        <v>358323</v>
      </c>
      <c r="O267" s="48">
        <v>4454581.3499999996</v>
      </c>
      <c r="P267" s="102">
        <f t="shared" si="10"/>
        <v>0.31467979230769227</v>
      </c>
      <c r="Q267" s="71"/>
      <c r="R267" s="71"/>
      <c r="S267" s="72"/>
      <c r="T267" s="72"/>
      <c r="U267" s="72"/>
      <c r="V267" s="72"/>
      <c r="W267" s="72"/>
      <c r="X267" s="73"/>
    </row>
    <row r="268" spans="1:24" ht="14.4" x14ac:dyDescent="0.2">
      <c r="A268" s="107" t="s">
        <v>692</v>
      </c>
      <c r="B268" s="107" t="s">
        <v>693</v>
      </c>
      <c r="C268" s="98" t="str">
        <f t="shared" si="9"/>
        <v>21375102 MUSEO NACIONAL DE COSTA RICA</v>
      </c>
      <c r="D268" s="49" t="s">
        <v>686</v>
      </c>
      <c r="E268" s="49" t="s">
        <v>246</v>
      </c>
      <c r="F268" s="49" t="s">
        <v>247</v>
      </c>
      <c r="G268" s="48">
        <v>65360000</v>
      </c>
      <c r="H268" s="48">
        <v>84860000</v>
      </c>
      <c r="I268" s="48">
        <v>47732500</v>
      </c>
      <c r="J268" s="48">
        <v>0</v>
      </c>
      <c r="K268" s="48">
        <v>0</v>
      </c>
      <c r="L268" s="48">
        <v>0</v>
      </c>
      <c r="M268" s="48">
        <v>12510509.390000001</v>
      </c>
      <c r="N268" s="48">
        <v>0</v>
      </c>
      <c r="O268" s="48">
        <v>72349490.609999999</v>
      </c>
      <c r="P268" s="102">
        <f t="shared" si="10"/>
        <v>0.14742528152250767</v>
      </c>
      <c r="Q268" s="71"/>
      <c r="R268" s="71"/>
      <c r="S268" s="72"/>
      <c r="T268" s="72"/>
      <c r="U268" s="72"/>
      <c r="V268" s="72"/>
      <c r="W268" s="72"/>
      <c r="X268" s="73"/>
    </row>
    <row r="269" spans="1:24" ht="14.4" x14ac:dyDescent="0.2">
      <c r="A269" s="107" t="s">
        <v>692</v>
      </c>
      <c r="B269" s="107" t="s">
        <v>693</v>
      </c>
      <c r="C269" s="98" t="str">
        <f t="shared" si="9"/>
        <v>21375102 MUSEO NACIONAL DE COSTA RICA</v>
      </c>
      <c r="D269" s="49" t="s">
        <v>686</v>
      </c>
      <c r="E269" s="49" t="s">
        <v>248</v>
      </c>
      <c r="F269" s="49" t="s">
        <v>249</v>
      </c>
      <c r="G269" s="48">
        <v>6000000</v>
      </c>
      <c r="H269" s="48">
        <v>26000000</v>
      </c>
      <c r="I269" s="48">
        <v>4500000</v>
      </c>
      <c r="J269" s="48">
        <v>0</v>
      </c>
      <c r="K269" s="48">
        <v>0</v>
      </c>
      <c r="L269" s="48">
        <v>0</v>
      </c>
      <c r="M269" s="48">
        <v>849760</v>
      </c>
      <c r="N269" s="48">
        <v>0</v>
      </c>
      <c r="O269" s="48">
        <v>25150240</v>
      </c>
      <c r="P269" s="102">
        <f t="shared" si="10"/>
        <v>3.2683076923076926E-2</v>
      </c>
      <c r="Q269" s="71"/>
      <c r="R269" s="71"/>
      <c r="S269" s="72"/>
      <c r="T269" s="72"/>
      <c r="U269" s="72"/>
      <c r="V269" s="72"/>
      <c r="W269" s="72"/>
      <c r="X269" s="73"/>
    </row>
    <row r="270" spans="1:24" ht="14.4" x14ac:dyDescent="0.2">
      <c r="A270" s="107" t="s">
        <v>692</v>
      </c>
      <c r="B270" s="107" t="s">
        <v>693</v>
      </c>
      <c r="C270" s="98" t="str">
        <f t="shared" si="9"/>
        <v>21375102 MUSEO NACIONAL DE COSTA RICA</v>
      </c>
      <c r="D270" s="49" t="s">
        <v>686</v>
      </c>
      <c r="E270" s="49" t="s">
        <v>250</v>
      </c>
      <c r="F270" s="49" t="s">
        <v>251</v>
      </c>
      <c r="G270" s="48">
        <v>2760000</v>
      </c>
      <c r="H270" s="48">
        <v>2760000</v>
      </c>
      <c r="I270" s="48">
        <v>2070000</v>
      </c>
      <c r="J270" s="48">
        <v>0</v>
      </c>
      <c r="K270" s="48">
        <v>0</v>
      </c>
      <c r="L270" s="48">
        <v>0</v>
      </c>
      <c r="M270" s="48">
        <v>301399.25</v>
      </c>
      <c r="N270" s="48">
        <v>0</v>
      </c>
      <c r="O270" s="48">
        <v>2458600.75</v>
      </c>
      <c r="P270" s="102">
        <f t="shared" si="10"/>
        <v>0.10920262681159421</v>
      </c>
      <c r="Q270" s="71"/>
      <c r="R270" s="71"/>
      <c r="S270" s="72"/>
      <c r="T270" s="72"/>
      <c r="U270" s="72"/>
      <c r="V270" s="72"/>
      <c r="W270" s="72"/>
      <c r="X270" s="73"/>
    </row>
    <row r="271" spans="1:24" ht="14.4" x14ac:dyDescent="0.2">
      <c r="A271" s="107" t="s">
        <v>692</v>
      </c>
      <c r="B271" s="107" t="s">
        <v>693</v>
      </c>
      <c r="C271" s="98" t="str">
        <f t="shared" si="9"/>
        <v>21375102 MUSEO NACIONAL DE COSTA RICA</v>
      </c>
      <c r="D271" s="49" t="s">
        <v>686</v>
      </c>
      <c r="E271" s="49" t="s">
        <v>252</v>
      </c>
      <c r="F271" s="49" t="s">
        <v>253</v>
      </c>
      <c r="G271" s="48">
        <v>6750000</v>
      </c>
      <c r="H271" s="48">
        <v>1300000</v>
      </c>
      <c r="I271" s="48">
        <v>1300000</v>
      </c>
      <c r="J271" s="48">
        <v>0</v>
      </c>
      <c r="K271" s="48">
        <v>0</v>
      </c>
      <c r="L271" s="48">
        <v>0</v>
      </c>
      <c r="M271" s="48">
        <v>99999.35</v>
      </c>
      <c r="N271" s="48">
        <v>0</v>
      </c>
      <c r="O271" s="48">
        <v>1200000.6499999999</v>
      </c>
      <c r="P271" s="102">
        <f t="shared" si="10"/>
        <v>7.6922576923076927E-2</v>
      </c>
      <c r="Q271" s="71"/>
      <c r="R271" s="71"/>
      <c r="S271" s="72"/>
      <c r="T271" s="72"/>
      <c r="U271" s="72"/>
      <c r="V271" s="72"/>
      <c r="W271" s="72"/>
      <c r="X271" s="73"/>
    </row>
    <row r="272" spans="1:24" ht="14.4" x14ac:dyDescent="0.2">
      <c r="A272" s="107" t="s">
        <v>692</v>
      </c>
      <c r="B272" s="107" t="s">
        <v>693</v>
      </c>
      <c r="C272" s="98" t="str">
        <f t="shared" si="9"/>
        <v>21375102 MUSEO NACIONAL DE COSTA RICA</v>
      </c>
      <c r="D272" s="49" t="s">
        <v>686</v>
      </c>
      <c r="E272" s="49" t="s">
        <v>254</v>
      </c>
      <c r="F272" s="49" t="s">
        <v>255</v>
      </c>
      <c r="G272" s="48">
        <v>9000000</v>
      </c>
      <c r="H272" s="48">
        <v>9000000</v>
      </c>
      <c r="I272" s="48">
        <v>6750000</v>
      </c>
      <c r="J272" s="48">
        <v>0</v>
      </c>
      <c r="K272" s="48">
        <v>0</v>
      </c>
      <c r="L272" s="48">
        <v>0</v>
      </c>
      <c r="M272" s="48">
        <v>285890.01</v>
      </c>
      <c r="N272" s="48">
        <v>0</v>
      </c>
      <c r="O272" s="48">
        <v>8714109.9900000002</v>
      </c>
      <c r="P272" s="102">
        <f t="shared" si="10"/>
        <v>3.1765556666666667E-2</v>
      </c>
      <c r="Q272" s="71"/>
      <c r="R272" s="71"/>
      <c r="S272" s="72"/>
      <c r="T272" s="72"/>
      <c r="U272" s="72"/>
      <c r="V272" s="72"/>
      <c r="W272" s="72"/>
      <c r="X272" s="73"/>
    </row>
    <row r="273" spans="1:24" ht="14.4" x14ac:dyDescent="0.2">
      <c r="A273" s="107" t="s">
        <v>692</v>
      </c>
      <c r="B273" s="107" t="s">
        <v>693</v>
      </c>
      <c r="C273" s="98" t="str">
        <f t="shared" si="9"/>
        <v>21375102 MUSEO NACIONAL DE COSTA RICA</v>
      </c>
      <c r="D273" s="49" t="s">
        <v>686</v>
      </c>
      <c r="E273" s="49" t="s">
        <v>256</v>
      </c>
      <c r="F273" s="49" t="s">
        <v>257</v>
      </c>
      <c r="G273" s="48">
        <v>7000000</v>
      </c>
      <c r="H273" s="48">
        <v>7000000</v>
      </c>
      <c r="I273" s="48">
        <v>5250000</v>
      </c>
      <c r="J273" s="48">
        <v>0</v>
      </c>
      <c r="K273" s="48">
        <v>0</v>
      </c>
      <c r="L273" s="48">
        <v>0</v>
      </c>
      <c r="M273" s="48">
        <v>4915500</v>
      </c>
      <c r="N273" s="48">
        <v>0</v>
      </c>
      <c r="O273" s="48">
        <v>2084500</v>
      </c>
      <c r="P273" s="102">
        <f t="shared" si="10"/>
        <v>0.70221428571428568</v>
      </c>
      <c r="Q273" s="71"/>
      <c r="R273" s="71"/>
      <c r="S273" s="72"/>
      <c r="T273" s="72"/>
      <c r="U273" s="72"/>
      <c r="V273" s="72"/>
      <c r="W273" s="72"/>
      <c r="X273" s="73"/>
    </row>
    <row r="274" spans="1:24" ht="14.4" x14ac:dyDescent="0.2">
      <c r="A274" s="107" t="s">
        <v>692</v>
      </c>
      <c r="B274" s="107" t="s">
        <v>693</v>
      </c>
      <c r="C274" s="98" t="str">
        <f t="shared" si="9"/>
        <v>21375102 MUSEO NACIONAL DE COSTA RICA</v>
      </c>
      <c r="D274" s="49" t="s">
        <v>686</v>
      </c>
      <c r="E274" s="49" t="s">
        <v>258</v>
      </c>
      <c r="F274" s="49" t="s">
        <v>259</v>
      </c>
      <c r="G274" s="48">
        <v>18000000</v>
      </c>
      <c r="H274" s="48">
        <v>22950000</v>
      </c>
      <c r="I274" s="48">
        <v>15975000</v>
      </c>
      <c r="J274" s="48">
        <v>0</v>
      </c>
      <c r="K274" s="48">
        <v>0</v>
      </c>
      <c r="L274" s="48">
        <v>0</v>
      </c>
      <c r="M274" s="48">
        <v>5608749.79</v>
      </c>
      <c r="N274" s="48">
        <v>0</v>
      </c>
      <c r="O274" s="48">
        <v>17341250.210000001</v>
      </c>
      <c r="P274" s="102">
        <f t="shared" si="10"/>
        <v>0.24438996906318083</v>
      </c>
      <c r="Q274" s="71"/>
      <c r="R274" s="71"/>
      <c r="S274" s="72"/>
      <c r="T274" s="72"/>
      <c r="U274" s="72"/>
      <c r="V274" s="72"/>
      <c r="W274" s="72"/>
      <c r="X274" s="73"/>
    </row>
    <row r="275" spans="1:24" ht="14.4" x14ac:dyDescent="0.2">
      <c r="A275" s="107" t="s">
        <v>692</v>
      </c>
      <c r="B275" s="107" t="s">
        <v>693</v>
      </c>
      <c r="C275" s="98" t="str">
        <f t="shared" si="9"/>
        <v>21375102 MUSEO NACIONAL DE COSTA RICA</v>
      </c>
      <c r="D275" s="49" t="s">
        <v>686</v>
      </c>
      <c r="E275" s="49" t="s">
        <v>260</v>
      </c>
      <c r="F275" s="49" t="s">
        <v>261</v>
      </c>
      <c r="G275" s="48">
        <v>15000000</v>
      </c>
      <c r="H275" s="48">
        <v>15000000</v>
      </c>
      <c r="I275" s="48">
        <v>11250000</v>
      </c>
      <c r="J275" s="48">
        <v>0</v>
      </c>
      <c r="K275" s="48">
        <v>0</v>
      </c>
      <c r="L275" s="48">
        <v>0</v>
      </c>
      <c r="M275" s="48">
        <v>449210.99</v>
      </c>
      <c r="N275" s="48">
        <v>0</v>
      </c>
      <c r="O275" s="48">
        <v>14550789.01</v>
      </c>
      <c r="P275" s="102">
        <f t="shared" si="10"/>
        <v>2.9947399333333333E-2</v>
      </c>
      <c r="Q275" s="71"/>
      <c r="R275" s="71"/>
      <c r="S275" s="72"/>
      <c r="T275" s="72"/>
      <c r="U275" s="72"/>
      <c r="V275" s="72"/>
      <c r="W275" s="72"/>
      <c r="X275" s="73"/>
    </row>
    <row r="276" spans="1:24" ht="14.4" x14ac:dyDescent="0.2">
      <c r="A276" s="107" t="s">
        <v>692</v>
      </c>
      <c r="B276" s="107" t="s">
        <v>693</v>
      </c>
      <c r="C276" s="98" t="str">
        <f t="shared" si="9"/>
        <v>21375102 MUSEO NACIONAL DE COSTA RICA</v>
      </c>
      <c r="D276" s="49" t="s">
        <v>686</v>
      </c>
      <c r="E276" s="49" t="s">
        <v>262</v>
      </c>
      <c r="F276" s="49" t="s">
        <v>263</v>
      </c>
      <c r="G276" s="48">
        <v>850000</v>
      </c>
      <c r="H276" s="48">
        <v>850000</v>
      </c>
      <c r="I276" s="48">
        <v>637500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850000</v>
      </c>
      <c r="P276" s="102">
        <f t="shared" si="10"/>
        <v>0</v>
      </c>
      <c r="Q276" s="71"/>
      <c r="R276" s="71"/>
      <c r="S276" s="72"/>
      <c r="T276" s="72"/>
      <c r="U276" s="72"/>
      <c r="V276" s="72"/>
      <c r="W276" s="72"/>
      <c r="X276" s="73"/>
    </row>
    <row r="277" spans="1:24" ht="14.4" x14ac:dyDescent="0.2">
      <c r="A277" s="107" t="s">
        <v>692</v>
      </c>
      <c r="B277" s="107" t="s">
        <v>693</v>
      </c>
      <c r="C277" s="98" t="str">
        <f t="shared" si="9"/>
        <v>21375102 MUSEO NACIONAL DE COSTA RICA</v>
      </c>
      <c r="D277" s="49" t="s">
        <v>686</v>
      </c>
      <c r="E277" s="49" t="s">
        <v>264</v>
      </c>
      <c r="F277" s="49" t="s">
        <v>265</v>
      </c>
      <c r="G277" s="48">
        <v>600000</v>
      </c>
      <c r="H277" s="48">
        <v>500000</v>
      </c>
      <c r="I277" s="48">
        <v>400000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500000</v>
      </c>
      <c r="P277" s="102">
        <f t="shared" si="10"/>
        <v>0</v>
      </c>
      <c r="Q277" s="71"/>
      <c r="R277" s="71"/>
      <c r="S277" s="72"/>
      <c r="T277" s="72"/>
      <c r="U277" s="72"/>
      <c r="V277" s="72"/>
      <c r="W277" s="72"/>
      <c r="X277" s="73"/>
    </row>
    <row r="278" spans="1:24" ht="14.4" x14ac:dyDescent="0.2">
      <c r="A278" s="107" t="s">
        <v>692</v>
      </c>
      <c r="B278" s="107" t="s">
        <v>693</v>
      </c>
      <c r="C278" s="98" t="str">
        <f t="shared" si="9"/>
        <v>21375102 MUSEO NACIONAL DE COSTA RICA</v>
      </c>
      <c r="D278" s="49" t="s">
        <v>686</v>
      </c>
      <c r="E278" s="49" t="s">
        <v>268</v>
      </c>
      <c r="F278" s="49" t="s">
        <v>269</v>
      </c>
      <c r="G278" s="48">
        <v>600000</v>
      </c>
      <c r="H278" s="48">
        <v>500000</v>
      </c>
      <c r="I278" s="48">
        <v>400000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500000</v>
      </c>
      <c r="P278" s="102">
        <f t="shared" si="10"/>
        <v>0</v>
      </c>
      <c r="Q278" s="71"/>
      <c r="R278" s="71"/>
      <c r="S278" s="72"/>
      <c r="T278" s="72"/>
      <c r="U278" s="72"/>
      <c r="V278" s="72"/>
      <c r="W278" s="72"/>
      <c r="X278" s="73"/>
    </row>
    <row r="279" spans="1:24" ht="14.4" x14ac:dyDescent="0.2">
      <c r="A279" s="107" t="s">
        <v>692</v>
      </c>
      <c r="B279" s="107" t="s">
        <v>693</v>
      </c>
      <c r="C279" s="98" t="str">
        <f t="shared" si="9"/>
        <v>21375102 MUSEO NACIONAL DE COSTA RICA</v>
      </c>
      <c r="D279" s="49" t="s">
        <v>686</v>
      </c>
      <c r="E279" s="49" t="s">
        <v>270</v>
      </c>
      <c r="F279" s="49" t="s">
        <v>271</v>
      </c>
      <c r="G279" s="48">
        <v>1650000</v>
      </c>
      <c r="H279" s="48">
        <v>1650000</v>
      </c>
      <c r="I279" s="48">
        <v>1237500</v>
      </c>
      <c r="J279" s="48">
        <v>0</v>
      </c>
      <c r="K279" s="48">
        <v>0</v>
      </c>
      <c r="L279" s="48">
        <v>0</v>
      </c>
      <c r="M279" s="48">
        <v>14929.56</v>
      </c>
      <c r="N279" s="48">
        <v>7467.04</v>
      </c>
      <c r="O279" s="48">
        <v>1635070.44</v>
      </c>
      <c r="P279" s="102">
        <f t="shared" si="10"/>
        <v>9.0482181818181823E-3</v>
      </c>
      <c r="Q279" s="71"/>
      <c r="R279" s="71"/>
      <c r="S279" s="72"/>
      <c r="T279" s="72"/>
      <c r="U279" s="72"/>
      <c r="V279" s="72"/>
      <c r="W279" s="72"/>
      <c r="X279" s="73"/>
    </row>
    <row r="280" spans="1:24" ht="14.4" x14ac:dyDescent="0.2">
      <c r="A280" s="107" t="s">
        <v>692</v>
      </c>
      <c r="B280" s="107" t="s">
        <v>693</v>
      </c>
      <c r="C280" s="98" t="str">
        <f t="shared" si="9"/>
        <v>21375102 MUSEO NACIONAL DE COSTA RICA</v>
      </c>
      <c r="D280" s="49" t="s">
        <v>686</v>
      </c>
      <c r="E280" s="49" t="s">
        <v>274</v>
      </c>
      <c r="F280" s="49" t="s">
        <v>275</v>
      </c>
      <c r="G280" s="48">
        <v>1500000</v>
      </c>
      <c r="H280" s="48">
        <v>1500000</v>
      </c>
      <c r="I280" s="48">
        <v>1125000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1500000</v>
      </c>
      <c r="P280" s="102">
        <f t="shared" si="10"/>
        <v>0</v>
      </c>
      <c r="Q280" s="71"/>
      <c r="R280" s="71"/>
      <c r="S280" s="72"/>
      <c r="T280" s="72"/>
      <c r="U280" s="72"/>
      <c r="V280" s="72"/>
      <c r="W280" s="72"/>
      <c r="X280" s="73"/>
    </row>
    <row r="281" spans="1:24" ht="14.4" x14ac:dyDescent="0.2">
      <c r="A281" s="107" t="s">
        <v>692</v>
      </c>
      <c r="B281" s="107" t="s">
        <v>693</v>
      </c>
      <c r="C281" s="98" t="str">
        <f t="shared" si="9"/>
        <v>21375102 MUSEO NACIONAL DE COSTA RICA</v>
      </c>
      <c r="D281" s="49" t="s">
        <v>686</v>
      </c>
      <c r="E281" s="49" t="s">
        <v>276</v>
      </c>
      <c r="F281" s="49" t="s">
        <v>277</v>
      </c>
      <c r="G281" s="48">
        <v>150000</v>
      </c>
      <c r="H281" s="48">
        <v>150000</v>
      </c>
      <c r="I281" s="48">
        <v>112500</v>
      </c>
      <c r="J281" s="48">
        <v>0</v>
      </c>
      <c r="K281" s="48">
        <v>0</v>
      </c>
      <c r="L281" s="48">
        <v>0</v>
      </c>
      <c r="M281" s="48">
        <v>14929.56</v>
      </c>
      <c r="N281" s="48">
        <v>7467.04</v>
      </c>
      <c r="O281" s="48">
        <v>135070.44</v>
      </c>
      <c r="P281" s="102">
        <f t="shared" si="10"/>
        <v>9.9530399999999991E-2</v>
      </c>
      <c r="Q281" s="71"/>
      <c r="R281" s="71"/>
      <c r="S281" s="72"/>
      <c r="T281" s="72"/>
      <c r="U281" s="72"/>
      <c r="V281" s="72"/>
      <c r="W281" s="72"/>
      <c r="X281" s="73"/>
    </row>
    <row r="282" spans="1:24" ht="14.4" x14ac:dyDescent="0.2">
      <c r="A282" s="107" t="s">
        <v>692</v>
      </c>
      <c r="B282" s="107" t="s">
        <v>693</v>
      </c>
      <c r="C282" s="98" t="str">
        <f t="shared" si="9"/>
        <v>21375102 MUSEO NACIONAL DE COSTA RICA</v>
      </c>
      <c r="D282" s="49" t="s">
        <v>686</v>
      </c>
      <c r="E282" s="49" t="s">
        <v>278</v>
      </c>
      <c r="F282" s="49" t="s">
        <v>279</v>
      </c>
      <c r="G282" s="48">
        <v>101331290</v>
      </c>
      <c r="H282" s="48">
        <v>101331290</v>
      </c>
      <c r="I282" s="48">
        <v>75669342.5</v>
      </c>
      <c r="J282" s="48">
        <v>0</v>
      </c>
      <c r="K282" s="48">
        <v>0</v>
      </c>
      <c r="L282" s="48">
        <v>0</v>
      </c>
      <c r="M282" s="48">
        <v>22276412.850000001</v>
      </c>
      <c r="N282" s="48">
        <v>5662263.8499999996</v>
      </c>
      <c r="O282" s="48">
        <v>79054877.150000006</v>
      </c>
      <c r="P282" s="102">
        <f t="shared" si="10"/>
        <v>0.21983745445261776</v>
      </c>
      <c r="Q282" s="71"/>
      <c r="R282" s="71"/>
      <c r="S282" s="72"/>
      <c r="T282" s="72"/>
      <c r="U282" s="72"/>
      <c r="V282" s="72"/>
      <c r="W282" s="72"/>
      <c r="X282" s="73"/>
    </row>
    <row r="283" spans="1:24" ht="14.4" x14ac:dyDescent="0.2">
      <c r="A283" s="107" t="s">
        <v>692</v>
      </c>
      <c r="B283" s="107" t="s">
        <v>693</v>
      </c>
      <c r="C283" s="98" t="str">
        <f t="shared" si="9"/>
        <v>21375102 MUSEO NACIONAL DE COSTA RICA</v>
      </c>
      <c r="D283" s="49" t="s">
        <v>686</v>
      </c>
      <c r="E283" s="49" t="s">
        <v>280</v>
      </c>
      <c r="F283" s="49" t="s">
        <v>281</v>
      </c>
      <c r="G283" s="48">
        <v>24076000</v>
      </c>
      <c r="H283" s="48">
        <v>23899000</v>
      </c>
      <c r="I283" s="48">
        <v>17968500</v>
      </c>
      <c r="J283" s="48">
        <v>0</v>
      </c>
      <c r="K283" s="48">
        <v>0</v>
      </c>
      <c r="L283" s="48">
        <v>0</v>
      </c>
      <c r="M283" s="48">
        <v>6586126.9900000002</v>
      </c>
      <c r="N283" s="48">
        <v>5662263.8499999996</v>
      </c>
      <c r="O283" s="48">
        <v>17312873.010000002</v>
      </c>
      <c r="P283" s="102">
        <f t="shared" si="10"/>
        <v>0.27558169756056738</v>
      </c>
      <c r="Q283" s="71"/>
      <c r="R283" s="71"/>
      <c r="S283" s="72"/>
      <c r="T283" s="72"/>
      <c r="U283" s="72"/>
      <c r="V283" s="72"/>
      <c r="W283" s="72"/>
      <c r="X283" s="73"/>
    </row>
    <row r="284" spans="1:24" ht="14.4" x14ac:dyDescent="0.2">
      <c r="A284" s="107" t="s">
        <v>692</v>
      </c>
      <c r="B284" s="107" t="s">
        <v>693</v>
      </c>
      <c r="C284" s="98" t="str">
        <f t="shared" si="9"/>
        <v>21375102 MUSEO NACIONAL DE COSTA RICA</v>
      </c>
      <c r="D284" s="49" t="s">
        <v>686</v>
      </c>
      <c r="E284" s="49" t="s">
        <v>282</v>
      </c>
      <c r="F284" s="49" t="s">
        <v>283</v>
      </c>
      <c r="G284" s="48">
        <v>14250000</v>
      </c>
      <c r="H284" s="48">
        <v>14250000</v>
      </c>
      <c r="I284" s="48">
        <v>10687500</v>
      </c>
      <c r="J284" s="48">
        <v>0</v>
      </c>
      <c r="K284" s="48">
        <v>0</v>
      </c>
      <c r="L284" s="48">
        <v>0</v>
      </c>
      <c r="M284" s="48">
        <v>5662263.8499999996</v>
      </c>
      <c r="N284" s="48">
        <v>5662263.8499999996</v>
      </c>
      <c r="O284" s="48">
        <v>8587736.1500000004</v>
      </c>
      <c r="P284" s="102">
        <f t="shared" si="10"/>
        <v>0.39735184912280697</v>
      </c>
      <c r="Q284" s="71"/>
      <c r="R284" s="71"/>
      <c r="S284" s="72"/>
      <c r="T284" s="72"/>
      <c r="U284" s="72"/>
      <c r="V284" s="72"/>
      <c r="W284" s="72"/>
      <c r="X284" s="73"/>
    </row>
    <row r="285" spans="1:24" ht="14.4" x14ac:dyDescent="0.2">
      <c r="A285" s="107" t="s">
        <v>692</v>
      </c>
      <c r="B285" s="107" t="s">
        <v>693</v>
      </c>
      <c r="C285" s="98" t="str">
        <f t="shared" si="9"/>
        <v>21375102 MUSEO NACIONAL DE COSTA RICA</v>
      </c>
      <c r="D285" s="49" t="s">
        <v>686</v>
      </c>
      <c r="E285" s="49" t="s">
        <v>284</v>
      </c>
      <c r="F285" s="49" t="s">
        <v>285</v>
      </c>
      <c r="G285" s="48">
        <v>950000</v>
      </c>
      <c r="H285" s="48">
        <v>950000</v>
      </c>
      <c r="I285" s="48">
        <v>712500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950000</v>
      </c>
      <c r="P285" s="102">
        <f t="shared" si="10"/>
        <v>0</v>
      </c>
      <c r="Q285" s="71"/>
      <c r="R285" s="71"/>
      <c r="S285" s="72"/>
      <c r="T285" s="72"/>
      <c r="U285" s="72"/>
      <c r="V285" s="72"/>
      <c r="W285" s="72"/>
      <c r="X285" s="73"/>
    </row>
    <row r="286" spans="1:24" ht="14.4" x14ac:dyDescent="0.2">
      <c r="A286" s="107" t="s">
        <v>692</v>
      </c>
      <c r="B286" s="107" t="s">
        <v>693</v>
      </c>
      <c r="C286" s="98" t="str">
        <f t="shared" si="9"/>
        <v>21375102 MUSEO NACIONAL DE COSTA RICA</v>
      </c>
      <c r="D286" s="49" t="s">
        <v>686</v>
      </c>
      <c r="E286" s="49" t="s">
        <v>286</v>
      </c>
      <c r="F286" s="49" t="s">
        <v>287</v>
      </c>
      <c r="G286" s="48">
        <v>6100000</v>
      </c>
      <c r="H286" s="48">
        <v>6100000</v>
      </c>
      <c r="I286" s="48">
        <v>4575000</v>
      </c>
      <c r="J286" s="48">
        <v>0</v>
      </c>
      <c r="K286" s="48">
        <v>0</v>
      </c>
      <c r="L286" s="48">
        <v>0</v>
      </c>
      <c r="M286" s="48">
        <v>799111.14</v>
      </c>
      <c r="N286" s="48">
        <v>0</v>
      </c>
      <c r="O286" s="48">
        <v>5300888.8600000003</v>
      </c>
      <c r="P286" s="102">
        <f t="shared" si="10"/>
        <v>0.13100182622950821</v>
      </c>
      <c r="Q286" s="71"/>
      <c r="R286" s="71"/>
      <c r="S286" s="72"/>
      <c r="T286" s="72"/>
      <c r="U286" s="72"/>
      <c r="V286" s="72"/>
      <c r="W286" s="72"/>
      <c r="X286" s="73"/>
    </row>
    <row r="287" spans="1:24" ht="14.4" x14ac:dyDescent="0.2">
      <c r="A287" s="107" t="s">
        <v>692</v>
      </c>
      <c r="B287" s="107" t="s">
        <v>693</v>
      </c>
      <c r="C287" s="98" t="str">
        <f t="shared" si="9"/>
        <v>21375102 MUSEO NACIONAL DE COSTA RICA</v>
      </c>
      <c r="D287" s="49" t="s">
        <v>686</v>
      </c>
      <c r="E287" s="49" t="s">
        <v>288</v>
      </c>
      <c r="F287" s="49" t="s">
        <v>289</v>
      </c>
      <c r="G287" s="48">
        <v>2776000</v>
      </c>
      <c r="H287" s="48">
        <v>2599000</v>
      </c>
      <c r="I287" s="48">
        <v>1993500</v>
      </c>
      <c r="J287" s="48">
        <v>0</v>
      </c>
      <c r="K287" s="48">
        <v>0</v>
      </c>
      <c r="L287" s="48">
        <v>0</v>
      </c>
      <c r="M287" s="48">
        <v>124752</v>
      </c>
      <c r="N287" s="48">
        <v>0</v>
      </c>
      <c r="O287" s="48">
        <v>2474248</v>
      </c>
      <c r="P287" s="102">
        <f t="shared" si="10"/>
        <v>4.8000000000000001E-2</v>
      </c>
      <c r="Q287" s="71"/>
      <c r="R287" s="71"/>
      <c r="S287" s="72"/>
      <c r="T287" s="72"/>
      <c r="U287" s="72"/>
      <c r="V287" s="72"/>
      <c r="W287" s="72"/>
      <c r="X287" s="73"/>
    </row>
    <row r="288" spans="1:24" ht="14.4" x14ac:dyDescent="0.2">
      <c r="A288" s="107" t="s">
        <v>692</v>
      </c>
      <c r="B288" s="107" t="s">
        <v>693</v>
      </c>
      <c r="C288" s="98" t="str">
        <f t="shared" si="9"/>
        <v>21375102 MUSEO NACIONAL DE COSTA RICA</v>
      </c>
      <c r="D288" s="49" t="s">
        <v>686</v>
      </c>
      <c r="E288" s="49" t="s">
        <v>290</v>
      </c>
      <c r="F288" s="49" t="s">
        <v>291</v>
      </c>
      <c r="G288" s="48">
        <v>456843</v>
      </c>
      <c r="H288" s="48">
        <v>1466843</v>
      </c>
      <c r="I288" s="48">
        <v>847632.25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1466843</v>
      </c>
      <c r="P288" s="102">
        <f t="shared" si="10"/>
        <v>0</v>
      </c>
      <c r="Q288" s="71"/>
      <c r="R288" s="71"/>
      <c r="S288" s="72"/>
      <c r="T288" s="72"/>
      <c r="U288" s="72"/>
      <c r="V288" s="72"/>
      <c r="W288" s="72"/>
      <c r="X288" s="73"/>
    </row>
    <row r="289" spans="1:24" ht="14.4" x14ac:dyDescent="0.2">
      <c r="A289" s="107" t="s">
        <v>692</v>
      </c>
      <c r="B289" s="107" t="s">
        <v>693</v>
      </c>
      <c r="C289" s="98" t="str">
        <f t="shared" si="9"/>
        <v>21375102 MUSEO NACIONAL DE COSTA RICA</v>
      </c>
      <c r="D289" s="49" t="s">
        <v>686</v>
      </c>
      <c r="E289" s="49" t="s">
        <v>294</v>
      </c>
      <c r="F289" s="49" t="s">
        <v>295</v>
      </c>
      <c r="G289" s="48">
        <v>456843</v>
      </c>
      <c r="H289" s="48">
        <v>1466843</v>
      </c>
      <c r="I289" s="48">
        <v>847632.25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1466843</v>
      </c>
      <c r="P289" s="102">
        <f t="shared" si="10"/>
        <v>0</v>
      </c>
      <c r="Q289" s="71"/>
      <c r="R289" s="71"/>
      <c r="S289" s="72"/>
      <c r="T289" s="72"/>
      <c r="U289" s="72"/>
      <c r="V289" s="72"/>
      <c r="W289" s="72"/>
      <c r="X289" s="73"/>
    </row>
    <row r="290" spans="1:24" ht="14.4" x14ac:dyDescent="0.2">
      <c r="A290" s="107" t="s">
        <v>692</v>
      </c>
      <c r="B290" s="107" t="s">
        <v>693</v>
      </c>
      <c r="C290" s="98" t="str">
        <f t="shared" si="9"/>
        <v>21375102 MUSEO NACIONAL DE COSTA RICA</v>
      </c>
      <c r="D290" s="49" t="s">
        <v>686</v>
      </c>
      <c r="E290" s="49" t="s">
        <v>296</v>
      </c>
      <c r="F290" s="49" t="s">
        <v>297</v>
      </c>
      <c r="G290" s="48">
        <v>14940000</v>
      </c>
      <c r="H290" s="48">
        <v>12830000</v>
      </c>
      <c r="I290" s="48">
        <v>10100000</v>
      </c>
      <c r="J290" s="48">
        <v>0</v>
      </c>
      <c r="K290" s="48">
        <v>0</v>
      </c>
      <c r="L290" s="48">
        <v>0</v>
      </c>
      <c r="M290" s="48">
        <v>1521784.29</v>
      </c>
      <c r="N290" s="48">
        <v>0</v>
      </c>
      <c r="O290" s="48">
        <v>11308215.710000001</v>
      </c>
      <c r="P290" s="102">
        <f t="shared" si="10"/>
        <v>0.11861140218238504</v>
      </c>
      <c r="Q290" s="71"/>
      <c r="R290" s="71"/>
      <c r="S290" s="72"/>
      <c r="T290" s="72"/>
      <c r="U290" s="72"/>
      <c r="V290" s="72"/>
      <c r="W290" s="72"/>
      <c r="X290" s="73"/>
    </row>
    <row r="291" spans="1:24" ht="14.4" x14ac:dyDescent="0.2">
      <c r="A291" s="107" t="s">
        <v>692</v>
      </c>
      <c r="B291" s="107" t="s">
        <v>693</v>
      </c>
      <c r="C291" s="98" t="str">
        <f t="shared" si="9"/>
        <v>21375102 MUSEO NACIONAL DE COSTA RICA</v>
      </c>
      <c r="D291" s="49" t="s">
        <v>686</v>
      </c>
      <c r="E291" s="49" t="s">
        <v>298</v>
      </c>
      <c r="F291" s="49" t="s">
        <v>299</v>
      </c>
      <c r="G291" s="48">
        <v>3410000</v>
      </c>
      <c r="H291" s="48">
        <v>3100000</v>
      </c>
      <c r="I291" s="48">
        <v>2402500</v>
      </c>
      <c r="J291" s="48">
        <v>0</v>
      </c>
      <c r="K291" s="48">
        <v>0</v>
      </c>
      <c r="L291" s="48">
        <v>0</v>
      </c>
      <c r="M291" s="48">
        <v>324904.67</v>
      </c>
      <c r="N291" s="48">
        <v>0</v>
      </c>
      <c r="O291" s="48">
        <v>2775095.33</v>
      </c>
      <c r="P291" s="102">
        <f t="shared" si="10"/>
        <v>0.10480795806451612</v>
      </c>
      <c r="Q291" s="71"/>
      <c r="R291" s="71"/>
      <c r="S291" s="72"/>
      <c r="T291" s="72"/>
      <c r="U291" s="72"/>
      <c r="V291" s="72"/>
      <c r="W291" s="72"/>
      <c r="X291" s="73"/>
    </row>
    <row r="292" spans="1:24" ht="14.4" x14ac:dyDescent="0.2">
      <c r="A292" s="107" t="s">
        <v>692</v>
      </c>
      <c r="B292" s="107" t="s">
        <v>693</v>
      </c>
      <c r="C292" s="98" t="str">
        <f t="shared" si="9"/>
        <v>21375102 MUSEO NACIONAL DE COSTA RICA</v>
      </c>
      <c r="D292" s="49" t="s">
        <v>686</v>
      </c>
      <c r="E292" s="49" t="s">
        <v>300</v>
      </c>
      <c r="F292" s="49" t="s">
        <v>301</v>
      </c>
      <c r="G292" s="48">
        <v>1950000</v>
      </c>
      <c r="H292" s="48">
        <v>1750000</v>
      </c>
      <c r="I292" s="48">
        <v>1362500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48">
        <v>1750000</v>
      </c>
      <c r="P292" s="102">
        <f t="shared" si="10"/>
        <v>0</v>
      </c>
      <c r="Q292" s="71"/>
      <c r="R292" s="71"/>
      <c r="S292" s="72"/>
      <c r="T292" s="72"/>
      <c r="U292" s="72"/>
      <c r="V292" s="72"/>
      <c r="W292" s="72"/>
      <c r="X292" s="73"/>
    </row>
    <row r="293" spans="1:24" ht="14.4" x14ac:dyDescent="0.2">
      <c r="A293" s="107" t="s">
        <v>692</v>
      </c>
      <c r="B293" s="107" t="s">
        <v>693</v>
      </c>
      <c r="C293" s="98" t="str">
        <f t="shared" si="9"/>
        <v>21375102 MUSEO NACIONAL DE COSTA RICA</v>
      </c>
      <c r="D293" s="49" t="s">
        <v>686</v>
      </c>
      <c r="E293" s="49" t="s">
        <v>302</v>
      </c>
      <c r="F293" s="49" t="s">
        <v>303</v>
      </c>
      <c r="G293" s="48">
        <v>500000</v>
      </c>
      <c r="H293" s="48">
        <v>500000</v>
      </c>
      <c r="I293" s="48">
        <v>375000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500000</v>
      </c>
      <c r="P293" s="102">
        <f t="shared" si="10"/>
        <v>0</v>
      </c>
      <c r="Q293" s="71"/>
      <c r="R293" s="71"/>
      <c r="S293" s="72"/>
      <c r="T293" s="72"/>
      <c r="U293" s="72"/>
      <c r="V293" s="72"/>
      <c r="W293" s="72"/>
      <c r="X293" s="73"/>
    </row>
    <row r="294" spans="1:24" ht="14.4" x14ac:dyDescent="0.2">
      <c r="A294" s="107" t="s">
        <v>692</v>
      </c>
      <c r="B294" s="107" t="s">
        <v>693</v>
      </c>
      <c r="C294" s="98" t="str">
        <f t="shared" si="9"/>
        <v>21375102 MUSEO NACIONAL DE COSTA RICA</v>
      </c>
      <c r="D294" s="49" t="s">
        <v>686</v>
      </c>
      <c r="E294" s="49" t="s">
        <v>304</v>
      </c>
      <c r="F294" s="49" t="s">
        <v>305</v>
      </c>
      <c r="G294" s="48">
        <v>3230000</v>
      </c>
      <c r="H294" s="48">
        <v>3630000</v>
      </c>
      <c r="I294" s="48">
        <v>2622500</v>
      </c>
      <c r="J294" s="48">
        <v>0</v>
      </c>
      <c r="K294" s="48">
        <v>0</v>
      </c>
      <c r="L294" s="48">
        <v>0</v>
      </c>
      <c r="M294" s="48">
        <v>899903.75</v>
      </c>
      <c r="N294" s="48">
        <v>0</v>
      </c>
      <c r="O294" s="48">
        <v>2730096.25</v>
      </c>
      <c r="P294" s="102">
        <f t="shared" si="10"/>
        <v>0.2479073691460055</v>
      </c>
      <c r="Q294" s="71"/>
      <c r="R294" s="71"/>
      <c r="S294" s="72"/>
      <c r="T294" s="72"/>
      <c r="U294" s="72"/>
      <c r="V294" s="72"/>
      <c r="W294" s="72"/>
      <c r="X294" s="73"/>
    </row>
    <row r="295" spans="1:24" ht="14.4" x14ac:dyDescent="0.2">
      <c r="A295" s="107" t="s">
        <v>692</v>
      </c>
      <c r="B295" s="107" t="s">
        <v>693</v>
      </c>
      <c r="C295" s="98" t="str">
        <f t="shared" si="9"/>
        <v>21375102 MUSEO NACIONAL DE COSTA RICA</v>
      </c>
      <c r="D295" s="49" t="s">
        <v>686</v>
      </c>
      <c r="E295" s="49" t="s">
        <v>306</v>
      </c>
      <c r="F295" s="49" t="s">
        <v>307</v>
      </c>
      <c r="G295" s="48">
        <v>850000</v>
      </c>
      <c r="H295" s="48">
        <v>850000</v>
      </c>
      <c r="I295" s="48">
        <v>637500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850000</v>
      </c>
      <c r="P295" s="102">
        <f t="shared" si="10"/>
        <v>0</v>
      </c>
      <c r="Q295" s="71"/>
      <c r="R295" s="71"/>
      <c r="S295" s="72"/>
      <c r="T295" s="72"/>
      <c r="U295" s="72"/>
      <c r="V295" s="72"/>
      <c r="W295" s="72"/>
      <c r="X295" s="73"/>
    </row>
    <row r="296" spans="1:24" ht="14.4" x14ac:dyDescent="0.2">
      <c r="A296" s="107" t="s">
        <v>692</v>
      </c>
      <c r="B296" s="107" t="s">
        <v>693</v>
      </c>
      <c r="C296" s="98" t="str">
        <f t="shared" si="9"/>
        <v>21375102 MUSEO NACIONAL DE COSTA RICA</v>
      </c>
      <c r="D296" s="49" t="s">
        <v>686</v>
      </c>
      <c r="E296" s="49" t="s">
        <v>308</v>
      </c>
      <c r="F296" s="49" t="s">
        <v>309</v>
      </c>
      <c r="G296" s="48">
        <v>2800000</v>
      </c>
      <c r="H296" s="48">
        <v>1300000</v>
      </c>
      <c r="I296" s="48">
        <v>1300000</v>
      </c>
      <c r="J296" s="48">
        <v>0</v>
      </c>
      <c r="K296" s="48">
        <v>0</v>
      </c>
      <c r="L296" s="48">
        <v>0</v>
      </c>
      <c r="M296" s="48">
        <v>98305.48</v>
      </c>
      <c r="N296" s="48">
        <v>0</v>
      </c>
      <c r="O296" s="48">
        <v>1201694.52</v>
      </c>
      <c r="P296" s="102">
        <f t="shared" si="10"/>
        <v>7.5619599999999995E-2</v>
      </c>
      <c r="Q296" s="71"/>
      <c r="R296" s="71"/>
      <c r="S296" s="72"/>
      <c r="T296" s="72"/>
      <c r="U296" s="72"/>
      <c r="V296" s="72"/>
      <c r="W296" s="72"/>
      <c r="X296" s="73"/>
    </row>
    <row r="297" spans="1:24" ht="14.4" x14ac:dyDescent="0.2">
      <c r="A297" s="107" t="s">
        <v>692</v>
      </c>
      <c r="B297" s="107" t="s">
        <v>693</v>
      </c>
      <c r="C297" s="98" t="str">
        <f t="shared" si="9"/>
        <v>21375102 MUSEO NACIONAL DE COSTA RICA</v>
      </c>
      <c r="D297" s="49" t="s">
        <v>686</v>
      </c>
      <c r="E297" s="49" t="s">
        <v>310</v>
      </c>
      <c r="F297" s="49" t="s">
        <v>311</v>
      </c>
      <c r="G297" s="48">
        <v>2200000</v>
      </c>
      <c r="H297" s="48">
        <v>1700000</v>
      </c>
      <c r="I297" s="48">
        <v>1400000</v>
      </c>
      <c r="J297" s="48">
        <v>0</v>
      </c>
      <c r="K297" s="48">
        <v>0</v>
      </c>
      <c r="L297" s="48">
        <v>0</v>
      </c>
      <c r="M297" s="48">
        <v>198670.39</v>
      </c>
      <c r="N297" s="48">
        <v>0</v>
      </c>
      <c r="O297" s="48">
        <v>1501329.61</v>
      </c>
      <c r="P297" s="102">
        <f t="shared" si="10"/>
        <v>0.11686493529411765</v>
      </c>
      <c r="Q297" s="71"/>
      <c r="R297" s="71"/>
      <c r="S297" s="72"/>
      <c r="T297" s="72"/>
      <c r="U297" s="72"/>
      <c r="V297" s="72"/>
      <c r="W297" s="72"/>
      <c r="X297" s="73"/>
    </row>
    <row r="298" spans="1:24" ht="14.4" x14ac:dyDescent="0.2">
      <c r="A298" s="107" t="s">
        <v>692</v>
      </c>
      <c r="B298" s="107" t="s">
        <v>693</v>
      </c>
      <c r="C298" s="98" t="str">
        <f t="shared" si="9"/>
        <v>21375102 MUSEO NACIONAL DE COSTA RICA</v>
      </c>
      <c r="D298" s="49" t="s">
        <v>686</v>
      </c>
      <c r="E298" s="49" t="s">
        <v>312</v>
      </c>
      <c r="F298" s="49" t="s">
        <v>313</v>
      </c>
      <c r="G298" s="48">
        <v>28536790</v>
      </c>
      <c r="H298" s="48">
        <v>29103290</v>
      </c>
      <c r="I298" s="48">
        <v>21685842.5</v>
      </c>
      <c r="J298" s="48">
        <v>0</v>
      </c>
      <c r="K298" s="48">
        <v>0</v>
      </c>
      <c r="L298" s="48">
        <v>0</v>
      </c>
      <c r="M298" s="48">
        <v>3178924.22</v>
      </c>
      <c r="N298" s="48">
        <v>0</v>
      </c>
      <c r="O298" s="48">
        <v>25924365.780000001</v>
      </c>
      <c r="P298" s="102">
        <f t="shared" si="10"/>
        <v>0.1092290328687925</v>
      </c>
      <c r="Q298" s="71"/>
      <c r="R298" s="71"/>
      <c r="S298" s="72"/>
      <c r="T298" s="72"/>
      <c r="U298" s="72"/>
      <c r="V298" s="72"/>
      <c r="W298" s="72"/>
      <c r="X298" s="73"/>
    </row>
    <row r="299" spans="1:24" ht="14.4" x14ac:dyDescent="0.2">
      <c r="A299" s="107" t="s">
        <v>692</v>
      </c>
      <c r="B299" s="107" t="s">
        <v>693</v>
      </c>
      <c r="C299" s="98" t="str">
        <f t="shared" si="9"/>
        <v>21375102 MUSEO NACIONAL DE COSTA RICA</v>
      </c>
      <c r="D299" s="49" t="s">
        <v>686</v>
      </c>
      <c r="E299" s="49" t="s">
        <v>314</v>
      </c>
      <c r="F299" s="49" t="s">
        <v>315</v>
      </c>
      <c r="G299" s="48">
        <v>8585000</v>
      </c>
      <c r="H299" s="48">
        <v>9151500</v>
      </c>
      <c r="I299" s="48">
        <v>6722000</v>
      </c>
      <c r="J299" s="48">
        <v>0</v>
      </c>
      <c r="K299" s="48">
        <v>0</v>
      </c>
      <c r="L299" s="48">
        <v>0</v>
      </c>
      <c r="M299" s="48">
        <v>74704.59</v>
      </c>
      <c r="N299" s="48">
        <v>0</v>
      </c>
      <c r="O299" s="48">
        <v>9076795.4100000001</v>
      </c>
      <c r="P299" s="102">
        <f t="shared" si="10"/>
        <v>8.1630978528110139E-3</v>
      </c>
      <c r="Q299" s="71"/>
      <c r="R299" s="71"/>
      <c r="S299" s="72"/>
      <c r="T299" s="72"/>
      <c r="U299" s="72"/>
      <c r="V299" s="72"/>
      <c r="W299" s="72"/>
      <c r="X299" s="73"/>
    </row>
    <row r="300" spans="1:24" ht="14.4" x14ac:dyDescent="0.2">
      <c r="A300" s="107" t="s">
        <v>692</v>
      </c>
      <c r="B300" s="107" t="s">
        <v>693</v>
      </c>
      <c r="C300" s="98" t="str">
        <f t="shared" si="9"/>
        <v>21375102 MUSEO NACIONAL DE COSTA RICA</v>
      </c>
      <c r="D300" s="49" t="s">
        <v>686</v>
      </c>
      <c r="E300" s="49" t="s">
        <v>316</v>
      </c>
      <c r="F300" s="49" t="s">
        <v>317</v>
      </c>
      <c r="G300" s="48">
        <v>19951790</v>
      </c>
      <c r="H300" s="48">
        <v>19951790</v>
      </c>
      <c r="I300" s="48">
        <v>14963842.5</v>
      </c>
      <c r="J300" s="48">
        <v>0</v>
      </c>
      <c r="K300" s="48">
        <v>0</v>
      </c>
      <c r="L300" s="48">
        <v>0</v>
      </c>
      <c r="M300" s="48">
        <v>3104219.63</v>
      </c>
      <c r="N300" s="48">
        <v>0</v>
      </c>
      <c r="O300" s="48">
        <v>16847570.370000001</v>
      </c>
      <c r="P300" s="102">
        <f t="shared" si="10"/>
        <v>0.15558602160507903</v>
      </c>
      <c r="Q300" s="71"/>
      <c r="R300" s="71"/>
      <c r="S300" s="72"/>
      <c r="T300" s="72"/>
      <c r="U300" s="72"/>
      <c r="V300" s="72"/>
      <c r="W300" s="72"/>
      <c r="X300" s="73"/>
    </row>
    <row r="301" spans="1:24" ht="14.4" x14ac:dyDescent="0.2">
      <c r="A301" s="107" t="s">
        <v>692</v>
      </c>
      <c r="B301" s="107" t="s">
        <v>693</v>
      </c>
      <c r="C301" s="98" t="str">
        <f t="shared" si="9"/>
        <v>21375102 MUSEO NACIONAL DE COSTA RICA</v>
      </c>
      <c r="D301" s="49" t="s">
        <v>686</v>
      </c>
      <c r="E301" s="49" t="s">
        <v>318</v>
      </c>
      <c r="F301" s="49" t="s">
        <v>319</v>
      </c>
      <c r="G301" s="48">
        <v>33321657</v>
      </c>
      <c r="H301" s="48">
        <v>34032157</v>
      </c>
      <c r="I301" s="48">
        <v>25067367.75</v>
      </c>
      <c r="J301" s="48">
        <v>0</v>
      </c>
      <c r="K301" s="48">
        <v>0</v>
      </c>
      <c r="L301" s="48">
        <v>0</v>
      </c>
      <c r="M301" s="48">
        <v>10989577.35</v>
      </c>
      <c r="N301" s="48">
        <v>0</v>
      </c>
      <c r="O301" s="48">
        <v>23042579.649999999</v>
      </c>
      <c r="P301" s="102">
        <f t="shared" si="10"/>
        <v>0.32291744981077747</v>
      </c>
      <c r="Q301" s="71"/>
      <c r="R301" s="71"/>
      <c r="S301" s="72"/>
      <c r="T301" s="72"/>
      <c r="U301" s="72"/>
      <c r="V301" s="72"/>
      <c r="W301" s="72"/>
      <c r="X301" s="73"/>
    </row>
    <row r="302" spans="1:24" ht="14.4" x14ac:dyDescent="0.2">
      <c r="A302" s="107" t="s">
        <v>692</v>
      </c>
      <c r="B302" s="107" t="s">
        <v>693</v>
      </c>
      <c r="C302" s="98" t="str">
        <f t="shared" si="9"/>
        <v>21375102 MUSEO NACIONAL DE COSTA RICA</v>
      </c>
      <c r="D302" s="49" t="s">
        <v>686</v>
      </c>
      <c r="E302" s="49" t="s">
        <v>320</v>
      </c>
      <c r="F302" s="49" t="s">
        <v>321</v>
      </c>
      <c r="G302" s="48">
        <v>6735157</v>
      </c>
      <c r="H302" s="48">
        <v>6735157</v>
      </c>
      <c r="I302" s="48">
        <v>5051367.75</v>
      </c>
      <c r="J302" s="48">
        <v>0</v>
      </c>
      <c r="K302" s="48">
        <v>0</v>
      </c>
      <c r="L302" s="48">
        <v>0</v>
      </c>
      <c r="M302" s="48">
        <v>853688.98</v>
      </c>
      <c r="N302" s="48">
        <v>0</v>
      </c>
      <c r="O302" s="48">
        <v>5881468.0199999996</v>
      </c>
      <c r="P302" s="102">
        <f t="shared" si="10"/>
        <v>0.12675116259353716</v>
      </c>
      <c r="Q302" s="71"/>
      <c r="R302" s="71"/>
      <c r="S302" s="72"/>
      <c r="T302" s="72"/>
      <c r="U302" s="72"/>
      <c r="V302" s="72"/>
      <c r="W302" s="72"/>
      <c r="X302" s="73"/>
    </row>
    <row r="303" spans="1:24" ht="14.4" x14ac:dyDescent="0.2">
      <c r="A303" s="107" t="s">
        <v>692</v>
      </c>
      <c r="B303" s="107" t="s">
        <v>693</v>
      </c>
      <c r="C303" s="98" t="str">
        <f t="shared" si="9"/>
        <v>21375102 MUSEO NACIONAL DE COSTA RICA</v>
      </c>
      <c r="D303" s="49" t="s">
        <v>686</v>
      </c>
      <c r="E303" s="49" t="s">
        <v>322</v>
      </c>
      <c r="F303" s="49" t="s">
        <v>323</v>
      </c>
      <c r="G303" s="48">
        <v>1416500</v>
      </c>
      <c r="H303" s="48">
        <v>150000</v>
      </c>
      <c r="I303" s="48">
        <v>150000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150000</v>
      </c>
      <c r="P303" s="102">
        <f t="shared" si="10"/>
        <v>0</v>
      </c>
      <c r="Q303" s="71"/>
      <c r="R303" s="71"/>
      <c r="S303" s="72"/>
      <c r="T303" s="72"/>
      <c r="U303" s="72"/>
      <c r="V303" s="72"/>
      <c r="W303" s="72"/>
      <c r="X303" s="73"/>
    </row>
    <row r="304" spans="1:24" ht="14.4" x14ac:dyDescent="0.2">
      <c r="A304" s="107" t="s">
        <v>692</v>
      </c>
      <c r="B304" s="107" t="s">
        <v>693</v>
      </c>
      <c r="C304" s="98" t="str">
        <f t="shared" si="9"/>
        <v>21375102 MUSEO NACIONAL DE COSTA RICA</v>
      </c>
      <c r="D304" s="49" t="s">
        <v>686</v>
      </c>
      <c r="E304" s="49" t="s">
        <v>324</v>
      </c>
      <c r="F304" s="49" t="s">
        <v>325</v>
      </c>
      <c r="G304" s="48">
        <v>2950000</v>
      </c>
      <c r="H304" s="48">
        <v>2823000</v>
      </c>
      <c r="I304" s="48">
        <v>2149000</v>
      </c>
      <c r="J304" s="48">
        <v>0</v>
      </c>
      <c r="K304" s="48">
        <v>0</v>
      </c>
      <c r="L304" s="48">
        <v>0</v>
      </c>
      <c r="M304" s="48">
        <v>549095.25</v>
      </c>
      <c r="N304" s="48">
        <v>0</v>
      </c>
      <c r="O304" s="48">
        <v>2273904.75</v>
      </c>
      <c r="P304" s="102">
        <f t="shared" si="10"/>
        <v>0.19450770456960681</v>
      </c>
      <c r="Q304" s="71"/>
      <c r="R304" s="71"/>
      <c r="S304" s="72"/>
      <c r="T304" s="72"/>
      <c r="U304" s="72"/>
      <c r="V304" s="72"/>
      <c r="W304" s="72"/>
      <c r="X304" s="73"/>
    </row>
    <row r="305" spans="1:24" ht="14.4" x14ac:dyDescent="0.2">
      <c r="A305" s="107" t="s">
        <v>692</v>
      </c>
      <c r="B305" s="107" t="s">
        <v>693</v>
      </c>
      <c r="C305" s="98" t="str">
        <f t="shared" si="9"/>
        <v>21375102 MUSEO NACIONAL DE COSTA RICA</v>
      </c>
      <c r="D305" s="49" t="s">
        <v>686</v>
      </c>
      <c r="E305" s="49" t="s">
        <v>326</v>
      </c>
      <c r="F305" s="49" t="s">
        <v>327</v>
      </c>
      <c r="G305" s="48">
        <v>4150000</v>
      </c>
      <c r="H305" s="48">
        <v>4150000</v>
      </c>
      <c r="I305" s="48">
        <v>3112500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4150000</v>
      </c>
      <c r="P305" s="102">
        <f t="shared" si="10"/>
        <v>0</v>
      </c>
      <c r="Q305" s="71"/>
      <c r="R305" s="71"/>
      <c r="S305" s="72"/>
      <c r="T305" s="72"/>
      <c r="U305" s="72"/>
      <c r="V305" s="72"/>
      <c r="W305" s="72"/>
      <c r="X305" s="73"/>
    </row>
    <row r="306" spans="1:24" ht="14.4" x14ac:dyDescent="0.2">
      <c r="A306" s="107" t="s">
        <v>692</v>
      </c>
      <c r="B306" s="107" t="s">
        <v>693</v>
      </c>
      <c r="C306" s="98" t="str">
        <f t="shared" si="9"/>
        <v>21375102 MUSEO NACIONAL DE COSTA RICA</v>
      </c>
      <c r="D306" s="49" t="s">
        <v>686</v>
      </c>
      <c r="E306" s="49" t="s">
        <v>328</v>
      </c>
      <c r="F306" s="49" t="s">
        <v>329</v>
      </c>
      <c r="G306" s="48">
        <v>8500000</v>
      </c>
      <c r="H306" s="48">
        <v>10300000</v>
      </c>
      <c r="I306" s="48">
        <v>7275000</v>
      </c>
      <c r="J306" s="48">
        <v>0</v>
      </c>
      <c r="K306" s="48">
        <v>0</v>
      </c>
      <c r="L306" s="48">
        <v>0</v>
      </c>
      <c r="M306" s="48">
        <v>7190560.3200000003</v>
      </c>
      <c r="N306" s="48">
        <v>0</v>
      </c>
      <c r="O306" s="48">
        <v>3109439.68</v>
      </c>
      <c r="P306" s="102">
        <f t="shared" si="10"/>
        <v>0.69811265242718445</v>
      </c>
      <c r="Q306" s="71"/>
      <c r="R306" s="71"/>
      <c r="S306" s="72"/>
      <c r="T306" s="72"/>
      <c r="U306" s="72"/>
      <c r="V306" s="72"/>
      <c r="W306" s="72"/>
      <c r="X306" s="73"/>
    </row>
    <row r="307" spans="1:24" ht="14.4" x14ac:dyDescent="0.2">
      <c r="A307" s="107" t="s">
        <v>692</v>
      </c>
      <c r="B307" s="107" t="s">
        <v>693</v>
      </c>
      <c r="C307" s="98" t="str">
        <f t="shared" si="9"/>
        <v>21375102 MUSEO NACIONAL DE COSTA RICA</v>
      </c>
      <c r="D307" s="49" t="s">
        <v>686</v>
      </c>
      <c r="E307" s="49" t="s">
        <v>330</v>
      </c>
      <c r="F307" s="49" t="s">
        <v>331</v>
      </c>
      <c r="G307" s="48">
        <v>1100000</v>
      </c>
      <c r="H307" s="48">
        <v>1100000</v>
      </c>
      <c r="I307" s="48">
        <v>825000</v>
      </c>
      <c r="J307" s="48">
        <v>0</v>
      </c>
      <c r="K307" s="48">
        <v>0</v>
      </c>
      <c r="L307" s="48">
        <v>0</v>
      </c>
      <c r="M307" s="48">
        <v>0</v>
      </c>
      <c r="N307" s="48">
        <v>0</v>
      </c>
      <c r="O307" s="48">
        <v>1100000</v>
      </c>
      <c r="P307" s="102">
        <f t="shared" si="10"/>
        <v>0</v>
      </c>
      <c r="Q307" s="71"/>
      <c r="R307" s="71"/>
      <c r="S307" s="72"/>
      <c r="T307" s="72"/>
      <c r="U307" s="72"/>
      <c r="V307" s="72"/>
      <c r="W307" s="72"/>
      <c r="X307" s="73"/>
    </row>
    <row r="308" spans="1:24" ht="14.4" x14ac:dyDescent="0.2">
      <c r="A308" s="107" t="s">
        <v>692</v>
      </c>
      <c r="B308" s="107" t="s">
        <v>693</v>
      </c>
      <c r="C308" s="98" t="str">
        <f t="shared" si="9"/>
        <v>21375102 MUSEO NACIONAL DE COSTA RICA</v>
      </c>
      <c r="D308" s="49" t="s">
        <v>686</v>
      </c>
      <c r="E308" s="49" t="s">
        <v>332</v>
      </c>
      <c r="F308" s="49" t="s">
        <v>333</v>
      </c>
      <c r="G308" s="48">
        <v>100000</v>
      </c>
      <c r="H308" s="48">
        <v>100000</v>
      </c>
      <c r="I308" s="48">
        <v>75000</v>
      </c>
      <c r="J308" s="48">
        <v>0</v>
      </c>
      <c r="K308" s="48">
        <v>0</v>
      </c>
      <c r="L308" s="48">
        <v>0</v>
      </c>
      <c r="M308" s="48">
        <v>0</v>
      </c>
      <c r="N308" s="48">
        <v>0</v>
      </c>
      <c r="O308" s="48">
        <v>100000</v>
      </c>
      <c r="P308" s="102">
        <f t="shared" si="10"/>
        <v>0</v>
      </c>
      <c r="Q308" s="71"/>
      <c r="R308" s="71"/>
      <c r="S308" s="72"/>
      <c r="T308" s="72"/>
      <c r="U308" s="72"/>
      <c r="V308" s="72"/>
      <c r="W308" s="72"/>
      <c r="X308" s="73"/>
    </row>
    <row r="309" spans="1:24" ht="14.4" x14ac:dyDescent="0.2">
      <c r="A309" s="107" t="s">
        <v>692</v>
      </c>
      <c r="B309" s="107" t="s">
        <v>693</v>
      </c>
      <c r="C309" s="98" t="str">
        <f t="shared" si="9"/>
        <v>21375102 MUSEO NACIONAL DE COSTA RICA</v>
      </c>
      <c r="D309" s="49" t="s">
        <v>686</v>
      </c>
      <c r="E309" s="49" t="s">
        <v>334</v>
      </c>
      <c r="F309" s="49" t="s">
        <v>335</v>
      </c>
      <c r="G309" s="48">
        <v>8370000</v>
      </c>
      <c r="H309" s="48">
        <v>8674000</v>
      </c>
      <c r="I309" s="48">
        <v>6429500</v>
      </c>
      <c r="J309" s="48">
        <v>0</v>
      </c>
      <c r="K309" s="48">
        <v>0</v>
      </c>
      <c r="L309" s="48">
        <v>0</v>
      </c>
      <c r="M309" s="48">
        <v>2396232.7999999998</v>
      </c>
      <c r="N309" s="48">
        <v>0</v>
      </c>
      <c r="O309" s="48">
        <v>6277767.2000000002</v>
      </c>
      <c r="P309" s="102">
        <f t="shared" si="10"/>
        <v>0.27625464606871108</v>
      </c>
      <c r="Q309" s="71"/>
      <c r="R309" s="71"/>
      <c r="S309" s="72"/>
      <c r="T309" s="72"/>
      <c r="U309" s="72"/>
      <c r="V309" s="72"/>
      <c r="W309" s="72"/>
      <c r="X309" s="73"/>
    </row>
    <row r="310" spans="1:24" ht="14.4" x14ac:dyDescent="0.2">
      <c r="A310" s="107" t="s">
        <v>692</v>
      </c>
      <c r="B310" s="107" t="s">
        <v>693</v>
      </c>
      <c r="C310" s="98" t="str">
        <f t="shared" si="9"/>
        <v>21375102 MUSEO NACIONAL DE COSTA RICA</v>
      </c>
      <c r="D310" s="49" t="s">
        <v>686</v>
      </c>
      <c r="E310" s="49" t="s">
        <v>372</v>
      </c>
      <c r="F310" s="49" t="s">
        <v>373</v>
      </c>
      <c r="G310" s="48">
        <v>61711922</v>
      </c>
      <c r="H310" s="48">
        <v>61711922</v>
      </c>
      <c r="I310" s="48">
        <v>58249345</v>
      </c>
      <c r="J310" s="48">
        <v>0</v>
      </c>
      <c r="K310" s="48">
        <v>0</v>
      </c>
      <c r="L310" s="48">
        <v>0</v>
      </c>
      <c r="M310" s="48">
        <v>30348633.920000002</v>
      </c>
      <c r="N310" s="48">
        <v>30348633.920000002</v>
      </c>
      <c r="O310" s="48">
        <v>31363288.079999998</v>
      </c>
      <c r="P310" s="102">
        <f t="shared" si="10"/>
        <v>0.49177910744701814</v>
      </c>
      <c r="Q310" s="71"/>
      <c r="R310" s="71"/>
      <c r="S310" s="72"/>
      <c r="T310" s="72"/>
      <c r="U310" s="72"/>
      <c r="V310" s="72"/>
      <c r="W310" s="72"/>
      <c r="X310" s="73"/>
    </row>
    <row r="311" spans="1:24" ht="14.4" x14ac:dyDescent="0.2">
      <c r="A311" s="107" t="s">
        <v>692</v>
      </c>
      <c r="B311" s="107" t="s">
        <v>693</v>
      </c>
      <c r="C311" s="98" t="str">
        <f t="shared" si="9"/>
        <v>21375102 MUSEO NACIONAL DE COSTA RICA</v>
      </c>
      <c r="D311" s="49" t="s">
        <v>686</v>
      </c>
      <c r="E311" s="49" t="s">
        <v>374</v>
      </c>
      <c r="F311" s="49" t="s">
        <v>375</v>
      </c>
      <c r="G311" s="48">
        <v>33011922</v>
      </c>
      <c r="H311" s="48">
        <v>33011922</v>
      </c>
      <c r="I311" s="48">
        <v>32724345</v>
      </c>
      <c r="J311" s="48">
        <v>0</v>
      </c>
      <c r="K311" s="48">
        <v>0</v>
      </c>
      <c r="L311" s="48">
        <v>0</v>
      </c>
      <c r="M311" s="48">
        <v>18557960.84</v>
      </c>
      <c r="N311" s="48">
        <v>18557960.84</v>
      </c>
      <c r="O311" s="48">
        <v>14453961.16</v>
      </c>
      <c r="P311" s="102">
        <f t="shared" si="10"/>
        <v>0.56215935685295759</v>
      </c>
      <c r="Q311" s="71"/>
      <c r="R311" s="71"/>
      <c r="S311" s="72"/>
      <c r="T311" s="72"/>
      <c r="U311" s="72"/>
      <c r="V311" s="72"/>
      <c r="W311" s="72"/>
      <c r="X311" s="73"/>
    </row>
    <row r="312" spans="1:24" ht="14.4" x14ac:dyDescent="0.2">
      <c r="A312" s="107" t="s">
        <v>692</v>
      </c>
      <c r="B312" s="107" t="s">
        <v>693</v>
      </c>
      <c r="C312" s="98" t="str">
        <f t="shared" si="9"/>
        <v>21375102 MUSEO NACIONAL DE COSTA RICA</v>
      </c>
      <c r="D312" s="49" t="s">
        <v>686</v>
      </c>
      <c r="E312" s="49" t="s">
        <v>379</v>
      </c>
      <c r="F312" s="49" t="s">
        <v>377</v>
      </c>
      <c r="G312" s="48">
        <v>28477317</v>
      </c>
      <c r="H312" s="48">
        <v>28477317</v>
      </c>
      <c r="I312" s="48">
        <v>28229242</v>
      </c>
      <c r="J312" s="48">
        <v>0</v>
      </c>
      <c r="K312" s="48">
        <v>0</v>
      </c>
      <c r="L312" s="48">
        <v>0</v>
      </c>
      <c r="M312" s="48">
        <v>16008790.390000001</v>
      </c>
      <c r="N312" s="48">
        <v>16008790.390000001</v>
      </c>
      <c r="O312" s="48">
        <v>12468526.609999999</v>
      </c>
      <c r="P312" s="102">
        <f t="shared" si="10"/>
        <v>0.56215936318719917</v>
      </c>
      <c r="Q312" s="71"/>
      <c r="R312" s="71"/>
      <c r="S312" s="72"/>
      <c r="T312" s="72"/>
      <c r="U312" s="72"/>
      <c r="V312" s="72"/>
      <c r="W312" s="72"/>
      <c r="X312" s="73"/>
    </row>
    <row r="313" spans="1:24" ht="14.4" x14ac:dyDescent="0.2">
      <c r="A313" s="107" t="s">
        <v>692</v>
      </c>
      <c r="B313" s="107" t="s">
        <v>693</v>
      </c>
      <c r="C313" s="98" t="str">
        <f t="shared" si="9"/>
        <v>21375102 MUSEO NACIONAL DE COSTA RICA</v>
      </c>
      <c r="D313" s="49" t="s">
        <v>686</v>
      </c>
      <c r="E313" s="49" t="s">
        <v>400</v>
      </c>
      <c r="F313" s="49" t="s">
        <v>398</v>
      </c>
      <c r="G313" s="48">
        <v>4534605</v>
      </c>
      <c r="H313" s="48">
        <v>4534605</v>
      </c>
      <c r="I313" s="48">
        <v>4495103</v>
      </c>
      <c r="J313" s="48">
        <v>0</v>
      </c>
      <c r="K313" s="48">
        <v>0</v>
      </c>
      <c r="L313" s="48">
        <v>0</v>
      </c>
      <c r="M313" s="48">
        <v>2549170.4500000002</v>
      </c>
      <c r="N313" s="48">
        <v>2549170.4500000002</v>
      </c>
      <c r="O313" s="48">
        <v>1985434.55</v>
      </c>
      <c r="P313" s="102">
        <f t="shared" si="10"/>
        <v>0.56215931707392375</v>
      </c>
      <c r="Q313" s="71"/>
      <c r="R313" s="71"/>
      <c r="S313" s="72"/>
      <c r="T313" s="72"/>
      <c r="U313" s="72"/>
      <c r="V313" s="72"/>
      <c r="W313" s="72"/>
      <c r="X313" s="73"/>
    </row>
    <row r="314" spans="1:24" ht="14.4" x14ac:dyDescent="0.2">
      <c r="A314" s="107" t="s">
        <v>692</v>
      </c>
      <c r="B314" s="107" t="s">
        <v>693</v>
      </c>
      <c r="C314" s="98" t="str">
        <f t="shared" si="9"/>
        <v>21375102 MUSEO NACIONAL DE COSTA RICA</v>
      </c>
      <c r="D314" s="49" t="s">
        <v>686</v>
      </c>
      <c r="E314" s="49" t="s">
        <v>608</v>
      </c>
      <c r="F314" s="49" t="s">
        <v>609</v>
      </c>
      <c r="G314" s="48">
        <v>28700000</v>
      </c>
      <c r="H314" s="48">
        <v>28700000</v>
      </c>
      <c r="I314" s="48">
        <v>25525000</v>
      </c>
      <c r="J314" s="48">
        <v>0</v>
      </c>
      <c r="K314" s="48">
        <v>0</v>
      </c>
      <c r="L314" s="48">
        <v>0</v>
      </c>
      <c r="M314" s="48">
        <v>11790673.08</v>
      </c>
      <c r="N314" s="48">
        <v>11790673.08</v>
      </c>
      <c r="O314" s="48">
        <v>16909326.920000002</v>
      </c>
      <c r="P314" s="102">
        <f t="shared" si="10"/>
        <v>0.41082484599303137</v>
      </c>
      <c r="Q314" s="71"/>
      <c r="R314" s="71"/>
      <c r="S314" s="72"/>
      <c r="T314" s="72"/>
      <c r="U314" s="72"/>
      <c r="V314" s="72"/>
      <c r="W314" s="72"/>
      <c r="X314" s="73"/>
    </row>
    <row r="315" spans="1:24" ht="14.4" x14ac:dyDescent="0.2">
      <c r="A315" s="107" t="s">
        <v>692</v>
      </c>
      <c r="B315" s="107" t="s">
        <v>693</v>
      </c>
      <c r="C315" s="98" t="str">
        <f t="shared" si="9"/>
        <v>21375102 MUSEO NACIONAL DE COSTA RICA</v>
      </c>
      <c r="D315" s="49" t="s">
        <v>686</v>
      </c>
      <c r="E315" s="49" t="s">
        <v>610</v>
      </c>
      <c r="F315" s="49" t="s">
        <v>611</v>
      </c>
      <c r="G315" s="48">
        <v>12700000</v>
      </c>
      <c r="H315" s="48">
        <v>12700000</v>
      </c>
      <c r="I315" s="48">
        <v>9525000</v>
      </c>
      <c r="J315" s="48">
        <v>0</v>
      </c>
      <c r="K315" s="48">
        <v>0</v>
      </c>
      <c r="L315" s="48">
        <v>0</v>
      </c>
      <c r="M315" s="48">
        <v>3478951.3</v>
      </c>
      <c r="N315" s="48">
        <v>3478951.3</v>
      </c>
      <c r="O315" s="48">
        <v>9221048.6999999993</v>
      </c>
      <c r="P315" s="102">
        <f t="shared" si="10"/>
        <v>0.27393317322834643</v>
      </c>
      <c r="Q315" s="71"/>
      <c r="R315" s="71"/>
      <c r="S315" s="72"/>
      <c r="T315" s="72"/>
      <c r="U315" s="72"/>
      <c r="V315" s="72"/>
      <c r="W315" s="72"/>
      <c r="X315" s="73"/>
    </row>
    <row r="316" spans="1:24" ht="14.4" x14ac:dyDescent="0.2">
      <c r="A316" s="107" t="s">
        <v>692</v>
      </c>
      <c r="B316" s="107" t="s">
        <v>693</v>
      </c>
      <c r="C316" s="98" t="str">
        <f t="shared" si="9"/>
        <v>21375102 MUSEO NACIONAL DE COSTA RICA</v>
      </c>
      <c r="D316" s="49" t="s">
        <v>686</v>
      </c>
      <c r="E316" s="49" t="s">
        <v>612</v>
      </c>
      <c r="F316" s="49" t="s">
        <v>613</v>
      </c>
      <c r="G316" s="48">
        <v>16000000</v>
      </c>
      <c r="H316" s="48">
        <v>16000000</v>
      </c>
      <c r="I316" s="48">
        <v>16000000</v>
      </c>
      <c r="J316" s="48">
        <v>0</v>
      </c>
      <c r="K316" s="48">
        <v>0</v>
      </c>
      <c r="L316" s="48">
        <v>0</v>
      </c>
      <c r="M316" s="48">
        <v>8311721.7800000003</v>
      </c>
      <c r="N316" s="48">
        <v>8311721.7800000003</v>
      </c>
      <c r="O316" s="48">
        <v>7688278.2199999997</v>
      </c>
      <c r="P316" s="102">
        <f t="shared" si="10"/>
        <v>0.51948261125000006</v>
      </c>
      <c r="Q316" s="71"/>
      <c r="R316" s="71"/>
      <c r="S316" s="72"/>
      <c r="T316" s="72"/>
      <c r="U316" s="72"/>
      <c r="V316" s="72"/>
      <c r="W316" s="72"/>
      <c r="X316" s="73"/>
    </row>
    <row r="317" spans="1:24" ht="14.4" x14ac:dyDescent="0.2">
      <c r="A317" s="107" t="s">
        <v>692</v>
      </c>
      <c r="B317" s="107" t="s">
        <v>693</v>
      </c>
      <c r="C317" s="98" t="str">
        <f t="shared" si="9"/>
        <v>21375102 MUSEO NACIONAL DE COSTA RICA</v>
      </c>
      <c r="D317" s="49" t="s">
        <v>686</v>
      </c>
      <c r="E317" s="49" t="s">
        <v>632</v>
      </c>
      <c r="F317" s="49" t="s">
        <v>633</v>
      </c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102">
        <f t="shared" si="10"/>
        <v>0</v>
      </c>
      <c r="Q317" s="71"/>
      <c r="R317" s="71"/>
      <c r="S317" s="72"/>
      <c r="T317" s="72"/>
      <c r="U317" s="72"/>
      <c r="V317" s="72"/>
      <c r="W317" s="72"/>
      <c r="X317" s="73"/>
    </row>
    <row r="318" spans="1:24" ht="14.4" x14ac:dyDescent="0.2">
      <c r="A318" s="107" t="s">
        <v>692</v>
      </c>
      <c r="B318" s="107" t="s">
        <v>693</v>
      </c>
      <c r="C318" s="98" t="str">
        <f t="shared" si="9"/>
        <v>21375102 MUSEO NACIONAL DE COSTA RICA</v>
      </c>
      <c r="D318" s="49" t="s">
        <v>686</v>
      </c>
      <c r="E318" s="49" t="s">
        <v>634</v>
      </c>
      <c r="F318" s="49" t="s">
        <v>635</v>
      </c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102">
        <f t="shared" si="10"/>
        <v>0</v>
      </c>
      <c r="Q318" s="71"/>
      <c r="R318" s="71"/>
      <c r="S318" s="72"/>
      <c r="T318" s="72"/>
      <c r="U318" s="72"/>
      <c r="V318" s="72"/>
      <c r="W318" s="72"/>
      <c r="X318" s="73"/>
    </row>
    <row r="319" spans="1:24" ht="14.4" x14ac:dyDescent="0.2">
      <c r="A319" s="107" t="s">
        <v>692</v>
      </c>
      <c r="B319" s="107" t="s">
        <v>693</v>
      </c>
      <c r="C319" s="99" t="str">
        <f t="shared" si="9"/>
        <v>21375102 MUSEO NACIONAL DE COSTA RICA</v>
      </c>
      <c r="D319" s="49" t="s">
        <v>690</v>
      </c>
      <c r="E319" s="49" t="s">
        <v>336</v>
      </c>
      <c r="F319" s="49" t="s">
        <v>337</v>
      </c>
      <c r="G319" s="48">
        <v>36000000</v>
      </c>
      <c r="H319" s="48">
        <v>36000000</v>
      </c>
      <c r="I319" s="48">
        <v>36000000</v>
      </c>
      <c r="J319" s="48">
        <v>0</v>
      </c>
      <c r="K319" s="48">
        <v>0</v>
      </c>
      <c r="L319" s="48">
        <v>0</v>
      </c>
      <c r="M319" s="48">
        <v>10672672</v>
      </c>
      <c r="N319" s="48">
        <v>0</v>
      </c>
      <c r="O319" s="48">
        <v>25327328</v>
      </c>
      <c r="P319" s="102">
        <f t="shared" si="10"/>
        <v>0.29646311111111112</v>
      </c>
      <c r="Q319" s="71"/>
      <c r="R319" s="71"/>
      <c r="S319" s="72"/>
      <c r="T319" s="72"/>
      <c r="U319" s="72"/>
      <c r="V319" s="72"/>
      <c r="W319" s="72"/>
      <c r="X319" s="73"/>
    </row>
    <row r="320" spans="1:24" ht="14.4" x14ac:dyDescent="0.2">
      <c r="A320" s="107" t="s">
        <v>692</v>
      </c>
      <c r="B320" s="107" t="s">
        <v>693</v>
      </c>
      <c r="C320" s="98" t="str">
        <f t="shared" si="9"/>
        <v>21375102 MUSEO NACIONAL DE COSTA RICA</v>
      </c>
      <c r="D320" s="49" t="s">
        <v>690</v>
      </c>
      <c r="E320" s="49" t="s">
        <v>338</v>
      </c>
      <c r="F320" s="49" t="s">
        <v>339</v>
      </c>
      <c r="G320" s="48">
        <v>16000000</v>
      </c>
      <c r="H320" s="48">
        <v>16000000</v>
      </c>
      <c r="I320" s="48">
        <v>16000000</v>
      </c>
      <c r="J320" s="48">
        <v>0</v>
      </c>
      <c r="K320" s="48">
        <v>0</v>
      </c>
      <c r="L320" s="48">
        <v>0</v>
      </c>
      <c r="M320" s="48">
        <v>10672672</v>
      </c>
      <c r="N320" s="48">
        <v>0</v>
      </c>
      <c r="O320" s="48">
        <v>5327328</v>
      </c>
      <c r="P320" s="102">
        <f t="shared" si="10"/>
        <v>0.66704200000000002</v>
      </c>
      <c r="Q320" s="71"/>
      <c r="R320" s="71"/>
      <c r="S320" s="72"/>
      <c r="T320" s="72"/>
      <c r="U320" s="72"/>
      <c r="V320" s="72"/>
      <c r="W320" s="72"/>
      <c r="X320" s="73"/>
    </row>
    <row r="321" spans="1:24" ht="14.4" x14ac:dyDescent="0.2">
      <c r="A321" s="107" t="s">
        <v>692</v>
      </c>
      <c r="B321" s="107" t="s">
        <v>693</v>
      </c>
      <c r="C321" s="98" t="str">
        <f t="shared" si="9"/>
        <v>21375102 MUSEO NACIONAL DE COSTA RICA</v>
      </c>
      <c r="D321" s="49" t="s">
        <v>690</v>
      </c>
      <c r="E321" s="49" t="s">
        <v>346</v>
      </c>
      <c r="F321" s="49" t="s">
        <v>347</v>
      </c>
      <c r="G321" s="48">
        <v>3000000</v>
      </c>
      <c r="H321" s="48">
        <v>3000000</v>
      </c>
      <c r="I321" s="48">
        <v>3000000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3000000</v>
      </c>
      <c r="P321" s="102">
        <f t="shared" si="10"/>
        <v>0</v>
      </c>
      <c r="Q321" s="71"/>
      <c r="R321" s="71"/>
      <c r="S321" s="72"/>
      <c r="T321" s="72"/>
      <c r="U321" s="72"/>
      <c r="V321" s="72"/>
      <c r="W321" s="72"/>
      <c r="X321" s="73"/>
    </row>
    <row r="322" spans="1:24" ht="14.4" x14ac:dyDescent="0.2">
      <c r="A322" s="107" t="s">
        <v>692</v>
      </c>
      <c r="B322" s="107" t="s">
        <v>693</v>
      </c>
      <c r="C322" s="98" t="str">
        <f t="shared" si="9"/>
        <v>21375102 MUSEO NACIONAL DE COSTA RICA</v>
      </c>
      <c r="D322" s="49" t="s">
        <v>690</v>
      </c>
      <c r="E322" s="49" t="s">
        <v>348</v>
      </c>
      <c r="F322" s="49" t="s">
        <v>349</v>
      </c>
      <c r="G322" s="48">
        <v>13000000</v>
      </c>
      <c r="H322" s="48">
        <v>13000000</v>
      </c>
      <c r="I322" s="48">
        <v>13000000</v>
      </c>
      <c r="J322" s="48">
        <v>0</v>
      </c>
      <c r="K322" s="48">
        <v>0</v>
      </c>
      <c r="L322" s="48">
        <v>0</v>
      </c>
      <c r="M322" s="48">
        <v>10672672</v>
      </c>
      <c r="N322" s="48">
        <v>0</v>
      </c>
      <c r="O322" s="48">
        <v>2327328</v>
      </c>
      <c r="P322" s="102">
        <f t="shared" si="10"/>
        <v>0.82097476923076929</v>
      </c>
      <c r="Q322" s="71"/>
      <c r="R322" s="71"/>
      <c r="S322" s="72"/>
      <c r="T322" s="72"/>
      <c r="U322" s="72"/>
      <c r="V322" s="72"/>
      <c r="W322" s="72"/>
      <c r="X322" s="73"/>
    </row>
    <row r="323" spans="1:24" ht="14.4" x14ac:dyDescent="0.2">
      <c r="A323" s="107" t="s">
        <v>692</v>
      </c>
      <c r="B323" s="107" t="s">
        <v>693</v>
      </c>
      <c r="C323" s="98" t="str">
        <f t="shared" si="9"/>
        <v>21375102 MUSEO NACIONAL DE COSTA RICA</v>
      </c>
      <c r="D323" s="49" t="s">
        <v>690</v>
      </c>
      <c r="E323" s="49" t="s">
        <v>364</v>
      </c>
      <c r="F323" s="49" t="s">
        <v>365</v>
      </c>
      <c r="G323" s="48">
        <v>20000000</v>
      </c>
      <c r="H323" s="48">
        <v>20000000</v>
      </c>
      <c r="I323" s="48">
        <v>20000000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20000000</v>
      </c>
      <c r="P323" s="102">
        <f t="shared" si="10"/>
        <v>0</v>
      </c>
      <c r="Q323" s="71"/>
      <c r="R323" s="71"/>
      <c r="S323" s="72"/>
      <c r="T323" s="72"/>
      <c r="U323" s="72"/>
      <c r="V323" s="72"/>
      <c r="W323" s="72"/>
      <c r="X323" s="73"/>
    </row>
    <row r="324" spans="1:24" ht="14.4" x14ac:dyDescent="0.2">
      <c r="A324" s="107" t="s">
        <v>692</v>
      </c>
      <c r="B324" s="107" t="s">
        <v>693</v>
      </c>
      <c r="C324" s="99" t="str">
        <f t="shared" si="9"/>
        <v>21375102 MUSEO NACIONAL DE COSTA RICA</v>
      </c>
      <c r="D324" s="49" t="s">
        <v>690</v>
      </c>
      <c r="E324" s="49" t="s">
        <v>368</v>
      </c>
      <c r="F324" s="49" t="s">
        <v>369</v>
      </c>
      <c r="G324" s="48">
        <v>20000000</v>
      </c>
      <c r="H324" s="48">
        <v>20000000</v>
      </c>
      <c r="I324" s="48">
        <v>20000000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20000000</v>
      </c>
      <c r="P324" s="104">
        <f t="shared" si="10"/>
        <v>0</v>
      </c>
      <c r="Q324" s="71"/>
      <c r="R324" s="71"/>
      <c r="S324" s="72"/>
      <c r="T324" s="72"/>
      <c r="U324" s="72"/>
      <c r="V324" s="72"/>
      <c r="W324" s="72"/>
      <c r="X324" s="73"/>
    </row>
    <row r="325" spans="1:24" ht="14.4" x14ac:dyDescent="0.2">
      <c r="A325" s="66" t="s">
        <v>694</v>
      </c>
      <c r="B325" s="66" t="s">
        <v>695</v>
      </c>
      <c r="C325" s="98" t="str">
        <f t="shared" si="9"/>
        <v>21375103 MUSEO DE ARTE COSTARRICENSE</v>
      </c>
      <c r="D325" s="105" t="s">
        <v>686</v>
      </c>
      <c r="E325" s="66" t="s">
        <v>687</v>
      </c>
      <c r="F325" s="66" t="s">
        <v>687</v>
      </c>
      <c r="G325" s="67">
        <v>1727065063</v>
      </c>
      <c r="H325" s="67">
        <v>1730065063</v>
      </c>
      <c r="I325" s="48">
        <v>1465705302.76</v>
      </c>
      <c r="J325" s="48">
        <v>0</v>
      </c>
      <c r="K325" s="48">
        <v>0</v>
      </c>
      <c r="L325" s="48">
        <v>0</v>
      </c>
      <c r="M325" s="67">
        <v>746653215</v>
      </c>
      <c r="N325" s="67">
        <v>675619720.00999999</v>
      </c>
      <c r="O325" s="67">
        <v>983411848</v>
      </c>
      <c r="P325" s="103">
        <f t="shared" si="10"/>
        <v>0.43157522278686694</v>
      </c>
      <c r="Q325" s="71"/>
      <c r="R325" s="71"/>
      <c r="S325" s="72"/>
      <c r="T325" s="72"/>
      <c r="U325" s="72"/>
      <c r="V325" s="72"/>
      <c r="W325" s="72"/>
      <c r="X325" s="73"/>
    </row>
    <row r="326" spans="1:24" ht="14.4" x14ac:dyDescent="0.2">
      <c r="A326" s="107" t="s">
        <v>694</v>
      </c>
      <c r="B326" s="107" t="s">
        <v>695</v>
      </c>
      <c r="C326" s="98" t="str">
        <f t="shared" ref="C326:C389" si="11">+CONCATENATE(A326," ",B326)</f>
        <v>21375103 MUSEO DE ARTE COSTARRICENSE</v>
      </c>
      <c r="D326" s="49" t="s">
        <v>686</v>
      </c>
      <c r="E326" s="49" t="s">
        <v>10</v>
      </c>
      <c r="F326" s="49" t="s">
        <v>11</v>
      </c>
      <c r="G326" s="48">
        <v>950037989</v>
      </c>
      <c r="H326" s="48">
        <v>950037989</v>
      </c>
      <c r="I326" s="48">
        <v>896527843</v>
      </c>
      <c r="J326" s="48">
        <v>0</v>
      </c>
      <c r="K326" s="48">
        <v>0</v>
      </c>
      <c r="L326" s="48">
        <v>0</v>
      </c>
      <c r="M326" s="48">
        <v>465582533.74000001</v>
      </c>
      <c r="N326" s="48">
        <v>404238713.06</v>
      </c>
      <c r="O326" s="48">
        <v>484455455.25999999</v>
      </c>
      <c r="P326" s="102">
        <f t="shared" ref="P326:P389" si="12">+IFERROR(M326/H326,0)</f>
        <v>0.49006728060429172</v>
      </c>
      <c r="Q326" s="71"/>
      <c r="R326" s="71"/>
      <c r="S326" s="72"/>
      <c r="T326" s="72"/>
      <c r="U326" s="72"/>
      <c r="V326" s="72"/>
      <c r="W326" s="72"/>
      <c r="X326" s="73"/>
    </row>
    <row r="327" spans="1:24" ht="14.4" x14ac:dyDescent="0.2">
      <c r="A327" s="107" t="s">
        <v>694</v>
      </c>
      <c r="B327" s="107" t="s">
        <v>695</v>
      </c>
      <c r="C327" s="98" t="str">
        <f t="shared" si="11"/>
        <v>21375103 MUSEO DE ARTE COSTARRICENSE</v>
      </c>
      <c r="D327" s="49" t="s">
        <v>686</v>
      </c>
      <c r="E327" s="49" t="s">
        <v>12</v>
      </c>
      <c r="F327" s="49" t="s">
        <v>13</v>
      </c>
      <c r="G327" s="48">
        <v>497065600</v>
      </c>
      <c r="H327" s="48">
        <v>530847723</v>
      </c>
      <c r="I327" s="48">
        <v>486242922</v>
      </c>
      <c r="J327" s="48">
        <v>0</v>
      </c>
      <c r="K327" s="48">
        <v>0</v>
      </c>
      <c r="L327" s="48">
        <v>0</v>
      </c>
      <c r="M327" s="48">
        <v>240493869.09</v>
      </c>
      <c r="N327" s="48">
        <v>203313467.34</v>
      </c>
      <c r="O327" s="48">
        <v>290353853.91000003</v>
      </c>
      <c r="P327" s="102">
        <f t="shared" si="12"/>
        <v>0.45303739409653643</v>
      </c>
      <c r="Q327" s="71"/>
      <c r="R327" s="71"/>
      <c r="S327" s="72"/>
      <c r="T327" s="72"/>
      <c r="U327" s="72"/>
      <c r="V327" s="72"/>
      <c r="W327" s="72"/>
      <c r="X327" s="73"/>
    </row>
    <row r="328" spans="1:24" ht="14.4" x14ac:dyDescent="0.2">
      <c r="A328" s="107" t="s">
        <v>694</v>
      </c>
      <c r="B328" s="107" t="s">
        <v>695</v>
      </c>
      <c r="C328" s="98" t="str">
        <f t="shared" si="11"/>
        <v>21375103 MUSEO DE ARTE COSTARRICENSE</v>
      </c>
      <c r="D328" s="49" t="s">
        <v>686</v>
      </c>
      <c r="E328" s="49" t="s">
        <v>14</v>
      </c>
      <c r="F328" s="49" t="s">
        <v>15</v>
      </c>
      <c r="G328" s="48">
        <v>483165600</v>
      </c>
      <c r="H328" s="48">
        <v>516947723</v>
      </c>
      <c r="I328" s="48">
        <v>485142922</v>
      </c>
      <c r="J328" s="48">
        <v>0</v>
      </c>
      <c r="K328" s="48">
        <v>0</v>
      </c>
      <c r="L328" s="48">
        <v>0</v>
      </c>
      <c r="M328" s="48">
        <v>239544740.47999999</v>
      </c>
      <c r="N328" s="48">
        <v>202364338.72999999</v>
      </c>
      <c r="O328" s="48">
        <v>277402982.51999998</v>
      </c>
      <c r="P328" s="102">
        <f t="shared" si="12"/>
        <v>0.46338291053851877</v>
      </c>
      <c r="Q328" s="71"/>
      <c r="R328" s="71"/>
      <c r="S328" s="72"/>
      <c r="T328" s="72"/>
      <c r="U328" s="72"/>
      <c r="V328" s="72"/>
      <c r="W328" s="72"/>
      <c r="X328" s="73"/>
    </row>
    <row r="329" spans="1:24" ht="14.4" x14ac:dyDescent="0.2">
      <c r="A329" s="107" t="s">
        <v>694</v>
      </c>
      <c r="B329" s="107" t="s">
        <v>695</v>
      </c>
      <c r="C329" s="98" t="str">
        <f t="shared" si="11"/>
        <v>21375103 MUSEO DE ARTE COSTARRICENSE</v>
      </c>
      <c r="D329" s="49" t="s">
        <v>686</v>
      </c>
      <c r="E329" s="49" t="s">
        <v>16</v>
      </c>
      <c r="F329" s="49" t="s">
        <v>17</v>
      </c>
      <c r="G329" s="48">
        <v>4100000</v>
      </c>
      <c r="H329" s="48">
        <v>4100000</v>
      </c>
      <c r="I329" s="48">
        <v>1100000</v>
      </c>
      <c r="J329" s="48">
        <v>0</v>
      </c>
      <c r="K329" s="48">
        <v>0</v>
      </c>
      <c r="L329" s="48">
        <v>0</v>
      </c>
      <c r="M329" s="48">
        <v>949128.61</v>
      </c>
      <c r="N329" s="48">
        <v>949128.61</v>
      </c>
      <c r="O329" s="48">
        <v>3150871.39</v>
      </c>
      <c r="P329" s="102">
        <f t="shared" si="12"/>
        <v>0.23149478292682926</v>
      </c>
      <c r="Q329" s="71"/>
      <c r="R329" s="71"/>
      <c r="S329" s="72"/>
      <c r="T329" s="72"/>
      <c r="U329" s="72"/>
      <c r="V329" s="72"/>
      <c r="W329" s="72"/>
      <c r="X329" s="73"/>
    </row>
    <row r="330" spans="1:24" ht="14.4" x14ac:dyDescent="0.2">
      <c r="A330" s="107" t="s">
        <v>694</v>
      </c>
      <c r="B330" s="107" t="s">
        <v>695</v>
      </c>
      <c r="C330" s="98" t="str">
        <f t="shared" si="11"/>
        <v>21375103 MUSEO DE ARTE COSTARRICENSE</v>
      </c>
      <c r="D330" s="49" t="s">
        <v>686</v>
      </c>
      <c r="E330" s="49" t="s">
        <v>18</v>
      </c>
      <c r="F330" s="49" t="s">
        <v>19</v>
      </c>
      <c r="G330" s="48">
        <v>9800000</v>
      </c>
      <c r="H330" s="48">
        <v>9800000</v>
      </c>
      <c r="I330" s="48">
        <v>0</v>
      </c>
      <c r="J330" s="48">
        <v>0</v>
      </c>
      <c r="K330" s="48">
        <v>0</v>
      </c>
      <c r="L330" s="48">
        <v>0</v>
      </c>
      <c r="M330" s="48">
        <v>0</v>
      </c>
      <c r="N330" s="48">
        <v>0</v>
      </c>
      <c r="O330" s="48">
        <v>9800000</v>
      </c>
      <c r="P330" s="102">
        <f t="shared" si="12"/>
        <v>0</v>
      </c>
      <c r="Q330" s="71"/>
      <c r="R330" s="71"/>
      <c r="S330" s="72"/>
      <c r="T330" s="72"/>
      <c r="U330" s="72"/>
      <c r="V330" s="72"/>
      <c r="W330" s="72"/>
      <c r="X330" s="73"/>
    </row>
    <row r="331" spans="1:24" ht="14.4" x14ac:dyDescent="0.2">
      <c r="A331" s="107" t="s">
        <v>694</v>
      </c>
      <c r="B331" s="107" t="s">
        <v>695</v>
      </c>
      <c r="C331" s="98" t="str">
        <f t="shared" si="11"/>
        <v>21375103 MUSEO DE ARTE COSTARRICENSE</v>
      </c>
      <c r="D331" s="49" t="s">
        <v>686</v>
      </c>
      <c r="E331" s="49" t="s">
        <v>20</v>
      </c>
      <c r="F331" s="49" t="s">
        <v>21</v>
      </c>
      <c r="G331" s="48">
        <v>4300000</v>
      </c>
      <c r="H331" s="48">
        <v>4300000</v>
      </c>
      <c r="I331" s="48">
        <v>4300000</v>
      </c>
      <c r="J331" s="48">
        <v>0</v>
      </c>
      <c r="K331" s="48">
        <v>0</v>
      </c>
      <c r="L331" s="48">
        <v>0</v>
      </c>
      <c r="M331" s="48">
        <v>4299844.3899999997</v>
      </c>
      <c r="N331" s="48">
        <v>4226477.41</v>
      </c>
      <c r="O331" s="48">
        <v>155.61000000000001</v>
      </c>
      <c r="P331" s="102">
        <f t="shared" si="12"/>
        <v>0.99996381162790693</v>
      </c>
      <c r="Q331" s="71"/>
      <c r="R331" s="71"/>
      <c r="S331" s="72"/>
      <c r="T331" s="72"/>
      <c r="U331" s="72"/>
      <c r="V331" s="72"/>
      <c r="W331" s="72"/>
      <c r="X331" s="73"/>
    </row>
    <row r="332" spans="1:24" ht="14.4" x14ac:dyDescent="0.2">
      <c r="A332" s="107" t="s">
        <v>694</v>
      </c>
      <c r="B332" s="107" t="s">
        <v>695</v>
      </c>
      <c r="C332" s="98" t="str">
        <f t="shared" si="11"/>
        <v>21375103 MUSEO DE ARTE COSTARRICENSE</v>
      </c>
      <c r="D332" s="49" t="s">
        <v>686</v>
      </c>
      <c r="E332" s="49" t="s">
        <v>22</v>
      </c>
      <c r="F332" s="49" t="s">
        <v>23</v>
      </c>
      <c r="G332" s="48">
        <v>4300000</v>
      </c>
      <c r="H332" s="48">
        <v>4300000</v>
      </c>
      <c r="I332" s="48">
        <v>4300000</v>
      </c>
      <c r="J332" s="48">
        <v>0</v>
      </c>
      <c r="K332" s="48">
        <v>0</v>
      </c>
      <c r="L332" s="48">
        <v>0</v>
      </c>
      <c r="M332" s="48">
        <v>4299844.3899999997</v>
      </c>
      <c r="N332" s="48">
        <v>4226477.41</v>
      </c>
      <c r="O332" s="48">
        <v>155.61000000000001</v>
      </c>
      <c r="P332" s="102">
        <f t="shared" si="12"/>
        <v>0.99996381162790693</v>
      </c>
      <c r="Q332" s="71"/>
      <c r="R332" s="71"/>
      <c r="S332" s="72"/>
      <c r="T332" s="72"/>
      <c r="U332" s="72"/>
      <c r="V332" s="72"/>
      <c r="W332" s="72"/>
      <c r="X332" s="73"/>
    </row>
    <row r="333" spans="1:24" ht="14.4" x14ac:dyDescent="0.2">
      <c r="A333" s="107" t="s">
        <v>694</v>
      </c>
      <c r="B333" s="107" t="s">
        <v>695</v>
      </c>
      <c r="C333" s="98" t="str">
        <f t="shared" si="11"/>
        <v>21375103 MUSEO DE ARTE COSTARRICENSE</v>
      </c>
      <c r="D333" s="49" t="s">
        <v>686</v>
      </c>
      <c r="E333" s="49" t="s">
        <v>26</v>
      </c>
      <c r="F333" s="49" t="s">
        <v>27</v>
      </c>
      <c r="G333" s="48">
        <v>295600038</v>
      </c>
      <c r="H333" s="48">
        <v>261817915</v>
      </c>
      <c r="I333" s="48">
        <v>259168574</v>
      </c>
      <c r="J333" s="48">
        <v>0</v>
      </c>
      <c r="K333" s="48">
        <v>0</v>
      </c>
      <c r="L333" s="48">
        <v>0</v>
      </c>
      <c r="M333" s="48">
        <v>139195459.56999999</v>
      </c>
      <c r="N333" s="48">
        <v>125192805.62</v>
      </c>
      <c r="O333" s="48">
        <v>122622455.43000001</v>
      </c>
      <c r="P333" s="102">
        <f t="shared" si="12"/>
        <v>0.53164986654942992</v>
      </c>
      <c r="Q333" s="71"/>
      <c r="R333" s="71"/>
      <c r="S333" s="72"/>
      <c r="T333" s="72"/>
      <c r="U333" s="72"/>
      <c r="V333" s="72"/>
      <c r="W333" s="72"/>
      <c r="X333" s="73"/>
    </row>
    <row r="334" spans="1:24" ht="14.4" x14ac:dyDescent="0.2">
      <c r="A334" s="107" t="s">
        <v>694</v>
      </c>
      <c r="B334" s="107" t="s">
        <v>695</v>
      </c>
      <c r="C334" s="98" t="str">
        <f t="shared" si="11"/>
        <v>21375103 MUSEO DE ARTE COSTARRICENSE</v>
      </c>
      <c r="D334" s="49" t="s">
        <v>686</v>
      </c>
      <c r="E334" s="49" t="s">
        <v>28</v>
      </c>
      <c r="F334" s="49" t="s">
        <v>29</v>
      </c>
      <c r="G334" s="48">
        <v>110500000</v>
      </c>
      <c r="H334" s="48">
        <v>96475338</v>
      </c>
      <c r="I334" s="48">
        <v>96475338</v>
      </c>
      <c r="J334" s="48">
        <v>0</v>
      </c>
      <c r="K334" s="48">
        <v>0</v>
      </c>
      <c r="L334" s="48">
        <v>0</v>
      </c>
      <c r="M334" s="48">
        <v>58492222.539999999</v>
      </c>
      <c r="N334" s="48">
        <v>50173245.119999997</v>
      </c>
      <c r="O334" s="48">
        <v>37983115.460000001</v>
      </c>
      <c r="P334" s="102">
        <f t="shared" si="12"/>
        <v>0.60629196800533625</v>
      </c>
      <c r="Q334" s="71"/>
      <c r="R334" s="71"/>
      <c r="S334" s="72"/>
      <c r="T334" s="72"/>
      <c r="U334" s="72"/>
      <c r="V334" s="72"/>
      <c r="W334" s="72"/>
      <c r="X334" s="73"/>
    </row>
    <row r="335" spans="1:24" ht="14.4" x14ac:dyDescent="0.2">
      <c r="A335" s="107" t="s">
        <v>694</v>
      </c>
      <c r="B335" s="107" t="s">
        <v>695</v>
      </c>
      <c r="C335" s="98" t="str">
        <f t="shared" si="11"/>
        <v>21375103 MUSEO DE ARTE COSTARRICENSE</v>
      </c>
      <c r="D335" s="49" t="s">
        <v>686</v>
      </c>
      <c r="E335" s="49" t="s">
        <v>30</v>
      </c>
      <c r="F335" s="49" t="s">
        <v>31</v>
      </c>
      <c r="G335" s="48">
        <v>54988320</v>
      </c>
      <c r="H335" s="48">
        <v>48296760</v>
      </c>
      <c r="I335" s="48">
        <v>48296760</v>
      </c>
      <c r="J335" s="48">
        <v>0</v>
      </c>
      <c r="K335" s="48">
        <v>0</v>
      </c>
      <c r="L335" s="48">
        <v>0</v>
      </c>
      <c r="M335" s="48">
        <v>30732774.539999999</v>
      </c>
      <c r="N335" s="48">
        <v>26395344.5</v>
      </c>
      <c r="O335" s="48">
        <v>17563985.460000001</v>
      </c>
      <c r="P335" s="102">
        <f t="shared" si="12"/>
        <v>0.63633201357606595</v>
      </c>
      <c r="Q335" s="71"/>
      <c r="R335" s="71"/>
      <c r="S335" s="72"/>
      <c r="T335" s="72"/>
      <c r="U335" s="72"/>
      <c r="V335" s="72"/>
      <c r="W335" s="72"/>
      <c r="X335" s="73"/>
    </row>
    <row r="336" spans="1:24" ht="14.4" x14ac:dyDescent="0.2">
      <c r="A336" s="107" t="s">
        <v>694</v>
      </c>
      <c r="B336" s="107" t="s">
        <v>695</v>
      </c>
      <c r="C336" s="98" t="str">
        <f t="shared" si="11"/>
        <v>21375103 MUSEO DE ARTE COSTARRICENSE</v>
      </c>
      <c r="D336" s="49" t="s">
        <v>686</v>
      </c>
      <c r="E336" s="49" t="s">
        <v>32</v>
      </c>
      <c r="F336" s="49" t="s">
        <v>33</v>
      </c>
      <c r="G336" s="48">
        <v>61468187</v>
      </c>
      <c r="H336" s="48">
        <v>61468187</v>
      </c>
      <c r="I336" s="48">
        <v>58818846</v>
      </c>
      <c r="J336" s="48">
        <v>0</v>
      </c>
      <c r="K336" s="48">
        <v>0</v>
      </c>
      <c r="L336" s="48">
        <v>0</v>
      </c>
      <c r="M336" s="48">
        <v>279255.27</v>
      </c>
      <c r="N336" s="48">
        <v>279255.27</v>
      </c>
      <c r="O336" s="48">
        <v>61188931.729999997</v>
      </c>
      <c r="P336" s="102">
        <f t="shared" si="12"/>
        <v>4.5430861658568196E-3</v>
      </c>
      <c r="Q336" s="71"/>
      <c r="R336" s="71"/>
      <c r="S336" s="72"/>
      <c r="T336" s="72"/>
      <c r="U336" s="72"/>
      <c r="V336" s="72"/>
      <c r="W336" s="72"/>
      <c r="X336" s="73"/>
    </row>
    <row r="337" spans="1:24" ht="14.4" x14ac:dyDescent="0.2">
      <c r="A337" s="107" t="s">
        <v>694</v>
      </c>
      <c r="B337" s="107" t="s">
        <v>695</v>
      </c>
      <c r="C337" s="98" t="str">
        <f t="shared" si="11"/>
        <v>21375103 MUSEO DE ARTE COSTARRICENSE</v>
      </c>
      <c r="D337" s="49" t="s">
        <v>686</v>
      </c>
      <c r="E337" s="49" t="s">
        <v>34</v>
      </c>
      <c r="F337" s="49" t="s">
        <v>35</v>
      </c>
      <c r="G337" s="48">
        <v>53143531</v>
      </c>
      <c r="H337" s="48">
        <v>41673276</v>
      </c>
      <c r="I337" s="48">
        <v>41673276</v>
      </c>
      <c r="J337" s="48">
        <v>0</v>
      </c>
      <c r="K337" s="48">
        <v>0</v>
      </c>
      <c r="L337" s="48">
        <v>0</v>
      </c>
      <c r="M337" s="48">
        <v>40307026.609999999</v>
      </c>
      <c r="N337" s="48">
        <v>40307026.609999999</v>
      </c>
      <c r="O337" s="48">
        <v>1366249.39</v>
      </c>
      <c r="P337" s="102">
        <f t="shared" si="12"/>
        <v>0.96721521509372099</v>
      </c>
      <c r="Q337" s="71"/>
      <c r="R337" s="71"/>
      <c r="S337" s="72"/>
      <c r="T337" s="72"/>
      <c r="U337" s="72"/>
      <c r="V337" s="72"/>
      <c r="W337" s="72"/>
      <c r="X337" s="73"/>
    </row>
    <row r="338" spans="1:24" ht="14.4" x14ac:dyDescent="0.2">
      <c r="A338" s="107" t="s">
        <v>694</v>
      </c>
      <c r="B338" s="107" t="s">
        <v>695</v>
      </c>
      <c r="C338" s="98" t="str">
        <f t="shared" si="11"/>
        <v>21375103 MUSEO DE ARTE COSTARRICENSE</v>
      </c>
      <c r="D338" s="49" t="s">
        <v>686</v>
      </c>
      <c r="E338" s="49" t="s">
        <v>36</v>
      </c>
      <c r="F338" s="49" t="s">
        <v>37</v>
      </c>
      <c r="G338" s="48">
        <v>15500000</v>
      </c>
      <c r="H338" s="48">
        <v>13904354</v>
      </c>
      <c r="I338" s="48">
        <v>13904354</v>
      </c>
      <c r="J338" s="48">
        <v>0</v>
      </c>
      <c r="K338" s="48">
        <v>0</v>
      </c>
      <c r="L338" s="48">
        <v>0</v>
      </c>
      <c r="M338" s="48">
        <v>9384180.6099999994</v>
      </c>
      <c r="N338" s="48">
        <v>8037934.1200000001</v>
      </c>
      <c r="O338" s="48">
        <v>4520173.3899999997</v>
      </c>
      <c r="P338" s="102">
        <f t="shared" si="12"/>
        <v>0.67490950029034069</v>
      </c>
      <c r="Q338" s="71"/>
      <c r="R338" s="71"/>
      <c r="S338" s="72"/>
      <c r="T338" s="72"/>
      <c r="U338" s="72"/>
      <c r="V338" s="72"/>
      <c r="W338" s="72"/>
      <c r="X338" s="73"/>
    </row>
    <row r="339" spans="1:24" ht="14.4" x14ac:dyDescent="0.2">
      <c r="A339" s="107" t="s">
        <v>694</v>
      </c>
      <c r="B339" s="107" t="s">
        <v>695</v>
      </c>
      <c r="C339" s="98" t="str">
        <f t="shared" si="11"/>
        <v>21375103 MUSEO DE ARTE COSTARRICENSE</v>
      </c>
      <c r="D339" s="49" t="s">
        <v>686</v>
      </c>
      <c r="E339" s="49" t="s">
        <v>38</v>
      </c>
      <c r="F339" s="49" t="s">
        <v>39</v>
      </c>
      <c r="G339" s="48">
        <v>71711002</v>
      </c>
      <c r="H339" s="48">
        <v>71711002</v>
      </c>
      <c r="I339" s="48">
        <v>68610034</v>
      </c>
      <c r="J339" s="48">
        <v>0</v>
      </c>
      <c r="K339" s="48">
        <v>0</v>
      </c>
      <c r="L339" s="48">
        <v>0</v>
      </c>
      <c r="M339" s="48">
        <v>37645037</v>
      </c>
      <c r="N339" s="48">
        <v>32642730</v>
      </c>
      <c r="O339" s="48">
        <v>34065965</v>
      </c>
      <c r="P339" s="102">
        <f t="shared" si="12"/>
        <v>0.52495483189594816</v>
      </c>
      <c r="Q339" s="71"/>
      <c r="R339" s="71"/>
      <c r="S339" s="72"/>
      <c r="T339" s="72"/>
      <c r="U339" s="72"/>
      <c r="V339" s="72"/>
      <c r="W339" s="72"/>
      <c r="X339" s="73"/>
    </row>
    <row r="340" spans="1:24" ht="14.4" x14ac:dyDescent="0.2">
      <c r="A340" s="107" t="s">
        <v>694</v>
      </c>
      <c r="B340" s="107" t="s">
        <v>695</v>
      </c>
      <c r="C340" s="98" t="str">
        <f t="shared" si="11"/>
        <v>21375103 MUSEO DE ARTE COSTARRICENSE</v>
      </c>
      <c r="D340" s="49" t="s">
        <v>686</v>
      </c>
      <c r="E340" s="49" t="s">
        <v>44</v>
      </c>
      <c r="F340" s="49" t="s">
        <v>41</v>
      </c>
      <c r="G340" s="48">
        <v>68033515</v>
      </c>
      <c r="H340" s="48">
        <v>68033515</v>
      </c>
      <c r="I340" s="48">
        <v>65091571</v>
      </c>
      <c r="J340" s="48">
        <v>0</v>
      </c>
      <c r="K340" s="48">
        <v>0</v>
      </c>
      <c r="L340" s="48">
        <v>0</v>
      </c>
      <c r="M340" s="48">
        <v>35716699</v>
      </c>
      <c r="N340" s="48">
        <v>30970672</v>
      </c>
      <c r="O340" s="48">
        <v>32316816</v>
      </c>
      <c r="P340" s="102">
        <f t="shared" si="12"/>
        <v>0.52498682450847933</v>
      </c>
      <c r="Q340" s="71"/>
      <c r="R340" s="71"/>
      <c r="S340" s="72"/>
      <c r="T340" s="72"/>
      <c r="U340" s="72"/>
      <c r="V340" s="72"/>
      <c r="W340" s="72"/>
      <c r="X340" s="73"/>
    </row>
    <row r="341" spans="1:24" ht="14.4" x14ac:dyDescent="0.2">
      <c r="A341" s="107" t="s">
        <v>694</v>
      </c>
      <c r="B341" s="107" t="s">
        <v>695</v>
      </c>
      <c r="C341" s="98" t="str">
        <f t="shared" si="11"/>
        <v>21375103 MUSEO DE ARTE COSTARRICENSE</v>
      </c>
      <c r="D341" s="49" t="s">
        <v>686</v>
      </c>
      <c r="E341" s="49" t="s">
        <v>65</v>
      </c>
      <c r="F341" s="49" t="s">
        <v>62</v>
      </c>
      <c r="G341" s="48">
        <v>3677487</v>
      </c>
      <c r="H341" s="48">
        <v>3677487</v>
      </c>
      <c r="I341" s="48">
        <v>3518463</v>
      </c>
      <c r="J341" s="48">
        <v>0</v>
      </c>
      <c r="K341" s="48">
        <v>0</v>
      </c>
      <c r="L341" s="48">
        <v>0</v>
      </c>
      <c r="M341" s="48">
        <v>1928338</v>
      </c>
      <c r="N341" s="48">
        <v>1672058</v>
      </c>
      <c r="O341" s="48">
        <v>1749149</v>
      </c>
      <c r="P341" s="102">
        <f t="shared" si="12"/>
        <v>0.52436296851627207</v>
      </c>
      <c r="Q341" s="71"/>
      <c r="R341" s="71"/>
      <c r="S341" s="72"/>
      <c r="T341" s="72"/>
      <c r="U341" s="72"/>
      <c r="V341" s="72"/>
      <c r="W341" s="72"/>
      <c r="X341" s="73"/>
    </row>
    <row r="342" spans="1:24" ht="14.4" x14ac:dyDescent="0.2">
      <c r="A342" s="107" t="s">
        <v>694</v>
      </c>
      <c r="B342" s="107" t="s">
        <v>695</v>
      </c>
      <c r="C342" s="98" t="str">
        <f t="shared" si="11"/>
        <v>21375103 MUSEO DE ARTE COSTARRICENSE</v>
      </c>
      <c r="D342" s="49" t="s">
        <v>686</v>
      </c>
      <c r="E342" s="49" t="s">
        <v>83</v>
      </c>
      <c r="F342" s="49" t="s">
        <v>84</v>
      </c>
      <c r="G342" s="48">
        <v>81361349</v>
      </c>
      <c r="H342" s="48">
        <v>81361349</v>
      </c>
      <c r="I342" s="48">
        <v>78206313</v>
      </c>
      <c r="J342" s="48">
        <v>0</v>
      </c>
      <c r="K342" s="48">
        <v>0</v>
      </c>
      <c r="L342" s="48">
        <v>0</v>
      </c>
      <c r="M342" s="48">
        <v>43948323.689999998</v>
      </c>
      <c r="N342" s="48">
        <v>38863232.689999998</v>
      </c>
      <c r="O342" s="48">
        <v>37413025.310000002</v>
      </c>
      <c r="P342" s="102">
        <f t="shared" si="12"/>
        <v>0.54016218057053111</v>
      </c>
      <c r="Q342" s="71"/>
      <c r="R342" s="71"/>
      <c r="S342" s="72"/>
      <c r="T342" s="72"/>
      <c r="U342" s="72"/>
      <c r="V342" s="72"/>
      <c r="W342" s="72"/>
      <c r="X342" s="73"/>
    </row>
    <row r="343" spans="1:24" ht="14.4" x14ac:dyDescent="0.2">
      <c r="A343" s="107" t="s">
        <v>694</v>
      </c>
      <c r="B343" s="107" t="s">
        <v>695</v>
      </c>
      <c r="C343" s="98" t="str">
        <f t="shared" si="11"/>
        <v>21375103 MUSEO DE ARTE COSTARRICENSE</v>
      </c>
      <c r="D343" s="49" t="s">
        <v>686</v>
      </c>
      <c r="E343" s="49" t="s">
        <v>89</v>
      </c>
      <c r="F343" s="49" t="s">
        <v>86</v>
      </c>
      <c r="G343" s="48">
        <v>39863962</v>
      </c>
      <c r="H343" s="48">
        <v>39863962</v>
      </c>
      <c r="I343" s="48">
        <v>38140142</v>
      </c>
      <c r="J343" s="48">
        <v>0</v>
      </c>
      <c r="K343" s="48">
        <v>0</v>
      </c>
      <c r="L343" s="48">
        <v>0</v>
      </c>
      <c r="M343" s="48">
        <v>20948540</v>
      </c>
      <c r="N343" s="48">
        <v>18169992</v>
      </c>
      <c r="O343" s="48">
        <v>18915422</v>
      </c>
      <c r="P343" s="102">
        <f t="shared" si="12"/>
        <v>0.52550070161114437</v>
      </c>
      <c r="Q343" s="71"/>
      <c r="R343" s="71"/>
      <c r="S343" s="72"/>
      <c r="T343" s="72"/>
      <c r="U343" s="72"/>
      <c r="V343" s="72"/>
      <c r="W343" s="72"/>
      <c r="X343" s="73"/>
    </row>
    <row r="344" spans="1:24" ht="14.4" x14ac:dyDescent="0.2">
      <c r="A344" s="107" t="s">
        <v>694</v>
      </c>
      <c r="B344" s="107" t="s">
        <v>695</v>
      </c>
      <c r="C344" s="98" t="str">
        <f t="shared" si="11"/>
        <v>21375103 MUSEO DE ARTE COSTARRICENSE</v>
      </c>
      <c r="D344" s="49" t="s">
        <v>686</v>
      </c>
      <c r="E344" s="49" t="s">
        <v>110</v>
      </c>
      <c r="F344" s="49" t="s">
        <v>107</v>
      </c>
      <c r="G344" s="48">
        <v>22064924</v>
      </c>
      <c r="H344" s="48">
        <v>22064924</v>
      </c>
      <c r="I344" s="48">
        <v>21110780</v>
      </c>
      <c r="J344" s="48">
        <v>0</v>
      </c>
      <c r="K344" s="48">
        <v>0</v>
      </c>
      <c r="L344" s="48">
        <v>0</v>
      </c>
      <c r="M344" s="48">
        <v>11570060</v>
      </c>
      <c r="N344" s="48">
        <v>10032366</v>
      </c>
      <c r="O344" s="48">
        <v>10494864</v>
      </c>
      <c r="P344" s="102">
        <f t="shared" si="12"/>
        <v>0.52436437125276303</v>
      </c>
      <c r="Q344" s="71"/>
      <c r="R344" s="71"/>
      <c r="S344" s="72"/>
      <c r="T344" s="72"/>
      <c r="U344" s="72"/>
      <c r="V344" s="72"/>
      <c r="W344" s="72"/>
      <c r="X344" s="73"/>
    </row>
    <row r="345" spans="1:24" ht="14.4" x14ac:dyDescent="0.2">
      <c r="A345" s="107" t="s">
        <v>694</v>
      </c>
      <c r="B345" s="107" t="s">
        <v>695</v>
      </c>
      <c r="C345" s="98" t="str">
        <f t="shared" si="11"/>
        <v>21375103 MUSEO DE ARTE COSTARRICENSE</v>
      </c>
      <c r="D345" s="49" t="s">
        <v>686</v>
      </c>
      <c r="E345" s="49" t="s">
        <v>131</v>
      </c>
      <c r="F345" s="49" t="s">
        <v>128</v>
      </c>
      <c r="G345" s="48">
        <v>11032463</v>
      </c>
      <c r="H345" s="48">
        <v>11032463</v>
      </c>
      <c r="I345" s="48">
        <v>10555391</v>
      </c>
      <c r="J345" s="48">
        <v>0</v>
      </c>
      <c r="K345" s="48">
        <v>0</v>
      </c>
      <c r="L345" s="48">
        <v>0</v>
      </c>
      <c r="M345" s="48">
        <v>5785048</v>
      </c>
      <c r="N345" s="48">
        <v>5016199</v>
      </c>
      <c r="O345" s="48">
        <v>5247415</v>
      </c>
      <c r="P345" s="102">
        <f t="shared" si="12"/>
        <v>0.52436595527218177</v>
      </c>
      <c r="Q345" s="71"/>
      <c r="R345" s="71"/>
      <c r="S345" s="72"/>
      <c r="T345" s="72"/>
      <c r="U345" s="72"/>
      <c r="V345" s="72"/>
      <c r="W345" s="72"/>
      <c r="X345" s="73"/>
    </row>
    <row r="346" spans="1:24" ht="14.4" x14ac:dyDescent="0.2">
      <c r="A346" s="107" t="s">
        <v>694</v>
      </c>
      <c r="B346" s="107" t="s">
        <v>695</v>
      </c>
      <c r="C346" s="98" t="str">
        <f t="shared" si="11"/>
        <v>21375103 MUSEO DE ARTE COSTARRICENSE</v>
      </c>
      <c r="D346" s="49" t="s">
        <v>686</v>
      </c>
      <c r="E346" s="49" t="s">
        <v>150</v>
      </c>
      <c r="F346" s="49" t="s">
        <v>149</v>
      </c>
      <c r="G346" s="48">
        <v>8400000</v>
      </c>
      <c r="H346" s="48">
        <v>8400000</v>
      </c>
      <c r="I346" s="48">
        <v>8400000</v>
      </c>
      <c r="J346" s="48">
        <v>0</v>
      </c>
      <c r="K346" s="48">
        <v>0</v>
      </c>
      <c r="L346" s="48">
        <v>0</v>
      </c>
      <c r="M346" s="48">
        <v>5644675.6900000004</v>
      </c>
      <c r="N346" s="48">
        <v>5644675.6900000004</v>
      </c>
      <c r="O346" s="48">
        <v>2755324.31</v>
      </c>
      <c r="P346" s="102">
        <f t="shared" si="12"/>
        <v>0.67198520119047622</v>
      </c>
      <c r="Q346" s="71"/>
      <c r="R346" s="71"/>
      <c r="S346" s="72"/>
      <c r="T346" s="72"/>
      <c r="U346" s="72"/>
      <c r="V346" s="72"/>
      <c r="W346" s="72"/>
      <c r="X346" s="73"/>
    </row>
    <row r="347" spans="1:24" ht="14.4" x14ac:dyDescent="0.2">
      <c r="A347" s="107" t="s">
        <v>694</v>
      </c>
      <c r="B347" s="107" t="s">
        <v>695</v>
      </c>
      <c r="C347" s="98" t="str">
        <f t="shared" si="11"/>
        <v>21375103 MUSEO DE ARTE COSTARRICENSE</v>
      </c>
      <c r="D347" s="49" t="s">
        <v>686</v>
      </c>
      <c r="E347" s="49" t="s">
        <v>166</v>
      </c>
      <c r="F347" s="49" t="s">
        <v>167</v>
      </c>
      <c r="G347" s="48">
        <v>587329617</v>
      </c>
      <c r="H347" s="48">
        <v>587329617</v>
      </c>
      <c r="I347" s="48">
        <v>392332838.33999997</v>
      </c>
      <c r="J347" s="48">
        <v>0</v>
      </c>
      <c r="K347" s="48">
        <v>0</v>
      </c>
      <c r="L347" s="48">
        <v>0</v>
      </c>
      <c r="M347" s="48">
        <v>231203151.56</v>
      </c>
      <c r="N347" s="48">
        <v>221513477.25</v>
      </c>
      <c r="O347" s="48">
        <v>356126465.44</v>
      </c>
      <c r="P347" s="102">
        <f t="shared" si="12"/>
        <v>0.39365144353004761</v>
      </c>
      <c r="Q347" s="71"/>
      <c r="R347" s="71"/>
      <c r="S347" s="72"/>
      <c r="T347" s="72"/>
      <c r="U347" s="72"/>
      <c r="V347" s="72"/>
      <c r="W347" s="72"/>
      <c r="X347" s="73"/>
    </row>
    <row r="348" spans="1:24" ht="14.4" x14ac:dyDescent="0.2">
      <c r="A348" s="107" t="s">
        <v>694</v>
      </c>
      <c r="B348" s="107" t="s">
        <v>695</v>
      </c>
      <c r="C348" s="98" t="str">
        <f t="shared" si="11"/>
        <v>21375103 MUSEO DE ARTE COSTARRICENSE</v>
      </c>
      <c r="D348" s="49" t="s">
        <v>686</v>
      </c>
      <c r="E348" s="49" t="s">
        <v>168</v>
      </c>
      <c r="F348" s="49" t="s">
        <v>169</v>
      </c>
      <c r="G348" s="48">
        <v>106920082</v>
      </c>
      <c r="H348" s="48">
        <v>106920082</v>
      </c>
      <c r="I348" s="48">
        <v>82690061.5</v>
      </c>
      <c r="J348" s="48">
        <v>0</v>
      </c>
      <c r="K348" s="48">
        <v>0</v>
      </c>
      <c r="L348" s="48">
        <v>0</v>
      </c>
      <c r="M348" s="48">
        <v>65101980.640000001</v>
      </c>
      <c r="N348" s="48">
        <v>65101980.640000001</v>
      </c>
      <c r="O348" s="48">
        <v>41818101.359999999</v>
      </c>
      <c r="P348" s="102">
        <f t="shared" si="12"/>
        <v>0.6088844997331746</v>
      </c>
      <c r="Q348" s="71"/>
      <c r="R348" s="71"/>
      <c r="S348" s="72"/>
      <c r="T348" s="72"/>
      <c r="U348" s="72"/>
      <c r="V348" s="72"/>
      <c r="W348" s="72"/>
      <c r="X348" s="73"/>
    </row>
    <row r="349" spans="1:24" ht="14.4" x14ac:dyDescent="0.2">
      <c r="A349" s="107" t="s">
        <v>694</v>
      </c>
      <c r="B349" s="107" t="s">
        <v>695</v>
      </c>
      <c r="C349" s="98" t="str">
        <f t="shared" si="11"/>
        <v>21375103 MUSEO DE ARTE COSTARRICENSE</v>
      </c>
      <c r="D349" s="49" t="s">
        <v>686</v>
      </c>
      <c r="E349" s="49" t="s">
        <v>170</v>
      </c>
      <c r="F349" s="49" t="s">
        <v>171</v>
      </c>
      <c r="G349" s="48">
        <v>98223851</v>
      </c>
      <c r="H349" s="48">
        <v>98223851</v>
      </c>
      <c r="I349" s="48">
        <v>76167888.25</v>
      </c>
      <c r="J349" s="48">
        <v>0</v>
      </c>
      <c r="K349" s="48">
        <v>0</v>
      </c>
      <c r="L349" s="48">
        <v>0</v>
      </c>
      <c r="M349" s="48">
        <v>60087370.130000003</v>
      </c>
      <c r="N349" s="48">
        <v>60087370.130000003</v>
      </c>
      <c r="O349" s="48">
        <v>38136480.869999997</v>
      </c>
      <c r="P349" s="102">
        <f t="shared" si="12"/>
        <v>0.61173909919292413</v>
      </c>
      <c r="Q349" s="71"/>
      <c r="R349" s="71"/>
      <c r="S349" s="72"/>
      <c r="T349" s="72"/>
      <c r="U349" s="72"/>
      <c r="V349" s="72"/>
      <c r="W349" s="72"/>
      <c r="X349" s="73"/>
    </row>
    <row r="350" spans="1:24" ht="14.4" x14ac:dyDescent="0.2">
      <c r="A350" s="107" t="s">
        <v>694</v>
      </c>
      <c r="B350" s="107" t="s">
        <v>695</v>
      </c>
      <c r="C350" s="98" t="str">
        <f t="shared" si="11"/>
        <v>21375103 MUSEO DE ARTE COSTARRICENSE</v>
      </c>
      <c r="D350" s="49" t="s">
        <v>686</v>
      </c>
      <c r="E350" s="49" t="s">
        <v>174</v>
      </c>
      <c r="F350" s="49" t="s">
        <v>175</v>
      </c>
      <c r="G350" s="48">
        <v>8696231</v>
      </c>
      <c r="H350" s="48">
        <v>8696231</v>
      </c>
      <c r="I350" s="48">
        <v>6522173.25</v>
      </c>
      <c r="J350" s="48">
        <v>0</v>
      </c>
      <c r="K350" s="48">
        <v>0</v>
      </c>
      <c r="L350" s="48">
        <v>0</v>
      </c>
      <c r="M350" s="48">
        <v>5014610.51</v>
      </c>
      <c r="N350" s="48">
        <v>5014610.51</v>
      </c>
      <c r="O350" s="48">
        <v>3681620.49</v>
      </c>
      <c r="P350" s="102">
        <f t="shared" si="12"/>
        <v>0.576641824486953</v>
      </c>
      <c r="Q350" s="71"/>
      <c r="R350" s="71"/>
      <c r="S350" s="72"/>
      <c r="T350" s="72"/>
      <c r="U350" s="72"/>
      <c r="V350" s="72"/>
      <c r="W350" s="72"/>
      <c r="X350" s="73"/>
    </row>
    <row r="351" spans="1:24" ht="14.4" x14ac:dyDescent="0.2">
      <c r="A351" s="107" t="s">
        <v>694</v>
      </c>
      <c r="B351" s="107" t="s">
        <v>695</v>
      </c>
      <c r="C351" s="98" t="str">
        <f t="shared" si="11"/>
        <v>21375103 MUSEO DE ARTE COSTARRICENSE</v>
      </c>
      <c r="D351" s="49" t="s">
        <v>686</v>
      </c>
      <c r="E351" s="49" t="s">
        <v>180</v>
      </c>
      <c r="F351" s="49" t="s">
        <v>181</v>
      </c>
      <c r="G351" s="48">
        <v>52575927</v>
      </c>
      <c r="H351" s="48">
        <v>52575927</v>
      </c>
      <c r="I351" s="48">
        <v>39431945.25</v>
      </c>
      <c r="J351" s="48">
        <v>0</v>
      </c>
      <c r="K351" s="48">
        <v>0</v>
      </c>
      <c r="L351" s="48">
        <v>0</v>
      </c>
      <c r="M351" s="48">
        <v>22436794.77</v>
      </c>
      <c r="N351" s="48">
        <v>22436794.77</v>
      </c>
      <c r="O351" s="48">
        <v>30139132.23</v>
      </c>
      <c r="P351" s="102">
        <f t="shared" si="12"/>
        <v>0.42675034089270553</v>
      </c>
      <c r="Q351" s="71"/>
      <c r="R351" s="71"/>
      <c r="S351" s="72"/>
      <c r="T351" s="72"/>
      <c r="U351" s="72"/>
      <c r="V351" s="72"/>
      <c r="W351" s="72"/>
      <c r="X351" s="73"/>
    </row>
    <row r="352" spans="1:24" ht="14.4" x14ac:dyDescent="0.2">
      <c r="A352" s="107" t="s">
        <v>694</v>
      </c>
      <c r="B352" s="107" t="s">
        <v>695</v>
      </c>
      <c r="C352" s="98" t="str">
        <f t="shared" si="11"/>
        <v>21375103 MUSEO DE ARTE COSTARRICENSE</v>
      </c>
      <c r="D352" s="49" t="s">
        <v>686</v>
      </c>
      <c r="E352" s="49" t="s">
        <v>182</v>
      </c>
      <c r="F352" s="49" t="s">
        <v>183</v>
      </c>
      <c r="G352" s="48">
        <v>1356000</v>
      </c>
      <c r="H352" s="48">
        <v>1356000</v>
      </c>
      <c r="I352" s="48">
        <v>1017000</v>
      </c>
      <c r="J352" s="48">
        <v>0</v>
      </c>
      <c r="K352" s="48">
        <v>0</v>
      </c>
      <c r="L352" s="48">
        <v>0</v>
      </c>
      <c r="M352" s="48">
        <v>603985</v>
      </c>
      <c r="N352" s="48">
        <v>603985</v>
      </c>
      <c r="O352" s="48">
        <v>752015</v>
      </c>
      <c r="P352" s="102">
        <f t="shared" si="12"/>
        <v>0.44541666666666668</v>
      </c>
      <c r="Q352" s="71"/>
      <c r="R352" s="71"/>
      <c r="S352" s="72"/>
      <c r="T352" s="72"/>
      <c r="U352" s="72"/>
      <c r="V352" s="72"/>
      <c r="W352" s="72"/>
      <c r="X352" s="73"/>
    </row>
    <row r="353" spans="1:24" ht="14.4" x14ac:dyDescent="0.2">
      <c r="A353" s="107" t="s">
        <v>694</v>
      </c>
      <c r="B353" s="107" t="s">
        <v>695</v>
      </c>
      <c r="C353" s="98" t="str">
        <f t="shared" si="11"/>
        <v>21375103 MUSEO DE ARTE COSTARRICENSE</v>
      </c>
      <c r="D353" s="49" t="s">
        <v>686</v>
      </c>
      <c r="E353" s="49" t="s">
        <v>184</v>
      </c>
      <c r="F353" s="49" t="s">
        <v>185</v>
      </c>
      <c r="G353" s="48">
        <v>18984000</v>
      </c>
      <c r="H353" s="48">
        <v>18984000</v>
      </c>
      <c r="I353" s="48">
        <v>14238000</v>
      </c>
      <c r="J353" s="48">
        <v>0</v>
      </c>
      <c r="K353" s="48">
        <v>0</v>
      </c>
      <c r="L353" s="48">
        <v>0</v>
      </c>
      <c r="M353" s="48">
        <v>8274760</v>
      </c>
      <c r="N353" s="48">
        <v>8274760</v>
      </c>
      <c r="O353" s="48">
        <v>10709240</v>
      </c>
      <c r="P353" s="102">
        <f t="shared" si="12"/>
        <v>0.43588074167720187</v>
      </c>
      <c r="Q353" s="71"/>
      <c r="R353" s="71"/>
      <c r="S353" s="72"/>
      <c r="T353" s="72"/>
      <c r="U353" s="72"/>
      <c r="V353" s="72"/>
      <c r="W353" s="72"/>
      <c r="X353" s="73"/>
    </row>
    <row r="354" spans="1:24" ht="14.4" x14ac:dyDescent="0.2">
      <c r="A354" s="107" t="s">
        <v>694</v>
      </c>
      <c r="B354" s="107" t="s">
        <v>695</v>
      </c>
      <c r="C354" s="98" t="str">
        <f t="shared" si="11"/>
        <v>21375103 MUSEO DE ARTE COSTARRICENSE</v>
      </c>
      <c r="D354" s="49" t="s">
        <v>686</v>
      </c>
      <c r="E354" s="49" t="s">
        <v>186</v>
      </c>
      <c r="F354" s="49" t="s">
        <v>187</v>
      </c>
      <c r="G354" s="48">
        <v>1592000</v>
      </c>
      <c r="H354" s="48">
        <v>1592000</v>
      </c>
      <c r="I354" s="48">
        <v>1194000</v>
      </c>
      <c r="J354" s="48">
        <v>0</v>
      </c>
      <c r="K354" s="48">
        <v>0</v>
      </c>
      <c r="L354" s="48">
        <v>0</v>
      </c>
      <c r="M354" s="48">
        <v>74226</v>
      </c>
      <c r="N354" s="48">
        <v>74226</v>
      </c>
      <c r="O354" s="48">
        <v>1517774</v>
      </c>
      <c r="P354" s="102">
        <f t="shared" si="12"/>
        <v>4.6624371859296479E-2</v>
      </c>
      <c r="Q354" s="71"/>
      <c r="R354" s="71"/>
      <c r="S354" s="72"/>
      <c r="T354" s="72"/>
      <c r="U354" s="72"/>
      <c r="V354" s="72"/>
      <c r="W354" s="72"/>
      <c r="X354" s="73"/>
    </row>
    <row r="355" spans="1:24" ht="14.4" x14ac:dyDescent="0.2">
      <c r="A355" s="107" t="s">
        <v>694</v>
      </c>
      <c r="B355" s="107" t="s">
        <v>695</v>
      </c>
      <c r="C355" s="98" t="str">
        <f t="shared" si="11"/>
        <v>21375103 MUSEO DE ARTE COSTARRICENSE</v>
      </c>
      <c r="D355" s="49" t="s">
        <v>686</v>
      </c>
      <c r="E355" s="49" t="s">
        <v>188</v>
      </c>
      <c r="F355" s="49" t="s">
        <v>189</v>
      </c>
      <c r="G355" s="48">
        <v>30643927</v>
      </c>
      <c r="H355" s="48">
        <v>30643927</v>
      </c>
      <c r="I355" s="48">
        <v>22982945.25</v>
      </c>
      <c r="J355" s="48">
        <v>0</v>
      </c>
      <c r="K355" s="48">
        <v>0</v>
      </c>
      <c r="L355" s="48">
        <v>0</v>
      </c>
      <c r="M355" s="48">
        <v>13483823.77</v>
      </c>
      <c r="N355" s="48">
        <v>13483823.77</v>
      </c>
      <c r="O355" s="48">
        <v>17160103.23</v>
      </c>
      <c r="P355" s="102">
        <f t="shared" si="12"/>
        <v>0.44001618232545714</v>
      </c>
      <c r="Q355" s="71"/>
      <c r="R355" s="71"/>
      <c r="S355" s="72"/>
      <c r="T355" s="72"/>
      <c r="U355" s="72"/>
      <c r="V355" s="72"/>
      <c r="W355" s="72"/>
      <c r="X355" s="73"/>
    </row>
    <row r="356" spans="1:24" ht="14.4" x14ac:dyDescent="0.2">
      <c r="A356" s="107" t="s">
        <v>694</v>
      </c>
      <c r="B356" s="107" t="s">
        <v>695</v>
      </c>
      <c r="C356" s="98" t="str">
        <f t="shared" si="11"/>
        <v>21375103 MUSEO DE ARTE COSTARRICENSE</v>
      </c>
      <c r="D356" s="49" t="s">
        <v>686</v>
      </c>
      <c r="E356" s="49" t="s">
        <v>192</v>
      </c>
      <c r="F356" s="49" t="s">
        <v>193</v>
      </c>
      <c r="G356" s="48">
        <v>43013304</v>
      </c>
      <c r="H356" s="48">
        <v>43013304</v>
      </c>
      <c r="I356" s="48">
        <v>32738545.25</v>
      </c>
      <c r="J356" s="48">
        <v>0</v>
      </c>
      <c r="K356" s="48">
        <v>0</v>
      </c>
      <c r="L356" s="48">
        <v>0</v>
      </c>
      <c r="M356" s="48">
        <v>9074389.3699999992</v>
      </c>
      <c r="N356" s="48">
        <v>9074389.3699999992</v>
      </c>
      <c r="O356" s="48">
        <v>33938914.630000003</v>
      </c>
      <c r="P356" s="102">
        <f t="shared" si="12"/>
        <v>0.2109670387096978</v>
      </c>
      <c r="Q356" s="71"/>
      <c r="R356" s="71"/>
      <c r="S356" s="72"/>
      <c r="T356" s="72"/>
      <c r="U356" s="72"/>
      <c r="V356" s="72"/>
      <c r="W356" s="72"/>
      <c r="X356" s="73"/>
    </row>
    <row r="357" spans="1:24" ht="14.4" x14ac:dyDescent="0.2">
      <c r="A357" s="107" t="s">
        <v>694</v>
      </c>
      <c r="B357" s="107" t="s">
        <v>695</v>
      </c>
      <c r="C357" s="98" t="str">
        <f t="shared" si="11"/>
        <v>21375103 MUSEO DE ARTE COSTARRICENSE</v>
      </c>
      <c r="D357" s="49" t="s">
        <v>686</v>
      </c>
      <c r="E357" s="49" t="s">
        <v>194</v>
      </c>
      <c r="F357" s="49" t="s">
        <v>195</v>
      </c>
      <c r="G357" s="48">
        <v>400000</v>
      </c>
      <c r="H357" s="48">
        <v>400000</v>
      </c>
      <c r="I357" s="48">
        <v>300000</v>
      </c>
      <c r="J357" s="48">
        <v>0</v>
      </c>
      <c r="K357" s="48">
        <v>0</v>
      </c>
      <c r="L357" s="48">
        <v>0</v>
      </c>
      <c r="M357" s="48">
        <v>215253.7</v>
      </c>
      <c r="N357" s="48">
        <v>215253.7</v>
      </c>
      <c r="O357" s="48">
        <v>184746.3</v>
      </c>
      <c r="P357" s="102">
        <f t="shared" si="12"/>
        <v>0.53813425000000004</v>
      </c>
      <c r="Q357" s="71"/>
      <c r="R357" s="71"/>
      <c r="S357" s="72"/>
      <c r="T357" s="72"/>
      <c r="U357" s="72"/>
      <c r="V357" s="72"/>
      <c r="W357" s="72"/>
      <c r="X357" s="73"/>
    </row>
    <row r="358" spans="1:24" ht="14.4" x14ac:dyDescent="0.2">
      <c r="A358" s="107" t="s">
        <v>694</v>
      </c>
      <c r="B358" s="107" t="s">
        <v>695</v>
      </c>
      <c r="C358" s="98" t="str">
        <f t="shared" si="11"/>
        <v>21375103 MUSEO DE ARTE COSTARRICENSE</v>
      </c>
      <c r="D358" s="49" t="s">
        <v>686</v>
      </c>
      <c r="E358" s="49" t="s">
        <v>198</v>
      </c>
      <c r="F358" s="49" t="s">
        <v>199</v>
      </c>
      <c r="G358" s="48">
        <v>40074250</v>
      </c>
      <c r="H358" s="48">
        <v>40074250</v>
      </c>
      <c r="I358" s="48">
        <v>30055687.5</v>
      </c>
      <c r="J358" s="48">
        <v>0</v>
      </c>
      <c r="K358" s="48">
        <v>0</v>
      </c>
      <c r="L358" s="48">
        <v>0</v>
      </c>
      <c r="M358" s="48">
        <v>7814791.5300000003</v>
      </c>
      <c r="N358" s="48">
        <v>7814791.5300000003</v>
      </c>
      <c r="O358" s="48">
        <v>32259458.469999999</v>
      </c>
      <c r="P358" s="102">
        <f t="shared" si="12"/>
        <v>0.19500780501194659</v>
      </c>
      <c r="Q358" s="71"/>
      <c r="R358" s="71"/>
      <c r="S358" s="72"/>
      <c r="T358" s="72"/>
      <c r="U358" s="72"/>
      <c r="V358" s="72"/>
      <c r="W358" s="72"/>
      <c r="X358" s="73"/>
    </row>
    <row r="359" spans="1:24" ht="14.4" x14ac:dyDescent="0.2">
      <c r="A359" s="107" t="s">
        <v>694</v>
      </c>
      <c r="B359" s="107" t="s">
        <v>695</v>
      </c>
      <c r="C359" s="98" t="str">
        <f t="shared" si="11"/>
        <v>21375103 MUSEO DE ARTE COSTARRICENSE</v>
      </c>
      <c r="D359" s="49" t="s">
        <v>686</v>
      </c>
      <c r="E359" s="49" t="s">
        <v>200</v>
      </c>
      <c r="F359" s="49" t="s">
        <v>201</v>
      </c>
      <c r="G359" s="48">
        <v>0</v>
      </c>
      <c r="H359" s="48">
        <v>0</v>
      </c>
      <c r="I359" s="48">
        <v>0</v>
      </c>
      <c r="J359" s="48">
        <v>0</v>
      </c>
      <c r="K359" s="48">
        <v>0</v>
      </c>
      <c r="L359" s="48">
        <v>0</v>
      </c>
      <c r="M359" s="48">
        <v>0</v>
      </c>
      <c r="N359" s="48">
        <v>0</v>
      </c>
      <c r="O359" s="48">
        <v>0</v>
      </c>
      <c r="P359" s="102">
        <f t="shared" si="12"/>
        <v>0</v>
      </c>
      <c r="Q359" s="71"/>
      <c r="R359" s="71"/>
      <c r="S359" s="72"/>
      <c r="T359" s="72"/>
      <c r="U359" s="72"/>
      <c r="V359" s="72"/>
      <c r="W359" s="72"/>
      <c r="X359" s="73"/>
    </row>
    <row r="360" spans="1:24" ht="14.4" x14ac:dyDescent="0.2">
      <c r="A360" s="107" t="s">
        <v>694</v>
      </c>
      <c r="B360" s="107" t="s">
        <v>695</v>
      </c>
      <c r="C360" s="98" t="str">
        <f t="shared" si="11"/>
        <v>21375103 MUSEO DE ARTE COSTARRICENSE</v>
      </c>
      <c r="D360" s="49" t="s">
        <v>686</v>
      </c>
      <c r="E360" s="49" t="s">
        <v>204</v>
      </c>
      <c r="F360" s="49" t="s">
        <v>205</v>
      </c>
      <c r="G360" s="48">
        <v>1914269</v>
      </c>
      <c r="H360" s="48">
        <v>1914269</v>
      </c>
      <c r="I360" s="48">
        <v>1914269</v>
      </c>
      <c r="J360" s="48">
        <v>0</v>
      </c>
      <c r="K360" s="48">
        <v>0</v>
      </c>
      <c r="L360" s="48">
        <v>0</v>
      </c>
      <c r="M360" s="48">
        <v>977051.61</v>
      </c>
      <c r="N360" s="48">
        <v>977051.61</v>
      </c>
      <c r="O360" s="48">
        <v>937217.39</v>
      </c>
      <c r="P360" s="102">
        <f t="shared" si="12"/>
        <v>0.51040455129347029</v>
      </c>
      <c r="Q360" s="71"/>
      <c r="R360" s="71"/>
      <c r="S360" s="72"/>
      <c r="T360" s="72"/>
      <c r="U360" s="72"/>
      <c r="V360" s="72"/>
      <c r="W360" s="72"/>
      <c r="X360" s="73"/>
    </row>
    <row r="361" spans="1:24" ht="14.4" x14ac:dyDescent="0.2">
      <c r="A361" s="107" t="s">
        <v>694</v>
      </c>
      <c r="B361" s="107" t="s">
        <v>695</v>
      </c>
      <c r="C361" s="98" t="str">
        <f t="shared" si="11"/>
        <v>21375103 MUSEO DE ARTE COSTARRICENSE</v>
      </c>
      <c r="D361" s="49" t="s">
        <v>686</v>
      </c>
      <c r="E361" s="49" t="s">
        <v>206</v>
      </c>
      <c r="F361" s="49" t="s">
        <v>207</v>
      </c>
      <c r="G361" s="48">
        <v>624785</v>
      </c>
      <c r="H361" s="48">
        <v>624785</v>
      </c>
      <c r="I361" s="48">
        <v>468588.75</v>
      </c>
      <c r="J361" s="48">
        <v>0</v>
      </c>
      <c r="K361" s="48">
        <v>0</v>
      </c>
      <c r="L361" s="48">
        <v>0</v>
      </c>
      <c r="M361" s="48">
        <v>67292.53</v>
      </c>
      <c r="N361" s="48">
        <v>67292.53</v>
      </c>
      <c r="O361" s="48">
        <v>557492.47</v>
      </c>
      <c r="P361" s="102">
        <f t="shared" si="12"/>
        <v>0.10770509855390253</v>
      </c>
      <c r="Q361" s="71"/>
      <c r="R361" s="71"/>
      <c r="S361" s="72"/>
      <c r="T361" s="72"/>
      <c r="U361" s="72"/>
      <c r="V361" s="72"/>
      <c r="W361" s="72"/>
      <c r="X361" s="73"/>
    </row>
    <row r="362" spans="1:24" ht="14.4" x14ac:dyDescent="0.2">
      <c r="A362" s="107" t="s">
        <v>694</v>
      </c>
      <c r="B362" s="107" t="s">
        <v>695</v>
      </c>
      <c r="C362" s="98" t="str">
        <f t="shared" si="11"/>
        <v>21375103 MUSEO DE ARTE COSTARRICENSE</v>
      </c>
      <c r="D362" s="49" t="s">
        <v>686</v>
      </c>
      <c r="E362" s="49" t="s">
        <v>208</v>
      </c>
      <c r="F362" s="49" t="s">
        <v>209</v>
      </c>
      <c r="G362" s="48">
        <v>284251424</v>
      </c>
      <c r="H362" s="48">
        <v>284251424</v>
      </c>
      <c r="I362" s="48">
        <v>210490905.34</v>
      </c>
      <c r="J362" s="48">
        <v>0</v>
      </c>
      <c r="K362" s="48">
        <v>0</v>
      </c>
      <c r="L362" s="48">
        <v>0</v>
      </c>
      <c r="M362" s="48">
        <v>119506716.84999999</v>
      </c>
      <c r="N362" s="48">
        <v>109817042.54000001</v>
      </c>
      <c r="O362" s="48">
        <v>164744707.15000001</v>
      </c>
      <c r="P362" s="102">
        <f t="shared" si="12"/>
        <v>0.42042609732009645</v>
      </c>
      <c r="Q362" s="71"/>
      <c r="R362" s="71"/>
      <c r="S362" s="72"/>
      <c r="T362" s="72"/>
      <c r="U362" s="72"/>
      <c r="V362" s="72"/>
      <c r="W362" s="72"/>
      <c r="X362" s="73"/>
    </row>
    <row r="363" spans="1:24" ht="14.4" x14ac:dyDescent="0.2">
      <c r="A363" s="107" t="s">
        <v>694</v>
      </c>
      <c r="B363" s="107" t="s">
        <v>695</v>
      </c>
      <c r="C363" s="98" t="str">
        <f t="shared" si="11"/>
        <v>21375103 MUSEO DE ARTE COSTARRICENSE</v>
      </c>
      <c r="D363" s="49" t="s">
        <v>686</v>
      </c>
      <c r="E363" s="49" t="s">
        <v>216</v>
      </c>
      <c r="F363" s="49" t="s">
        <v>217</v>
      </c>
      <c r="G363" s="48">
        <v>3443767</v>
      </c>
      <c r="H363" s="48">
        <v>3443767</v>
      </c>
      <c r="I363" s="48">
        <v>2582825.25</v>
      </c>
      <c r="J363" s="48">
        <v>0</v>
      </c>
      <c r="K363" s="48">
        <v>0</v>
      </c>
      <c r="L363" s="48">
        <v>0</v>
      </c>
      <c r="M363" s="48">
        <v>0</v>
      </c>
      <c r="N363" s="48">
        <v>0</v>
      </c>
      <c r="O363" s="48">
        <v>3443767</v>
      </c>
      <c r="P363" s="102">
        <f t="shared" si="12"/>
        <v>0</v>
      </c>
      <c r="Q363" s="71"/>
      <c r="R363" s="71"/>
      <c r="S363" s="72"/>
      <c r="T363" s="72"/>
      <c r="U363" s="72"/>
      <c r="V363" s="72"/>
      <c r="W363" s="72"/>
      <c r="X363" s="73"/>
    </row>
    <row r="364" spans="1:24" ht="14.4" x14ac:dyDescent="0.2">
      <c r="A364" s="107" t="s">
        <v>694</v>
      </c>
      <c r="B364" s="107" t="s">
        <v>695</v>
      </c>
      <c r="C364" s="98" t="str">
        <f t="shared" si="11"/>
        <v>21375103 MUSEO DE ARTE COSTARRICENSE</v>
      </c>
      <c r="D364" s="49" t="s">
        <v>686</v>
      </c>
      <c r="E364" s="49" t="s">
        <v>218</v>
      </c>
      <c r="F364" s="49" t="s">
        <v>219</v>
      </c>
      <c r="G364" s="48">
        <v>9576039</v>
      </c>
      <c r="H364" s="48">
        <v>9576039</v>
      </c>
      <c r="I364" s="48">
        <v>7182029.25</v>
      </c>
      <c r="J364" s="48">
        <v>0</v>
      </c>
      <c r="K364" s="48">
        <v>0</v>
      </c>
      <c r="L364" s="48">
        <v>0</v>
      </c>
      <c r="M364" s="48">
        <v>0</v>
      </c>
      <c r="N364" s="48">
        <v>0</v>
      </c>
      <c r="O364" s="48">
        <v>9576039</v>
      </c>
      <c r="P364" s="102">
        <f t="shared" si="12"/>
        <v>0</v>
      </c>
      <c r="Q364" s="71"/>
      <c r="R364" s="71"/>
      <c r="S364" s="72"/>
      <c r="T364" s="72"/>
      <c r="U364" s="72"/>
      <c r="V364" s="72"/>
      <c r="W364" s="72"/>
      <c r="X364" s="73"/>
    </row>
    <row r="365" spans="1:24" ht="14.4" x14ac:dyDescent="0.2">
      <c r="A365" s="107" t="s">
        <v>694</v>
      </c>
      <c r="B365" s="107" t="s">
        <v>695</v>
      </c>
      <c r="C365" s="98" t="str">
        <f t="shared" si="11"/>
        <v>21375103 MUSEO DE ARTE COSTARRICENSE</v>
      </c>
      <c r="D365" s="49" t="s">
        <v>686</v>
      </c>
      <c r="E365" s="49" t="s">
        <v>220</v>
      </c>
      <c r="F365" s="49" t="s">
        <v>221</v>
      </c>
      <c r="G365" s="48">
        <v>232000000</v>
      </c>
      <c r="H365" s="48">
        <v>232000000</v>
      </c>
      <c r="I365" s="48">
        <v>171302337.34</v>
      </c>
      <c r="J365" s="48">
        <v>0</v>
      </c>
      <c r="K365" s="48">
        <v>0</v>
      </c>
      <c r="L365" s="48">
        <v>0</v>
      </c>
      <c r="M365" s="48">
        <v>98363081.189999998</v>
      </c>
      <c r="N365" s="48">
        <v>88673406.879999995</v>
      </c>
      <c r="O365" s="48">
        <v>133636918.81</v>
      </c>
      <c r="P365" s="102">
        <f t="shared" si="12"/>
        <v>0.42397879823275864</v>
      </c>
      <c r="Q365" s="71"/>
      <c r="R365" s="71"/>
      <c r="S365" s="72"/>
      <c r="T365" s="72"/>
      <c r="U365" s="72"/>
      <c r="V365" s="72"/>
      <c r="W365" s="72"/>
      <c r="X365" s="73"/>
    </row>
    <row r="366" spans="1:24" ht="14.4" x14ac:dyDescent="0.2">
      <c r="A366" s="107" t="s">
        <v>694</v>
      </c>
      <c r="B366" s="107" t="s">
        <v>695</v>
      </c>
      <c r="C366" s="98" t="str">
        <f t="shared" si="11"/>
        <v>21375103 MUSEO DE ARTE COSTARRICENSE</v>
      </c>
      <c r="D366" s="49" t="s">
        <v>686</v>
      </c>
      <c r="E366" s="49" t="s">
        <v>222</v>
      </c>
      <c r="F366" s="49" t="s">
        <v>223</v>
      </c>
      <c r="G366" s="48">
        <v>39231618</v>
      </c>
      <c r="H366" s="48">
        <v>39231618</v>
      </c>
      <c r="I366" s="48">
        <v>29423713.5</v>
      </c>
      <c r="J366" s="48">
        <v>0</v>
      </c>
      <c r="K366" s="48">
        <v>0</v>
      </c>
      <c r="L366" s="48">
        <v>0</v>
      </c>
      <c r="M366" s="48">
        <v>21143635.66</v>
      </c>
      <c r="N366" s="48">
        <v>21143635.66</v>
      </c>
      <c r="O366" s="48">
        <v>18087982.34</v>
      </c>
      <c r="P366" s="102">
        <f t="shared" si="12"/>
        <v>0.53894375857758403</v>
      </c>
      <c r="Q366" s="71"/>
      <c r="R366" s="71"/>
      <c r="S366" s="72"/>
      <c r="T366" s="72"/>
      <c r="U366" s="72"/>
      <c r="V366" s="72"/>
      <c r="W366" s="72"/>
      <c r="X366" s="73"/>
    </row>
    <row r="367" spans="1:24" ht="14.4" x14ac:dyDescent="0.2">
      <c r="A367" s="107" t="s">
        <v>694</v>
      </c>
      <c r="B367" s="107" t="s">
        <v>695</v>
      </c>
      <c r="C367" s="98" t="str">
        <f t="shared" si="11"/>
        <v>21375103 MUSEO DE ARTE COSTARRICENSE</v>
      </c>
      <c r="D367" s="49" t="s">
        <v>686</v>
      </c>
      <c r="E367" s="49" t="s">
        <v>224</v>
      </c>
      <c r="F367" s="49" t="s">
        <v>225</v>
      </c>
      <c r="G367" s="48">
        <v>2594900</v>
      </c>
      <c r="H367" s="48">
        <v>2594900</v>
      </c>
      <c r="I367" s="48">
        <v>2594900</v>
      </c>
      <c r="J367" s="48">
        <v>0</v>
      </c>
      <c r="K367" s="48">
        <v>0</v>
      </c>
      <c r="L367" s="48">
        <v>0</v>
      </c>
      <c r="M367" s="48">
        <v>2274600</v>
      </c>
      <c r="N367" s="48">
        <v>2274600</v>
      </c>
      <c r="O367" s="48">
        <v>320300</v>
      </c>
      <c r="P367" s="102">
        <f t="shared" si="12"/>
        <v>0.87656557092758869</v>
      </c>
      <c r="Q367" s="71"/>
      <c r="R367" s="71"/>
      <c r="S367" s="72"/>
      <c r="T367" s="72"/>
      <c r="U367" s="72"/>
      <c r="V367" s="72"/>
      <c r="W367" s="72"/>
      <c r="X367" s="73"/>
    </row>
    <row r="368" spans="1:24" ht="14.4" x14ac:dyDescent="0.2">
      <c r="A368" s="107" t="s">
        <v>694</v>
      </c>
      <c r="B368" s="107" t="s">
        <v>695</v>
      </c>
      <c r="C368" s="98" t="str">
        <f t="shared" si="11"/>
        <v>21375103 MUSEO DE ARTE COSTARRICENSE</v>
      </c>
      <c r="D368" s="49" t="s">
        <v>686</v>
      </c>
      <c r="E368" s="49" t="s">
        <v>226</v>
      </c>
      <c r="F368" s="49" t="s">
        <v>227</v>
      </c>
      <c r="G368" s="48">
        <v>0</v>
      </c>
      <c r="H368" s="48">
        <v>0</v>
      </c>
      <c r="I368" s="48">
        <v>0</v>
      </c>
      <c r="J368" s="48">
        <v>0</v>
      </c>
      <c r="K368" s="48">
        <v>0</v>
      </c>
      <c r="L368" s="48">
        <v>0</v>
      </c>
      <c r="M368" s="48">
        <v>0</v>
      </c>
      <c r="N368" s="48">
        <v>0</v>
      </c>
      <c r="O368" s="48">
        <v>0</v>
      </c>
      <c r="P368" s="102">
        <f t="shared" si="12"/>
        <v>0</v>
      </c>
      <c r="Q368" s="71"/>
      <c r="R368" s="71"/>
      <c r="S368" s="72"/>
      <c r="T368" s="72"/>
      <c r="U368" s="72"/>
      <c r="V368" s="72"/>
      <c r="W368" s="72"/>
      <c r="X368" s="73"/>
    </row>
    <row r="369" spans="1:24" ht="14.4" x14ac:dyDescent="0.2">
      <c r="A369" s="107" t="s">
        <v>694</v>
      </c>
      <c r="B369" s="107" t="s">
        <v>695</v>
      </c>
      <c r="C369" s="98" t="str">
        <f t="shared" si="11"/>
        <v>21375103 MUSEO DE ARTE COSTARRICENSE</v>
      </c>
      <c r="D369" s="49" t="s">
        <v>686</v>
      </c>
      <c r="E369" s="49" t="s">
        <v>228</v>
      </c>
      <c r="F369" s="49" t="s">
        <v>229</v>
      </c>
      <c r="G369" s="48">
        <v>2594900</v>
      </c>
      <c r="H369" s="48">
        <v>2594900</v>
      </c>
      <c r="I369" s="48">
        <v>2594900</v>
      </c>
      <c r="J369" s="48">
        <v>0</v>
      </c>
      <c r="K369" s="48">
        <v>0</v>
      </c>
      <c r="L369" s="48">
        <v>0</v>
      </c>
      <c r="M369" s="48">
        <v>2274600</v>
      </c>
      <c r="N369" s="48">
        <v>2274600</v>
      </c>
      <c r="O369" s="48">
        <v>320300</v>
      </c>
      <c r="P369" s="102">
        <f t="shared" si="12"/>
        <v>0.87656557092758869</v>
      </c>
      <c r="Q369" s="71"/>
      <c r="R369" s="71"/>
      <c r="S369" s="72"/>
      <c r="T369" s="72"/>
      <c r="U369" s="72"/>
      <c r="V369" s="72"/>
      <c r="W369" s="72"/>
      <c r="X369" s="73"/>
    </row>
    <row r="370" spans="1:24" ht="14.4" x14ac:dyDescent="0.2">
      <c r="A370" s="107" t="s">
        <v>694</v>
      </c>
      <c r="B370" s="107" t="s">
        <v>695</v>
      </c>
      <c r="C370" s="98" t="str">
        <f t="shared" si="11"/>
        <v>21375103 MUSEO DE ARTE COSTARRICENSE</v>
      </c>
      <c r="D370" s="49" t="s">
        <v>686</v>
      </c>
      <c r="E370" s="49" t="s">
        <v>234</v>
      </c>
      <c r="F370" s="49" t="s">
        <v>235</v>
      </c>
      <c r="G370" s="48">
        <v>71000000</v>
      </c>
      <c r="H370" s="48">
        <v>71000000</v>
      </c>
      <c r="I370" s="48">
        <v>4000000</v>
      </c>
      <c r="J370" s="48">
        <v>0</v>
      </c>
      <c r="K370" s="48">
        <v>0</v>
      </c>
      <c r="L370" s="48">
        <v>0</v>
      </c>
      <c r="M370" s="48">
        <v>3811820</v>
      </c>
      <c r="N370" s="48">
        <v>3811820</v>
      </c>
      <c r="O370" s="48">
        <v>67188180</v>
      </c>
      <c r="P370" s="102">
        <f t="shared" si="12"/>
        <v>5.3687605633802815E-2</v>
      </c>
      <c r="Q370" s="71"/>
      <c r="R370" s="71"/>
      <c r="S370" s="72"/>
      <c r="T370" s="72"/>
      <c r="U370" s="72"/>
      <c r="V370" s="72"/>
      <c r="W370" s="72"/>
      <c r="X370" s="73"/>
    </row>
    <row r="371" spans="1:24" ht="14.4" x14ac:dyDescent="0.2">
      <c r="A371" s="107" t="s">
        <v>694</v>
      </c>
      <c r="B371" s="107" t="s">
        <v>695</v>
      </c>
      <c r="C371" s="98" t="str">
        <f t="shared" si="11"/>
        <v>21375103 MUSEO DE ARTE COSTARRICENSE</v>
      </c>
      <c r="D371" s="49" t="s">
        <v>686</v>
      </c>
      <c r="E371" s="49" t="s">
        <v>236</v>
      </c>
      <c r="F371" s="49" t="s">
        <v>237</v>
      </c>
      <c r="G371" s="48">
        <v>71000000</v>
      </c>
      <c r="H371" s="48">
        <v>71000000</v>
      </c>
      <c r="I371" s="48">
        <v>4000000</v>
      </c>
      <c r="J371" s="48">
        <v>0</v>
      </c>
      <c r="K371" s="48">
        <v>0</v>
      </c>
      <c r="L371" s="48">
        <v>0</v>
      </c>
      <c r="M371" s="48">
        <v>3811820</v>
      </c>
      <c r="N371" s="48">
        <v>3811820</v>
      </c>
      <c r="O371" s="48">
        <v>67188180</v>
      </c>
      <c r="P371" s="102">
        <f t="shared" si="12"/>
        <v>5.3687605633802815E-2</v>
      </c>
      <c r="Q371" s="71"/>
      <c r="R371" s="71"/>
      <c r="S371" s="72"/>
      <c r="T371" s="72"/>
      <c r="U371" s="72"/>
      <c r="V371" s="72"/>
      <c r="W371" s="72"/>
      <c r="X371" s="73"/>
    </row>
    <row r="372" spans="1:24" ht="14.4" x14ac:dyDescent="0.2">
      <c r="A372" s="107" t="s">
        <v>694</v>
      </c>
      <c r="B372" s="107" t="s">
        <v>695</v>
      </c>
      <c r="C372" s="98" t="str">
        <f t="shared" si="11"/>
        <v>21375103 MUSEO DE ARTE COSTARRICENSE</v>
      </c>
      <c r="D372" s="49" t="s">
        <v>686</v>
      </c>
      <c r="E372" s="49" t="s">
        <v>246</v>
      </c>
      <c r="F372" s="49" t="s">
        <v>247</v>
      </c>
      <c r="G372" s="48">
        <v>25813980</v>
      </c>
      <c r="H372" s="48">
        <v>25813980</v>
      </c>
      <c r="I372" s="48">
        <v>19516481</v>
      </c>
      <c r="J372" s="48">
        <v>0</v>
      </c>
      <c r="K372" s="48">
        <v>0</v>
      </c>
      <c r="L372" s="48">
        <v>0</v>
      </c>
      <c r="M372" s="48">
        <v>8996849.9299999997</v>
      </c>
      <c r="N372" s="48">
        <v>8996849.9299999997</v>
      </c>
      <c r="O372" s="48">
        <v>16817130.07</v>
      </c>
      <c r="P372" s="102">
        <f t="shared" si="12"/>
        <v>0.34852626096402028</v>
      </c>
      <c r="Q372" s="71"/>
      <c r="R372" s="71"/>
      <c r="S372" s="72"/>
      <c r="T372" s="72"/>
      <c r="U372" s="72"/>
      <c r="V372" s="72"/>
      <c r="W372" s="72"/>
      <c r="X372" s="73"/>
    </row>
    <row r="373" spans="1:24" ht="14.4" x14ac:dyDescent="0.2">
      <c r="A373" s="107" t="s">
        <v>694</v>
      </c>
      <c r="B373" s="107" t="s">
        <v>695</v>
      </c>
      <c r="C373" s="98" t="str">
        <f t="shared" si="11"/>
        <v>21375103 MUSEO DE ARTE COSTARRICENSE</v>
      </c>
      <c r="D373" s="49" t="s">
        <v>686</v>
      </c>
      <c r="E373" s="49" t="s">
        <v>248</v>
      </c>
      <c r="F373" s="49" t="s">
        <v>249</v>
      </c>
      <c r="G373" s="48">
        <v>6578480</v>
      </c>
      <c r="H373" s="48">
        <v>6578480</v>
      </c>
      <c r="I373" s="48">
        <v>4933860</v>
      </c>
      <c r="J373" s="48">
        <v>0</v>
      </c>
      <c r="K373" s="48">
        <v>0</v>
      </c>
      <c r="L373" s="48">
        <v>0</v>
      </c>
      <c r="M373" s="48">
        <v>0</v>
      </c>
      <c r="N373" s="48">
        <v>0</v>
      </c>
      <c r="O373" s="48">
        <v>6578480</v>
      </c>
      <c r="P373" s="102">
        <f t="shared" si="12"/>
        <v>0</v>
      </c>
      <c r="Q373" s="71"/>
      <c r="R373" s="71"/>
      <c r="S373" s="72"/>
      <c r="T373" s="72"/>
      <c r="U373" s="72"/>
      <c r="V373" s="72"/>
      <c r="W373" s="72"/>
      <c r="X373" s="73"/>
    </row>
    <row r="374" spans="1:24" ht="14.4" x14ac:dyDescent="0.2">
      <c r="A374" s="107" t="s">
        <v>694</v>
      </c>
      <c r="B374" s="107" t="s">
        <v>695</v>
      </c>
      <c r="C374" s="98" t="str">
        <f t="shared" si="11"/>
        <v>21375103 MUSEO DE ARTE COSTARRICENSE</v>
      </c>
      <c r="D374" s="49" t="s">
        <v>686</v>
      </c>
      <c r="E374" s="49" t="s">
        <v>250</v>
      </c>
      <c r="F374" s="49" t="s">
        <v>251</v>
      </c>
      <c r="G374" s="48">
        <v>2027220</v>
      </c>
      <c r="H374" s="48">
        <v>2027220</v>
      </c>
      <c r="I374" s="48">
        <v>1520415</v>
      </c>
      <c r="J374" s="48">
        <v>0</v>
      </c>
      <c r="K374" s="48">
        <v>0</v>
      </c>
      <c r="L374" s="48">
        <v>0</v>
      </c>
      <c r="M374" s="48">
        <v>1013610</v>
      </c>
      <c r="N374" s="48">
        <v>1013610</v>
      </c>
      <c r="O374" s="48">
        <v>1013610</v>
      </c>
      <c r="P374" s="102">
        <f t="shared" si="12"/>
        <v>0.5</v>
      </c>
      <c r="Q374" s="71"/>
      <c r="R374" s="71"/>
      <c r="S374" s="72"/>
      <c r="T374" s="72"/>
      <c r="U374" s="72"/>
      <c r="V374" s="72"/>
      <c r="W374" s="72"/>
      <c r="X374" s="73"/>
    </row>
    <row r="375" spans="1:24" ht="14.4" x14ac:dyDescent="0.2">
      <c r="A375" s="107" t="s">
        <v>694</v>
      </c>
      <c r="B375" s="107" t="s">
        <v>695</v>
      </c>
      <c r="C375" s="98" t="str">
        <f t="shared" si="11"/>
        <v>21375103 MUSEO DE ARTE COSTARRICENSE</v>
      </c>
      <c r="D375" s="49" t="s">
        <v>686</v>
      </c>
      <c r="E375" s="49" t="s">
        <v>252</v>
      </c>
      <c r="F375" s="49" t="s">
        <v>253</v>
      </c>
      <c r="G375" s="48">
        <v>735769</v>
      </c>
      <c r="H375" s="48">
        <v>735769</v>
      </c>
      <c r="I375" s="48">
        <v>551826.75</v>
      </c>
      <c r="J375" s="48">
        <v>0</v>
      </c>
      <c r="K375" s="48">
        <v>0</v>
      </c>
      <c r="L375" s="48">
        <v>0</v>
      </c>
      <c r="M375" s="48">
        <v>0</v>
      </c>
      <c r="N375" s="48">
        <v>0</v>
      </c>
      <c r="O375" s="48">
        <v>735769</v>
      </c>
      <c r="P375" s="102">
        <f t="shared" si="12"/>
        <v>0</v>
      </c>
      <c r="Q375" s="71"/>
      <c r="R375" s="71"/>
      <c r="S375" s="72"/>
      <c r="T375" s="72"/>
      <c r="U375" s="72"/>
      <c r="V375" s="72"/>
      <c r="W375" s="72"/>
      <c r="X375" s="73"/>
    </row>
    <row r="376" spans="1:24" ht="14.4" x14ac:dyDescent="0.2">
      <c r="A376" s="107" t="s">
        <v>694</v>
      </c>
      <c r="B376" s="107" t="s">
        <v>695</v>
      </c>
      <c r="C376" s="98" t="str">
        <f t="shared" si="11"/>
        <v>21375103 MUSEO DE ARTE COSTARRICENSE</v>
      </c>
      <c r="D376" s="49" t="s">
        <v>686</v>
      </c>
      <c r="E376" s="49" t="s">
        <v>254</v>
      </c>
      <c r="F376" s="49" t="s">
        <v>255</v>
      </c>
      <c r="G376" s="48">
        <v>937434</v>
      </c>
      <c r="H376" s="48">
        <v>937434</v>
      </c>
      <c r="I376" s="48">
        <v>828075.5</v>
      </c>
      <c r="J376" s="48">
        <v>0</v>
      </c>
      <c r="K376" s="48">
        <v>0</v>
      </c>
      <c r="L376" s="48">
        <v>0</v>
      </c>
      <c r="M376" s="48">
        <v>478503.5</v>
      </c>
      <c r="N376" s="48">
        <v>478503.5</v>
      </c>
      <c r="O376" s="48">
        <v>458930.5</v>
      </c>
      <c r="P376" s="102">
        <f t="shared" si="12"/>
        <v>0.51043966828598064</v>
      </c>
      <c r="Q376" s="71"/>
      <c r="R376" s="71"/>
      <c r="S376" s="72"/>
      <c r="T376" s="72"/>
      <c r="U376" s="72"/>
      <c r="V376" s="72"/>
      <c r="W376" s="72"/>
      <c r="X376" s="73"/>
    </row>
    <row r="377" spans="1:24" ht="14.4" x14ac:dyDescent="0.2">
      <c r="A377" s="107" t="s">
        <v>694</v>
      </c>
      <c r="B377" s="107" t="s">
        <v>695</v>
      </c>
      <c r="C377" s="98" t="str">
        <f t="shared" si="11"/>
        <v>21375103 MUSEO DE ARTE COSTARRICENSE</v>
      </c>
      <c r="D377" s="49" t="s">
        <v>686</v>
      </c>
      <c r="E377" s="49" t="s">
        <v>258</v>
      </c>
      <c r="F377" s="49" t="s">
        <v>259</v>
      </c>
      <c r="G377" s="48">
        <v>850000</v>
      </c>
      <c r="H377" s="48">
        <v>850000</v>
      </c>
      <c r="I377" s="48">
        <v>637500</v>
      </c>
      <c r="J377" s="48">
        <v>0</v>
      </c>
      <c r="K377" s="48">
        <v>0</v>
      </c>
      <c r="L377" s="48">
        <v>0</v>
      </c>
      <c r="M377" s="48">
        <v>0</v>
      </c>
      <c r="N377" s="48">
        <v>0</v>
      </c>
      <c r="O377" s="48">
        <v>850000</v>
      </c>
      <c r="P377" s="102">
        <f t="shared" si="12"/>
        <v>0</v>
      </c>
      <c r="Q377" s="71"/>
      <c r="R377" s="71"/>
      <c r="S377" s="72"/>
      <c r="T377" s="72"/>
      <c r="U377" s="72"/>
      <c r="V377" s="72"/>
      <c r="W377" s="72"/>
      <c r="X377" s="73"/>
    </row>
    <row r="378" spans="1:24" ht="14.4" x14ac:dyDescent="0.2">
      <c r="A378" s="107" t="s">
        <v>694</v>
      </c>
      <c r="B378" s="107" t="s">
        <v>695</v>
      </c>
      <c r="C378" s="98" t="str">
        <f t="shared" si="11"/>
        <v>21375103 MUSEO DE ARTE COSTARRICENSE</v>
      </c>
      <c r="D378" s="49" t="s">
        <v>686</v>
      </c>
      <c r="E378" s="49" t="s">
        <v>260</v>
      </c>
      <c r="F378" s="49" t="s">
        <v>261</v>
      </c>
      <c r="G378" s="48">
        <v>14561093</v>
      </c>
      <c r="H378" s="48">
        <v>14561093</v>
      </c>
      <c r="I378" s="48">
        <v>10920819.75</v>
      </c>
      <c r="J378" s="48">
        <v>0</v>
      </c>
      <c r="K378" s="48">
        <v>0</v>
      </c>
      <c r="L378" s="48">
        <v>0</v>
      </c>
      <c r="M378" s="48">
        <v>7385521.4299999997</v>
      </c>
      <c r="N378" s="48">
        <v>7385521.4299999997</v>
      </c>
      <c r="O378" s="48">
        <v>7175571.5700000003</v>
      </c>
      <c r="P378" s="102">
        <f t="shared" si="12"/>
        <v>0.50720927543007932</v>
      </c>
      <c r="Q378" s="71"/>
      <c r="R378" s="71"/>
      <c r="S378" s="72"/>
      <c r="T378" s="72"/>
      <c r="U378" s="72"/>
      <c r="V378" s="72"/>
      <c r="W378" s="72"/>
      <c r="X378" s="73"/>
    </row>
    <row r="379" spans="1:24" ht="14.4" x14ac:dyDescent="0.2">
      <c r="A379" s="107" t="s">
        <v>694</v>
      </c>
      <c r="B379" s="107" t="s">
        <v>695</v>
      </c>
      <c r="C379" s="98" t="str">
        <f t="shared" si="11"/>
        <v>21375103 MUSEO DE ARTE COSTARRICENSE</v>
      </c>
      <c r="D379" s="49" t="s">
        <v>686</v>
      </c>
      <c r="E379" s="49" t="s">
        <v>262</v>
      </c>
      <c r="F379" s="49" t="s">
        <v>263</v>
      </c>
      <c r="G379" s="48">
        <v>123984</v>
      </c>
      <c r="H379" s="48">
        <v>123984</v>
      </c>
      <c r="I379" s="48">
        <v>123984</v>
      </c>
      <c r="J379" s="48">
        <v>0</v>
      </c>
      <c r="K379" s="48">
        <v>0</v>
      </c>
      <c r="L379" s="48">
        <v>0</v>
      </c>
      <c r="M379" s="48">
        <v>119215</v>
      </c>
      <c r="N379" s="48">
        <v>119215</v>
      </c>
      <c r="O379" s="48">
        <v>4769</v>
      </c>
      <c r="P379" s="102">
        <f t="shared" si="12"/>
        <v>0.96153535940121304</v>
      </c>
      <c r="Q379" s="71"/>
      <c r="R379" s="71"/>
      <c r="S379" s="72"/>
      <c r="T379" s="72"/>
      <c r="U379" s="72"/>
      <c r="V379" s="72"/>
      <c r="W379" s="72"/>
      <c r="X379" s="73"/>
    </row>
    <row r="380" spans="1:24" ht="14.4" x14ac:dyDescent="0.2">
      <c r="A380" s="107" t="s">
        <v>694</v>
      </c>
      <c r="B380" s="107" t="s">
        <v>695</v>
      </c>
      <c r="C380" s="98" t="str">
        <f t="shared" si="11"/>
        <v>21375103 MUSEO DE ARTE COSTARRICENSE</v>
      </c>
      <c r="D380" s="49" t="s">
        <v>686</v>
      </c>
      <c r="E380" s="49" t="s">
        <v>264</v>
      </c>
      <c r="F380" s="49" t="s">
        <v>265</v>
      </c>
      <c r="G380" s="48">
        <v>210000</v>
      </c>
      <c r="H380" s="48">
        <v>210000</v>
      </c>
      <c r="I380" s="48">
        <v>157500</v>
      </c>
      <c r="J380" s="48">
        <v>0</v>
      </c>
      <c r="K380" s="48">
        <v>0</v>
      </c>
      <c r="L380" s="48">
        <v>0</v>
      </c>
      <c r="M380" s="48">
        <v>0</v>
      </c>
      <c r="N380" s="48">
        <v>0</v>
      </c>
      <c r="O380" s="48">
        <v>210000</v>
      </c>
      <c r="P380" s="102">
        <f t="shared" si="12"/>
        <v>0</v>
      </c>
      <c r="Q380" s="71"/>
      <c r="R380" s="71"/>
      <c r="S380" s="72"/>
      <c r="T380" s="72"/>
      <c r="U380" s="72"/>
      <c r="V380" s="72"/>
      <c r="W380" s="72"/>
      <c r="X380" s="73"/>
    </row>
    <row r="381" spans="1:24" ht="14.4" x14ac:dyDescent="0.2">
      <c r="A381" s="107" t="s">
        <v>694</v>
      </c>
      <c r="B381" s="107" t="s">
        <v>695</v>
      </c>
      <c r="C381" s="98" t="str">
        <f t="shared" si="11"/>
        <v>21375103 MUSEO DE ARTE COSTARRICENSE</v>
      </c>
      <c r="D381" s="49" t="s">
        <v>686</v>
      </c>
      <c r="E381" s="49" t="s">
        <v>268</v>
      </c>
      <c r="F381" s="49" t="s">
        <v>269</v>
      </c>
      <c r="G381" s="48">
        <v>210000</v>
      </c>
      <c r="H381" s="48">
        <v>210000</v>
      </c>
      <c r="I381" s="48">
        <v>157500</v>
      </c>
      <c r="J381" s="48">
        <v>0</v>
      </c>
      <c r="K381" s="48">
        <v>0</v>
      </c>
      <c r="L381" s="48">
        <v>0</v>
      </c>
      <c r="M381" s="48">
        <v>0</v>
      </c>
      <c r="N381" s="48">
        <v>0</v>
      </c>
      <c r="O381" s="48">
        <v>210000</v>
      </c>
      <c r="P381" s="102">
        <f t="shared" si="12"/>
        <v>0</v>
      </c>
      <c r="Q381" s="71"/>
      <c r="R381" s="71"/>
      <c r="S381" s="72"/>
      <c r="T381" s="72"/>
      <c r="U381" s="72"/>
      <c r="V381" s="72"/>
      <c r="W381" s="72"/>
      <c r="X381" s="73"/>
    </row>
    <row r="382" spans="1:24" ht="14.4" x14ac:dyDescent="0.2">
      <c r="A382" s="107" t="s">
        <v>694</v>
      </c>
      <c r="B382" s="107" t="s">
        <v>695</v>
      </c>
      <c r="C382" s="98" t="str">
        <f t="shared" si="11"/>
        <v>21375103 MUSEO DE ARTE COSTARRICENSE</v>
      </c>
      <c r="D382" s="49" t="s">
        <v>686</v>
      </c>
      <c r="E382" s="49" t="s">
        <v>270</v>
      </c>
      <c r="F382" s="49" t="s">
        <v>271</v>
      </c>
      <c r="G382" s="48">
        <v>950000</v>
      </c>
      <c r="H382" s="48">
        <v>950000</v>
      </c>
      <c r="I382" s="48">
        <v>712500</v>
      </c>
      <c r="J382" s="48">
        <v>0</v>
      </c>
      <c r="K382" s="48">
        <v>0</v>
      </c>
      <c r="L382" s="48">
        <v>0</v>
      </c>
      <c r="M382" s="48">
        <v>0</v>
      </c>
      <c r="N382" s="48">
        <v>0</v>
      </c>
      <c r="O382" s="48">
        <v>950000</v>
      </c>
      <c r="P382" s="102">
        <f t="shared" si="12"/>
        <v>0</v>
      </c>
      <c r="Q382" s="71"/>
      <c r="R382" s="71"/>
      <c r="S382" s="72"/>
      <c r="T382" s="72"/>
      <c r="U382" s="72"/>
      <c r="V382" s="72"/>
      <c r="W382" s="72"/>
      <c r="X382" s="73"/>
    </row>
    <row r="383" spans="1:24" ht="14.4" x14ac:dyDescent="0.2">
      <c r="A383" s="107" t="s">
        <v>694</v>
      </c>
      <c r="B383" s="107" t="s">
        <v>695</v>
      </c>
      <c r="C383" s="98" t="str">
        <f t="shared" si="11"/>
        <v>21375103 MUSEO DE ARTE COSTARRICENSE</v>
      </c>
      <c r="D383" s="49" t="s">
        <v>686</v>
      </c>
      <c r="E383" s="49" t="s">
        <v>274</v>
      </c>
      <c r="F383" s="49" t="s">
        <v>275</v>
      </c>
      <c r="G383" s="48">
        <v>750000</v>
      </c>
      <c r="H383" s="48">
        <v>750000</v>
      </c>
      <c r="I383" s="48">
        <v>562500</v>
      </c>
      <c r="J383" s="48">
        <v>0</v>
      </c>
      <c r="K383" s="48">
        <v>0</v>
      </c>
      <c r="L383" s="48">
        <v>0</v>
      </c>
      <c r="M383" s="48">
        <v>0</v>
      </c>
      <c r="N383" s="48">
        <v>0</v>
      </c>
      <c r="O383" s="48">
        <v>750000</v>
      </c>
      <c r="P383" s="102">
        <f t="shared" si="12"/>
        <v>0</v>
      </c>
      <c r="Q383" s="71"/>
      <c r="R383" s="71"/>
      <c r="S383" s="72"/>
      <c r="T383" s="72"/>
      <c r="U383" s="72"/>
      <c r="V383" s="72"/>
      <c r="W383" s="72"/>
      <c r="X383" s="73"/>
    </row>
    <row r="384" spans="1:24" ht="14.4" x14ac:dyDescent="0.2">
      <c r="A384" s="107" t="s">
        <v>694</v>
      </c>
      <c r="B384" s="107" t="s">
        <v>695</v>
      </c>
      <c r="C384" s="98" t="str">
        <f t="shared" si="11"/>
        <v>21375103 MUSEO DE ARTE COSTARRICENSE</v>
      </c>
      <c r="D384" s="49" t="s">
        <v>686</v>
      </c>
      <c r="E384" s="49" t="s">
        <v>276</v>
      </c>
      <c r="F384" s="49" t="s">
        <v>277</v>
      </c>
      <c r="G384" s="48">
        <v>200000</v>
      </c>
      <c r="H384" s="48">
        <v>200000</v>
      </c>
      <c r="I384" s="48">
        <v>150000</v>
      </c>
      <c r="J384" s="48">
        <v>0</v>
      </c>
      <c r="K384" s="48">
        <v>0</v>
      </c>
      <c r="L384" s="48">
        <v>0</v>
      </c>
      <c r="M384" s="48">
        <v>0</v>
      </c>
      <c r="N384" s="48">
        <v>0</v>
      </c>
      <c r="O384" s="48">
        <v>200000</v>
      </c>
      <c r="P384" s="102">
        <f t="shared" si="12"/>
        <v>0</v>
      </c>
      <c r="Q384" s="71"/>
      <c r="R384" s="71"/>
      <c r="S384" s="72"/>
      <c r="T384" s="72"/>
      <c r="U384" s="72"/>
      <c r="V384" s="72"/>
      <c r="W384" s="72"/>
      <c r="X384" s="73"/>
    </row>
    <row r="385" spans="1:24" ht="14.4" x14ac:dyDescent="0.2">
      <c r="A385" s="107" t="s">
        <v>694</v>
      </c>
      <c r="B385" s="107" t="s">
        <v>695</v>
      </c>
      <c r="C385" s="98" t="str">
        <f t="shared" si="11"/>
        <v>21375103 MUSEO DE ARTE COSTARRICENSE</v>
      </c>
      <c r="D385" s="49" t="s">
        <v>686</v>
      </c>
      <c r="E385" s="49" t="s">
        <v>278</v>
      </c>
      <c r="F385" s="49" t="s">
        <v>279</v>
      </c>
      <c r="G385" s="48">
        <v>3156302</v>
      </c>
      <c r="H385" s="48">
        <v>6156302</v>
      </c>
      <c r="I385" s="48">
        <v>4086613.44</v>
      </c>
      <c r="J385" s="48">
        <v>0</v>
      </c>
      <c r="K385" s="48">
        <v>0</v>
      </c>
      <c r="L385" s="48">
        <v>0</v>
      </c>
      <c r="M385" s="48">
        <v>3331041.25</v>
      </c>
      <c r="N385" s="48">
        <v>3331041.25</v>
      </c>
      <c r="O385" s="48">
        <v>2825260.75</v>
      </c>
      <c r="P385" s="102">
        <f t="shared" si="12"/>
        <v>0.54107827231347649</v>
      </c>
      <c r="Q385" s="71"/>
      <c r="R385" s="71"/>
      <c r="S385" s="72"/>
      <c r="T385" s="72"/>
      <c r="U385" s="72"/>
      <c r="V385" s="72"/>
      <c r="W385" s="72"/>
      <c r="X385" s="73"/>
    </row>
    <row r="386" spans="1:24" ht="14.4" x14ac:dyDescent="0.2">
      <c r="A386" s="107" t="s">
        <v>694</v>
      </c>
      <c r="B386" s="107" t="s">
        <v>695</v>
      </c>
      <c r="C386" s="98" t="str">
        <f t="shared" si="11"/>
        <v>21375103 MUSEO DE ARTE COSTARRICENSE</v>
      </c>
      <c r="D386" s="49" t="s">
        <v>686</v>
      </c>
      <c r="E386" s="49" t="s">
        <v>280</v>
      </c>
      <c r="F386" s="49" t="s">
        <v>281</v>
      </c>
      <c r="G386" s="48">
        <v>3000000</v>
      </c>
      <c r="H386" s="48">
        <v>3000000.88</v>
      </c>
      <c r="I386" s="48">
        <v>1017942.25</v>
      </c>
      <c r="J386" s="48">
        <v>0</v>
      </c>
      <c r="K386" s="48">
        <v>0</v>
      </c>
      <c r="L386" s="48">
        <v>0</v>
      </c>
      <c r="M386" s="48">
        <v>350000</v>
      </c>
      <c r="N386" s="48">
        <v>350000</v>
      </c>
      <c r="O386" s="48">
        <v>2650000.88</v>
      </c>
      <c r="P386" s="102">
        <f t="shared" si="12"/>
        <v>0.11666663244445449</v>
      </c>
      <c r="Q386" s="71"/>
      <c r="R386" s="71"/>
      <c r="S386" s="72"/>
      <c r="T386" s="72"/>
      <c r="U386" s="72"/>
      <c r="V386" s="72"/>
      <c r="W386" s="72"/>
      <c r="X386" s="73"/>
    </row>
    <row r="387" spans="1:24" ht="14.4" x14ac:dyDescent="0.2">
      <c r="A387" s="107" t="s">
        <v>694</v>
      </c>
      <c r="B387" s="107" t="s">
        <v>695</v>
      </c>
      <c r="C387" s="98" t="str">
        <f t="shared" si="11"/>
        <v>21375103 MUSEO DE ARTE COSTARRICENSE</v>
      </c>
      <c r="D387" s="49" t="s">
        <v>686</v>
      </c>
      <c r="E387" s="49" t="s">
        <v>282</v>
      </c>
      <c r="F387" s="49" t="s">
        <v>283</v>
      </c>
      <c r="G387" s="48">
        <v>3000000</v>
      </c>
      <c r="H387" s="48">
        <v>3000000.88</v>
      </c>
      <c r="I387" s="48">
        <v>1017942.25</v>
      </c>
      <c r="J387" s="48">
        <v>0</v>
      </c>
      <c r="K387" s="48">
        <v>0</v>
      </c>
      <c r="L387" s="48">
        <v>0</v>
      </c>
      <c r="M387" s="48">
        <v>350000</v>
      </c>
      <c r="N387" s="48">
        <v>350000</v>
      </c>
      <c r="O387" s="48">
        <v>2650000.88</v>
      </c>
      <c r="P387" s="102">
        <f t="shared" si="12"/>
        <v>0.11666663244445449</v>
      </c>
      <c r="Q387" s="71"/>
      <c r="R387" s="71"/>
      <c r="S387" s="72"/>
      <c r="T387" s="72"/>
      <c r="U387" s="72"/>
      <c r="V387" s="72"/>
      <c r="W387" s="72"/>
      <c r="X387" s="73"/>
    </row>
    <row r="388" spans="1:24" ht="14.4" x14ac:dyDescent="0.2">
      <c r="A388" s="107" t="s">
        <v>694</v>
      </c>
      <c r="B388" s="107" t="s">
        <v>695</v>
      </c>
      <c r="C388" s="98" t="str">
        <f t="shared" si="11"/>
        <v>21375103 MUSEO DE ARTE COSTARRICENSE</v>
      </c>
      <c r="D388" s="49" t="s">
        <v>686</v>
      </c>
      <c r="E388" s="49" t="s">
        <v>312</v>
      </c>
      <c r="F388" s="49" t="s">
        <v>313</v>
      </c>
      <c r="G388" s="48">
        <v>0</v>
      </c>
      <c r="H388" s="48">
        <v>1687117.12</v>
      </c>
      <c r="I388" s="48">
        <v>1687117.12</v>
      </c>
      <c r="J388" s="48">
        <v>0</v>
      </c>
      <c r="K388" s="48">
        <v>0</v>
      </c>
      <c r="L388" s="48">
        <v>0</v>
      </c>
      <c r="M388" s="48">
        <v>1687117.12</v>
      </c>
      <c r="N388" s="48">
        <v>1687117.12</v>
      </c>
      <c r="O388" s="48">
        <v>0</v>
      </c>
      <c r="P388" s="102">
        <f t="shared" si="12"/>
        <v>1</v>
      </c>
      <c r="Q388" s="71"/>
      <c r="R388" s="71"/>
      <c r="S388" s="72"/>
      <c r="T388" s="72"/>
      <c r="U388" s="72"/>
      <c r="V388" s="72"/>
      <c r="W388" s="72"/>
      <c r="X388" s="73"/>
    </row>
    <row r="389" spans="1:24" ht="14.4" x14ac:dyDescent="0.2">
      <c r="A389" s="107" t="s">
        <v>694</v>
      </c>
      <c r="B389" s="107" t="s">
        <v>695</v>
      </c>
      <c r="C389" s="98" t="str">
        <f t="shared" si="11"/>
        <v>21375103 MUSEO DE ARTE COSTARRICENSE</v>
      </c>
      <c r="D389" s="49" t="s">
        <v>686</v>
      </c>
      <c r="E389" s="49" t="s">
        <v>314</v>
      </c>
      <c r="F389" s="49" t="s">
        <v>315</v>
      </c>
      <c r="G389" s="48">
        <v>0</v>
      </c>
      <c r="H389" s="48">
        <v>1687117.12</v>
      </c>
      <c r="I389" s="48">
        <v>1687117.12</v>
      </c>
      <c r="J389" s="48">
        <v>0</v>
      </c>
      <c r="K389" s="48">
        <v>0</v>
      </c>
      <c r="L389" s="48">
        <v>0</v>
      </c>
      <c r="M389" s="48">
        <v>1687117.12</v>
      </c>
      <c r="N389" s="48">
        <v>1687117.12</v>
      </c>
      <c r="O389" s="48">
        <v>0</v>
      </c>
      <c r="P389" s="102">
        <f t="shared" si="12"/>
        <v>1</v>
      </c>
      <c r="Q389" s="71"/>
      <c r="R389" s="71"/>
      <c r="S389" s="72"/>
      <c r="T389" s="72"/>
      <c r="U389" s="72"/>
      <c r="V389" s="72"/>
      <c r="W389" s="72"/>
      <c r="X389" s="73"/>
    </row>
    <row r="390" spans="1:24" ht="14.4" x14ac:dyDescent="0.2">
      <c r="A390" s="107" t="s">
        <v>694</v>
      </c>
      <c r="B390" s="107" t="s">
        <v>695</v>
      </c>
      <c r="C390" s="98" t="str">
        <f t="shared" ref="C390:C453" si="13">+CONCATENATE(A390," ",B390)</f>
        <v>21375103 MUSEO DE ARTE COSTARRICENSE</v>
      </c>
      <c r="D390" s="49" t="s">
        <v>686</v>
      </c>
      <c r="E390" s="49" t="s">
        <v>318</v>
      </c>
      <c r="F390" s="49" t="s">
        <v>319</v>
      </c>
      <c r="G390" s="48">
        <v>156302</v>
      </c>
      <c r="H390" s="48">
        <v>1469184</v>
      </c>
      <c r="I390" s="48">
        <v>1381554.07</v>
      </c>
      <c r="J390" s="48">
        <v>0</v>
      </c>
      <c r="K390" s="48">
        <v>0</v>
      </c>
      <c r="L390" s="48">
        <v>0</v>
      </c>
      <c r="M390" s="48">
        <v>1293924.1299999999</v>
      </c>
      <c r="N390" s="48">
        <v>1293924.1299999999</v>
      </c>
      <c r="O390" s="48">
        <v>175259.87</v>
      </c>
      <c r="P390" s="102">
        <f t="shared" ref="P390:P453" si="14">+IFERROR(M390/H390,0)</f>
        <v>0.88070938017293943</v>
      </c>
      <c r="Q390" s="71"/>
      <c r="R390" s="71"/>
      <c r="S390" s="72"/>
      <c r="T390" s="72"/>
      <c r="U390" s="72"/>
      <c r="V390" s="72"/>
      <c r="W390" s="72"/>
      <c r="X390" s="73"/>
    </row>
    <row r="391" spans="1:24" ht="14.4" x14ac:dyDescent="0.2">
      <c r="A391" s="107" t="s">
        <v>694</v>
      </c>
      <c r="B391" s="107" t="s">
        <v>695</v>
      </c>
      <c r="C391" s="98" t="str">
        <f t="shared" si="13"/>
        <v>21375103 MUSEO DE ARTE COSTARRICENSE</v>
      </c>
      <c r="D391" s="49" t="s">
        <v>686</v>
      </c>
      <c r="E391" s="49" t="s">
        <v>324</v>
      </c>
      <c r="F391" s="49" t="s">
        <v>325</v>
      </c>
      <c r="G391" s="48">
        <v>156302</v>
      </c>
      <c r="H391" s="48">
        <v>1469184</v>
      </c>
      <c r="I391" s="48">
        <v>1381554.07</v>
      </c>
      <c r="J391" s="48">
        <v>0</v>
      </c>
      <c r="K391" s="48">
        <v>0</v>
      </c>
      <c r="L391" s="48">
        <v>0</v>
      </c>
      <c r="M391" s="48">
        <v>1293924.1299999999</v>
      </c>
      <c r="N391" s="48">
        <v>1293924.1299999999</v>
      </c>
      <c r="O391" s="48">
        <v>175259.87</v>
      </c>
      <c r="P391" s="102">
        <f t="shared" si="14"/>
        <v>0.88070938017293943</v>
      </c>
      <c r="Q391" s="71"/>
      <c r="R391" s="71"/>
      <c r="S391" s="72"/>
      <c r="T391" s="72"/>
      <c r="U391" s="72"/>
      <c r="V391" s="72"/>
      <c r="W391" s="72"/>
      <c r="X391" s="73"/>
    </row>
    <row r="392" spans="1:24" ht="14.4" x14ac:dyDescent="0.2">
      <c r="A392" s="107" t="s">
        <v>694</v>
      </c>
      <c r="B392" s="107" t="s">
        <v>695</v>
      </c>
      <c r="C392" s="98" t="str">
        <f t="shared" si="13"/>
        <v>21375103 MUSEO DE ARTE COSTARRICENSE</v>
      </c>
      <c r="D392" s="49" t="s">
        <v>686</v>
      </c>
      <c r="E392" s="49" t="s">
        <v>372</v>
      </c>
      <c r="F392" s="49" t="s">
        <v>373</v>
      </c>
      <c r="G392" s="48">
        <v>166541155</v>
      </c>
      <c r="H392" s="48">
        <v>166541155</v>
      </c>
      <c r="I392" s="48">
        <v>152758008</v>
      </c>
      <c r="J392" s="48">
        <v>0</v>
      </c>
      <c r="K392" s="48">
        <v>0</v>
      </c>
      <c r="L392" s="48">
        <v>0</v>
      </c>
      <c r="M392" s="48">
        <v>40972205.299999997</v>
      </c>
      <c r="N392" s="48">
        <v>40972205.299999997</v>
      </c>
      <c r="O392" s="48">
        <v>125568949.7</v>
      </c>
      <c r="P392" s="102">
        <f t="shared" si="14"/>
        <v>0.24601850095251229</v>
      </c>
      <c r="Q392" s="71"/>
      <c r="R392" s="71"/>
      <c r="S392" s="72"/>
      <c r="T392" s="72"/>
      <c r="U392" s="72"/>
      <c r="V392" s="72"/>
      <c r="W392" s="72"/>
      <c r="X392" s="73"/>
    </row>
    <row r="393" spans="1:24" ht="14.4" x14ac:dyDescent="0.2">
      <c r="A393" s="107" t="s">
        <v>694</v>
      </c>
      <c r="B393" s="107" t="s">
        <v>695</v>
      </c>
      <c r="C393" s="98" t="str">
        <f t="shared" si="13"/>
        <v>21375103 MUSEO DE ARTE COSTARRICENSE</v>
      </c>
      <c r="D393" s="49" t="s">
        <v>686</v>
      </c>
      <c r="E393" s="49" t="s">
        <v>374</v>
      </c>
      <c r="F393" s="49" t="s">
        <v>375</v>
      </c>
      <c r="G393" s="48">
        <v>13386055</v>
      </c>
      <c r="H393" s="48">
        <v>13386055</v>
      </c>
      <c r="I393" s="48">
        <v>12807208</v>
      </c>
      <c r="J393" s="48">
        <v>0</v>
      </c>
      <c r="K393" s="48">
        <v>0</v>
      </c>
      <c r="L393" s="48">
        <v>0</v>
      </c>
      <c r="M393" s="48">
        <v>6244874.4000000004</v>
      </c>
      <c r="N393" s="48">
        <v>6244874.4000000004</v>
      </c>
      <c r="O393" s="48">
        <v>7141180.5999999996</v>
      </c>
      <c r="P393" s="102">
        <f t="shared" si="14"/>
        <v>0.46652089805398234</v>
      </c>
      <c r="Q393" s="71"/>
      <c r="R393" s="71"/>
      <c r="S393" s="72"/>
      <c r="T393" s="72"/>
      <c r="U393" s="72"/>
      <c r="V393" s="72"/>
      <c r="W393" s="72"/>
      <c r="X393" s="73"/>
    </row>
    <row r="394" spans="1:24" ht="14.4" x14ac:dyDescent="0.2">
      <c r="A394" s="107" t="s">
        <v>694</v>
      </c>
      <c r="B394" s="107" t="s">
        <v>695</v>
      </c>
      <c r="C394" s="98" t="str">
        <f t="shared" si="13"/>
        <v>21375103 MUSEO DE ARTE COSTARRICENSE</v>
      </c>
      <c r="D394" s="49" t="s">
        <v>686</v>
      </c>
      <c r="E394" s="49" t="s">
        <v>380</v>
      </c>
      <c r="F394" s="49" t="s">
        <v>377</v>
      </c>
      <c r="G394" s="48">
        <v>11547311</v>
      </c>
      <c r="H394" s="48">
        <v>11547311</v>
      </c>
      <c r="I394" s="48">
        <v>11047976</v>
      </c>
      <c r="J394" s="48">
        <v>0</v>
      </c>
      <c r="K394" s="48">
        <v>0</v>
      </c>
      <c r="L394" s="48">
        <v>0</v>
      </c>
      <c r="M394" s="48">
        <v>5387061.9800000004</v>
      </c>
      <c r="N394" s="48">
        <v>5387061.9800000004</v>
      </c>
      <c r="O394" s="48">
        <v>6160249.0199999996</v>
      </c>
      <c r="P394" s="102">
        <f t="shared" si="14"/>
        <v>0.46652090517004352</v>
      </c>
      <c r="Q394" s="71"/>
      <c r="R394" s="71"/>
      <c r="S394" s="72"/>
      <c r="T394" s="72"/>
      <c r="U394" s="72"/>
      <c r="V394" s="72"/>
      <c r="W394" s="72"/>
      <c r="X394" s="73"/>
    </row>
    <row r="395" spans="1:24" ht="14.4" x14ac:dyDescent="0.2">
      <c r="A395" s="107" t="s">
        <v>694</v>
      </c>
      <c r="B395" s="107" t="s">
        <v>695</v>
      </c>
      <c r="C395" s="98" t="str">
        <f t="shared" si="13"/>
        <v>21375103 MUSEO DE ARTE COSTARRICENSE</v>
      </c>
      <c r="D395" s="49" t="s">
        <v>686</v>
      </c>
      <c r="E395" s="49" t="s">
        <v>401</v>
      </c>
      <c r="F395" s="49" t="s">
        <v>398</v>
      </c>
      <c r="G395" s="48">
        <v>1838744</v>
      </c>
      <c r="H395" s="48">
        <v>1838744</v>
      </c>
      <c r="I395" s="48">
        <v>1759232</v>
      </c>
      <c r="J395" s="48">
        <v>0</v>
      </c>
      <c r="K395" s="48">
        <v>0</v>
      </c>
      <c r="L395" s="48">
        <v>0</v>
      </c>
      <c r="M395" s="48">
        <v>857812.42</v>
      </c>
      <c r="N395" s="48">
        <v>857812.42</v>
      </c>
      <c r="O395" s="48">
        <v>980931.58</v>
      </c>
      <c r="P395" s="102">
        <f t="shared" si="14"/>
        <v>0.46652085336512317</v>
      </c>
      <c r="Q395" s="71"/>
      <c r="R395" s="71"/>
      <c r="S395" s="72"/>
      <c r="T395" s="72"/>
      <c r="U395" s="72"/>
      <c r="V395" s="72"/>
      <c r="W395" s="72"/>
      <c r="X395" s="73"/>
    </row>
    <row r="396" spans="1:24" ht="14.4" x14ac:dyDescent="0.2">
      <c r="A396" s="107" t="s">
        <v>694</v>
      </c>
      <c r="B396" s="107" t="s">
        <v>695</v>
      </c>
      <c r="C396" s="98" t="str">
        <f t="shared" si="13"/>
        <v>21375103 MUSEO DE ARTE COSTARRICENSE</v>
      </c>
      <c r="D396" s="49" t="s">
        <v>686</v>
      </c>
      <c r="E396" s="49" t="s">
        <v>602</v>
      </c>
      <c r="F396" s="49" t="s">
        <v>603</v>
      </c>
      <c r="G396" s="48">
        <v>128817200</v>
      </c>
      <c r="H396" s="48">
        <v>128817200</v>
      </c>
      <c r="I396" s="48">
        <v>116612900</v>
      </c>
      <c r="J396" s="48">
        <v>0</v>
      </c>
      <c r="K396" s="48">
        <v>0</v>
      </c>
      <c r="L396" s="48">
        <v>0</v>
      </c>
      <c r="M396" s="48">
        <v>16817200</v>
      </c>
      <c r="N396" s="48">
        <v>16817200</v>
      </c>
      <c r="O396" s="48">
        <v>112000000</v>
      </c>
      <c r="P396" s="102">
        <f t="shared" si="14"/>
        <v>0.1305508891669746</v>
      </c>
      <c r="Q396" s="71"/>
      <c r="R396" s="71"/>
      <c r="S396" s="72"/>
      <c r="T396" s="72"/>
      <c r="U396" s="72"/>
      <c r="V396" s="72"/>
      <c r="W396" s="72"/>
      <c r="X396" s="73"/>
    </row>
    <row r="397" spans="1:24" ht="14.4" x14ac:dyDescent="0.2">
      <c r="A397" s="107" t="s">
        <v>694</v>
      </c>
      <c r="B397" s="107" t="s">
        <v>695</v>
      </c>
      <c r="C397" s="98" t="str">
        <f t="shared" si="13"/>
        <v>21375103 MUSEO DE ARTE COSTARRICENSE</v>
      </c>
      <c r="D397" s="49" t="s">
        <v>686</v>
      </c>
      <c r="E397" s="49" t="s">
        <v>606</v>
      </c>
      <c r="F397" s="49" t="s">
        <v>607</v>
      </c>
      <c r="G397" s="48">
        <v>128817200</v>
      </c>
      <c r="H397" s="48">
        <v>128817200</v>
      </c>
      <c r="I397" s="48">
        <v>116612900</v>
      </c>
      <c r="J397" s="48">
        <v>0</v>
      </c>
      <c r="K397" s="48">
        <v>0</v>
      </c>
      <c r="L397" s="48">
        <v>0</v>
      </c>
      <c r="M397" s="48">
        <v>16817200</v>
      </c>
      <c r="N397" s="48">
        <v>16817200</v>
      </c>
      <c r="O397" s="48">
        <v>112000000</v>
      </c>
      <c r="P397" s="102">
        <f t="shared" si="14"/>
        <v>0.1305508891669746</v>
      </c>
      <c r="Q397" s="71"/>
      <c r="R397" s="71"/>
      <c r="S397" s="72"/>
      <c r="T397" s="72"/>
      <c r="U397" s="72"/>
      <c r="V397" s="72"/>
      <c r="W397" s="72"/>
      <c r="X397" s="73"/>
    </row>
    <row r="398" spans="1:24" ht="14.4" x14ac:dyDescent="0.2">
      <c r="A398" s="107" t="s">
        <v>694</v>
      </c>
      <c r="B398" s="107" t="s">
        <v>695</v>
      </c>
      <c r="C398" s="98" t="str">
        <f t="shared" si="13"/>
        <v>21375103 MUSEO DE ARTE COSTARRICENSE</v>
      </c>
      <c r="D398" s="49" t="s">
        <v>686</v>
      </c>
      <c r="E398" s="49" t="s">
        <v>608</v>
      </c>
      <c r="F398" s="49" t="s">
        <v>609</v>
      </c>
      <c r="G398" s="48">
        <v>8800000</v>
      </c>
      <c r="H398" s="48">
        <v>8800000</v>
      </c>
      <c r="I398" s="48">
        <v>7800000</v>
      </c>
      <c r="J398" s="48">
        <v>0</v>
      </c>
      <c r="K398" s="48">
        <v>0</v>
      </c>
      <c r="L398" s="48">
        <v>0</v>
      </c>
      <c r="M398" s="48">
        <v>2662030.9</v>
      </c>
      <c r="N398" s="48">
        <v>2662030.9</v>
      </c>
      <c r="O398" s="48">
        <v>6137969.0999999996</v>
      </c>
      <c r="P398" s="102">
        <f t="shared" si="14"/>
        <v>0.30250351136363635</v>
      </c>
      <c r="Q398" s="71"/>
      <c r="R398" s="71"/>
      <c r="S398" s="72"/>
      <c r="T398" s="72"/>
      <c r="U398" s="72"/>
      <c r="V398" s="72"/>
      <c r="W398" s="72"/>
      <c r="X398" s="73"/>
    </row>
    <row r="399" spans="1:24" ht="14.4" x14ac:dyDescent="0.2">
      <c r="A399" s="107" t="s">
        <v>694</v>
      </c>
      <c r="B399" s="107" t="s">
        <v>695</v>
      </c>
      <c r="C399" s="98" t="str">
        <f t="shared" si="13"/>
        <v>21375103 MUSEO DE ARTE COSTARRICENSE</v>
      </c>
      <c r="D399" s="49" t="s">
        <v>686</v>
      </c>
      <c r="E399" s="49" t="s">
        <v>610</v>
      </c>
      <c r="F399" s="49" t="s">
        <v>611</v>
      </c>
      <c r="G399" s="48">
        <v>4000000</v>
      </c>
      <c r="H399" s="48">
        <v>4000000</v>
      </c>
      <c r="I399" s="48">
        <v>3000000</v>
      </c>
      <c r="J399" s="48">
        <v>0</v>
      </c>
      <c r="K399" s="48">
        <v>0</v>
      </c>
      <c r="L399" s="48">
        <v>0</v>
      </c>
      <c r="M399" s="48">
        <v>0</v>
      </c>
      <c r="N399" s="48">
        <v>0</v>
      </c>
      <c r="O399" s="48">
        <v>4000000</v>
      </c>
      <c r="P399" s="102">
        <f t="shared" si="14"/>
        <v>0</v>
      </c>
      <c r="Q399" s="71"/>
      <c r="R399" s="71"/>
      <c r="S399" s="72"/>
      <c r="T399" s="72"/>
      <c r="U399" s="72"/>
      <c r="V399" s="72"/>
      <c r="W399" s="72"/>
      <c r="X399" s="73"/>
    </row>
    <row r="400" spans="1:24" ht="14.4" x14ac:dyDescent="0.2">
      <c r="A400" s="107" t="s">
        <v>694</v>
      </c>
      <c r="B400" s="107" t="s">
        <v>695</v>
      </c>
      <c r="C400" s="98" t="str">
        <f t="shared" si="13"/>
        <v>21375103 MUSEO DE ARTE COSTARRICENSE</v>
      </c>
      <c r="D400" s="49" t="s">
        <v>686</v>
      </c>
      <c r="E400" s="49" t="s">
        <v>612</v>
      </c>
      <c r="F400" s="49" t="s">
        <v>613</v>
      </c>
      <c r="G400" s="48">
        <v>4800000</v>
      </c>
      <c r="H400" s="48">
        <v>4800000</v>
      </c>
      <c r="I400" s="48">
        <v>4800000</v>
      </c>
      <c r="J400" s="48">
        <v>0</v>
      </c>
      <c r="K400" s="48">
        <v>0</v>
      </c>
      <c r="L400" s="48">
        <v>0</v>
      </c>
      <c r="M400" s="48">
        <v>2662030.9</v>
      </c>
      <c r="N400" s="48">
        <v>2662030.9</v>
      </c>
      <c r="O400" s="48">
        <v>2137969.1</v>
      </c>
      <c r="P400" s="102">
        <f t="shared" si="14"/>
        <v>0.55458977083333327</v>
      </c>
      <c r="Q400" s="71"/>
      <c r="R400" s="71"/>
      <c r="S400" s="72"/>
      <c r="T400" s="72"/>
      <c r="U400" s="72"/>
      <c r="V400" s="72"/>
      <c r="W400" s="72"/>
      <c r="X400" s="73"/>
    </row>
    <row r="401" spans="1:24" ht="14.4" x14ac:dyDescent="0.2">
      <c r="A401" s="107" t="s">
        <v>694</v>
      </c>
      <c r="B401" s="107" t="s">
        <v>695</v>
      </c>
      <c r="C401" s="98" t="str">
        <f t="shared" si="13"/>
        <v>21375103 MUSEO DE ARTE COSTARRICENSE</v>
      </c>
      <c r="D401" s="49" t="s">
        <v>686</v>
      </c>
      <c r="E401" s="49" t="s">
        <v>636</v>
      </c>
      <c r="F401" s="49" t="s">
        <v>637</v>
      </c>
      <c r="G401" s="48">
        <v>15537900</v>
      </c>
      <c r="H401" s="48">
        <v>15537900</v>
      </c>
      <c r="I401" s="48">
        <v>15537900</v>
      </c>
      <c r="J401" s="48">
        <v>0</v>
      </c>
      <c r="K401" s="48">
        <v>0</v>
      </c>
      <c r="L401" s="48">
        <v>0</v>
      </c>
      <c r="M401" s="48">
        <v>15248100</v>
      </c>
      <c r="N401" s="48">
        <v>15248100</v>
      </c>
      <c r="O401" s="48">
        <v>289800</v>
      </c>
      <c r="P401" s="102">
        <f t="shared" si="14"/>
        <v>0.98134883092309777</v>
      </c>
      <c r="Q401" s="71"/>
      <c r="R401" s="71"/>
      <c r="S401" s="72"/>
      <c r="T401" s="72"/>
      <c r="U401" s="72"/>
      <c r="V401" s="72"/>
      <c r="W401" s="72"/>
      <c r="X401" s="73"/>
    </row>
    <row r="402" spans="1:24" ht="14.4" x14ac:dyDescent="0.2">
      <c r="A402" s="107" t="s">
        <v>694</v>
      </c>
      <c r="B402" s="107" t="s">
        <v>695</v>
      </c>
      <c r="C402" s="98" t="str">
        <f t="shared" si="13"/>
        <v>21375103 MUSEO DE ARTE COSTARRICENSE</v>
      </c>
      <c r="D402" s="49" t="s">
        <v>686</v>
      </c>
      <c r="E402" s="49" t="s">
        <v>646</v>
      </c>
      <c r="F402" s="49" t="s">
        <v>647</v>
      </c>
      <c r="G402" s="48">
        <v>15537900</v>
      </c>
      <c r="H402" s="48">
        <v>15537900</v>
      </c>
      <c r="I402" s="48">
        <v>15537900</v>
      </c>
      <c r="J402" s="48">
        <v>0</v>
      </c>
      <c r="K402" s="48">
        <v>0</v>
      </c>
      <c r="L402" s="48">
        <v>0</v>
      </c>
      <c r="M402" s="48">
        <v>15248100</v>
      </c>
      <c r="N402" s="48">
        <v>15248100</v>
      </c>
      <c r="O402" s="48">
        <v>289800</v>
      </c>
      <c r="P402" s="102">
        <f t="shared" si="14"/>
        <v>0.98134883092309777</v>
      </c>
      <c r="Q402" s="71"/>
      <c r="R402" s="71"/>
      <c r="S402" s="72"/>
      <c r="T402" s="72"/>
      <c r="U402" s="72"/>
      <c r="V402" s="72"/>
      <c r="W402" s="72"/>
      <c r="X402" s="73"/>
    </row>
    <row r="403" spans="1:24" ht="14.4" x14ac:dyDescent="0.2">
      <c r="A403" s="107" t="s">
        <v>694</v>
      </c>
      <c r="B403" s="107" t="s">
        <v>695</v>
      </c>
      <c r="C403" s="99" t="str">
        <f t="shared" si="13"/>
        <v>21375103 MUSEO DE ARTE COSTARRICENSE</v>
      </c>
      <c r="D403" s="49" t="s">
        <v>690</v>
      </c>
      <c r="E403" s="49" t="s">
        <v>336</v>
      </c>
      <c r="F403" s="49" t="s">
        <v>337</v>
      </c>
      <c r="G403" s="48">
        <v>20000000</v>
      </c>
      <c r="H403" s="48">
        <v>20000000</v>
      </c>
      <c r="I403" s="48">
        <v>19999999.98</v>
      </c>
      <c r="J403" s="48">
        <v>0</v>
      </c>
      <c r="K403" s="48">
        <v>0</v>
      </c>
      <c r="L403" s="48">
        <v>0</v>
      </c>
      <c r="M403" s="48">
        <v>5564283.1500000004</v>
      </c>
      <c r="N403" s="48">
        <v>5564283.1500000004</v>
      </c>
      <c r="O403" s="48">
        <v>14435716.85</v>
      </c>
      <c r="P403" s="102">
        <f t="shared" si="14"/>
        <v>0.2782141575</v>
      </c>
      <c r="Q403" s="71"/>
      <c r="R403" s="71"/>
      <c r="S403" s="72"/>
      <c r="T403" s="72"/>
      <c r="U403" s="72"/>
      <c r="V403" s="72"/>
      <c r="W403" s="72"/>
      <c r="X403" s="73"/>
    </row>
    <row r="404" spans="1:24" ht="14.4" x14ac:dyDescent="0.2">
      <c r="A404" s="107" t="s">
        <v>694</v>
      </c>
      <c r="B404" s="107" t="s">
        <v>695</v>
      </c>
      <c r="C404" s="98" t="str">
        <f t="shared" si="13"/>
        <v>21375103 MUSEO DE ARTE COSTARRICENSE</v>
      </c>
      <c r="D404" s="49" t="s">
        <v>690</v>
      </c>
      <c r="E404" s="49" t="s">
        <v>338</v>
      </c>
      <c r="F404" s="49" t="s">
        <v>339</v>
      </c>
      <c r="G404" s="48">
        <v>0</v>
      </c>
      <c r="H404" s="48">
        <v>2721023.33</v>
      </c>
      <c r="I404" s="48">
        <v>2721023.31</v>
      </c>
      <c r="J404" s="48">
        <v>0</v>
      </c>
      <c r="K404" s="48">
        <v>0</v>
      </c>
      <c r="L404" s="48">
        <v>0</v>
      </c>
      <c r="M404" s="48">
        <v>2654940.7200000002</v>
      </c>
      <c r="N404" s="48">
        <v>2654940.7200000002</v>
      </c>
      <c r="O404" s="48">
        <v>66082.61</v>
      </c>
      <c r="P404" s="102">
        <f t="shared" si="14"/>
        <v>0.97571405975412939</v>
      </c>
      <c r="Q404" s="71"/>
      <c r="R404" s="71"/>
      <c r="S404" s="72"/>
      <c r="T404" s="72"/>
      <c r="U404" s="72"/>
      <c r="V404" s="72"/>
      <c r="W404" s="72"/>
      <c r="X404" s="73"/>
    </row>
    <row r="405" spans="1:24" ht="14.4" x14ac:dyDescent="0.2">
      <c r="A405" s="107" t="s">
        <v>694</v>
      </c>
      <c r="B405" s="107" t="s">
        <v>695</v>
      </c>
      <c r="C405" s="98" t="str">
        <f t="shared" si="13"/>
        <v>21375103 MUSEO DE ARTE COSTARRICENSE</v>
      </c>
      <c r="D405" s="49" t="s">
        <v>690</v>
      </c>
      <c r="E405" s="49" t="s">
        <v>340</v>
      </c>
      <c r="F405" s="49" t="s">
        <v>341</v>
      </c>
      <c r="G405" s="48">
        <v>0</v>
      </c>
      <c r="H405" s="48">
        <v>1660311.54</v>
      </c>
      <c r="I405" s="48">
        <v>1660311.52</v>
      </c>
      <c r="J405" s="48">
        <v>0</v>
      </c>
      <c r="K405" s="48">
        <v>0</v>
      </c>
      <c r="L405" s="48">
        <v>0</v>
      </c>
      <c r="M405" s="48">
        <v>1660311.52</v>
      </c>
      <c r="N405" s="48">
        <v>1660311.52</v>
      </c>
      <c r="O405" s="48">
        <v>0.02</v>
      </c>
      <c r="P405" s="102">
        <f t="shared" si="14"/>
        <v>0.99999998795406797</v>
      </c>
      <c r="Q405" s="71"/>
      <c r="R405" s="71"/>
      <c r="S405" s="72"/>
      <c r="T405" s="72"/>
      <c r="U405" s="72"/>
      <c r="V405" s="72"/>
      <c r="W405" s="72"/>
      <c r="X405" s="73"/>
    </row>
    <row r="406" spans="1:24" ht="14.4" x14ac:dyDescent="0.2">
      <c r="A406" s="107" t="s">
        <v>694</v>
      </c>
      <c r="B406" s="107" t="s">
        <v>695</v>
      </c>
      <c r="C406" s="98" t="str">
        <f t="shared" si="13"/>
        <v>21375103 MUSEO DE ARTE COSTARRICENSE</v>
      </c>
      <c r="D406" s="49" t="s">
        <v>690</v>
      </c>
      <c r="E406" s="49" t="s">
        <v>354</v>
      </c>
      <c r="F406" s="49" t="s">
        <v>355</v>
      </c>
      <c r="G406" s="48">
        <v>0</v>
      </c>
      <c r="H406" s="48">
        <v>1060711.79</v>
      </c>
      <c r="I406" s="48">
        <v>1060711.79</v>
      </c>
      <c r="J406" s="48">
        <v>0</v>
      </c>
      <c r="K406" s="48">
        <v>0</v>
      </c>
      <c r="L406" s="48">
        <v>0</v>
      </c>
      <c r="M406" s="48">
        <v>994629.2</v>
      </c>
      <c r="N406" s="48">
        <v>994629.2</v>
      </c>
      <c r="O406" s="48">
        <v>66082.59</v>
      </c>
      <c r="P406" s="102">
        <f t="shared" si="14"/>
        <v>0.9376997685676709</v>
      </c>
      <c r="Q406" s="71"/>
      <c r="R406" s="71"/>
      <c r="S406" s="72"/>
      <c r="T406" s="72"/>
      <c r="U406" s="72"/>
      <c r="V406" s="72"/>
      <c r="W406" s="72"/>
      <c r="X406" s="73"/>
    </row>
    <row r="407" spans="1:24" ht="14.4" x14ac:dyDescent="0.2">
      <c r="A407" s="107" t="s">
        <v>694</v>
      </c>
      <c r="B407" s="107" t="s">
        <v>695</v>
      </c>
      <c r="C407" s="98" t="str">
        <f t="shared" si="13"/>
        <v>21375103 MUSEO DE ARTE COSTARRICENSE</v>
      </c>
      <c r="D407" s="49" t="s">
        <v>690</v>
      </c>
      <c r="E407" s="49" t="s">
        <v>356</v>
      </c>
      <c r="F407" s="49" t="s">
        <v>357</v>
      </c>
      <c r="G407" s="48">
        <v>13063195</v>
      </c>
      <c r="H407" s="48">
        <v>10342171.67</v>
      </c>
      <c r="I407" s="48">
        <v>10342171.67</v>
      </c>
      <c r="J407" s="48">
        <v>0</v>
      </c>
      <c r="K407" s="48">
        <v>0</v>
      </c>
      <c r="L407" s="48">
        <v>0</v>
      </c>
      <c r="M407" s="48">
        <v>0</v>
      </c>
      <c r="N407" s="48">
        <v>0</v>
      </c>
      <c r="O407" s="48">
        <v>10342171.67</v>
      </c>
      <c r="P407" s="102">
        <f t="shared" si="14"/>
        <v>0</v>
      </c>
      <c r="Q407" s="71"/>
      <c r="R407" s="71"/>
      <c r="S407" s="72"/>
      <c r="T407" s="72"/>
      <c r="U407" s="72"/>
      <c r="V407" s="72"/>
      <c r="W407" s="72"/>
      <c r="X407" s="73"/>
    </row>
    <row r="408" spans="1:24" ht="14.4" x14ac:dyDescent="0.2">
      <c r="A408" s="107" t="s">
        <v>694</v>
      </c>
      <c r="B408" s="107" t="s">
        <v>695</v>
      </c>
      <c r="C408" s="98" t="str">
        <f t="shared" si="13"/>
        <v>21375103 MUSEO DE ARTE COSTARRICENSE</v>
      </c>
      <c r="D408" s="49" t="s">
        <v>690</v>
      </c>
      <c r="E408" s="49" t="s">
        <v>358</v>
      </c>
      <c r="F408" s="49" t="s">
        <v>359</v>
      </c>
      <c r="G408" s="48">
        <v>13063195</v>
      </c>
      <c r="H408" s="48">
        <v>10342171.67</v>
      </c>
      <c r="I408" s="48">
        <v>10342171.67</v>
      </c>
      <c r="J408" s="48">
        <v>0</v>
      </c>
      <c r="K408" s="48">
        <v>0</v>
      </c>
      <c r="L408" s="48">
        <v>0</v>
      </c>
      <c r="M408" s="48">
        <v>0</v>
      </c>
      <c r="N408" s="48">
        <v>0</v>
      </c>
      <c r="O408" s="48">
        <v>10342171.67</v>
      </c>
      <c r="P408" s="102">
        <f t="shared" si="14"/>
        <v>0</v>
      </c>
      <c r="Q408" s="71"/>
      <c r="R408" s="71"/>
      <c r="S408" s="72"/>
      <c r="T408" s="72"/>
      <c r="U408" s="72"/>
      <c r="V408" s="72"/>
      <c r="W408" s="72"/>
      <c r="X408" s="73"/>
    </row>
    <row r="409" spans="1:24" ht="14.4" x14ac:dyDescent="0.2">
      <c r="A409" s="107" t="s">
        <v>694</v>
      </c>
      <c r="B409" s="107" t="s">
        <v>695</v>
      </c>
      <c r="C409" s="98" t="str">
        <f t="shared" si="13"/>
        <v>21375103 MUSEO DE ARTE COSTARRICENSE</v>
      </c>
      <c r="D409" s="49" t="s">
        <v>690</v>
      </c>
      <c r="E409" s="49" t="s">
        <v>364</v>
      </c>
      <c r="F409" s="49" t="s">
        <v>365</v>
      </c>
      <c r="G409" s="48">
        <v>6936805</v>
      </c>
      <c r="H409" s="48">
        <v>6936805</v>
      </c>
      <c r="I409" s="48">
        <v>6936805</v>
      </c>
      <c r="J409" s="48">
        <v>0</v>
      </c>
      <c r="K409" s="48">
        <v>0</v>
      </c>
      <c r="L409" s="48">
        <v>0</v>
      </c>
      <c r="M409" s="48">
        <v>2909342.43</v>
      </c>
      <c r="N409" s="48">
        <v>2909342.43</v>
      </c>
      <c r="O409" s="48">
        <v>4027462.57</v>
      </c>
      <c r="P409" s="102">
        <f t="shared" si="14"/>
        <v>0.41940669083245097</v>
      </c>
      <c r="Q409" s="71"/>
      <c r="R409" s="71"/>
      <c r="S409" s="72"/>
      <c r="T409" s="72"/>
      <c r="U409" s="72"/>
      <c r="V409" s="72"/>
      <c r="W409" s="72"/>
      <c r="X409" s="73"/>
    </row>
    <row r="410" spans="1:24" ht="14.4" x14ac:dyDescent="0.2">
      <c r="A410" s="107" t="s">
        <v>694</v>
      </c>
      <c r="B410" s="107" t="s">
        <v>695</v>
      </c>
      <c r="C410" s="99" t="str">
        <f t="shared" si="13"/>
        <v>21375103 MUSEO DE ARTE COSTARRICENSE</v>
      </c>
      <c r="D410" s="49" t="s">
        <v>690</v>
      </c>
      <c r="E410" s="49" t="s">
        <v>368</v>
      </c>
      <c r="F410" s="49" t="s">
        <v>369</v>
      </c>
      <c r="G410" s="48">
        <v>6936805</v>
      </c>
      <c r="H410" s="48">
        <v>6936805</v>
      </c>
      <c r="I410" s="48">
        <v>6936805</v>
      </c>
      <c r="J410" s="48">
        <v>0</v>
      </c>
      <c r="K410" s="48">
        <v>0</v>
      </c>
      <c r="L410" s="48">
        <v>0</v>
      </c>
      <c r="M410" s="48">
        <v>2909342.43</v>
      </c>
      <c r="N410" s="48">
        <v>2909342.43</v>
      </c>
      <c r="O410" s="48">
        <v>4027462.57</v>
      </c>
      <c r="P410" s="104">
        <f t="shared" si="14"/>
        <v>0.41940669083245097</v>
      </c>
      <c r="Q410" s="71"/>
      <c r="R410" s="71"/>
      <c r="S410" s="72"/>
      <c r="T410" s="72"/>
      <c r="U410" s="72"/>
      <c r="V410" s="72"/>
      <c r="W410" s="72"/>
      <c r="X410" s="73"/>
    </row>
    <row r="411" spans="1:24" ht="14.4" x14ac:dyDescent="0.2">
      <c r="A411" s="66" t="s">
        <v>696</v>
      </c>
      <c r="B411" s="66" t="s">
        <v>697</v>
      </c>
      <c r="C411" s="98" t="str">
        <f t="shared" si="13"/>
        <v>21375104 MUSEO HISTORICO CULTURAL JUAN SANTAMARIA</v>
      </c>
      <c r="D411" s="105" t="s">
        <v>686</v>
      </c>
      <c r="E411" s="66" t="s">
        <v>687</v>
      </c>
      <c r="F411" s="66" t="s">
        <v>687</v>
      </c>
      <c r="G411" s="67">
        <v>542351058</v>
      </c>
      <c r="H411" s="67">
        <v>542351058</v>
      </c>
      <c r="I411" s="48">
        <v>457420949.5</v>
      </c>
      <c r="J411" s="48">
        <v>0</v>
      </c>
      <c r="K411" s="48">
        <v>0</v>
      </c>
      <c r="L411" s="48">
        <v>0</v>
      </c>
      <c r="M411" s="67">
        <v>274137728.64999998</v>
      </c>
      <c r="N411" s="67">
        <v>274137728.64999998</v>
      </c>
      <c r="O411" s="67">
        <v>268213329.34999999</v>
      </c>
      <c r="P411" s="103">
        <f t="shared" si="14"/>
        <v>0.50546177536911885</v>
      </c>
      <c r="Q411" s="71"/>
      <c r="R411" s="71"/>
      <c r="S411" s="72"/>
      <c r="T411" s="72"/>
      <c r="U411" s="72"/>
      <c r="V411" s="72"/>
      <c r="W411" s="72"/>
      <c r="X411" s="73"/>
    </row>
    <row r="412" spans="1:24" ht="14.4" x14ac:dyDescent="0.2">
      <c r="A412" s="107" t="s">
        <v>696</v>
      </c>
      <c r="B412" s="107" t="s">
        <v>697</v>
      </c>
      <c r="C412" s="98" t="str">
        <f t="shared" si="13"/>
        <v>21375104 MUSEO HISTORICO CULTURAL JUAN SANTAMARIA</v>
      </c>
      <c r="D412" s="49" t="s">
        <v>686</v>
      </c>
      <c r="E412" s="49" t="s">
        <v>10</v>
      </c>
      <c r="F412" s="49" t="s">
        <v>11</v>
      </c>
      <c r="G412" s="48">
        <v>210594336</v>
      </c>
      <c r="H412" s="48">
        <v>210594336</v>
      </c>
      <c r="I412" s="48">
        <v>202412150</v>
      </c>
      <c r="J412" s="48">
        <v>0</v>
      </c>
      <c r="K412" s="48">
        <v>0</v>
      </c>
      <c r="L412" s="48">
        <v>0</v>
      </c>
      <c r="M412" s="48">
        <v>106175089</v>
      </c>
      <c r="N412" s="48">
        <v>106175089</v>
      </c>
      <c r="O412" s="48">
        <v>104419247</v>
      </c>
      <c r="P412" s="102">
        <f t="shared" si="14"/>
        <v>0.50416877783455671</v>
      </c>
      <c r="Q412" s="71"/>
      <c r="R412" s="71"/>
      <c r="S412" s="72"/>
      <c r="T412" s="72"/>
      <c r="U412" s="72"/>
      <c r="V412" s="72"/>
      <c r="W412" s="72"/>
      <c r="X412" s="73"/>
    </row>
    <row r="413" spans="1:24" ht="14.4" x14ac:dyDescent="0.2">
      <c r="A413" s="107" t="s">
        <v>696</v>
      </c>
      <c r="B413" s="107" t="s">
        <v>697</v>
      </c>
      <c r="C413" s="98" t="str">
        <f t="shared" si="13"/>
        <v>21375104 MUSEO HISTORICO CULTURAL JUAN SANTAMARIA</v>
      </c>
      <c r="D413" s="49" t="s">
        <v>686</v>
      </c>
      <c r="E413" s="49" t="s">
        <v>12</v>
      </c>
      <c r="F413" s="49" t="s">
        <v>13</v>
      </c>
      <c r="G413" s="48">
        <v>109635156</v>
      </c>
      <c r="H413" s="48">
        <v>109291656</v>
      </c>
      <c r="I413" s="48">
        <v>103629581</v>
      </c>
      <c r="J413" s="48">
        <v>0</v>
      </c>
      <c r="K413" s="48">
        <v>0</v>
      </c>
      <c r="L413" s="48">
        <v>0</v>
      </c>
      <c r="M413" s="48">
        <v>56506810.649999999</v>
      </c>
      <c r="N413" s="48">
        <v>56506810.649999999</v>
      </c>
      <c r="O413" s="48">
        <v>52784845.350000001</v>
      </c>
      <c r="P413" s="102">
        <f t="shared" si="14"/>
        <v>0.51702767364052016</v>
      </c>
      <c r="Q413" s="71"/>
      <c r="R413" s="71"/>
      <c r="S413" s="72"/>
      <c r="T413" s="72"/>
      <c r="U413" s="72"/>
      <c r="V413" s="72"/>
      <c r="W413" s="72"/>
      <c r="X413" s="73"/>
    </row>
    <row r="414" spans="1:24" ht="14.4" x14ac:dyDescent="0.2">
      <c r="A414" s="107" t="s">
        <v>696</v>
      </c>
      <c r="B414" s="107" t="s">
        <v>697</v>
      </c>
      <c r="C414" s="98" t="str">
        <f t="shared" si="13"/>
        <v>21375104 MUSEO HISTORICO CULTURAL JUAN SANTAMARIA</v>
      </c>
      <c r="D414" s="49" t="s">
        <v>686</v>
      </c>
      <c r="E414" s="49" t="s">
        <v>14</v>
      </c>
      <c r="F414" s="49" t="s">
        <v>15</v>
      </c>
      <c r="G414" s="48">
        <v>109635156</v>
      </c>
      <c r="H414" s="48">
        <v>109291656</v>
      </c>
      <c r="I414" s="48">
        <v>103629581</v>
      </c>
      <c r="J414" s="48">
        <v>0</v>
      </c>
      <c r="K414" s="48">
        <v>0</v>
      </c>
      <c r="L414" s="48">
        <v>0</v>
      </c>
      <c r="M414" s="48">
        <v>56506810.649999999</v>
      </c>
      <c r="N414" s="48">
        <v>56506810.649999999</v>
      </c>
      <c r="O414" s="48">
        <v>52784845.350000001</v>
      </c>
      <c r="P414" s="102">
        <f t="shared" si="14"/>
        <v>0.51702767364052016</v>
      </c>
      <c r="Q414" s="71"/>
      <c r="R414" s="71"/>
      <c r="S414" s="72"/>
      <c r="T414" s="72"/>
      <c r="U414" s="72"/>
      <c r="V414" s="72"/>
      <c r="W414" s="72"/>
      <c r="X414" s="73"/>
    </row>
    <row r="415" spans="1:24" ht="14.4" x14ac:dyDescent="0.2">
      <c r="A415" s="107" t="s">
        <v>696</v>
      </c>
      <c r="B415" s="107" t="s">
        <v>697</v>
      </c>
      <c r="C415" s="98" t="str">
        <f t="shared" si="13"/>
        <v>21375104 MUSEO HISTORICO CULTURAL JUAN SANTAMARIA</v>
      </c>
      <c r="D415" s="49" t="s">
        <v>686</v>
      </c>
      <c r="E415" s="49" t="s">
        <v>20</v>
      </c>
      <c r="F415" s="49" t="s">
        <v>21</v>
      </c>
      <c r="G415" s="48">
        <v>2100000</v>
      </c>
      <c r="H415" s="48">
        <v>1900000</v>
      </c>
      <c r="I415" s="48">
        <v>1900000</v>
      </c>
      <c r="J415" s="48">
        <v>0</v>
      </c>
      <c r="K415" s="48">
        <v>0</v>
      </c>
      <c r="L415" s="48">
        <v>0</v>
      </c>
      <c r="M415" s="48">
        <v>1893139.45</v>
      </c>
      <c r="N415" s="48">
        <v>1893139.45</v>
      </c>
      <c r="O415" s="48">
        <v>6860.55</v>
      </c>
      <c r="P415" s="102">
        <f t="shared" si="14"/>
        <v>0.99638918421052625</v>
      </c>
      <c r="Q415" s="71"/>
      <c r="R415" s="71"/>
      <c r="S415" s="72"/>
      <c r="T415" s="72"/>
      <c r="U415" s="72"/>
      <c r="V415" s="72"/>
      <c r="W415" s="72"/>
      <c r="X415" s="73"/>
    </row>
    <row r="416" spans="1:24" ht="14.4" x14ac:dyDescent="0.2">
      <c r="A416" s="107" t="s">
        <v>696</v>
      </c>
      <c r="B416" s="107" t="s">
        <v>697</v>
      </c>
      <c r="C416" s="98" t="str">
        <f t="shared" si="13"/>
        <v>21375104 MUSEO HISTORICO CULTURAL JUAN SANTAMARIA</v>
      </c>
      <c r="D416" s="49" t="s">
        <v>686</v>
      </c>
      <c r="E416" s="49" t="s">
        <v>22</v>
      </c>
      <c r="F416" s="49" t="s">
        <v>23</v>
      </c>
      <c r="G416" s="48">
        <v>2100000</v>
      </c>
      <c r="H416" s="48">
        <v>1900000</v>
      </c>
      <c r="I416" s="48">
        <v>1900000</v>
      </c>
      <c r="J416" s="48">
        <v>0</v>
      </c>
      <c r="K416" s="48">
        <v>0</v>
      </c>
      <c r="L416" s="48">
        <v>0</v>
      </c>
      <c r="M416" s="48">
        <v>1893139.45</v>
      </c>
      <c r="N416" s="48">
        <v>1893139.45</v>
      </c>
      <c r="O416" s="48">
        <v>6860.55</v>
      </c>
      <c r="P416" s="102">
        <f t="shared" si="14"/>
        <v>0.99638918421052625</v>
      </c>
      <c r="Q416" s="71"/>
      <c r="R416" s="71"/>
      <c r="S416" s="72"/>
      <c r="T416" s="72"/>
      <c r="U416" s="72"/>
      <c r="V416" s="72"/>
      <c r="W416" s="72"/>
      <c r="X416" s="73"/>
    </row>
    <row r="417" spans="1:24" ht="14.4" x14ac:dyDescent="0.2">
      <c r="A417" s="107" t="s">
        <v>696</v>
      </c>
      <c r="B417" s="107" t="s">
        <v>697</v>
      </c>
      <c r="C417" s="98" t="str">
        <f t="shared" si="13"/>
        <v>21375104 MUSEO HISTORICO CULTURAL JUAN SANTAMARIA</v>
      </c>
      <c r="D417" s="49" t="s">
        <v>686</v>
      </c>
      <c r="E417" s="49" t="s">
        <v>26</v>
      </c>
      <c r="F417" s="49" t="s">
        <v>27</v>
      </c>
      <c r="G417" s="48">
        <v>63498325</v>
      </c>
      <c r="H417" s="48">
        <v>64041825</v>
      </c>
      <c r="I417" s="48">
        <v>62668747</v>
      </c>
      <c r="J417" s="48">
        <v>0</v>
      </c>
      <c r="K417" s="48">
        <v>0</v>
      </c>
      <c r="L417" s="48">
        <v>0</v>
      </c>
      <c r="M417" s="48">
        <v>30268243.940000001</v>
      </c>
      <c r="N417" s="48">
        <v>30268243.940000001</v>
      </c>
      <c r="O417" s="48">
        <v>33773581.060000002</v>
      </c>
      <c r="P417" s="102">
        <f t="shared" si="14"/>
        <v>0.47263243887881085</v>
      </c>
      <c r="Q417" s="71"/>
      <c r="R417" s="71"/>
      <c r="S417" s="72"/>
      <c r="T417" s="72"/>
      <c r="U417" s="72"/>
      <c r="V417" s="72"/>
      <c r="W417" s="72"/>
      <c r="X417" s="73"/>
    </row>
    <row r="418" spans="1:24" ht="14.4" x14ac:dyDescent="0.2">
      <c r="A418" s="107" t="s">
        <v>696</v>
      </c>
      <c r="B418" s="107" t="s">
        <v>697</v>
      </c>
      <c r="C418" s="98" t="str">
        <f t="shared" si="13"/>
        <v>21375104 MUSEO HISTORICO CULTURAL JUAN SANTAMARIA</v>
      </c>
      <c r="D418" s="49" t="s">
        <v>686</v>
      </c>
      <c r="E418" s="49" t="s">
        <v>28</v>
      </c>
      <c r="F418" s="49" t="s">
        <v>29</v>
      </c>
      <c r="G418" s="48">
        <v>20000000</v>
      </c>
      <c r="H418" s="48">
        <v>20000000</v>
      </c>
      <c r="I418" s="48">
        <v>19830696</v>
      </c>
      <c r="J418" s="48">
        <v>0</v>
      </c>
      <c r="K418" s="48">
        <v>0</v>
      </c>
      <c r="L418" s="48">
        <v>0</v>
      </c>
      <c r="M418" s="48">
        <v>9534780.5999999996</v>
      </c>
      <c r="N418" s="48">
        <v>9534780.5999999996</v>
      </c>
      <c r="O418" s="48">
        <v>10465219.4</v>
      </c>
      <c r="P418" s="102">
        <f t="shared" si="14"/>
        <v>0.47673903000000001</v>
      </c>
      <c r="Q418" s="71"/>
      <c r="R418" s="71"/>
      <c r="S418" s="72"/>
      <c r="T418" s="72"/>
      <c r="U418" s="72"/>
      <c r="V418" s="72"/>
      <c r="W418" s="72"/>
      <c r="X418" s="73"/>
    </row>
    <row r="419" spans="1:24" ht="14.4" x14ac:dyDescent="0.2">
      <c r="A419" s="107" t="s">
        <v>696</v>
      </c>
      <c r="B419" s="107" t="s">
        <v>697</v>
      </c>
      <c r="C419" s="98" t="str">
        <f t="shared" si="13"/>
        <v>21375104 MUSEO HISTORICO CULTURAL JUAN SANTAMARIA</v>
      </c>
      <c r="D419" s="49" t="s">
        <v>686</v>
      </c>
      <c r="E419" s="49" t="s">
        <v>30</v>
      </c>
      <c r="F419" s="49" t="s">
        <v>31</v>
      </c>
      <c r="G419" s="48">
        <v>16900950</v>
      </c>
      <c r="H419" s="48">
        <v>16900950</v>
      </c>
      <c r="I419" s="48">
        <v>16900950</v>
      </c>
      <c r="J419" s="48">
        <v>0</v>
      </c>
      <c r="K419" s="48">
        <v>0</v>
      </c>
      <c r="L419" s="48">
        <v>0</v>
      </c>
      <c r="M419" s="48">
        <v>9607066.8399999999</v>
      </c>
      <c r="N419" s="48">
        <v>9607066.8399999999</v>
      </c>
      <c r="O419" s="48">
        <v>7293883.1600000001</v>
      </c>
      <c r="P419" s="102">
        <f t="shared" si="14"/>
        <v>0.56843354012644254</v>
      </c>
      <c r="Q419" s="71"/>
      <c r="R419" s="71"/>
      <c r="S419" s="72"/>
      <c r="T419" s="72"/>
      <c r="U419" s="72"/>
      <c r="V419" s="72"/>
      <c r="W419" s="72"/>
      <c r="X419" s="73"/>
    </row>
    <row r="420" spans="1:24" ht="14.4" x14ac:dyDescent="0.2">
      <c r="A420" s="107" t="s">
        <v>696</v>
      </c>
      <c r="B420" s="107" t="s">
        <v>697</v>
      </c>
      <c r="C420" s="98" t="str">
        <f t="shared" si="13"/>
        <v>21375104 MUSEO HISTORICO CULTURAL JUAN SANTAMARIA</v>
      </c>
      <c r="D420" s="49" t="s">
        <v>686</v>
      </c>
      <c r="E420" s="49" t="s">
        <v>32</v>
      </c>
      <c r="F420" s="49" t="s">
        <v>33</v>
      </c>
      <c r="G420" s="48">
        <v>13256589</v>
      </c>
      <c r="H420" s="48">
        <v>13256589</v>
      </c>
      <c r="I420" s="48">
        <v>12770835</v>
      </c>
      <c r="J420" s="48">
        <v>0</v>
      </c>
      <c r="K420" s="48">
        <v>0</v>
      </c>
      <c r="L420" s="48">
        <v>0</v>
      </c>
      <c r="M420" s="48">
        <v>0</v>
      </c>
      <c r="N420" s="48">
        <v>0</v>
      </c>
      <c r="O420" s="48">
        <v>13256589</v>
      </c>
      <c r="P420" s="102">
        <f t="shared" si="14"/>
        <v>0</v>
      </c>
      <c r="Q420" s="71"/>
      <c r="R420" s="71"/>
      <c r="S420" s="72"/>
      <c r="T420" s="72"/>
      <c r="U420" s="72"/>
      <c r="V420" s="72"/>
      <c r="W420" s="72"/>
      <c r="X420" s="73"/>
    </row>
    <row r="421" spans="1:24" ht="14.4" x14ac:dyDescent="0.2">
      <c r="A421" s="107" t="s">
        <v>696</v>
      </c>
      <c r="B421" s="107" t="s">
        <v>697</v>
      </c>
      <c r="C421" s="98" t="str">
        <f t="shared" si="13"/>
        <v>21375104 MUSEO HISTORICO CULTURAL JUAN SANTAMARIA</v>
      </c>
      <c r="D421" s="49" t="s">
        <v>686</v>
      </c>
      <c r="E421" s="49" t="s">
        <v>34</v>
      </c>
      <c r="F421" s="49" t="s">
        <v>35</v>
      </c>
      <c r="G421" s="48">
        <v>9440786</v>
      </c>
      <c r="H421" s="48">
        <v>9984286</v>
      </c>
      <c r="I421" s="48">
        <v>9266266</v>
      </c>
      <c r="J421" s="48">
        <v>0</v>
      </c>
      <c r="K421" s="48">
        <v>0</v>
      </c>
      <c r="L421" s="48">
        <v>0</v>
      </c>
      <c r="M421" s="48">
        <v>8991705.0099999998</v>
      </c>
      <c r="N421" s="48">
        <v>8991705.0099999998</v>
      </c>
      <c r="O421" s="48">
        <v>992580.99</v>
      </c>
      <c r="P421" s="102">
        <f t="shared" si="14"/>
        <v>0.90058568133965711</v>
      </c>
      <c r="Q421" s="71"/>
      <c r="R421" s="71"/>
      <c r="S421" s="72"/>
      <c r="T421" s="72"/>
      <c r="U421" s="72"/>
      <c r="V421" s="72"/>
      <c r="W421" s="72"/>
      <c r="X421" s="73"/>
    </row>
    <row r="422" spans="1:24" ht="14.4" x14ac:dyDescent="0.2">
      <c r="A422" s="107" t="s">
        <v>696</v>
      </c>
      <c r="B422" s="107" t="s">
        <v>697</v>
      </c>
      <c r="C422" s="98" t="str">
        <f t="shared" si="13"/>
        <v>21375104 MUSEO HISTORICO CULTURAL JUAN SANTAMARIA</v>
      </c>
      <c r="D422" s="49" t="s">
        <v>686</v>
      </c>
      <c r="E422" s="49" t="s">
        <v>36</v>
      </c>
      <c r="F422" s="49" t="s">
        <v>37</v>
      </c>
      <c r="G422" s="48">
        <v>3900000</v>
      </c>
      <c r="H422" s="48">
        <v>3900000</v>
      </c>
      <c r="I422" s="48">
        <v>3900000</v>
      </c>
      <c r="J422" s="48">
        <v>0</v>
      </c>
      <c r="K422" s="48">
        <v>0</v>
      </c>
      <c r="L422" s="48">
        <v>0</v>
      </c>
      <c r="M422" s="48">
        <v>2134691.4900000002</v>
      </c>
      <c r="N422" s="48">
        <v>2134691.4900000002</v>
      </c>
      <c r="O422" s="48">
        <v>1765308.51</v>
      </c>
      <c r="P422" s="102">
        <f t="shared" si="14"/>
        <v>0.54735679230769241</v>
      </c>
      <c r="Q422" s="71"/>
      <c r="R422" s="71"/>
      <c r="S422" s="72"/>
      <c r="T422" s="72"/>
      <c r="U422" s="72"/>
      <c r="V422" s="72"/>
      <c r="W422" s="72"/>
      <c r="X422" s="73"/>
    </row>
    <row r="423" spans="1:24" ht="14.4" x14ac:dyDescent="0.2">
      <c r="A423" s="107" t="s">
        <v>696</v>
      </c>
      <c r="B423" s="107" t="s">
        <v>697</v>
      </c>
      <c r="C423" s="98" t="str">
        <f t="shared" si="13"/>
        <v>21375104 MUSEO HISTORICO CULTURAL JUAN SANTAMARIA</v>
      </c>
      <c r="D423" s="49" t="s">
        <v>686</v>
      </c>
      <c r="E423" s="49" t="s">
        <v>38</v>
      </c>
      <c r="F423" s="49" t="s">
        <v>39</v>
      </c>
      <c r="G423" s="48">
        <v>15792747</v>
      </c>
      <c r="H423" s="48">
        <v>15792747</v>
      </c>
      <c r="I423" s="48">
        <v>15224187</v>
      </c>
      <c r="J423" s="48">
        <v>0</v>
      </c>
      <c r="K423" s="48">
        <v>0</v>
      </c>
      <c r="L423" s="48">
        <v>0</v>
      </c>
      <c r="M423" s="48">
        <v>7730978.2300000004</v>
      </c>
      <c r="N423" s="48">
        <v>7730978.2300000004</v>
      </c>
      <c r="O423" s="48">
        <v>8061768.7699999996</v>
      </c>
      <c r="P423" s="102">
        <f t="shared" si="14"/>
        <v>0.48952713736248676</v>
      </c>
      <c r="Q423" s="71"/>
      <c r="R423" s="71"/>
      <c r="S423" s="72"/>
      <c r="T423" s="72"/>
      <c r="U423" s="72"/>
      <c r="V423" s="72"/>
      <c r="W423" s="72"/>
      <c r="X423" s="73"/>
    </row>
    <row r="424" spans="1:24" ht="14.4" x14ac:dyDescent="0.2">
      <c r="A424" s="107" t="s">
        <v>696</v>
      </c>
      <c r="B424" s="107" t="s">
        <v>697</v>
      </c>
      <c r="C424" s="98" t="str">
        <f t="shared" si="13"/>
        <v>21375104 MUSEO HISTORICO CULTURAL JUAN SANTAMARIA</v>
      </c>
      <c r="D424" s="49" t="s">
        <v>686</v>
      </c>
      <c r="E424" s="49" t="s">
        <v>45</v>
      </c>
      <c r="F424" s="49" t="s">
        <v>41</v>
      </c>
      <c r="G424" s="48">
        <v>14982863</v>
      </c>
      <c r="H424" s="48">
        <v>14982863</v>
      </c>
      <c r="I424" s="48">
        <v>14443460</v>
      </c>
      <c r="J424" s="48">
        <v>0</v>
      </c>
      <c r="K424" s="48">
        <v>0</v>
      </c>
      <c r="L424" s="48">
        <v>0</v>
      </c>
      <c r="M424" s="48">
        <v>7334517.79</v>
      </c>
      <c r="N424" s="48">
        <v>7334517.79</v>
      </c>
      <c r="O424" s="48">
        <v>7648345.21</v>
      </c>
      <c r="P424" s="102">
        <f t="shared" si="14"/>
        <v>0.48952712108493551</v>
      </c>
      <c r="Q424" s="71"/>
      <c r="R424" s="71"/>
      <c r="S424" s="72"/>
      <c r="T424" s="72"/>
      <c r="U424" s="72"/>
      <c r="V424" s="72"/>
      <c r="W424" s="72"/>
      <c r="X424" s="73"/>
    </row>
    <row r="425" spans="1:24" ht="14.4" x14ac:dyDescent="0.2">
      <c r="A425" s="107" t="s">
        <v>696</v>
      </c>
      <c r="B425" s="107" t="s">
        <v>697</v>
      </c>
      <c r="C425" s="98" t="str">
        <f t="shared" si="13"/>
        <v>21375104 MUSEO HISTORICO CULTURAL JUAN SANTAMARIA</v>
      </c>
      <c r="D425" s="49" t="s">
        <v>686</v>
      </c>
      <c r="E425" s="49" t="s">
        <v>66</v>
      </c>
      <c r="F425" s="49" t="s">
        <v>62</v>
      </c>
      <c r="G425" s="48">
        <v>809884</v>
      </c>
      <c r="H425" s="48">
        <v>809884</v>
      </c>
      <c r="I425" s="48">
        <v>780727</v>
      </c>
      <c r="J425" s="48">
        <v>0</v>
      </c>
      <c r="K425" s="48">
        <v>0</v>
      </c>
      <c r="L425" s="48">
        <v>0</v>
      </c>
      <c r="M425" s="48">
        <v>396460.44</v>
      </c>
      <c r="N425" s="48">
        <v>396460.44</v>
      </c>
      <c r="O425" s="48">
        <v>413423.56</v>
      </c>
      <c r="P425" s="102">
        <f t="shared" si="14"/>
        <v>0.48952743849736507</v>
      </c>
      <c r="Q425" s="71"/>
      <c r="R425" s="71"/>
      <c r="S425" s="72"/>
      <c r="T425" s="72"/>
      <c r="U425" s="72"/>
      <c r="V425" s="72"/>
      <c r="W425" s="72"/>
      <c r="X425" s="73"/>
    </row>
    <row r="426" spans="1:24" ht="14.4" x14ac:dyDescent="0.2">
      <c r="A426" s="107" t="s">
        <v>696</v>
      </c>
      <c r="B426" s="107" t="s">
        <v>697</v>
      </c>
      <c r="C426" s="98" t="str">
        <f t="shared" si="13"/>
        <v>21375104 MUSEO HISTORICO CULTURAL JUAN SANTAMARIA</v>
      </c>
      <c r="D426" s="49" t="s">
        <v>686</v>
      </c>
      <c r="E426" s="49" t="s">
        <v>83</v>
      </c>
      <c r="F426" s="49" t="s">
        <v>84</v>
      </c>
      <c r="G426" s="48">
        <v>19568108</v>
      </c>
      <c r="H426" s="48">
        <v>19568108</v>
      </c>
      <c r="I426" s="48">
        <v>18989635</v>
      </c>
      <c r="J426" s="48">
        <v>0</v>
      </c>
      <c r="K426" s="48">
        <v>0</v>
      </c>
      <c r="L426" s="48">
        <v>0</v>
      </c>
      <c r="M426" s="48">
        <v>9775916.7300000004</v>
      </c>
      <c r="N426" s="48">
        <v>9775916.7300000004</v>
      </c>
      <c r="O426" s="48">
        <v>9792191.2699999996</v>
      </c>
      <c r="P426" s="102">
        <f t="shared" si="14"/>
        <v>0.49958415652652777</v>
      </c>
      <c r="Q426" s="71"/>
      <c r="R426" s="71"/>
      <c r="S426" s="72"/>
      <c r="T426" s="72"/>
      <c r="U426" s="72"/>
      <c r="V426" s="72"/>
      <c r="W426" s="72"/>
      <c r="X426" s="73"/>
    </row>
    <row r="427" spans="1:24" ht="14.4" x14ac:dyDescent="0.2">
      <c r="A427" s="107" t="s">
        <v>696</v>
      </c>
      <c r="B427" s="107" t="s">
        <v>697</v>
      </c>
      <c r="C427" s="98" t="str">
        <f t="shared" si="13"/>
        <v>21375104 MUSEO HISTORICO CULTURAL JUAN SANTAMARIA</v>
      </c>
      <c r="D427" s="49" t="s">
        <v>686</v>
      </c>
      <c r="E427" s="49" t="s">
        <v>90</v>
      </c>
      <c r="F427" s="49" t="s">
        <v>86</v>
      </c>
      <c r="G427" s="48">
        <v>8779148</v>
      </c>
      <c r="H427" s="48">
        <v>8779148</v>
      </c>
      <c r="I427" s="48">
        <v>8463087</v>
      </c>
      <c r="J427" s="48">
        <v>0</v>
      </c>
      <c r="K427" s="48">
        <v>0</v>
      </c>
      <c r="L427" s="48">
        <v>0</v>
      </c>
      <c r="M427" s="48">
        <v>4297630.95</v>
      </c>
      <c r="N427" s="48">
        <v>4297630.95</v>
      </c>
      <c r="O427" s="48">
        <v>4481517.05</v>
      </c>
      <c r="P427" s="102">
        <f t="shared" si="14"/>
        <v>0.48952711014781847</v>
      </c>
      <c r="Q427" s="71"/>
      <c r="R427" s="71"/>
      <c r="S427" s="72"/>
      <c r="T427" s="72"/>
      <c r="U427" s="72"/>
      <c r="V427" s="72"/>
      <c r="W427" s="72"/>
      <c r="X427" s="73"/>
    </row>
    <row r="428" spans="1:24" ht="14.4" x14ac:dyDescent="0.2">
      <c r="A428" s="107" t="s">
        <v>696</v>
      </c>
      <c r="B428" s="107" t="s">
        <v>697</v>
      </c>
      <c r="C428" s="98" t="str">
        <f t="shared" si="13"/>
        <v>21375104 MUSEO HISTORICO CULTURAL JUAN SANTAMARIA</v>
      </c>
      <c r="D428" s="49" t="s">
        <v>686</v>
      </c>
      <c r="E428" s="49" t="s">
        <v>111</v>
      </c>
      <c r="F428" s="49" t="s">
        <v>107</v>
      </c>
      <c r="G428" s="48">
        <v>4859307</v>
      </c>
      <c r="H428" s="48">
        <v>4859307</v>
      </c>
      <c r="I428" s="48">
        <v>4684366</v>
      </c>
      <c r="J428" s="48">
        <v>0</v>
      </c>
      <c r="K428" s="48">
        <v>0</v>
      </c>
      <c r="L428" s="48">
        <v>0</v>
      </c>
      <c r="M428" s="48">
        <v>2378762.52</v>
      </c>
      <c r="N428" s="48">
        <v>2378762.52</v>
      </c>
      <c r="O428" s="48">
        <v>2480544.48</v>
      </c>
      <c r="P428" s="102">
        <f t="shared" si="14"/>
        <v>0.48952711158196016</v>
      </c>
      <c r="Q428" s="71"/>
      <c r="R428" s="71"/>
      <c r="S428" s="72"/>
      <c r="T428" s="72"/>
      <c r="U428" s="72"/>
      <c r="V428" s="72"/>
      <c r="W428" s="72"/>
      <c r="X428" s="73"/>
    </row>
    <row r="429" spans="1:24" ht="14.4" x14ac:dyDescent="0.2">
      <c r="A429" s="107" t="s">
        <v>696</v>
      </c>
      <c r="B429" s="107" t="s">
        <v>697</v>
      </c>
      <c r="C429" s="98" t="str">
        <f t="shared" si="13"/>
        <v>21375104 MUSEO HISTORICO CULTURAL JUAN SANTAMARIA</v>
      </c>
      <c r="D429" s="49" t="s">
        <v>686</v>
      </c>
      <c r="E429" s="49" t="s">
        <v>132</v>
      </c>
      <c r="F429" s="49" t="s">
        <v>128</v>
      </c>
      <c r="G429" s="48">
        <v>2429653</v>
      </c>
      <c r="H429" s="48">
        <v>2429653</v>
      </c>
      <c r="I429" s="48">
        <v>2342182</v>
      </c>
      <c r="J429" s="48">
        <v>0</v>
      </c>
      <c r="K429" s="48">
        <v>0</v>
      </c>
      <c r="L429" s="48">
        <v>0</v>
      </c>
      <c r="M429" s="48">
        <v>1189381.28</v>
      </c>
      <c r="N429" s="48">
        <v>1189381.28</v>
      </c>
      <c r="O429" s="48">
        <v>1240271.72</v>
      </c>
      <c r="P429" s="102">
        <f t="shared" si="14"/>
        <v>0.48952722055371695</v>
      </c>
      <c r="Q429" s="71"/>
      <c r="R429" s="71"/>
      <c r="S429" s="72"/>
      <c r="T429" s="72"/>
      <c r="U429" s="72"/>
      <c r="V429" s="72"/>
      <c r="W429" s="72"/>
      <c r="X429" s="73"/>
    </row>
    <row r="430" spans="1:24" ht="14.4" x14ac:dyDescent="0.2">
      <c r="A430" s="107" t="s">
        <v>696</v>
      </c>
      <c r="B430" s="107" t="s">
        <v>697</v>
      </c>
      <c r="C430" s="98" t="str">
        <f t="shared" si="13"/>
        <v>21375104 MUSEO HISTORICO CULTURAL JUAN SANTAMARIA</v>
      </c>
      <c r="D430" s="49" t="s">
        <v>686</v>
      </c>
      <c r="E430" s="49" t="s">
        <v>151</v>
      </c>
      <c r="F430" s="49" t="s">
        <v>152</v>
      </c>
      <c r="G430" s="48">
        <v>3500000</v>
      </c>
      <c r="H430" s="48">
        <v>3500000</v>
      </c>
      <c r="I430" s="48">
        <v>3500000</v>
      </c>
      <c r="J430" s="48">
        <v>0</v>
      </c>
      <c r="K430" s="48">
        <v>0</v>
      </c>
      <c r="L430" s="48">
        <v>0</v>
      </c>
      <c r="M430" s="48">
        <v>1910141.98</v>
      </c>
      <c r="N430" s="48">
        <v>1910141.98</v>
      </c>
      <c r="O430" s="48">
        <v>1589858.02</v>
      </c>
      <c r="P430" s="102">
        <f t="shared" si="14"/>
        <v>0.54575485142857139</v>
      </c>
      <c r="Q430" s="71"/>
      <c r="R430" s="71"/>
      <c r="S430" s="72"/>
      <c r="T430" s="72"/>
      <c r="U430" s="72"/>
      <c r="V430" s="72"/>
      <c r="W430" s="72"/>
      <c r="X430" s="73"/>
    </row>
    <row r="431" spans="1:24" ht="14.4" x14ac:dyDescent="0.2">
      <c r="A431" s="107" t="s">
        <v>696</v>
      </c>
      <c r="B431" s="107" t="s">
        <v>697</v>
      </c>
      <c r="C431" s="98" t="str">
        <f t="shared" si="13"/>
        <v>21375104 MUSEO HISTORICO CULTURAL JUAN SANTAMARIA</v>
      </c>
      <c r="D431" s="49" t="s">
        <v>686</v>
      </c>
      <c r="E431" s="49" t="s">
        <v>166</v>
      </c>
      <c r="F431" s="49" t="s">
        <v>167</v>
      </c>
      <c r="G431" s="48">
        <v>294221166</v>
      </c>
      <c r="H431" s="48">
        <v>294921166</v>
      </c>
      <c r="I431" s="48">
        <v>220379374.5</v>
      </c>
      <c r="J431" s="48">
        <v>0</v>
      </c>
      <c r="K431" s="48">
        <v>0</v>
      </c>
      <c r="L431" s="48">
        <v>0</v>
      </c>
      <c r="M431" s="48">
        <v>164522594.88</v>
      </c>
      <c r="N431" s="48">
        <v>164522594.88</v>
      </c>
      <c r="O431" s="48">
        <v>130398571.12</v>
      </c>
      <c r="P431" s="102">
        <f t="shared" si="14"/>
        <v>0.55785278863301391</v>
      </c>
      <c r="Q431" s="71"/>
      <c r="R431" s="71"/>
      <c r="S431" s="72"/>
      <c r="T431" s="72"/>
      <c r="U431" s="72"/>
      <c r="V431" s="72"/>
      <c r="W431" s="72"/>
      <c r="X431" s="73"/>
    </row>
    <row r="432" spans="1:24" ht="14.4" x14ac:dyDescent="0.2">
      <c r="A432" s="107" t="s">
        <v>696</v>
      </c>
      <c r="B432" s="107" t="s">
        <v>697</v>
      </c>
      <c r="C432" s="98" t="str">
        <f t="shared" si="13"/>
        <v>21375104 MUSEO HISTORICO CULTURAL JUAN SANTAMARIA</v>
      </c>
      <c r="D432" s="49" t="s">
        <v>686</v>
      </c>
      <c r="E432" s="49" t="s">
        <v>180</v>
      </c>
      <c r="F432" s="49" t="s">
        <v>181</v>
      </c>
      <c r="G432" s="48">
        <v>33000000</v>
      </c>
      <c r="H432" s="48">
        <v>33000000</v>
      </c>
      <c r="I432" s="48">
        <v>24750000</v>
      </c>
      <c r="J432" s="48">
        <v>0</v>
      </c>
      <c r="K432" s="48">
        <v>0</v>
      </c>
      <c r="L432" s="48">
        <v>0</v>
      </c>
      <c r="M432" s="48">
        <v>17471821.890000001</v>
      </c>
      <c r="N432" s="48">
        <v>17471821.890000001</v>
      </c>
      <c r="O432" s="48">
        <v>15528178.109999999</v>
      </c>
      <c r="P432" s="102">
        <f t="shared" si="14"/>
        <v>0.52944914818181821</v>
      </c>
      <c r="Q432" s="71"/>
      <c r="R432" s="71"/>
      <c r="S432" s="72"/>
      <c r="T432" s="72"/>
      <c r="U432" s="72"/>
      <c r="V432" s="72"/>
      <c r="W432" s="72"/>
      <c r="X432" s="73"/>
    </row>
    <row r="433" spans="1:24" ht="14.4" x14ac:dyDescent="0.2">
      <c r="A433" s="107" t="s">
        <v>696</v>
      </c>
      <c r="B433" s="107" t="s">
        <v>697</v>
      </c>
      <c r="C433" s="98" t="str">
        <f t="shared" si="13"/>
        <v>21375104 MUSEO HISTORICO CULTURAL JUAN SANTAMARIA</v>
      </c>
      <c r="D433" s="49" t="s">
        <v>686</v>
      </c>
      <c r="E433" s="49" t="s">
        <v>182</v>
      </c>
      <c r="F433" s="49" t="s">
        <v>183</v>
      </c>
      <c r="G433" s="48">
        <v>2376000</v>
      </c>
      <c r="H433" s="48">
        <v>2376000</v>
      </c>
      <c r="I433" s="48">
        <v>1782000</v>
      </c>
      <c r="J433" s="48">
        <v>0</v>
      </c>
      <c r="K433" s="48">
        <v>0</v>
      </c>
      <c r="L433" s="48">
        <v>0</v>
      </c>
      <c r="M433" s="48">
        <v>1111670.52</v>
      </c>
      <c r="N433" s="48">
        <v>1111670.52</v>
      </c>
      <c r="O433" s="48">
        <v>1264329.48</v>
      </c>
      <c r="P433" s="102">
        <f t="shared" si="14"/>
        <v>0.46787479797979797</v>
      </c>
      <c r="Q433" s="71"/>
      <c r="R433" s="71"/>
      <c r="S433" s="72"/>
      <c r="T433" s="72"/>
      <c r="U433" s="72"/>
      <c r="V433" s="72"/>
      <c r="W433" s="72"/>
      <c r="X433" s="73"/>
    </row>
    <row r="434" spans="1:24" ht="14.4" x14ac:dyDescent="0.2">
      <c r="A434" s="107" t="s">
        <v>696</v>
      </c>
      <c r="B434" s="107" t="s">
        <v>697</v>
      </c>
      <c r="C434" s="98" t="str">
        <f t="shared" si="13"/>
        <v>21375104 MUSEO HISTORICO CULTURAL JUAN SANTAMARIA</v>
      </c>
      <c r="D434" s="49" t="s">
        <v>686</v>
      </c>
      <c r="E434" s="49" t="s">
        <v>184</v>
      </c>
      <c r="F434" s="49" t="s">
        <v>185</v>
      </c>
      <c r="G434" s="48">
        <v>21120000</v>
      </c>
      <c r="H434" s="48">
        <v>21120000</v>
      </c>
      <c r="I434" s="48">
        <v>15840000</v>
      </c>
      <c r="J434" s="48">
        <v>0</v>
      </c>
      <c r="K434" s="48">
        <v>0</v>
      </c>
      <c r="L434" s="48">
        <v>0</v>
      </c>
      <c r="M434" s="48">
        <v>12457912</v>
      </c>
      <c r="N434" s="48">
        <v>12457912</v>
      </c>
      <c r="O434" s="48">
        <v>8662088</v>
      </c>
      <c r="P434" s="102">
        <f t="shared" si="14"/>
        <v>0.58986325757575753</v>
      </c>
      <c r="Q434" s="71"/>
      <c r="R434" s="71"/>
      <c r="S434" s="72"/>
      <c r="T434" s="72"/>
      <c r="U434" s="72"/>
      <c r="V434" s="72"/>
      <c r="W434" s="72"/>
      <c r="X434" s="73"/>
    </row>
    <row r="435" spans="1:24" ht="14.4" x14ac:dyDescent="0.2">
      <c r="A435" s="107" t="s">
        <v>696</v>
      </c>
      <c r="B435" s="107" t="s">
        <v>697</v>
      </c>
      <c r="C435" s="98" t="str">
        <f t="shared" si="13"/>
        <v>21375104 MUSEO HISTORICO CULTURAL JUAN SANTAMARIA</v>
      </c>
      <c r="D435" s="49" t="s">
        <v>686</v>
      </c>
      <c r="E435" s="49" t="s">
        <v>188</v>
      </c>
      <c r="F435" s="49" t="s">
        <v>189</v>
      </c>
      <c r="G435" s="48">
        <v>2640000</v>
      </c>
      <c r="H435" s="48">
        <v>2640000</v>
      </c>
      <c r="I435" s="48">
        <v>1980000</v>
      </c>
      <c r="J435" s="48">
        <v>0</v>
      </c>
      <c r="K435" s="48">
        <v>0</v>
      </c>
      <c r="L435" s="48">
        <v>0</v>
      </c>
      <c r="M435" s="48">
        <v>1191559.8400000001</v>
      </c>
      <c r="N435" s="48">
        <v>1191559.8400000001</v>
      </c>
      <c r="O435" s="48">
        <v>1448440.16</v>
      </c>
      <c r="P435" s="102">
        <f t="shared" si="14"/>
        <v>0.45134842424242427</v>
      </c>
      <c r="Q435" s="71"/>
      <c r="R435" s="71"/>
      <c r="S435" s="72"/>
      <c r="T435" s="72"/>
      <c r="U435" s="72"/>
      <c r="V435" s="72"/>
      <c r="W435" s="72"/>
      <c r="X435" s="73"/>
    </row>
    <row r="436" spans="1:24" ht="14.4" x14ac:dyDescent="0.2">
      <c r="A436" s="107" t="s">
        <v>696</v>
      </c>
      <c r="B436" s="107" t="s">
        <v>697</v>
      </c>
      <c r="C436" s="98" t="str">
        <f t="shared" si="13"/>
        <v>21375104 MUSEO HISTORICO CULTURAL JUAN SANTAMARIA</v>
      </c>
      <c r="D436" s="49" t="s">
        <v>686</v>
      </c>
      <c r="E436" s="49" t="s">
        <v>190</v>
      </c>
      <c r="F436" s="49" t="s">
        <v>191</v>
      </c>
      <c r="G436" s="48">
        <v>6864000</v>
      </c>
      <c r="H436" s="48">
        <v>6864000</v>
      </c>
      <c r="I436" s="48">
        <v>5148000</v>
      </c>
      <c r="J436" s="48">
        <v>0</v>
      </c>
      <c r="K436" s="48">
        <v>0</v>
      </c>
      <c r="L436" s="48">
        <v>0</v>
      </c>
      <c r="M436" s="48">
        <v>2710679.53</v>
      </c>
      <c r="N436" s="48">
        <v>2710679.53</v>
      </c>
      <c r="O436" s="48">
        <v>4153320.47</v>
      </c>
      <c r="P436" s="102">
        <f t="shared" si="14"/>
        <v>0.39491251893939389</v>
      </c>
      <c r="Q436" s="71"/>
      <c r="R436" s="71"/>
      <c r="S436" s="72"/>
      <c r="T436" s="72"/>
      <c r="U436" s="72"/>
      <c r="V436" s="72"/>
      <c r="W436" s="72"/>
      <c r="X436" s="73"/>
    </row>
    <row r="437" spans="1:24" ht="14.4" x14ac:dyDescent="0.2">
      <c r="A437" s="107" t="s">
        <v>696</v>
      </c>
      <c r="B437" s="107" t="s">
        <v>697</v>
      </c>
      <c r="C437" s="98" t="str">
        <f t="shared" si="13"/>
        <v>21375104 MUSEO HISTORICO CULTURAL JUAN SANTAMARIA</v>
      </c>
      <c r="D437" s="49" t="s">
        <v>686</v>
      </c>
      <c r="E437" s="49" t="s">
        <v>192</v>
      </c>
      <c r="F437" s="49" t="s">
        <v>193</v>
      </c>
      <c r="G437" s="48">
        <v>2916000</v>
      </c>
      <c r="H437" s="48">
        <v>6045000</v>
      </c>
      <c r="I437" s="48">
        <v>3825000</v>
      </c>
      <c r="J437" s="48">
        <v>0</v>
      </c>
      <c r="K437" s="48">
        <v>0</v>
      </c>
      <c r="L437" s="48">
        <v>0</v>
      </c>
      <c r="M437" s="48">
        <v>1272060.8400000001</v>
      </c>
      <c r="N437" s="48">
        <v>1272060.8400000001</v>
      </c>
      <c r="O437" s="48">
        <v>4772939.16</v>
      </c>
      <c r="P437" s="102">
        <f t="shared" si="14"/>
        <v>0.21043190074441689</v>
      </c>
      <c r="Q437" s="71"/>
      <c r="R437" s="71"/>
      <c r="S437" s="72"/>
      <c r="T437" s="72"/>
      <c r="U437" s="72"/>
      <c r="V437" s="72"/>
      <c r="W437" s="72"/>
      <c r="X437" s="73"/>
    </row>
    <row r="438" spans="1:24" ht="14.4" x14ac:dyDescent="0.2">
      <c r="A438" s="107" t="s">
        <v>696</v>
      </c>
      <c r="B438" s="107" t="s">
        <v>697</v>
      </c>
      <c r="C438" s="98" t="str">
        <f t="shared" si="13"/>
        <v>21375104 MUSEO HISTORICO CULTURAL JUAN SANTAMARIA</v>
      </c>
      <c r="D438" s="49" t="s">
        <v>686</v>
      </c>
      <c r="E438" s="49" t="s">
        <v>198</v>
      </c>
      <c r="F438" s="49" t="s">
        <v>199</v>
      </c>
      <c r="G438" s="48">
        <v>1000000</v>
      </c>
      <c r="H438" s="48">
        <v>4940000</v>
      </c>
      <c r="I438" s="48">
        <v>2720000</v>
      </c>
      <c r="J438" s="48">
        <v>0</v>
      </c>
      <c r="K438" s="48">
        <v>0</v>
      </c>
      <c r="L438" s="48">
        <v>0</v>
      </c>
      <c r="M438" s="48">
        <v>449502.71</v>
      </c>
      <c r="N438" s="48">
        <v>449502.71</v>
      </c>
      <c r="O438" s="48">
        <v>4490497.29</v>
      </c>
      <c r="P438" s="102">
        <f t="shared" si="14"/>
        <v>9.0992451417004058E-2</v>
      </c>
      <c r="Q438" s="71"/>
      <c r="R438" s="71"/>
      <c r="S438" s="72"/>
      <c r="T438" s="72"/>
      <c r="U438" s="72"/>
      <c r="V438" s="72"/>
      <c r="W438" s="72"/>
      <c r="X438" s="73"/>
    </row>
    <row r="439" spans="1:24" ht="14.4" x14ac:dyDescent="0.2">
      <c r="A439" s="107" t="s">
        <v>696</v>
      </c>
      <c r="B439" s="107" t="s">
        <v>697</v>
      </c>
      <c r="C439" s="98" t="str">
        <f t="shared" si="13"/>
        <v>21375104 MUSEO HISTORICO CULTURAL JUAN SANTAMARIA</v>
      </c>
      <c r="D439" s="49" t="s">
        <v>686</v>
      </c>
      <c r="E439" s="49" t="s">
        <v>204</v>
      </c>
      <c r="F439" s="49" t="s">
        <v>205</v>
      </c>
      <c r="G439" s="48">
        <v>100000</v>
      </c>
      <c r="H439" s="48">
        <v>860000</v>
      </c>
      <c r="I439" s="48">
        <v>860000</v>
      </c>
      <c r="J439" s="48">
        <v>0</v>
      </c>
      <c r="K439" s="48">
        <v>0</v>
      </c>
      <c r="L439" s="48">
        <v>0</v>
      </c>
      <c r="M439" s="48">
        <v>591965.97</v>
      </c>
      <c r="N439" s="48">
        <v>591965.97</v>
      </c>
      <c r="O439" s="48">
        <v>268034.03000000003</v>
      </c>
      <c r="P439" s="102">
        <f t="shared" si="14"/>
        <v>0.68833252325581396</v>
      </c>
      <c r="Q439" s="71"/>
      <c r="R439" s="71"/>
      <c r="S439" s="72"/>
      <c r="T439" s="72"/>
      <c r="U439" s="72"/>
      <c r="V439" s="72"/>
      <c r="W439" s="72"/>
      <c r="X439" s="73"/>
    </row>
    <row r="440" spans="1:24" ht="14.4" x14ac:dyDescent="0.2">
      <c r="A440" s="107" t="s">
        <v>696</v>
      </c>
      <c r="B440" s="107" t="s">
        <v>697</v>
      </c>
      <c r="C440" s="98" t="str">
        <f t="shared" si="13"/>
        <v>21375104 MUSEO HISTORICO CULTURAL JUAN SANTAMARIA</v>
      </c>
      <c r="D440" s="49" t="s">
        <v>686</v>
      </c>
      <c r="E440" s="49" t="s">
        <v>206</v>
      </c>
      <c r="F440" s="49" t="s">
        <v>207</v>
      </c>
      <c r="G440" s="48">
        <v>1816000</v>
      </c>
      <c r="H440" s="48">
        <v>245000</v>
      </c>
      <c r="I440" s="48">
        <v>245000</v>
      </c>
      <c r="J440" s="48">
        <v>0</v>
      </c>
      <c r="K440" s="48">
        <v>0</v>
      </c>
      <c r="L440" s="48">
        <v>0</v>
      </c>
      <c r="M440" s="48">
        <v>230592.16</v>
      </c>
      <c r="N440" s="48">
        <v>230592.16</v>
      </c>
      <c r="O440" s="48">
        <v>14407.84</v>
      </c>
      <c r="P440" s="102">
        <f t="shared" si="14"/>
        <v>0.94119248979591841</v>
      </c>
      <c r="Q440" s="71"/>
      <c r="R440" s="71"/>
      <c r="S440" s="72"/>
      <c r="T440" s="72"/>
      <c r="U440" s="72"/>
      <c r="V440" s="72"/>
      <c r="W440" s="72"/>
      <c r="X440" s="73"/>
    </row>
    <row r="441" spans="1:24" ht="14.4" x14ac:dyDescent="0.2">
      <c r="A441" s="107" t="s">
        <v>696</v>
      </c>
      <c r="B441" s="107" t="s">
        <v>697</v>
      </c>
      <c r="C441" s="98" t="str">
        <f t="shared" si="13"/>
        <v>21375104 MUSEO HISTORICO CULTURAL JUAN SANTAMARIA</v>
      </c>
      <c r="D441" s="49" t="s">
        <v>686</v>
      </c>
      <c r="E441" s="49" t="s">
        <v>208</v>
      </c>
      <c r="F441" s="49" t="s">
        <v>209</v>
      </c>
      <c r="G441" s="48">
        <v>239696771</v>
      </c>
      <c r="H441" s="48">
        <v>238332601</v>
      </c>
      <c r="I441" s="48">
        <v>178555493.25</v>
      </c>
      <c r="J441" s="48">
        <v>0</v>
      </c>
      <c r="K441" s="48">
        <v>0</v>
      </c>
      <c r="L441" s="48">
        <v>0</v>
      </c>
      <c r="M441" s="48">
        <v>141136471.09999999</v>
      </c>
      <c r="N441" s="48">
        <v>141136471.09999999</v>
      </c>
      <c r="O441" s="48">
        <v>97196129.900000006</v>
      </c>
      <c r="P441" s="102">
        <f t="shared" si="14"/>
        <v>0.59218281723867061</v>
      </c>
      <c r="Q441" s="71"/>
      <c r="R441" s="71"/>
      <c r="S441" s="72"/>
      <c r="T441" s="72"/>
      <c r="U441" s="72"/>
      <c r="V441" s="72"/>
      <c r="W441" s="72"/>
      <c r="X441" s="73"/>
    </row>
    <row r="442" spans="1:24" ht="14.4" x14ac:dyDescent="0.2">
      <c r="A442" s="107" t="s">
        <v>696</v>
      </c>
      <c r="B442" s="107" t="s">
        <v>697</v>
      </c>
      <c r="C442" s="98" t="str">
        <f t="shared" si="13"/>
        <v>21375104 MUSEO HISTORICO CULTURAL JUAN SANTAMARIA</v>
      </c>
      <c r="D442" s="49" t="s">
        <v>686</v>
      </c>
      <c r="E442" s="49" t="s">
        <v>220</v>
      </c>
      <c r="F442" s="49" t="s">
        <v>221</v>
      </c>
      <c r="G442" s="48">
        <v>218976771</v>
      </c>
      <c r="H442" s="48">
        <v>216934601</v>
      </c>
      <c r="I442" s="48">
        <v>162676493.25</v>
      </c>
      <c r="J442" s="48">
        <v>0</v>
      </c>
      <c r="K442" s="48">
        <v>0</v>
      </c>
      <c r="L442" s="48">
        <v>0</v>
      </c>
      <c r="M442" s="48">
        <v>131257559.09999999</v>
      </c>
      <c r="N442" s="48">
        <v>131257559.09999999</v>
      </c>
      <c r="O442" s="48">
        <v>85677041.900000006</v>
      </c>
      <c r="P442" s="102">
        <f t="shared" si="14"/>
        <v>0.60505589470256982</v>
      </c>
      <c r="Q442" s="71"/>
      <c r="R442" s="71"/>
      <c r="S442" s="72"/>
      <c r="T442" s="72"/>
      <c r="U442" s="72"/>
      <c r="V442" s="72"/>
      <c r="W442" s="72"/>
      <c r="X442" s="73"/>
    </row>
    <row r="443" spans="1:24" ht="14.4" x14ac:dyDescent="0.2">
      <c r="A443" s="107" t="s">
        <v>696</v>
      </c>
      <c r="B443" s="107" t="s">
        <v>697</v>
      </c>
      <c r="C443" s="98" t="str">
        <f t="shared" si="13"/>
        <v>21375104 MUSEO HISTORICO CULTURAL JUAN SANTAMARIA</v>
      </c>
      <c r="D443" s="49" t="s">
        <v>686</v>
      </c>
      <c r="E443" s="49" t="s">
        <v>222</v>
      </c>
      <c r="F443" s="49" t="s">
        <v>223</v>
      </c>
      <c r="G443" s="48">
        <v>20720000</v>
      </c>
      <c r="H443" s="48">
        <v>21398000</v>
      </c>
      <c r="I443" s="48">
        <v>15879000</v>
      </c>
      <c r="J443" s="48">
        <v>0</v>
      </c>
      <c r="K443" s="48">
        <v>0</v>
      </c>
      <c r="L443" s="48">
        <v>0</v>
      </c>
      <c r="M443" s="48">
        <v>9878912</v>
      </c>
      <c r="N443" s="48">
        <v>9878912</v>
      </c>
      <c r="O443" s="48">
        <v>11519088</v>
      </c>
      <c r="P443" s="102">
        <f t="shared" si="14"/>
        <v>0.46167454902327321</v>
      </c>
      <c r="Q443" s="71"/>
      <c r="R443" s="71"/>
      <c r="S443" s="72"/>
      <c r="T443" s="72"/>
      <c r="U443" s="72"/>
      <c r="V443" s="72"/>
      <c r="W443" s="72"/>
      <c r="X443" s="73"/>
    </row>
    <row r="444" spans="1:24" ht="14.4" x14ac:dyDescent="0.2">
      <c r="A444" s="107" t="s">
        <v>696</v>
      </c>
      <c r="B444" s="107" t="s">
        <v>697</v>
      </c>
      <c r="C444" s="98" t="str">
        <f t="shared" si="13"/>
        <v>21375104 MUSEO HISTORICO CULTURAL JUAN SANTAMARIA</v>
      </c>
      <c r="D444" s="49" t="s">
        <v>686</v>
      </c>
      <c r="E444" s="49" t="s">
        <v>224</v>
      </c>
      <c r="F444" s="49" t="s">
        <v>225</v>
      </c>
      <c r="G444" s="48">
        <v>300000</v>
      </c>
      <c r="H444" s="48">
        <v>1450000</v>
      </c>
      <c r="I444" s="48">
        <v>700000</v>
      </c>
      <c r="J444" s="48">
        <v>0</v>
      </c>
      <c r="K444" s="48">
        <v>0</v>
      </c>
      <c r="L444" s="48">
        <v>0</v>
      </c>
      <c r="M444" s="48">
        <v>668340</v>
      </c>
      <c r="N444" s="48">
        <v>668340</v>
      </c>
      <c r="O444" s="48">
        <v>781660</v>
      </c>
      <c r="P444" s="102">
        <f t="shared" si="14"/>
        <v>0.46092413793103448</v>
      </c>
      <c r="Q444" s="71"/>
      <c r="R444" s="71"/>
      <c r="S444" s="72"/>
      <c r="T444" s="72"/>
      <c r="U444" s="72"/>
      <c r="V444" s="72"/>
      <c r="W444" s="72"/>
      <c r="X444" s="73"/>
    </row>
    <row r="445" spans="1:24" ht="14.4" x14ac:dyDescent="0.2">
      <c r="A445" s="107" t="s">
        <v>696</v>
      </c>
      <c r="B445" s="107" t="s">
        <v>697</v>
      </c>
      <c r="C445" s="98" t="str">
        <f t="shared" si="13"/>
        <v>21375104 MUSEO HISTORICO CULTURAL JUAN SANTAMARIA</v>
      </c>
      <c r="D445" s="49" t="s">
        <v>686</v>
      </c>
      <c r="E445" s="49" t="s">
        <v>226</v>
      </c>
      <c r="F445" s="49" t="s">
        <v>227</v>
      </c>
      <c r="G445" s="48">
        <v>0</v>
      </c>
      <c r="H445" s="48">
        <v>50000</v>
      </c>
      <c r="I445" s="48">
        <v>50000</v>
      </c>
      <c r="J445" s="48">
        <v>0</v>
      </c>
      <c r="K445" s="48">
        <v>0</v>
      </c>
      <c r="L445" s="48">
        <v>0</v>
      </c>
      <c r="M445" s="48">
        <v>49940</v>
      </c>
      <c r="N445" s="48">
        <v>49940</v>
      </c>
      <c r="O445" s="48">
        <v>60</v>
      </c>
      <c r="P445" s="102">
        <f t="shared" si="14"/>
        <v>0.99880000000000002</v>
      </c>
      <c r="Q445" s="71"/>
      <c r="R445" s="71"/>
      <c r="S445" s="72"/>
      <c r="T445" s="72"/>
      <c r="U445" s="72"/>
      <c r="V445" s="72"/>
      <c r="W445" s="72"/>
      <c r="X445" s="73"/>
    </row>
    <row r="446" spans="1:24" ht="14.4" x14ac:dyDescent="0.2">
      <c r="A446" s="107" t="s">
        <v>696</v>
      </c>
      <c r="B446" s="107" t="s">
        <v>697</v>
      </c>
      <c r="C446" s="98" t="str">
        <f t="shared" si="13"/>
        <v>21375104 MUSEO HISTORICO CULTURAL JUAN SANTAMARIA</v>
      </c>
      <c r="D446" s="49" t="s">
        <v>686</v>
      </c>
      <c r="E446" s="49" t="s">
        <v>228</v>
      </c>
      <c r="F446" s="49" t="s">
        <v>229</v>
      </c>
      <c r="G446" s="48">
        <v>300000</v>
      </c>
      <c r="H446" s="48">
        <v>1400000</v>
      </c>
      <c r="I446" s="48">
        <v>650000</v>
      </c>
      <c r="J446" s="48">
        <v>0</v>
      </c>
      <c r="K446" s="48">
        <v>0</v>
      </c>
      <c r="L446" s="48">
        <v>0</v>
      </c>
      <c r="M446" s="48">
        <v>618400</v>
      </c>
      <c r="N446" s="48">
        <v>618400</v>
      </c>
      <c r="O446" s="48">
        <v>781600</v>
      </c>
      <c r="P446" s="102">
        <f t="shared" si="14"/>
        <v>0.44171428571428573</v>
      </c>
      <c r="Q446" s="71"/>
      <c r="R446" s="71"/>
      <c r="S446" s="72"/>
      <c r="T446" s="72"/>
      <c r="U446" s="72"/>
      <c r="V446" s="72"/>
      <c r="W446" s="72"/>
      <c r="X446" s="73"/>
    </row>
    <row r="447" spans="1:24" ht="14.4" x14ac:dyDescent="0.2">
      <c r="A447" s="107" t="s">
        <v>696</v>
      </c>
      <c r="B447" s="107" t="s">
        <v>697</v>
      </c>
      <c r="C447" s="98" t="str">
        <f t="shared" si="13"/>
        <v>21375104 MUSEO HISTORICO CULTURAL JUAN SANTAMARIA</v>
      </c>
      <c r="D447" s="49" t="s">
        <v>686</v>
      </c>
      <c r="E447" s="49" t="s">
        <v>234</v>
      </c>
      <c r="F447" s="49" t="s">
        <v>235</v>
      </c>
      <c r="G447" s="48">
        <v>7100000</v>
      </c>
      <c r="H447" s="48">
        <v>7100000</v>
      </c>
      <c r="I447" s="48">
        <v>5250000</v>
      </c>
      <c r="J447" s="48">
        <v>0</v>
      </c>
      <c r="K447" s="48">
        <v>0</v>
      </c>
      <c r="L447" s="48">
        <v>0</v>
      </c>
      <c r="M447" s="48">
        <v>398461</v>
      </c>
      <c r="N447" s="48">
        <v>398461</v>
      </c>
      <c r="O447" s="48">
        <v>6701539</v>
      </c>
      <c r="P447" s="102">
        <f t="shared" si="14"/>
        <v>5.6121267605633803E-2</v>
      </c>
      <c r="Q447" s="71"/>
      <c r="R447" s="71"/>
      <c r="S447" s="72"/>
      <c r="T447" s="72"/>
      <c r="U447" s="72"/>
      <c r="V447" s="72"/>
      <c r="W447" s="72"/>
      <c r="X447" s="73"/>
    </row>
    <row r="448" spans="1:24" ht="14.4" x14ac:dyDescent="0.2">
      <c r="A448" s="107" t="s">
        <v>696</v>
      </c>
      <c r="B448" s="107" t="s">
        <v>697</v>
      </c>
      <c r="C448" s="98" t="str">
        <f t="shared" si="13"/>
        <v>21375104 MUSEO HISTORICO CULTURAL JUAN SANTAMARIA</v>
      </c>
      <c r="D448" s="49" t="s">
        <v>686</v>
      </c>
      <c r="E448" s="49" t="s">
        <v>236</v>
      </c>
      <c r="F448" s="49" t="s">
        <v>237</v>
      </c>
      <c r="G448" s="48">
        <v>7100000</v>
      </c>
      <c r="H448" s="48">
        <v>7100000</v>
      </c>
      <c r="I448" s="48">
        <v>5250000</v>
      </c>
      <c r="J448" s="48">
        <v>0</v>
      </c>
      <c r="K448" s="48">
        <v>0</v>
      </c>
      <c r="L448" s="48">
        <v>0</v>
      </c>
      <c r="M448" s="48">
        <v>398461</v>
      </c>
      <c r="N448" s="48">
        <v>398461</v>
      </c>
      <c r="O448" s="48">
        <v>6701539</v>
      </c>
      <c r="P448" s="102">
        <f t="shared" si="14"/>
        <v>5.6121267605633803E-2</v>
      </c>
      <c r="Q448" s="71"/>
      <c r="R448" s="71"/>
      <c r="S448" s="72"/>
      <c r="T448" s="72"/>
      <c r="U448" s="72"/>
      <c r="V448" s="72"/>
      <c r="W448" s="72"/>
      <c r="X448" s="73"/>
    </row>
    <row r="449" spans="1:24" ht="14.4" x14ac:dyDescent="0.2">
      <c r="A449" s="107" t="s">
        <v>696</v>
      </c>
      <c r="B449" s="107" t="s">
        <v>697</v>
      </c>
      <c r="C449" s="98" t="str">
        <f t="shared" si="13"/>
        <v>21375104 MUSEO HISTORICO CULTURAL JUAN SANTAMARIA</v>
      </c>
      <c r="D449" s="49" t="s">
        <v>686</v>
      </c>
      <c r="E449" s="49" t="s">
        <v>246</v>
      </c>
      <c r="F449" s="49" t="s">
        <v>247</v>
      </c>
      <c r="G449" s="48">
        <v>11093395</v>
      </c>
      <c r="H449" s="48">
        <v>8878565</v>
      </c>
      <c r="I449" s="48">
        <v>7212631.25</v>
      </c>
      <c r="J449" s="48">
        <v>0</v>
      </c>
      <c r="K449" s="48">
        <v>0</v>
      </c>
      <c r="L449" s="48">
        <v>0</v>
      </c>
      <c r="M449" s="48">
        <v>3575440.05</v>
      </c>
      <c r="N449" s="48">
        <v>3575440.05</v>
      </c>
      <c r="O449" s="48">
        <v>5303124.95</v>
      </c>
      <c r="P449" s="102">
        <f t="shared" si="14"/>
        <v>0.40270472199054685</v>
      </c>
      <c r="Q449" s="71"/>
      <c r="R449" s="71"/>
      <c r="S449" s="72"/>
      <c r="T449" s="72"/>
      <c r="U449" s="72"/>
      <c r="V449" s="72"/>
      <c r="W449" s="72"/>
      <c r="X449" s="73"/>
    </row>
    <row r="450" spans="1:24" ht="14.4" x14ac:dyDescent="0.2">
      <c r="A450" s="107" t="s">
        <v>696</v>
      </c>
      <c r="B450" s="107" t="s">
        <v>697</v>
      </c>
      <c r="C450" s="98" t="str">
        <f t="shared" si="13"/>
        <v>21375104 MUSEO HISTORICO CULTURAL JUAN SANTAMARIA</v>
      </c>
      <c r="D450" s="49" t="s">
        <v>686</v>
      </c>
      <c r="E450" s="49" t="s">
        <v>248</v>
      </c>
      <c r="F450" s="49" t="s">
        <v>249</v>
      </c>
      <c r="G450" s="48">
        <v>3107850</v>
      </c>
      <c r="H450" s="48">
        <v>2055990</v>
      </c>
      <c r="I450" s="48">
        <v>1804957.5</v>
      </c>
      <c r="J450" s="48">
        <v>0</v>
      </c>
      <c r="K450" s="48">
        <v>0</v>
      </c>
      <c r="L450" s="48">
        <v>0</v>
      </c>
      <c r="M450" s="48">
        <v>642744</v>
      </c>
      <c r="N450" s="48">
        <v>642744</v>
      </c>
      <c r="O450" s="48">
        <v>1413246</v>
      </c>
      <c r="P450" s="102">
        <f t="shared" si="14"/>
        <v>0.31262019756905435</v>
      </c>
      <c r="Q450" s="71"/>
      <c r="R450" s="71"/>
      <c r="S450" s="72"/>
      <c r="T450" s="72"/>
      <c r="U450" s="72"/>
      <c r="V450" s="72"/>
      <c r="W450" s="72"/>
      <c r="X450" s="73"/>
    </row>
    <row r="451" spans="1:24" ht="14.4" x14ac:dyDescent="0.2">
      <c r="A451" s="107" t="s">
        <v>696</v>
      </c>
      <c r="B451" s="107" t="s">
        <v>697</v>
      </c>
      <c r="C451" s="98" t="str">
        <f t="shared" si="13"/>
        <v>21375104 MUSEO HISTORICO CULTURAL JUAN SANTAMARIA</v>
      </c>
      <c r="D451" s="49" t="s">
        <v>686</v>
      </c>
      <c r="E451" s="49" t="s">
        <v>252</v>
      </c>
      <c r="F451" s="49" t="s">
        <v>253</v>
      </c>
      <c r="G451" s="48">
        <v>465000</v>
      </c>
      <c r="H451" s="48">
        <v>244030</v>
      </c>
      <c r="I451" s="48">
        <v>238265</v>
      </c>
      <c r="J451" s="48">
        <v>0</v>
      </c>
      <c r="K451" s="48">
        <v>0</v>
      </c>
      <c r="L451" s="48">
        <v>0</v>
      </c>
      <c r="M451" s="48">
        <v>0</v>
      </c>
      <c r="N451" s="48">
        <v>0</v>
      </c>
      <c r="O451" s="48">
        <v>244030</v>
      </c>
      <c r="P451" s="102">
        <f t="shared" si="14"/>
        <v>0</v>
      </c>
      <c r="Q451" s="71"/>
      <c r="R451" s="71"/>
      <c r="S451" s="72"/>
      <c r="T451" s="72"/>
      <c r="U451" s="72"/>
      <c r="V451" s="72"/>
      <c r="W451" s="72"/>
      <c r="X451" s="73"/>
    </row>
    <row r="452" spans="1:24" ht="14.4" x14ac:dyDescent="0.2">
      <c r="A452" s="107" t="s">
        <v>696</v>
      </c>
      <c r="B452" s="107" t="s">
        <v>697</v>
      </c>
      <c r="C452" s="98" t="str">
        <f t="shared" si="13"/>
        <v>21375104 MUSEO HISTORICO CULTURAL JUAN SANTAMARIA</v>
      </c>
      <c r="D452" s="49" t="s">
        <v>686</v>
      </c>
      <c r="E452" s="49" t="s">
        <v>254</v>
      </c>
      <c r="F452" s="49" t="s">
        <v>255</v>
      </c>
      <c r="G452" s="48">
        <v>600000</v>
      </c>
      <c r="H452" s="48">
        <v>600000</v>
      </c>
      <c r="I452" s="48">
        <v>450000</v>
      </c>
      <c r="J452" s="48">
        <v>0</v>
      </c>
      <c r="K452" s="48">
        <v>0</v>
      </c>
      <c r="L452" s="48">
        <v>0</v>
      </c>
      <c r="M452" s="48">
        <v>254507.91</v>
      </c>
      <c r="N452" s="48">
        <v>254507.91</v>
      </c>
      <c r="O452" s="48">
        <v>345492.09</v>
      </c>
      <c r="P452" s="102">
        <f t="shared" si="14"/>
        <v>0.42417985000000002</v>
      </c>
      <c r="Q452" s="71"/>
      <c r="R452" s="71"/>
      <c r="S452" s="72"/>
      <c r="T452" s="72"/>
      <c r="U452" s="72"/>
      <c r="V452" s="72"/>
      <c r="W452" s="72"/>
      <c r="X452" s="73"/>
    </row>
    <row r="453" spans="1:24" ht="14.4" x14ac:dyDescent="0.2">
      <c r="A453" s="107" t="s">
        <v>696</v>
      </c>
      <c r="B453" s="107" t="s">
        <v>697</v>
      </c>
      <c r="C453" s="98" t="str">
        <f t="shared" si="13"/>
        <v>21375104 MUSEO HISTORICO CULTURAL JUAN SANTAMARIA</v>
      </c>
      <c r="D453" s="49" t="s">
        <v>686</v>
      </c>
      <c r="E453" s="49" t="s">
        <v>258</v>
      </c>
      <c r="F453" s="49" t="s">
        <v>259</v>
      </c>
      <c r="G453" s="48">
        <v>2644200</v>
      </c>
      <c r="H453" s="48">
        <v>1322200</v>
      </c>
      <c r="I453" s="48">
        <v>1322150</v>
      </c>
      <c r="J453" s="48">
        <v>0</v>
      </c>
      <c r="K453" s="48">
        <v>0</v>
      </c>
      <c r="L453" s="48">
        <v>0</v>
      </c>
      <c r="M453" s="48">
        <v>1322100</v>
      </c>
      <c r="N453" s="48">
        <v>1322100</v>
      </c>
      <c r="O453" s="48">
        <v>100</v>
      </c>
      <c r="P453" s="102">
        <f t="shared" si="14"/>
        <v>0.99992436847678112</v>
      </c>
      <c r="Q453" s="71"/>
      <c r="R453" s="71"/>
      <c r="S453" s="72"/>
      <c r="T453" s="72"/>
      <c r="U453" s="72"/>
      <c r="V453" s="72"/>
      <c r="W453" s="72"/>
      <c r="X453" s="73"/>
    </row>
    <row r="454" spans="1:24" ht="14.4" x14ac:dyDescent="0.2">
      <c r="A454" s="107" t="s">
        <v>696</v>
      </c>
      <c r="B454" s="107" t="s">
        <v>697</v>
      </c>
      <c r="C454" s="98" t="str">
        <f t="shared" ref="C454:C517" si="15">+CONCATENATE(A454," ",B454)</f>
        <v>21375104 MUSEO HISTORICO CULTURAL JUAN SANTAMARIA</v>
      </c>
      <c r="D454" s="49" t="s">
        <v>686</v>
      </c>
      <c r="E454" s="49" t="s">
        <v>260</v>
      </c>
      <c r="F454" s="49" t="s">
        <v>261</v>
      </c>
      <c r="G454" s="48">
        <v>4166000</v>
      </c>
      <c r="H454" s="48">
        <v>4516000</v>
      </c>
      <c r="I454" s="48">
        <v>3299500</v>
      </c>
      <c r="J454" s="48">
        <v>0</v>
      </c>
      <c r="K454" s="48">
        <v>0</v>
      </c>
      <c r="L454" s="48">
        <v>0</v>
      </c>
      <c r="M454" s="48">
        <v>1356088.14</v>
      </c>
      <c r="N454" s="48">
        <v>1356088.14</v>
      </c>
      <c r="O454" s="48">
        <v>3159911.86</v>
      </c>
      <c r="P454" s="102">
        <f t="shared" ref="P454:P517" si="16">+IFERROR(M454/H454,0)</f>
        <v>0.30028523914968996</v>
      </c>
      <c r="Q454" s="71"/>
      <c r="R454" s="71"/>
      <c r="S454" s="72"/>
      <c r="T454" s="72"/>
      <c r="U454" s="72"/>
      <c r="V454" s="72"/>
      <c r="W454" s="72"/>
      <c r="X454" s="73"/>
    </row>
    <row r="455" spans="1:24" ht="14.4" x14ac:dyDescent="0.2">
      <c r="A455" s="107" t="s">
        <v>696</v>
      </c>
      <c r="B455" s="107" t="s">
        <v>697</v>
      </c>
      <c r="C455" s="98" t="str">
        <f t="shared" si="15"/>
        <v>21375104 MUSEO HISTORICO CULTURAL JUAN SANTAMARIA</v>
      </c>
      <c r="D455" s="49" t="s">
        <v>686</v>
      </c>
      <c r="E455" s="49" t="s">
        <v>262</v>
      </c>
      <c r="F455" s="49" t="s">
        <v>263</v>
      </c>
      <c r="G455" s="48">
        <v>110345</v>
      </c>
      <c r="H455" s="48">
        <v>140345</v>
      </c>
      <c r="I455" s="48">
        <v>97758.75</v>
      </c>
      <c r="J455" s="48">
        <v>0</v>
      </c>
      <c r="K455" s="48">
        <v>0</v>
      </c>
      <c r="L455" s="48">
        <v>0</v>
      </c>
      <c r="M455" s="48">
        <v>0</v>
      </c>
      <c r="N455" s="48">
        <v>0</v>
      </c>
      <c r="O455" s="48">
        <v>140345</v>
      </c>
      <c r="P455" s="102">
        <f t="shared" si="16"/>
        <v>0</v>
      </c>
      <c r="Q455" s="71"/>
      <c r="R455" s="71"/>
      <c r="S455" s="72"/>
      <c r="T455" s="72"/>
      <c r="U455" s="72"/>
      <c r="V455" s="72"/>
      <c r="W455" s="72"/>
      <c r="X455" s="73"/>
    </row>
    <row r="456" spans="1:24" ht="14.4" x14ac:dyDescent="0.2">
      <c r="A456" s="107" t="s">
        <v>696</v>
      </c>
      <c r="B456" s="107" t="s">
        <v>697</v>
      </c>
      <c r="C456" s="98" t="str">
        <f t="shared" si="15"/>
        <v>21375104 MUSEO HISTORICO CULTURAL JUAN SANTAMARIA</v>
      </c>
      <c r="D456" s="49" t="s">
        <v>686</v>
      </c>
      <c r="E456" s="49" t="s">
        <v>264</v>
      </c>
      <c r="F456" s="49" t="s">
        <v>265</v>
      </c>
      <c r="G456" s="48">
        <v>115000</v>
      </c>
      <c r="H456" s="48">
        <v>115000</v>
      </c>
      <c r="I456" s="48">
        <v>86250</v>
      </c>
      <c r="J456" s="48">
        <v>0</v>
      </c>
      <c r="K456" s="48">
        <v>0</v>
      </c>
      <c r="L456" s="48">
        <v>0</v>
      </c>
      <c r="M456" s="48">
        <v>0</v>
      </c>
      <c r="N456" s="48">
        <v>0</v>
      </c>
      <c r="O456" s="48">
        <v>115000</v>
      </c>
      <c r="P456" s="102">
        <f t="shared" si="16"/>
        <v>0</v>
      </c>
      <c r="Q456" s="71"/>
      <c r="R456" s="71"/>
      <c r="S456" s="72"/>
      <c r="T456" s="72"/>
      <c r="U456" s="72"/>
      <c r="V456" s="72"/>
      <c r="W456" s="72"/>
      <c r="X456" s="73"/>
    </row>
    <row r="457" spans="1:24" ht="14.4" x14ac:dyDescent="0.2">
      <c r="A457" s="107" t="s">
        <v>696</v>
      </c>
      <c r="B457" s="107" t="s">
        <v>697</v>
      </c>
      <c r="C457" s="98" t="str">
        <f t="shared" si="15"/>
        <v>21375104 MUSEO HISTORICO CULTURAL JUAN SANTAMARIA</v>
      </c>
      <c r="D457" s="49" t="s">
        <v>686</v>
      </c>
      <c r="E457" s="49" t="s">
        <v>268</v>
      </c>
      <c r="F457" s="49" t="s">
        <v>269</v>
      </c>
      <c r="G457" s="48">
        <v>115000</v>
      </c>
      <c r="H457" s="48">
        <v>115000</v>
      </c>
      <c r="I457" s="48">
        <v>86250</v>
      </c>
      <c r="J457" s="48">
        <v>0</v>
      </c>
      <c r="K457" s="48">
        <v>0</v>
      </c>
      <c r="L457" s="48">
        <v>0</v>
      </c>
      <c r="M457" s="48">
        <v>0</v>
      </c>
      <c r="N457" s="48">
        <v>0</v>
      </c>
      <c r="O457" s="48">
        <v>115000</v>
      </c>
      <c r="P457" s="102">
        <f t="shared" si="16"/>
        <v>0</v>
      </c>
      <c r="Q457" s="71"/>
      <c r="R457" s="71"/>
      <c r="S457" s="72"/>
      <c r="T457" s="72"/>
      <c r="U457" s="72"/>
      <c r="V457" s="72"/>
      <c r="W457" s="72"/>
      <c r="X457" s="73"/>
    </row>
    <row r="458" spans="1:24" ht="14.4" x14ac:dyDescent="0.2">
      <c r="A458" s="107" t="s">
        <v>696</v>
      </c>
      <c r="B458" s="107" t="s">
        <v>697</v>
      </c>
      <c r="C458" s="98" t="str">
        <f t="shared" si="15"/>
        <v>21375104 MUSEO HISTORICO CULTURAL JUAN SANTAMARIA</v>
      </c>
      <c r="D458" s="49" t="s">
        <v>686</v>
      </c>
      <c r="E458" s="49" t="s">
        <v>278</v>
      </c>
      <c r="F458" s="49" t="s">
        <v>279</v>
      </c>
      <c r="G458" s="48">
        <v>3987577</v>
      </c>
      <c r="H458" s="48">
        <v>3287577</v>
      </c>
      <c r="I458" s="48">
        <v>1187577</v>
      </c>
      <c r="J458" s="48">
        <v>0</v>
      </c>
      <c r="K458" s="48">
        <v>0</v>
      </c>
      <c r="L458" s="48">
        <v>0</v>
      </c>
      <c r="M458" s="48">
        <v>751855.67</v>
      </c>
      <c r="N458" s="48">
        <v>751855.67</v>
      </c>
      <c r="O458" s="48">
        <v>2535721.33</v>
      </c>
      <c r="P458" s="102">
        <f t="shared" si="16"/>
        <v>0.22869598795708818</v>
      </c>
      <c r="Q458" s="71"/>
      <c r="R458" s="71"/>
      <c r="S458" s="72"/>
      <c r="T458" s="72"/>
      <c r="U458" s="72"/>
      <c r="V458" s="72"/>
      <c r="W458" s="72"/>
      <c r="X458" s="73"/>
    </row>
    <row r="459" spans="1:24" ht="14.4" x14ac:dyDescent="0.2">
      <c r="A459" s="107" t="s">
        <v>696</v>
      </c>
      <c r="B459" s="107" t="s">
        <v>697</v>
      </c>
      <c r="C459" s="98" t="str">
        <f t="shared" si="15"/>
        <v>21375104 MUSEO HISTORICO CULTURAL JUAN SANTAMARIA</v>
      </c>
      <c r="D459" s="49" t="s">
        <v>686</v>
      </c>
      <c r="E459" s="49" t="s">
        <v>280</v>
      </c>
      <c r="F459" s="49" t="s">
        <v>281</v>
      </c>
      <c r="G459" s="48">
        <v>750000</v>
      </c>
      <c r="H459" s="48">
        <v>1050000</v>
      </c>
      <c r="I459" s="48">
        <v>900000</v>
      </c>
      <c r="J459" s="48">
        <v>0</v>
      </c>
      <c r="K459" s="48">
        <v>0</v>
      </c>
      <c r="L459" s="48">
        <v>0</v>
      </c>
      <c r="M459" s="48">
        <v>717382.99</v>
      </c>
      <c r="N459" s="48">
        <v>717382.99</v>
      </c>
      <c r="O459" s="48">
        <v>332617.01</v>
      </c>
      <c r="P459" s="102">
        <f t="shared" si="16"/>
        <v>0.68322189523809518</v>
      </c>
      <c r="Q459" s="71"/>
      <c r="R459" s="71"/>
      <c r="S459" s="72"/>
      <c r="T459" s="72"/>
      <c r="U459" s="72"/>
      <c r="V459" s="72"/>
      <c r="W459" s="72"/>
      <c r="X459" s="73"/>
    </row>
    <row r="460" spans="1:24" ht="14.4" x14ac:dyDescent="0.2">
      <c r="A460" s="107" t="s">
        <v>696</v>
      </c>
      <c r="B460" s="107" t="s">
        <v>697</v>
      </c>
      <c r="C460" s="98" t="str">
        <f t="shared" si="15"/>
        <v>21375104 MUSEO HISTORICO CULTURAL JUAN SANTAMARIA</v>
      </c>
      <c r="D460" s="49" t="s">
        <v>686</v>
      </c>
      <c r="E460" s="49" t="s">
        <v>282</v>
      </c>
      <c r="F460" s="49" t="s">
        <v>283</v>
      </c>
      <c r="G460" s="48">
        <v>500000</v>
      </c>
      <c r="H460" s="48">
        <v>800000</v>
      </c>
      <c r="I460" s="48">
        <v>675000</v>
      </c>
      <c r="J460" s="48">
        <v>0</v>
      </c>
      <c r="K460" s="48">
        <v>0</v>
      </c>
      <c r="L460" s="48">
        <v>0</v>
      </c>
      <c r="M460" s="48">
        <v>519533</v>
      </c>
      <c r="N460" s="48">
        <v>519533</v>
      </c>
      <c r="O460" s="48">
        <v>280467</v>
      </c>
      <c r="P460" s="102">
        <f t="shared" si="16"/>
        <v>0.64941625000000003</v>
      </c>
      <c r="Q460" s="71"/>
      <c r="R460" s="71"/>
      <c r="S460" s="72"/>
      <c r="T460" s="72"/>
      <c r="U460" s="72"/>
      <c r="V460" s="72"/>
      <c r="W460" s="72"/>
      <c r="X460" s="73"/>
    </row>
    <row r="461" spans="1:24" ht="14.4" x14ac:dyDescent="0.2">
      <c r="A461" s="107" t="s">
        <v>696</v>
      </c>
      <c r="B461" s="107" t="s">
        <v>697</v>
      </c>
      <c r="C461" s="98" t="str">
        <f t="shared" si="15"/>
        <v>21375104 MUSEO HISTORICO CULTURAL JUAN SANTAMARIA</v>
      </c>
      <c r="D461" s="49" t="s">
        <v>686</v>
      </c>
      <c r="E461" s="49" t="s">
        <v>286</v>
      </c>
      <c r="F461" s="49" t="s">
        <v>287</v>
      </c>
      <c r="G461" s="48">
        <v>250000</v>
      </c>
      <c r="H461" s="48">
        <v>250000</v>
      </c>
      <c r="I461" s="48">
        <v>225000</v>
      </c>
      <c r="J461" s="48">
        <v>0</v>
      </c>
      <c r="K461" s="48">
        <v>0</v>
      </c>
      <c r="L461" s="48">
        <v>0</v>
      </c>
      <c r="M461" s="48">
        <v>197849.99</v>
      </c>
      <c r="N461" s="48">
        <v>197849.99</v>
      </c>
      <c r="O461" s="48">
        <v>52150.01</v>
      </c>
      <c r="P461" s="102">
        <f t="shared" si="16"/>
        <v>0.79139996000000001</v>
      </c>
      <c r="Q461" s="71"/>
      <c r="R461" s="71"/>
      <c r="S461" s="72"/>
      <c r="T461" s="72"/>
      <c r="U461" s="72"/>
      <c r="V461" s="72"/>
      <c r="W461" s="72"/>
      <c r="X461" s="73"/>
    </row>
    <row r="462" spans="1:24" ht="14.4" x14ac:dyDescent="0.2">
      <c r="A462" s="107" t="s">
        <v>696</v>
      </c>
      <c r="B462" s="107" t="s">
        <v>697</v>
      </c>
      <c r="C462" s="98" t="str">
        <f t="shared" si="15"/>
        <v>21375104 MUSEO HISTORICO CULTURAL JUAN SANTAMARIA</v>
      </c>
      <c r="D462" s="49" t="s">
        <v>686</v>
      </c>
      <c r="E462" s="49" t="s">
        <v>296</v>
      </c>
      <c r="F462" s="49" t="s">
        <v>297</v>
      </c>
      <c r="G462" s="48">
        <v>0</v>
      </c>
      <c r="H462" s="48">
        <v>150000</v>
      </c>
      <c r="I462" s="48">
        <v>75000</v>
      </c>
      <c r="J462" s="48">
        <v>0</v>
      </c>
      <c r="K462" s="48">
        <v>0</v>
      </c>
      <c r="L462" s="48">
        <v>0</v>
      </c>
      <c r="M462" s="48">
        <v>0</v>
      </c>
      <c r="N462" s="48">
        <v>0</v>
      </c>
      <c r="O462" s="48">
        <v>150000</v>
      </c>
      <c r="P462" s="102">
        <f t="shared" si="16"/>
        <v>0</v>
      </c>
      <c r="Q462" s="71"/>
      <c r="R462" s="71"/>
      <c r="S462" s="72"/>
      <c r="T462" s="72"/>
      <c r="U462" s="72"/>
      <c r="V462" s="72"/>
      <c r="W462" s="72"/>
      <c r="X462" s="73"/>
    </row>
    <row r="463" spans="1:24" ht="14.4" x14ac:dyDescent="0.2">
      <c r="A463" s="107" t="s">
        <v>696</v>
      </c>
      <c r="B463" s="107" t="s">
        <v>697</v>
      </c>
      <c r="C463" s="98" t="str">
        <f t="shared" si="15"/>
        <v>21375104 MUSEO HISTORICO CULTURAL JUAN SANTAMARIA</v>
      </c>
      <c r="D463" s="49" t="s">
        <v>686</v>
      </c>
      <c r="E463" s="49" t="s">
        <v>298</v>
      </c>
      <c r="F463" s="49" t="s">
        <v>299</v>
      </c>
      <c r="G463" s="48">
        <v>0</v>
      </c>
      <c r="H463" s="48">
        <v>0</v>
      </c>
      <c r="I463" s="48">
        <v>0</v>
      </c>
      <c r="J463" s="48">
        <v>0</v>
      </c>
      <c r="K463" s="48">
        <v>0</v>
      </c>
      <c r="L463" s="48">
        <v>0</v>
      </c>
      <c r="M463" s="48">
        <v>0</v>
      </c>
      <c r="N463" s="48">
        <v>0</v>
      </c>
      <c r="O463" s="48">
        <v>0</v>
      </c>
      <c r="P463" s="102">
        <f t="shared" si="16"/>
        <v>0</v>
      </c>
      <c r="Q463" s="71"/>
      <c r="R463" s="71"/>
      <c r="S463" s="72"/>
      <c r="T463" s="72"/>
      <c r="U463" s="72"/>
      <c r="V463" s="72"/>
      <c r="W463" s="72"/>
      <c r="X463" s="73"/>
    </row>
    <row r="464" spans="1:24" ht="14.4" x14ac:dyDescent="0.2">
      <c r="A464" s="107" t="s">
        <v>696</v>
      </c>
      <c r="B464" s="107" t="s">
        <v>697</v>
      </c>
      <c r="C464" s="98" t="str">
        <f t="shared" si="15"/>
        <v>21375104 MUSEO HISTORICO CULTURAL JUAN SANTAMARIA</v>
      </c>
      <c r="D464" s="49" t="s">
        <v>686</v>
      </c>
      <c r="E464" s="49" t="s">
        <v>300</v>
      </c>
      <c r="F464" s="49" t="s">
        <v>301</v>
      </c>
      <c r="G464" s="48">
        <v>0</v>
      </c>
      <c r="H464" s="48">
        <v>50000</v>
      </c>
      <c r="I464" s="48">
        <v>25000</v>
      </c>
      <c r="J464" s="48">
        <v>0</v>
      </c>
      <c r="K464" s="48">
        <v>0</v>
      </c>
      <c r="L464" s="48">
        <v>0</v>
      </c>
      <c r="M464" s="48">
        <v>0</v>
      </c>
      <c r="N464" s="48">
        <v>0</v>
      </c>
      <c r="O464" s="48">
        <v>50000</v>
      </c>
      <c r="P464" s="102">
        <f t="shared" si="16"/>
        <v>0</v>
      </c>
      <c r="Q464" s="71"/>
      <c r="R464" s="71"/>
      <c r="S464" s="72"/>
      <c r="T464" s="72"/>
      <c r="U464" s="72"/>
      <c r="V464" s="72"/>
      <c r="W464" s="72"/>
      <c r="X464" s="73"/>
    </row>
    <row r="465" spans="1:24" ht="14.4" x14ac:dyDescent="0.2">
      <c r="A465" s="107" t="s">
        <v>696</v>
      </c>
      <c r="B465" s="107" t="s">
        <v>697</v>
      </c>
      <c r="C465" s="98" t="str">
        <f t="shared" si="15"/>
        <v>21375104 MUSEO HISTORICO CULTURAL JUAN SANTAMARIA</v>
      </c>
      <c r="D465" s="49" t="s">
        <v>686</v>
      </c>
      <c r="E465" s="49" t="s">
        <v>304</v>
      </c>
      <c r="F465" s="49" t="s">
        <v>305</v>
      </c>
      <c r="G465" s="48">
        <v>0</v>
      </c>
      <c r="H465" s="48">
        <v>50000</v>
      </c>
      <c r="I465" s="48">
        <v>25000</v>
      </c>
      <c r="J465" s="48">
        <v>0</v>
      </c>
      <c r="K465" s="48">
        <v>0</v>
      </c>
      <c r="L465" s="48">
        <v>0</v>
      </c>
      <c r="M465" s="48">
        <v>0</v>
      </c>
      <c r="N465" s="48">
        <v>0</v>
      </c>
      <c r="O465" s="48">
        <v>50000</v>
      </c>
      <c r="P465" s="102">
        <f t="shared" si="16"/>
        <v>0</v>
      </c>
      <c r="Q465" s="71"/>
      <c r="R465" s="71"/>
      <c r="S465" s="72"/>
      <c r="T465" s="72"/>
      <c r="U465" s="72"/>
      <c r="V465" s="72"/>
      <c r="W465" s="72"/>
      <c r="X465" s="73"/>
    </row>
    <row r="466" spans="1:24" ht="14.4" x14ac:dyDescent="0.2">
      <c r="A466" s="107" t="s">
        <v>696</v>
      </c>
      <c r="B466" s="107" t="s">
        <v>697</v>
      </c>
      <c r="C466" s="98" t="str">
        <f t="shared" si="15"/>
        <v>21375104 MUSEO HISTORICO CULTURAL JUAN SANTAMARIA</v>
      </c>
      <c r="D466" s="49" t="s">
        <v>686</v>
      </c>
      <c r="E466" s="49" t="s">
        <v>308</v>
      </c>
      <c r="F466" s="49" t="s">
        <v>309</v>
      </c>
      <c r="G466" s="48">
        <v>0</v>
      </c>
      <c r="H466" s="48">
        <v>50000</v>
      </c>
      <c r="I466" s="48">
        <v>25000</v>
      </c>
      <c r="J466" s="48">
        <v>0</v>
      </c>
      <c r="K466" s="48">
        <v>0</v>
      </c>
      <c r="L466" s="48">
        <v>0</v>
      </c>
      <c r="M466" s="48">
        <v>0</v>
      </c>
      <c r="N466" s="48">
        <v>0</v>
      </c>
      <c r="O466" s="48">
        <v>50000</v>
      </c>
      <c r="P466" s="102">
        <f t="shared" si="16"/>
        <v>0</v>
      </c>
      <c r="Q466" s="71"/>
      <c r="R466" s="71"/>
      <c r="S466" s="72"/>
      <c r="T466" s="72"/>
      <c r="U466" s="72"/>
      <c r="V466" s="72"/>
      <c r="W466" s="72"/>
      <c r="X466" s="73"/>
    </row>
    <row r="467" spans="1:24" ht="14.4" x14ac:dyDescent="0.2">
      <c r="A467" s="107" t="s">
        <v>696</v>
      </c>
      <c r="B467" s="107" t="s">
        <v>697</v>
      </c>
      <c r="C467" s="98" t="str">
        <f t="shared" si="15"/>
        <v>21375104 MUSEO HISTORICO CULTURAL JUAN SANTAMARIA</v>
      </c>
      <c r="D467" s="49" t="s">
        <v>686</v>
      </c>
      <c r="E467" s="49" t="s">
        <v>312</v>
      </c>
      <c r="F467" s="49" t="s">
        <v>313</v>
      </c>
      <c r="G467" s="48">
        <v>0</v>
      </c>
      <c r="H467" s="48">
        <v>0</v>
      </c>
      <c r="I467" s="48">
        <v>0</v>
      </c>
      <c r="J467" s="48">
        <v>0</v>
      </c>
      <c r="K467" s="48">
        <v>0</v>
      </c>
      <c r="L467" s="48">
        <v>0</v>
      </c>
      <c r="M467" s="48">
        <v>0</v>
      </c>
      <c r="N467" s="48">
        <v>0</v>
      </c>
      <c r="O467" s="48">
        <v>0</v>
      </c>
      <c r="P467" s="102">
        <f t="shared" si="16"/>
        <v>0</v>
      </c>
      <c r="Q467" s="71"/>
      <c r="R467" s="71"/>
      <c r="S467" s="72"/>
      <c r="T467" s="72"/>
      <c r="U467" s="72"/>
      <c r="V467" s="72"/>
      <c r="W467" s="72"/>
      <c r="X467" s="73"/>
    </row>
    <row r="468" spans="1:24" ht="14.4" x14ac:dyDescent="0.2">
      <c r="A468" s="107" t="s">
        <v>696</v>
      </c>
      <c r="B468" s="107" t="s">
        <v>697</v>
      </c>
      <c r="C468" s="98" t="str">
        <f t="shared" si="15"/>
        <v>21375104 MUSEO HISTORICO CULTURAL JUAN SANTAMARIA</v>
      </c>
      <c r="D468" s="49" t="s">
        <v>686</v>
      </c>
      <c r="E468" s="49" t="s">
        <v>314</v>
      </c>
      <c r="F468" s="49" t="s">
        <v>315</v>
      </c>
      <c r="G468" s="48">
        <v>0</v>
      </c>
      <c r="H468" s="48">
        <v>0</v>
      </c>
      <c r="I468" s="48">
        <v>0</v>
      </c>
      <c r="J468" s="48">
        <v>0</v>
      </c>
      <c r="K468" s="48">
        <v>0</v>
      </c>
      <c r="L468" s="48">
        <v>0</v>
      </c>
      <c r="M468" s="48">
        <v>0</v>
      </c>
      <c r="N468" s="48">
        <v>0</v>
      </c>
      <c r="O468" s="48">
        <v>0</v>
      </c>
      <c r="P468" s="102">
        <f t="shared" si="16"/>
        <v>0</v>
      </c>
      <c r="Q468" s="71"/>
      <c r="R468" s="71"/>
      <c r="S468" s="72"/>
      <c r="T468" s="72"/>
      <c r="U468" s="72"/>
      <c r="V468" s="72"/>
      <c r="W468" s="72"/>
      <c r="X468" s="73"/>
    </row>
    <row r="469" spans="1:24" ht="14.4" x14ac:dyDescent="0.2">
      <c r="A469" s="107" t="s">
        <v>696</v>
      </c>
      <c r="B469" s="107" t="s">
        <v>697</v>
      </c>
      <c r="C469" s="98" t="str">
        <f t="shared" si="15"/>
        <v>21375104 MUSEO HISTORICO CULTURAL JUAN SANTAMARIA</v>
      </c>
      <c r="D469" s="49" t="s">
        <v>686</v>
      </c>
      <c r="E469" s="49" t="s">
        <v>318</v>
      </c>
      <c r="F469" s="49" t="s">
        <v>319</v>
      </c>
      <c r="G469" s="48">
        <v>3237577</v>
      </c>
      <c r="H469" s="48">
        <v>2087577</v>
      </c>
      <c r="I469" s="48">
        <v>212577</v>
      </c>
      <c r="J469" s="48">
        <v>0</v>
      </c>
      <c r="K469" s="48">
        <v>0</v>
      </c>
      <c r="L469" s="48">
        <v>0</v>
      </c>
      <c r="M469" s="48">
        <v>34472.68</v>
      </c>
      <c r="N469" s="48">
        <v>34472.68</v>
      </c>
      <c r="O469" s="48">
        <v>2053104.32</v>
      </c>
      <c r="P469" s="102">
        <f t="shared" si="16"/>
        <v>1.6513249571153542E-2</v>
      </c>
      <c r="Q469" s="71"/>
      <c r="R469" s="71"/>
      <c r="S469" s="72"/>
      <c r="T469" s="72"/>
      <c r="U469" s="72"/>
      <c r="V469" s="72"/>
      <c r="W469" s="72"/>
      <c r="X469" s="73"/>
    </row>
    <row r="470" spans="1:24" ht="14.4" x14ac:dyDescent="0.2">
      <c r="A470" s="107" t="s">
        <v>696</v>
      </c>
      <c r="B470" s="107" t="s">
        <v>697</v>
      </c>
      <c r="C470" s="98" t="str">
        <f t="shared" si="15"/>
        <v>21375104 MUSEO HISTORICO CULTURAL JUAN SANTAMARIA</v>
      </c>
      <c r="D470" s="49" t="s">
        <v>686</v>
      </c>
      <c r="E470" s="49" t="s">
        <v>320</v>
      </c>
      <c r="F470" s="49" t="s">
        <v>321</v>
      </c>
      <c r="G470" s="48">
        <v>50000</v>
      </c>
      <c r="H470" s="48">
        <v>50000</v>
      </c>
      <c r="I470" s="48">
        <v>42500</v>
      </c>
      <c r="J470" s="48">
        <v>0</v>
      </c>
      <c r="K470" s="48">
        <v>0</v>
      </c>
      <c r="L470" s="48">
        <v>0</v>
      </c>
      <c r="M470" s="48">
        <v>34472.68</v>
      </c>
      <c r="N470" s="48">
        <v>34472.68</v>
      </c>
      <c r="O470" s="48">
        <v>15527.32</v>
      </c>
      <c r="P470" s="102">
        <f t="shared" si="16"/>
        <v>0.6894536</v>
      </c>
      <c r="Q470" s="71"/>
      <c r="R470" s="71"/>
      <c r="S470" s="72"/>
      <c r="T470" s="72"/>
      <c r="U470" s="72"/>
      <c r="V470" s="72"/>
      <c r="W470" s="72"/>
      <c r="X470" s="73"/>
    </row>
    <row r="471" spans="1:24" ht="14.4" x14ac:dyDescent="0.2">
      <c r="A471" s="107" t="s">
        <v>696</v>
      </c>
      <c r="B471" s="107" t="s">
        <v>697</v>
      </c>
      <c r="C471" s="98" t="str">
        <f t="shared" si="15"/>
        <v>21375104 MUSEO HISTORICO CULTURAL JUAN SANTAMARIA</v>
      </c>
      <c r="D471" s="49" t="s">
        <v>686</v>
      </c>
      <c r="E471" s="49" t="s">
        <v>326</v>
      </c>
      <c r="F471" s="49" t="s">
        <v>327</v>
      </c>
      <c r="G471" s="48">
        <v>687577</v>
      </c>
      <c r="H471" s="48">
        <v>237577</v>
      </c>
      <c r="I471" s="48">
        <v>170077</v>
      </c>
      <c r="J471" s="48">
        <v>0</v>
      </c>
      <c r="K471" s="48">
        <v>0</v>
      </c>
      <c r="L471" s="48">
        <v>0</v>
      </c>
      <c r="M471" s="48">
        <v>0</v>
      </c>
      <c r="N471" s="48">
        <v>0</v>
      </c>
      <c r="O471" s="48">
        <v>237577</v>
      </c>
      <c r="P471" s="102">
        <f t="shared" si="16"/>
        <v>0</v>
      </c>
      <c r="Q471" s="71"/>
      <c r="R471" s="71"/>
      <c r="S471" s="72"/>
      <c r="T471" s="72"/>
      <c r="U471" s="72"/>
      <c r="V471" s="72"/>
      <c r="W471" s="72"/>
      <c r="X471" s="73"/>
    </row>
    <row r="472" spans="1:24" ht="14.4" x14ac:dyDescent="0.2">
      <c r="A472" s="107" t="s">
        <v>696</v>
      </c>
      <c r="B472" s="107" t="s">
        <v>697</v>
      </c>
      <c r="C472" s="98" t="str">
        <f t="shared" si="15"/>
        <v>21375104 MUSEO HISTORICO CULTURAL JUAN SANTAMARIA</v>
      </c>
      <c r="D472" s="49" t="s">
        <v>686</v>
      </c>
      <c r="E472" s="49" t="s">
        <v>328</v>
      </c>
      <c r="F472" s="49" t="s">
        <v>329</v>
      </c>
      <c r="G472" s="48">
        <v>2500000</v>
      </c>
      <c r="H472" s="48">
        <v>1800000</v>
      </c>
      <c r="I472" s="48">
        <v>0</v>
      </c>
      <c r="J472" s="48">
        <v>0</v>
      </c>
      <c r="K472" s="48">
        <v>0</v>
      </c>
      <c r="L472" s="48">
        <v>0</v>
      </c>
      <c r="M472" s="48">
        <v>0</v>
      </c>
      <c r="N472" s="48">
        <v>0</v>
      </c>
      <c r="O472" s="48">
        <v>1800000</v>
      </c>
      <c r="P472" s="102">
        <f t="shared" si="16"/>
        <v>0</v>
      </c>
      <c r="Q472" s="71"/>
      <c r="R472" s="71"/>
      <c r="S472" s="72"/>
      <c r="T472" s="72"/>
      <c r="U472" s="72"/>
      <c r="V472" s="72"/>
      <c r="W472" s="72"/>
      <c r="X472" s="73"/>
    </row>
    <row r="473" spans="1:24" ht="14.4" x14ac:dyDescent="0.2">
      <c r="A473" s="107" t="s">
        <v>696</v>
      </c>
      <c r="B473" s="107" t="s">
        <v>697</v>
      </c>
      <c r="C473" s="98" t="str">
        <f t="shared" si="15"/>
        <v>21375104 MUSEO HISTORICO CULTURAL JUAN SANTAMARIA</v>
      </c>
      <c r="D473" s="49" t="s">
        <v>686</v>
      </c>
      <c r="E473" s="49" t="s">
        <v>372</v>
      </c>
      <c r="F473" s="49" t="s">
        <v>373</v>
      </c>
      <c r="G473" s="48">
        <v>3547979</v>
      </c>
      <c r="H473" s="48">
        <v>3547979</v>
      </c>
      <c r="I473" s="48">
        <v>3441848</v>
      </c>
      <c r="J473" s="48">
        <v>0</v>
      </c>
      <c r="K473" s="48">
        <v>0</v>
      </c>
      <c r="L473" s="48">
        <v>0</v>
      </c>
      <c r="M473" s="48">
        <v>1830573.34</v>
      </c>
      <c r="N473" s="48">
        <v>1830573.34</v>
      </c>
      <c r="O473" s="48">
        <v>1717405.66</v>
      </c>
      <c r="P473" s="102">
        <f t="shared" si="16"/>
        <v>0.51594818909582052</v>
      </c>
      <c r="Q473" s="71"/>
      <c r="R473" s="71"/>
      <c r="S473" s="72"/>
      <c r="T473" s="72"/>
      <c r="U473" s="72"/>
      <c r="V473" s="72"/>
      <c r="W473" s="72"/>
      <c r="X473" s="73"/>
    </row>
    <row r="474" spans="1:24" ht="14.4" x14ac:dyDescent="0.2">
      <c r="A474" s="107" t="s">
        <v>696</v>
      </c>
      <c r="B474" s="107" t="s">
        <v>697</v>
      </c>
      <c r="C474" s="98" t="str">
        <f t="shared" si="15"/>
        <v>21375104 MUSEO HISTORICO CULTURAL JUAN SANTAMARIA</v>
      </c>
      <c r="D474" s="49" t="s">
        <v>686</v>
      </c>
      <c r="E474" s="49" t="s">
        <v>374</v>
      </c>
      <c r="F474" s="49" t="s">
        <v>375</v>
      </c>
      <c r="G474" s="48">
        <v>2947979</v>
      </c>
      <c r="H474" s="48">
        <v>2947979</v>
      </c>
      <c r="I474" s="48">
        <v>2841848</v>
      </c>
      <c r="J474" s="48">
        <v>0</v>
      </c>
      <c r="K474" s="48">
        <v>0</v>
      </c>
      <c r="L474" s="48">
        <v>0</v>
      </c>
      <c r="M474" s="48">
        <v>1443115.97</v>
      </c>
      <c r="N474" s="48">
        <v>1443115.97</v>
      </c>
      <c r="O474" s="48">
        <v>1504863.03</v>
      </c>
      <c r="P474" s="102">
        <f t="shared" si="16"/>
        <v>0.48952722186962661</v>
      </c>
      <c r="Q474" s="71"/>
      <c r="R474" s="71"/>
      <c r="S474" s="72"/>
      <c r="T474" s="72"/>
      <c r="U474" s="72"/>
      <c r="V474" s="72"/>
      <c r="W474" s="72"/>
      <c r="X474" s="73"/>
    </row>
    <row r="475" spans="1:24" ht="14.4" x14ac:dyDescent="0.2">
      <c r="A475" s="107" t="s">
        <v>696</v>
      </c>
      <c r="B475" s="107" t="s">
        <v>697</v>
      </c>
      <c r="C475" s="98" t="str">
        <f t="shared" si="15"/>
        <v>21375104 MUSEO HISTORICO CULTURAL JUAN SANTAMARIA</v>
      </c>
      <c r="D475" s="49" t="s">
        <v>686</v>
      </c>
      <c r="E475" s="49" t="s">
        <v>381</v>
      </c>
      <c r="F475" s="49" t="s">
        <v>377</v>
      </c>
      <c r="G475" s="48">
        <v>2543037</v>
      </c>
      <c r="H475" s="48">
        <v>2543037</v>
      </c>
      <c r="I475" s="48">
        <v>2451484</v>
      </c>
      <c r="J475" s="48">
        <v>0</v>
      </c>
      <c r="K475" s="48">
        <v>0</v>
      </c>
      <c r="L475" s="48">
        <v>0</v>
      </c>
      <c r="M475" s="48">
        <v>1244885.74</v>
      </c>
      <c r="N475" s="48">
        <v>1244885.74</v>
      </c>
      <c r="O475" s="48">
        <v>1298151.26</v>
      </c>
      <c r="P475" s="102">
        <f t="shared" si="16"/>
        <v>0.48952718344247448</v>
      </c>
      <c r="Q475" s="71"/>
      <c r="R475" s="71"/>
      <c r="S475" s="72"/>
      <c r="T475" s="72"/>
      <c r="U475" s="72"/>
      <c r="V475" s="72"/>
      <c r="W475" s="72"/>
      <c r="X475" s="73"/>
    </row>
    <row r="476" spans="1:24" ht="14.4" x14ac:dyDescent="0.2">
      <c r="A476" s="107" t="s">
        <v>696</v>
      </c>
      <c r="B476" s="107" t="s">
        <v>697</v>
      </c>
      <c r="C476" s="98" t="str">
        <f t="shared" si="15"/>
        <v>21375104 MUSEO HISTORICO CULTURAL JUAN SANTAMARIA</v>
      </c>
      <c r="D476" s="49" t="s">
        <v>686</v>
      </c>
      <c r="E476" s="49" t="s">
        <v>402</v>
      </c>
      <c r="F476" s="49" t="s">
        <v>398</v>
      </c>
      <c r="G476" s="48">
        <v>404942</v>
      </c>
      <c r="H476" s="48">
        <v>404942</v>
      </c>
      <c r="I476" s="48">
        <v>390364</v>
      </c>
      <c r="J476" s="48">
        <v>0</v>
      </c>
      <c r="K476" s="48">
        <v>0</v>
      </c>
      <c r="L476" s="48">
        <v>0</v>
      </c>
      <c r="M476" s="48">
        <v>198230.23</v>
      </c>
      <c r="N476" s="48">
        <v>198230.23</v>
      </c>
      <c r="O476" s="48">
        <v>206711.77</v>
      </c>
      <c r="P476" s="102">
        <f t="shared" si="16"/>
        <v>0.48952746319225965</v>
      </c>
      <c r="Q476" s="71"/>
      <c r="R476" s="71"/>
      <c r="S476" s="72"/>
      <c r="T476" s="72"/>
      <c r="U476" s="72"/>
      <c r="V476" s="72"/>
      <c r="W476" s="72"/>
      <c r="X476" s="73"/>
    </row>
    <row r="477" spans="1:24" ht="14.4" x14ac:dyDescent="0.2">
      <c r="A477" s="107" t="s">
        <v>696</v>
      </c>
      <c r="B477" s="107" t="s">
        <v>697</v>
      </c>
      <c r="C477" s="98" t="str">
        <f t="shared" si="15"/>
        <v>21375104 MUSEO HISTORICO CULTURAL JUAN SANTAMARIA</v>
      </c>
      <c r="D477" s="49" t="s">
        <v>686</v>
      </c>
      <c r="E477" s="49" t="s">
        <v>608</v>
      </c>
      <c r="F477" s="49" t="s">
        <v>609</v>
      </c>
      <c r="G477" s="48">
        <v>600000</v>
      </c>
      <c r="H477" s="48">
        <v>600000</v>
      </c>
      <c r="I477" s="48">
        <v>600000</v>
      </c>
      <c r="J477" s="48">
        <v>0</v>
      </c>
      <c r="K477" s="48">
        <v>0</v>
      </c>
      <c r="L477" s="48">
        <v>0</v>
      </c>
      <c r="M477" s="48">
        <v>387457.37</v>
      </c>
      <c r="N477" s="48">
        <v>387457.37</v>
      </c>
      <c r="O477" s="48">
        <v>212542.63</v>
      </c>
      <c r="P477" s="102">
        <f t="shared" si="16"/>
        <v>0.6457622833333333</v>
      </c>
      <c r="Q477" s="71"/>
      <c r="R477" s="71"/>
      <c r="S477" s="72"/>
      <c r="T477" s="72"/>
      <c r="U477" s="72"/>
      <c r="V477" s="72"/>
      <c r="W477" s="72"/>
      <c r="X477" s="73"/>
    </row>
    <row r="478" spans="1:24" ht="14.4" x14ac:dyDescent="0.2">
      <c r="A478" s="107" t="s">
        <v>696</v>
      </c>
      <c r="B478" s="107" t="s">
        <v>697</v>
      </c>
      <c r="C478" s="99" t="str">
        <f t="shared" si="15"/>
        <v>21375104 MUSEO HISTORICO CULTURAL JUAN SANTAMARIA</v>
      </c>
      <c r="D478" s="49" t="s">
        <v>686</v>
      </c>
      <c r="E478" s="49" t="s">
        <v>612</v>
      </c>
      <c r="F478" s="49" t="s">
        <v>613</v>
      </c>
      <c r="G478" s="48">
        <v>600000</v>
      </c>
      <c r="H478" s="48">
        <v>600000</v>
      </c>
      <c r="I478" s="48">
        <v>600000</v>
      </c>
      <c r="J478" s="48">
        <v>0</v>
      </c>
      <c r="K478" s="48">
        <v>0</v>
      </c>
      <c r="L478" s="48">
        <v>0</v>
      </c>
      <c r="M478" s="48">
        <v>387457.37</v>
      </c>
      <c r="N478" s="48">
        <v>387457.37</v>
      </c>
      <c r="O478" s="48">
        <v>212542.63</v>
      </c>
      <c r="P478" s="102">
        <f t="shared" si="16"/>
        <v>0.6457622833333333</v>
      </c>
      <c r="Q478" s="71"/>
      <c r="R478" s="71"/>
      <c r="S478" s="72"/>
      <c r="T478" s="72"/>
      <c r="U478" s="72"/>
      <c r="V478" s="72"/>
      <c r="W478" s="72"/>
      <c r="X478" s="73"/>
    </row>
    <row r="479" spans="1:24" ht="14.4" x14ac:dyDescent="0.2">
      <c r="A479" s="107" t="s">
        <v>696</v>
      </c>
      <c r="B479" s="107" t="s">
        <v>697</v>
      </c>
      <c r="C479" s="98" t="str">
        <f t="shared" si="15"/>
        <v>21375104 MUSEO HISTORICO CULTURAL JUAN SANTAMARIA</v>
      </c>
      <c r="D479" s="49" t="s">
        <v>690</v>
      </c>
      <c r="E479" s="49" t="s">
        <v>336</v>
      </c>
      <c r="F479" s="49" t="s">
        <v>337</v>
      </c>
      <c r="G479" s="48">
        <v>30000000</v>
      </c>
      <c r="H479" s="48">
        <v>30000000</v>
      </c>
      <c r="I479" s="48">
        <v>30000000</v>
      </c>
      <c r="J479" s="48">
        <v>0</v>
      </c>
      <c r="K479" s="48">
        <v>0</v>
      </c>
      <c r="L479" s="48">
        <v>0</v>
      </c>
      <c r="M479" s="48">
        <v>857615.76</v>
      </c>
      <c r="N479" s="48">
        <v>857615.76</v>
      </c>
      <c r="O479" s="48">
        <v>29142384.239999998</v>
      </c>
      <c r="P479" s="102">
        <f t="shared" si="16"/>
        <v>2.8587192000000001E-2</v>
      </c>
      <c r="Q479" s="71"/>
      <c r="R479" s="71"/>
      <c r="S479" s="72"/>
      <c r="T479" s="72"/>
      <c r="U479" s="72"/>
      <c r="V479" s="72"/>
      <c r="W479" s="72"/>
      <c r="X479" s="73"/>
    </row>
    <row r="480" spans="1:24" ht="14.4" x14ac:dyDescent="0.2">
      <c r="A480" s="107" t="s">
        <v>696</v>
      </c>
      <c r="B480" s="107" t="s">
        <v>697</v>
      </c>
      <c r="C480" s="98" t="str">
        <f t="shared" si="15"/>
        <v>21375104 MUSEO HISTORICO CULTURAL JUAN SANTAMARIA</v>
      </c>
      <c r="D480" s="49" t="s">
        <v>690</v>
      </c>
      <c r="E480" s="49" t="s">
        <v>338</v>
      </c>
      <c r="F480" s="49" t="s">
        <v>339</v>
      </c>
      <c r="G480" s="48">
        <v>6200000</v>
      </c>
      <c r="H480" s="48">
        <v>16400000</v>
      </c>
      <c r="I480" s="48">
        <v>16400000</v>
      </c>
      <c r="J480" s="48">
        <v>0</v>
      </c>
      <c r="K480" s="48">
        <v>0</v>
      </c>
      <c r="L480" s="48">
        <v>0</v>
      </c>
      <c r="M480" s="48">
        <v>0</v>
      </c>
      <c r="N480" s="48">
        <v>0</v>
      </c>
      <c r="O480" s="48">
        <v>16400000</v>
      </c>
      <c r="P480" s="102">
        <f t="shared" si="16"/>
        <v>0</v>
      </c>
      <c r="Q480" s="71"/>
      <c r="R480" s="71"/>
      <c r="S480" s="72"/>
      <c r="T480" s="72"/>
      <c r="U480" s="72"/>
      <c r="V480" s="72"/>
      <c r="W480" s="72"/>
      <c r="X480" s="73"/>
    </row>
    <row r="481" spans="1:24" ht="14.4" x14ac:dyDescent="0.2">
      <c r="A481" s="107" t="s">
        <v>696</v>
      </c>
      <c r="B481" s="107" t="s">
        <v>697</v>
      </c>
      <c r="C481" s="98" t="str">
        <f t="shared" si="15"/>
        <v>21375104 MUSEO HISTORICO CULTURAL JUAN SANTAMARIA</v>
      </c>
      <c r="D481" s="49" t="s">
        <v>690</v>
      </c>
      <c r="E481" s="49" t="s">
        <v>344</v>
      </c>
      <c r="F481" s="49" t="s">
        <v>345</v>
      </c>
      <c r="G481" s="48">
        <v>5700000</v>
      </c>
      <c r="H481" s="48">
        <v>5700000</v>
      </c>
      <c r="I481" s="48">
        <v>5700000</v>
      </c>
      <c r="J481" s="48">
        <v>0</v>
      </c>
      <c r="K481" s="48">
        <v>0</v>
      </c>
      <c r="L481" s="48">
        <v>0</v>
      </c>
      <c r="M481" s="48">
        <v>0</v>
      </c>
      <c r="N481" s="48">
        <v>0</v>
      </c>
      <c r="O481" s="48">
        <v>5700000</v>
      </c>
      <c r="P481" s="102">
        <f t="shared" si="16"/>
        <v>0</v>
      </c>
      <c r="Q481" s="71"/>
      <c r="R481" s="71"/>
      <c r="S481" s="72"/>
      <c r="T481" s="72"/>
      <c r="U481" s="72"/>
      <c r="V481" s="72"/>
      <c r="W481" s="72"/>
      <c r="X481" s="73"/>
    </row>
    <row r="482" spans="1:24" ht="14.4" x14ac:dyDescent="0.2">
      <c r="A482" s="107" t="s">
        <v>696</v>
      </c>
      <c r="B482" s="107" t="s">
        <v>697</v>
      </c>
      <c r="C482" s="98" t="str">
        <f t="shared" si="15"/>
        <v>21375104 MUSEO HISTORICO CULTURAL JUAN SANTAMARIA</v>
      </c>
      <c r="D482" s="49" t="s">
        <v>690</v>
      </c>
      <c r="E482" s="49" t="s">
        <v>346</v>
      </c>
      <c r="F482" s="49" t="s">
        <v>347</v>
      </c>
      <c r="G482" s="48">
        <v>500000</v>
      </c>
      <c r="H482" s="48">
        <v>5700000</v>
      </c>
      <c r="I482" s="48">
        <v>5700000</v>
      </c>
      <c r="J482" s="48">
        <v>0</v>
      </c>
      <c r="K482" s="48">
        <v>0</v>
      </c>
      <c r="L482" s="48">
        <v>0</v>
      </c>
      <c r="M482" s="48">
        <v>0</v>
      </c>
      <c r="N482" s="48">
        <v>0</v>
      </c>
      <c r="O482" s="48">
        <v>5700000</v>
      </c>
      <c r="P482" s="102">
        <f t="shared" si="16"/>
        <v>0</v>
      </c>
      <c r="Q482" s="71"/>
      <c r="R482" s="71"/>
      <c r="S482" s="72"/>
      <c r="T482" s="72"/>
      <c r="U482" s="72"/>
      <c r="V482" s="72"/>
      <c r="W482" s="72"/>
      <c r="X482" s="73"/>
    </row>
    <row r="483" spans="1:24" ht="14.4" x14ac:dyDescent="0.2">
      <c r="A483" s="107" t="s">
        <v>696</v>
      </c>
      <c r="B483" s="107" t="s">
        <v>697</v>
      </c>
      <c r="C483" s="98" t="str">
        <f t="shared" si="15"/>
        <v>21375104 MUSEO HISTORICO CULTURAL JUAN SANTAMARIA</v>
      </c>
      <c r="D483" s="49" t="s">
        <v>690</v>
      </c>
      <c r="E483" s="49" t="s">
        <v>348</v>
      </c>
      <c r="F483" s="49" t="s">
        <v>349</v>
      </c>
      <c r="G483" s="48">
        <v>0</v>
      </c>
      <c r="H483" s="48">
        <v>5000000</v>
      </c>
      <c r="I483" s="48">
        <v>5000000</v>
      </c>
      <c r="J483" s="48">
        <v>0</v>
      </c>
      <c r="K483" s="48">
        <v>0</v>
      </c>
      <c r="L483" s="48">
        <v>0</v>
      </c>
      <c r="M483" s="48">
        <v>0</v>
      </c>
      <c r="N483" s="48">
        <v>0</v>
      </c>
      <c r="O483" s="48">
        <v>5000000</v>
      </c>
      <c r="P483" s="102">
        <f t="shared" si="16"/>
        <v>0</v>
      </c>
      <c r="Q483" s="71"/>
      <c r="R483" s="71"/>
      <c r="S483" s="72"/>
      <c r="T483" s="72"/>
      <c r="U483" s="72"/>
      <c r="V483" s="72"/>
      <c r="W483" s="72"/>
      <c r="X483" s="73"/>
    </row>
    <row r="484" spans="1:24" ht="14.4" x14ac:dyDescent="0.2">
      <c r="A484" s="107" t="s">
        <v>696</v>
      </c>
      <c r="B484" s="107" t="s">
        <v>697</v>
      </c>
      <c r="C484" s="98" t="str">
        <f t="shared" si="15"/>
        <v>21375104 MUSEO HISTORICO CULTURAL JUAN SANTAMARIA</v>
      </c>
      <c r="D484" s="49" t="s">
        <v>690</v>
      </c>
      <c r="E484" s="49" t="s">
        <v>356</v>
      </c>
      <c r="F484" s="49" t="s">
        <v>357</v>
      </c>
      <c r="G484" s="48">
        <v>16500000</v>
      </c>
      <c r="H484" s="48">
        <v>7140000</v>
      </c>
      <c r="I484" s="48">
        <v>7140000</v>
      </c>
      <c r="J484" s="48">
        <v>0</v>
      </c>
      <c r="K484" s="48">
        <v>0</v>
      </c>
      <c r="L484" s="48">
        <v>0</v>
      </c>
      <c r="M484" s="48">
        <v>0</v>
      </c>
      <c r="N484" s="48">
        <v>0</v>
      </c>
      <c r="O484" s="48">
        <v>7140000</v>
      </c>
      <c r="P484" s="102">
        <f t="shared" si="16"/>
        <v>0</v>
      </c>
      <c r="Q484" s="71"/>
      <c r="R484" s="71"/>
      <c r="S484" s="72"/>
      <c r="T484" s="72"/>
      <c r="U484" s="72"/>
      <c r="V484" s="72"/>
      <c r="W484" s="72"/>
      <c r="X484" s="73"/>
    </row>
    <row r="485" spans="1:24" ht="14.4" x14ac:dyDescent="0.2">
      <c r="A485" s="107" t="s">
        <v>696</v>
      </c>
      <c r="B485" s="107" t="s">
        <v>697</v>
      </c>
      <c r="C485" s="98" t="str">
        <f t="shared" si="15"/>
        <v>21375104 MUSEO HISTORICO CULTURAL JUAN SANTAMARIA</v>
      </c>
      <c r="D485" s="49" t="s">
        <v>690</v>
      </c>
      <c r="E485" s="49" t="s">
        <v>362</v>
      </c>
      <c r="F485" s="49" t="s">
        <v>363</v>
      </c>
      <c r="G485" s="48">
        <v>16500000</v>
      </c>
      <c r="H485" s="48">
        <v>7140000</v>
      </c>
      <c r="I485" s="48">
        <v>7140000</v>
      </c>
      <c r="J485" s="48">
        <v>0</v>
      </c>
      <c r="K485" s="48">
        <v>0</v>
      </c>
      <c r="L485" s="48">
        <v>0</v>
      </c>
      <c r="M485" s="48">
        <v>0</v>
      </c>
      <c r="N485" s="48">
        <v>0</v>
      </c>
      <c r="O485" s="48">
        <v>7140000</v>
      </c>
      <c r="P485" s="102">
        <f t="shared" si="16"/>
        <v>0</v>
      </c>
      <c r="Q485" s="71"/>
      <c r="R485" s="71"/>
      <c r="S485" s="72"/>
      <c r="T485" s="72"/>
      <c r="U485" s="72"/>
      <c r="V485" s="72"/>
      <c r="W485" s="72"/>
      <c r="X485" s="73"/>
    </row>
    <row r="486" spans="1:24" ht="14.4" x14ac:dyDescent="0.2">
      <c r="A486" s="107" t="s">
        <v>696</v>
      </c>
      <c r="B486" s="107" t="s">
        <v>697</v>
      </c>
      <c r="C486" s="98" t="str">
        <f t="shared" si="15"/>
        <v>21375104 MUSEO HISTORICO CULTURAL JUAN SANTAMARIA</v>
      </c>
      <c r="D486" s="49" t="s">
        <v>690</v>
      </c>
      <c r="E486" s="49" t="s">
        <v>364</v>
      </c>
      <c r="F486" s="49" t="s">
        <v>365</v>
      </c>
      <c r="G486" s="48">
        <v>7300000</v>
      </c>
      <c r="H486" s="48">
        <v>6460000</v>
      </c>
      <c r="I486" s="48">
        <v>6460000</v>
      </c>
      <c r="J486" s="48">
        <v>0</v>
      </c>
      <c r="K486" s="48">
        <v>0</v>
      </c>
      <c r="L486" s="48">
        <v>0</v>
      </c>
      <c r="M486" s="48">
        <v>857615.76</v>
      </c>
      <c r="N486" s="48">
        <v>857615.76</v>
      </c>
      <c r="O486" s="48">
        <v>5602384.2400000002</v>
      </c>
      <c r="P486" s="102">
        <f t="shared" si="16"/>
        <v>0.13275785758513933</v>
      </c>
      <c r="Q486" s="71"/>
      <c r="R486" s="71"/>
      <c r="S486" s="72"/>
      <c r="T486" s="72"/>
      <c r="U486" s="72"/>
      <c r="V486" s="72"/>
      <c r="W486" s="72"/>
      <c r="X486" s="73"/>
    </row>
    <row r="487" spans="1:24" ht="14.4" x14ac:dyDescent="0.2">
      <c r="A487" s="107" t="s">
        <v>696</v>
      </c>
      <c r="B487" s="107" t="s">
        <v>697</v>
      </c>
      <c r="C487" s="98" t="str">
        <f t="shared" si="15"/>
        <v>21375104 MUSEO HISTORICO CULTURAL JUAN SANTAMARIA</v>
      </c>
      <c r="D487" s="49" t="s">
        <v>690</v>
      </c>
      <c r="E487" s="49" t="s">
        <v>366</v>
      </c>
      <c r="F487" s="49" t="s">
        <v>367</v>
      </c>
      <c r="G487" s="48">
        <v>5000000</v>
      </c>
      <c r="H487" s="48">
        <v>5000000</v>
      </c>
      <c r="I487" s="48">
        <v>5000000</v>
      </c>
      <c r="J487" s="48">
        <v>0</v>
      </c>
      <c r="K487" s="48">
        <v>0</v>
      </c>
      <c r="L487" s="48">
        <v>0</v>
      </c>
      <c r="M487" s="48">
        <v>0</v>
      </c>
      <c r="N487" s="48">
        <v>0</v>
      </c>
      <c r="O487" s="48">
        <v>5000000</v>
      </c>
      <c r="P487" s="102">
        <f t="shared" si="16"/>
        <v>0</v>
      </c>
      <c r="Q487" s="71"/>
      <c r="R487" s="71"/>
      <c r="S487" s="72"/>
      <c r="T487" s="72"/>
      <c r="U487" s="72"/>
      <c r="V487" s="72"/>
      <c r="W487" s="72"/>
      <c r="X487" s="73"/>
    </row>
    <row r="488" spans="1:24" ht="14.4" x14ac:dyDescent="0.2">
      <c r="A488" s="107" t="s">
        <v>696</v>
      </c>
      <c r="B488" s="107" t="s">
        <v>697</v>
      </c>
      <c r="C488" s="99" t="str">
        <f t="shared" si="15"/>
        <v>21375104 MUSEO HISTORICO CULTURAL JUAN SANTAMARIA</v>
      </c>
      <c r="D488" s="49" t="s">
        <v>690</v>
      </c>
      <c r="E488" s="49" t="s">
        <v>368</v>
      </c>
      <c r="F488" s="49" t="s">
        <v>369</v>
      </c>
      <c r="G488" s="48">
        <v>2300000</v>
      </c>
      <c r="H488" s="48">
        <v>1460000</v>
      </c>
      <c r="I488" s="48">
        <v>1460000</v>
      </c>
      <c r="J488" s="48">
        <v>0</v>
      </c>
      <c r="K488" s="48">
        <v>0</v>
      </c>
      <c r="L488" s="48">
        <v>0</v>
      </c>
      <c r="M488" s="48">
        <v>857615.76</v>
      </c>
      <c r="N488" s="48">
        <v>857615.76</v>
      </c>
      <c r="O488" s="48">
        <v>602384.24</v>
      </c>
      <c r="P488" s="104">
        <f t="shared" si="16"/>
        <v>0.58740805479452052</v>
      </c>
      <c r="Q488" s="71"/>
      <c r="R488" s="71"/>
      <c r="S488" s="72"/>
      <c r="T488" s="72"/>
      <c r="U488" s="72"/>
      <c r="V488" s="72"/>
      <c r="W488" s="72"/>
      <c r="X488" s="73"/>
    </row>
    <row r="489" spans="1:24" ht="14.4" x14ac:dyDescent="0.2">
      <c r="A489" s="66" t="s">
        <v>698</v>
      </c>
      <c r="B489" s="66" t="s">
        <v>699</v>
      </c>
      <c r="C489" s="98" t="str">
        <f t="shared" si="15"/>
        <v>21375105 MUSEO DR. RAFAEL ANGEL CALDERON GUARDIA</v>
      </c>
      <c r="D489" s="105" t="s">
        <v>686</v>
      </c>
      <c r="E489" s="66" t="s">
        <v>687</v>
      </c>
      <c r="F489" s="66" t="s">
        <v>687</v>
      </c>
      <c r="G489" s="67">
        <v>361883261</v>
      </c>
      <c r="H489" s="67">
        <v>361883261</v>
      </c>
      <c r="I489" s="48">
        <v>332603212.75</v>
      </c>
      <c r="J489" s="48">
        <v>0</v>
      </c>
      <c r="K489" s="48">
        <v>0</v>
      </c>
      <c r="L489" s="48">
        <v>0</v>
      </c>
      <c r="M489" s="67">
        <v>165234867.91999999</v>
      </c>
      <c r="N489" s="67">
        <v>156619327.11000001</v>
      </c>
      <c r="O489" s="67">
        <v>196648393.08000001</v>
      </c>
      <c r="P489" s="103">
        <f t="shared" si="16"/>
        <v>0.45659715639624454</v>
      </c>
      <c r="Q489" s="71"/>
      <c r="R489" s="71"/>
      <c r="S489" s="72"/>
      <c r="T489" s="72"/>
      <c r="U489" s="72"/>
      <c r="V489" s="72"/>
      <c r="W489" s="72"/>
      <c r="X489" s="73"/>
    </row>
    <row r="490" spans="1:24" ht="14.4" x14ac:dyDescent="0.2">
      <c r="A490" s="107" t="s">
        <v>698</v>
      </c>
      <c r="B490" s="107" t="s">
        <v>699</v>
      </c>
      <c r="C490" s="98" t="str">
        <f t="shared" si="15"/>
        <v>21375105 MUSEO DR. RAFAEL ANGEL CALDERON GUARDIA</v>
      </c>
      <c r="D490" s="49" t="s">
        <v>686</v>
      </c>
      <c r="E490" s="49" t="s">
        <v>10</v>
      </c>
      <c r="F490" s="49" t="s">
        <v>11</v>
      </c>
      <c r="G490" s="48">
        <v>214012539</v>
      </c>
      <c r="H490" s="48">
        <v>214012539</v>
      </c>
      <c r="I490" s="48">
        <v>213102536</v>
      </c>
      <c r="J490" s="48">
        <v>0</v>
      </c>
      <c r="K490" s="48">
        <v>0</v>
      </c>
      <c r="L490" s="48">
        <v>0</v>
      </c>
      <c r="M490" s="48">
        <v>110507895.08</v>
      </c>
      <c r="N490" s="48">
        <v>106464314.77</v>
      </c>
      <c r="O490" s="48">
        <v>103504643.92</v>
      </c>
      <c r="P490" s="102">
        <f t="shared" si="16"/>
        <v>0.51636177766200886</v>
      </c>
      <c r="Q490" s="71"/>
      <c r="R490" s="71"/>
      <c r="S490" s="72"/>
      <c r="T490" s="72"/>
      <c r="U490" s="72"/>
      <c r="V490" s="72"/>
      <c r="W490" s="72"/>
      <c r="X490" s="73"/>
    </row>
    <row r="491" spans="1:24" ht="14.4" x14ac:dyDescent="0.2">
      <c r="A491" s="107" t="s">
        <v>698</v>
      </c>
      <c r="B491" s="107" t="s">
        <v>699</v>
      </c>
      <c r="C491" s="98" t="str">
        <f t="shared" si="15"/>
        <v>21375105 MUSEO DR. RAFAEL ANGEL CALDERON GUARDIA</v>
      </c>
      <c r="D491" s="49" t="s">
        <v>686</v>
      </c>
      <c r="E491" s="49" t="s">
        <v>12</v>
      </c>
      <c r="F491" s="49" t="s">
        <v>13</v>
      </c>
      <c r="G491" s="48">
        <v>113835000</v>
      </c>
      <c r="H491" s="48">
        <v>113835000</v>
      </c>
      <c r="I491" s="48">
        <v>113522300</v>
      </c>
      <c r="J491" s="48">
        <v>0</v>
      </c>
      <c r="K491" s="48">
        <v>0</v>
      </c>
      <c r="L491" s="48">
        <v>0</v>
      </c>
      <c r="M491" s="48">
        <v>58772166.490000002</v>
      </c>
      <c r="N491" s="48">
        <v>57540614.229999997</v>
      </c>
      <c r="O491" s="48">
        <v>55062833.509999998</v>
      </c>
      <c r="P491" s="102">
        <f t="shared" si="16"/>
        <v>0.5162925856722449</v>
      </c>
      <c r="Q491" s="71"/>
      <c r="R491" s="71"/>
      <c r="S491" s="72"/>
      <c r="T491" s="72"/>
      <c r="U491" s="72"/>
      <c r="V491" s="72"/>
      <c r="W491" s="72"/>
      <c r="X491" s="73"/>
    </row>
    <row r="492" spans="1:24" ht="14.4" x14ac:dyDescent="0.2">
      <c r="A492" s="107" t="s">
        <v>698</v>
      </c>
      <c r="B492" s="107" t="s">
        <v>699</v>
      </c>
      <c r="C492" s="98" t="str">
        <f t="shared" si="15"/>
        <v>21375105 MUSEO DR. RAFAEL ANGEL CALDERON GUARDIA</v>
      </c>
      <c r="D492" s="49" t="s">
        <v>686</v>
      </c>
      <c r="E492" s="49" t="s">
        <v>14</v>
      </c>
      <c r="F492" s="49" t="s">
        <v>15</v>
      </c>
      <c r="G492" s="48">
        <v>113835000</v>
      </c>
      <c r="H492" s="48">
        <v>113835000</v>
      </c>
      <c r="I492" s="48">
        <v>113522300</v>
      </c>
      <c r="J492" s="48">
        <v>0</v>
      </c>
      <c r="K492" s="48">
        <v>0</v>
      </c>
      <c r="L492" s="48">
        <v>0</v>
      </c>
      <c r="M492" s="48">
        <v>58772166.490000002</v>
      </c>
      <c r="N492" s="48">
        <v>57540614.229999997</v>
      </c>
      <c r="O492" s="48">
        <v>55062833.509999998</v>
      </c>
      <c r="P492" s="102">
        <f t="shared" si="16"/>
        <v>0.5162925856722449</v>
      </c>
      <c r="Q492" s="71"/>
      <c r="R492" s="71"/>
      <c r="S492" s="72"/>
      <c r="T492" s="72"/>
      <c r="U492" s="72"/>
      <c r="V492" s="72"/>
      <c r="W492" s="72"/>
      <c r="X492" s="73"/>
    </row>
    <row r="493" spans="1:24" ht="14.4" x14ac:dyDescent="0.2">
      <c r="A493" s="107" t="s">
        <v>698</v>
      </c>
      <c r="B493" s="107" t="s">
        <v>699</v>
      </c>
      <c r="C493" s="98" t="str">
        <f t="shared" si="15"/>
        <v>21375105 MUSEO DR. RAFAEL ANGEL CALDERON GUARDIA</v>
      </c>
      <c r="D493" s="49" t="s">
        <v>686</v>
      </c>
      <c r="E493" s="49" t="s">
        <v>20</v>
      </c>
      <c r="F493" s="49" t="s">
        <v>21</v>
      </c>
      <c r="G493" s="48">
        <v>1500000</v>
      </c>
      <c r="H493" s="48">
        <v>1500000</v>
      </c>
      <c r="I493" s="48">
        <v>1500000</v>
      </c>
      <c r="J493" s="48">
        <v>0</v>
      </c>
      <c r="K493" s="48">
        <v>0</v>
      </c>
      <c r="L493" s="48">
        <v>0</v>
      </c>
      <c r="M493" s="48">
        <v>1494998.75</v>
      </c>
      <c r="N493" s="48">
        <v>1484748.64</v>
      </c>
      <c r="O493" s="48">
        <v>5001.25</v>
      </c>
      <c r="P493" s="102">
        <f t="shared" si="16"/>
        <v>0.99666583333333336</v>
      </c>
      <c r="Q493" s="71"/>
      <c r="R493" s="71"/>
      <c r="S493" s="72"/>
      <c r="T493" s="72"/>
      <c r="U493" s="72"/>
      <c r="V493" s="72"/>
      <c r="W493" s="72"/>
      <c r="X493" s="73"/>
    </row>
    <row r="494" spans="1:24" ht="14.4" x14ac:dyDescent="0.2">
      <c r="A494" s="107" t="s">
        <v>698</v>
      </c>
      <c r="B494" s="107" t="s">
        <v>699</v>
      </c>
      <c r="C494" s="98" t="str">
        <f t="shared" si="15"/>
        <v>21375105 MUSEO DR. RAFAEL ANGEL CALDERON GUARDIA</v>
      </c>
      <c r="D494" s="49" t="s">
        <v>686</v>
      </c>
      <c r="E494" s="49" t="s">
        <v>22</v>
      </c>
      <c r="F494" s="49" t="s">
        <v>23</v>
      </c>
      <c r="G494" s="48">
        <v>1500000</v>
      </c>
      <c r="H494" s="48">
        <v>1500000</v>
      </c>
      <c r="I494" s="48">
        <v>1500000</v>
      </c>
      <c r="J494" s="48">
        <v>0</v>
      </c>
      <c r="K494" s="48">
        <v>0</v>
      </c>
      <c r="L494" s="48">
        <v>0</v>
      </c>
      <c r="M494" s="48">
        <v>1494998.75</v>
      </c>
      <c r="N494" s="48">
        <v>1484748.64</v>
      </c>
      <c r="O494" s="48">
        <v>5001.25</v>
      </c>
      <c r="P494" s="102">
        <f t="shared" si="16"/>
        <v>0.99666583333333336</v>
      </c>
      <c r="Q494" s="71"/>
      <c r="R494" s="71"/>
      <c r="S494" s="72"/>
      <c r="T494" s="72"/>
      <c r="U494" s="72"/>
      <c r="V494" s="72"/>
      <c r="W494" s="72"/>
      <c r="X494" s="73"/>
    </row>
    <row r="495" spans="1:24" ht="14.4" x14ac:dyDescent="0.2">
      <c r="A495" s="107" t="s">
        <v>698</v>
      </c>
      <c r="B495" s="107" t="s">
        <v>699</v>
      </c>
      <c r="C495" s="98" t="str">
        <f t="shared" si="15"/>
        <v>21375105 MUSEO DR. RAFAEL ANGEL CALDERON GUARDIA</v>
      </c>
      <c r="D495" s="49" t="s">
        <v>686</v>
      </c>
      <c r="E495" s="49" t="s">
        <v>26</v>
      </c>
      <c r="F495" s="49" t="s">
        <v>27</v>
      </c>
      <c r="G495" s="48">
        <v>62837715</v>
      </c>
      <c r="H495" s="48">
        <v>62837715</v>
      </c>
      <c r="I495" s="48">
        <v>62380254</v>
      </c>
      <c r="J495" s="48">
        <v>0</v>
      </c>
      <c r="K495" s="48">
        <v>0</v>
      </c>
      <c r="L495" s="48">
        <v>0</v>
      </c>
      <c r="M495" s="48">
        <v>31076506.73</v>
      </c>
      <c r="N495" s="48">
        <v>30745578.789999999</v>
      </c>
      <c r="O495" s="48">
        <v>31761208.27</v>
      </c>
      <c r="P495" s="102">
        <f t="shared" si="16"/>
        <v>0.49455182655830182</v>
      </c>
      <c r="Q495" s="71"/>
      <c r="R495" s="71"/>
      <c r="S495" s="72"/>
      <c r="T495" s="72"/>
      <c r="U495" s="72"/>
      <c r="V495" s="72"/>
      <c r="W495" s="72"/>
      <c r="X495" s="73"/>
    </row>
    <row r="496" spans="1:24" ht="14.4" x14ac:dyDescent="0.2">
      <c r="A496" s="107" t="s">
        <v>698</v>
      </c>
      <c r="B496" s="107" t="s">
        <v>699</v>
      </c>
      <c r="C496" s="98" t="str">
        <f t="shared" si="15"/>
        <v>21375105 MUSEO DR. RAFAEL ANGEL CALDERON GUARDIA</v>
      </c>
      <c r="D496" s="49" t="s">
        <v>686</v>
      </c>
      <c r="E496" s="49" t="s">
        <v>28</v>
      </c>
      <c r="F496" s="49" t="s">
        <v>29</v>
      </c>
      <c r="G496" s="48">
        <v>23200000</v>
      </c>
      <c r="H496" s="48">
        <v>23200000</v>
      </c>
      <c r="I496" s="48">
        <v>23026810</v>
      </c>
      <c r="J496" s="48">
        <v>0</v>
      </c>
      <c r="K496" s="48">
        <v>0</v>
      </c>
      <c r="L496" s="48">
        <v>0</v>
      </c>
      <c r="M496" s="48">
        <v>11493234.24</v>
      </c>
      <c r="N496" s="48">
        <v>11305192.859999999</v>
      </c>
      <c r="O496" s="48">
        <v>11706765.76</v>
      </c>
      <c r="P496" s="102">
        <f t="shared" si="16"/>
        <v>0.49539802758620688</v>
      </c>
      <c r="Q496" s="71"/>
      <c r="R496" s="71"/>
      <c r="S496" s="72"/>
      <c r="T496" s="72"/>
      <c r="U496" s="72"/>
      <c r="V496" s="72"/>
      <c r="W496" s="72"/>
      <c r="X496" s="73"/>
    </row>
    <row r="497" spans="1:24" ht="14.4" x14ac:dyDescent="0.2">
      <c r="A497" s="107" t="s">
        <v>698</v>
      </c>
      <c r="B497" s="107" t="s">
        <v>699</v>
      </c>
      <c r="C497" s="98" t="str">
        <f t="shared" si="15"/>
        <v>21375105 MUSEO DR. RAFAEL ANGEL CALDERON GUARDIA</v>
      </c>
      <c r="D497" s="49" t="s">
        <v>686</v>
      </c>
      <c r="E497" s="49" t="s">
        <v>30</v>
      </c>
      <c r="F497" s="49" t="s">
        <v>31</v>
      </c>
      <c r="G497" s="48">
        <v>10694640</v>
      </c>
      <c r="H497" s="48">
        <v>10694640</v>
      </c>
      <c r="I497" s="48">
        <v>10522655</v>
      </c>
      <c r="J497" s="48">
        <v>0</v>
      </c>
      <c r="K497" s="48">
        <v>0</v>
      </c>
      <c r="L497" s="48">
        <v>0</v>
      </c>
      <c r="M497" s="48">
        <v>7304793.96</v>
      </c>
      <c r="N497" s="48">
        <v>7201560.9100000001</v>
      </c>
      <c r="O497" s="48">
        <v>3389846.04</v>
      </c>
      <c r="P497" s="102">
        <f t="shared" si="16"/>
        <v>0.68303317923744977</v>
      </c>
      <c r="Q497" s="71"/>
      <c r="R497" s="71"/>
      <c r="S497" s="72"/>
      <c r="T497" s="72"/>
      <c r="U497" s="72"/>
      <c r="V497" s="72"/>
      <c r="W497" s="72"/>
      <c r="X497" s="73"/>
    </row>
    <row r="498" spans="1:24" ht="14.4" x14ac:dyDescent="0.2">
      <c r="A498" s="107" t="s">
        <v>698</v>
      </c>
      <c r="B498" s="107" t="s">
        <v>699</v>
      </c>
      <c r="C498" s="98" t="str">
        <f t="shared" si="15"/>
        <v>21375105 MUSEO DR. RAFAEL ANGEL CALDERON GUARDIA</v>
      </c>
      <c r="D498" s="49" t="s">
        <v>686</v>
      </c>
      <c r="E498" s="49" t="s">
        <v>32</v>
      </c>
      <c r="F498" s="49" t="s">
        <v>33</v>
      </c>
      <c r="G498" s="48">
        <v>13760805</v>
      </c>
      <c r="H498" s="48">
        <v>13760805</v>
      </c>
      <c r="I498" s="48">
        <v>13701584</v>
      </c>
      <c r="J498" s="48">
        <v>0</v>
      </c>
      <c r="K498" s="48">
        <v>0</v>
      </c>
      <c r="L498" s="48">
        <v>0</v>
      </c>
      <c r="M498" s="48">
        <v>0</v>
      </c>
      <c r="N498" s="48">
        <v>0</v>
      </c>
      <c r="O498" s="48">
        <v>13760805</v>
      </c>
      <c r="P498" s="102">
        <f t="shared" si="16"/>
        <v>0</v>
      </c>
      <c r="Q498" s="71"/>
      <c r="R498" s="71"/>
      <c r="S498" s="72"/>
      <c r="T498" s="72"/>
      <c r="U498" s="72"/>
      <c r="V498" s="72"/>
      <c r="W498" s="72"/>
      <c r="X498" s="73"/>
    </row>
    <row r="499" spans="1:24" ht="14.4" x14ac:dyDescent="0.2">
      <c r="A499" s="107" t="s">
        <v>698</v>
      </c>
      <c r="B499" s="107" t="s">
        <v>699</v>
      </c>
      <c r="C499" s="98" t="str">
        <f t="shared" si="15"/>
        <v>21375105 MUSEO DR. RAFAEL ANGEL CALDERON GUARDIA</v>
      </c>
      <c r="D499" s="49" t="s">
        <v>686</v>
      </c>
      <c r="E499" s="49" t="s">
        <v>34</v>
      </c>
      <c r="F499" s="49" t="s">
        <v>35</v>
      </c>
      <c r="G499" s="48">
        <v>11382270</v>
      </c>
      <c r="H499" s="48">
        <v>11382270</v>
      </c>
      <c r="I499" s="48">
        <v>11382270</v>
      </c>
      <c r="J499" s="48">
        <v>0</v>
      </c>
      <c r="K499" s="48">
        <v>0</v>
      </c>
      <c r="L499" s="48">
        <v>0</v>
      </c>
      <c r="M499" s="48">
        <v>9675741.9100000001</v>
      </c>
      <c r="N499" s="48">
        <v>9675741.9100000001</v>
      </c>
      <c r="O499" s="48">
        <v>1706528.09</v>
      </c>
      <c r="P499" s="102">
        <f t="shared" si="16"/>
        <v>0.85007137504206109</v>
      </c>
      <c r="Q499" s="71"/>
      <c r="R499" s="71"/>
      <c r="S499" s="72"/>
      <c r="T499" s="72"/>
      <c r="U499" s="72"/>
      <c r="V499" s="72"/>
      <c r="W499" s="72"/>
      <c r="X499" s="73"/>
    </row>
    <row r="500" spans="1:24" ht="14.4" x14ac:dyDescent="0.2">
      <c r="A500" s="107" t="s">
        <v>698</v>
      </c>
      <c r="B500" s="107" t="s">
        <v>699</v>
      </c>
      <c r="C500" s="98" t="str">
        <f t="shared" si="15"/>
        <v>21375105 MUSEO DR. RAFAEL ANGEL CALDERON GUARDIA</v>
      </c>
      <c r="D500" s="49" t="s">
        <v>686</v>
      </c>
      <c r="E500" s="49" t="s">
        <v>36</v>
      </c>
      <c r="F500" s="49" t="s">
        <v>37</v>
      </c>
      <c r="G500" s="48">
        <v>3800000</v>
      </c>
      <c r="H500" s="48">
        <v>3800000</v>
      </c>
      <c r="I500" s="48">
        <v>3746935</v>
      </c>
      <c r="J500" s="48">
        <v>0</v>
      </c>
      <c r="K500" s="48">
        <v>0</v>
      </c>
      <c r="L500" s="48">
        <v>0</v>
      </c>
      <c r="M500" s="48">
        <v>2602736.62</v>
      </c>
      <c r="N500" s="48">
        <v>2563083.11</v>
      </c>
      <c r="O500" s="48">
        <v>1197263.3799999999</v>
      </c>
      <c r="P500" s="102">
        <f t="shared" si="16"/>
        <v>0.68493068947368418</v>
      </c>
      <c r="Q500" s="71"/>
      <c r="R500" s="71"/>
      <c r="S500" s="72"/>
      <c r="T500" s="72"/>
      <c r="U500" s="72"/>
      <c r="V500" s="72"/>
      <c r="W500" s="72"/>
      <c r="X500" s="73"/>
    </row>
    <row r="501" spans="1:24" ht="14.4" x14ac:dyDescent="0.2">
      <c r="A501" s="107" t="s">
        <v>698</v>
      </c>
      <c r="B501" s="107" t="s">
        <v>699</v>
      </c>
      <c r="C501" s="98" t="str">
        <f t="shared" si="15"/>
        <v>21375105 MUSEO DR. RAFAEL ANGEL CALDERON GUARDIA</v>
      </c>
      <c r="D501" s="49" t="s">
        <v>686</v>
      </c>
      <c r="E501" s="49" t="s">
        <v>38</v>
      </c>
      <c r="F501" s="49" t="s">
        <v>39</v>
      </c>
      <c r="G501" s="48">
        <v>16030162</v>
      </c>
      <c r="H501" s="48">
        <v>16030162</v>
      </c>
      <c r="I501" s="48">
        <v>15960845</v>
      </c>
      <c r="J501" s="48">
        <v>0</v>
      </c>
      <c r="K501" s="48">
        <v>0</v>
      </c>
      <c r="L501" s="48">
        <v>0</v>
      </c>
      <c r="M501" s="48">
        <v>8918201</v>
      </c>
      <c r="N501" s="48">
        <v>7691887</v>
      </c>
      <c r="O501" s="48">
        <v>7111961</v>
      </c>
      <c r="P501" s="102">
        <f t="shared" si="16"/>
        <v>0.55633879433033806</v>
      </c>
      <c r="Q501" s="71"/>
      <c r="R501" s="71"/>
      <c r="S501" s="72"/>
      <c r="T501" s="72"/>
      <c r="U501" s="72"/>
      <c r="V501" s="72"/>
      <c r="W501" s="72"/>
      <c r="X501" s="73"/>
    </row>
    <row r="502" spans="1:24" ht="14.4" x14ac:dyDescent="0.2">
      <c r="A502" s="107" t="s">
        <v>698</v>
      </c>
      <c r="B502" s="107" t="s">
        <v>699</v>
      </c>
      <c r="C502" s="98" t="str">
        <f t="shared" si="15"/>
        <v>21375105 MUSEO DR. RAFAEL ANGEL CALDERON GUARDIA</v>
      </c>
      <c r="D502" s="49" t="s">
        <v>686</v>
      </c>
      <c r="E502" s="49" t="s">
        <v>46</v>
      </c>
      <c r="F502" s="49" t="s">
        <v>41</v>
      </c>
      <c r="G502" s="48">
        <v>15208102</v>
      </c>
      <c r="H502" s="48">
        <v>15208102</v>
      </c>
      <c r="I502" s="48">
        <v>15142340</v>
      </c>
      <c r="J502" s="48">
        <v>0</v>
      </c>
      <c r="K502" s="48">
        <v>0</v>
      </c>
      <c r="L502" s="48">
        <v>0</v>
      </c>
      <c r="M502" s="48">
        <v>8462249</v>
      </c>
      <c r="N502" s="48">
        <v>7298587</v>
      </c>
      <c r="O502" s="48">
        <v>6745853</v>
      </c>
      <c r="P502" s="102">
        <f t="shared" si="16"/>
        <v>0.55643031589346259</v>
      </c>
      <c r="Q502" s="71"/>
      <c r="R502" s="71"/>
      <c r="S502" s="72"/>
      <c r="T502" s="72"/>
      <c r="U502" s="72"/>
      <c r="V502" s="72"/>
      <c r="W502" s="72"/>
      <c r="X502" s="73"/>
    </row>
    <row r="503" spans="1:24" ht="14.4" x14ac:dyDescent="0.2">
      <c r="A503" s="107" t="s">
        <v>698</v>
      </c>
      <c r="B503" s="107" t="s">
        <v>699</v>
      </c>
      <c r="C503" s="98" t="str">
        <f t="shared" si="15"/>
        <v>21375105 MUSEO DR. RAFAEL ANGEL CALDERON GUARDIA</v>
      </c>
      <c r="D503" s="49" t="s">
        <v>686</v>
      </c>
      <c r="E503" s="49" t="s">
        <v>67</v>
      </c>
      <c r="F503" s="49" t="s">
        <v>62</v>
      </c>
      <c r="G503" s="48">
        <v>822060</v>
      </c>
      <c r="H503" s="48">
        <v>822060</v>
      </c>
      <c r="I503" s="48">
        <v>818505</v>
      </c>
      <c r="J503" s="48">
        <v>0</v>
      </c>
      <c r="K503" s="48">
        <v>0</v>
      </c>
      <c r="L503" s="48">
        <v>0</v>
      </c>
      <c r="M503" s="48">
        <v>455952</v>
      </c>
      <c r="N503" s="48">
        <v>393300</v>
      </c>
      <c r="O503" s="48">
        <v>366108</v>
      </c>
      <c r="P503" s="102">
        <f t="shared" si="16"/>
        <v>0.55464564630318958</v>
      </c>
      <c r="Q503" s="71"/>
      <c r="R503" s="71"/>
      <c r="S503" s="72"/>
      <c r="T503" s="72"/>
      <c r="U503" s="72"/>
      <c r="V503" s="72"/>
      <c r="W503" s="72"/>
      <c r="X503" s="73"/>
    </row>
    <row r="504" spans="1:24" ht="14.4" x14ac:dyDescent="0.2">
      <c r="A504" s="107" t="s">
        <v>698</v>
      </c>
      <c r="B504" s="107" t="s">
        <v>699</v>
      </c>
      <c r="C504" s="98" t="str">
        <f t="shared" si="15"/>
        <v>21375105 MUSEO DR. RAFAEL ANGEL CALDERON GUARDIA</v>
      </c>
      <c r="D504" s="49" t="s">
        <v>686</v>
      </c>
      <c r="E504" s="49" t="s">
        <v>83</v>
      </c>
      <c r="F504" s="49" t="s">
        <v>84</v>
      </c>
      <c r="G504" s="48">
        <v>19809662</v>
      </c>
      <c r="H504" s="48">
        <v>19809662</v>
      </c>
      <c r="I504" s="48">
        <v>19739137</v>
      </c>
      <c r="J504" s="48">
        <v>0</v>
      </c>
      <c r="K504" s="48">
        <v>0</v>
      </c>
      <c r="L504" s="48">
        <v>0</v>
      </c>
      <c r="M504" s="48">
        <v>10246022.109999999</v>
      </c>
      <c r="N504" s="48">
        <v>9001486.1099999994</v>
      </c>
      <c r="O504" s="48">
        <v>9563639.8900000006</v>
      </c>
      <c r="P504" s="102">
        <f t="shared" si="16"/>
        <v>0.51722346953723897</v>
      </c>
      <c r="Q504" s="71"/>
      <c r="R504" s="71"/>
      <c r="S504" s="72"/>
      <c r="T504" s="72"/>
      <c r="U504" s="72"/>
      <c r="V504" s="72"/>
      <c r="W504" s="72"/>
      <c r="X504" s="73"/>
    </row>
    <row r="505" spans="1:24" ht="14.4" x14ac:dyDescent="0.2">
      <c r="A505" s="107" t="s">
        <v>698</v>
      </c>
      <c r="B505" s="107" t="s">
        <v>699</v>
      </c>
      <c r="C505" s="98" t="str">
        <f t="shared" si="15"/>
        <v>21375105 MUSEO DR. RAFAEL ANGEL CALDERON GUARDIA</v>
      </c>
      <c r="D505" s="49" t="s">
        <v>686</v>
      </c>
      <c r="E505" s="49" t="s">
        <v>91</v>
      </c>
      <c r="F505" s="49" t="s">
        <v>86</v>
      </c>
      <c r="G505" s="48">
        <v>8911126</v>
      </c>
      <c r="H505" s="48">
        <v>8911126</v>
      </c>
      <c r="I505" s="48">
        <v>8872593</v>
      </c>
      <c r="J505" s="48">
        <v>0</v>
      </c>
      <c r="K505" s="48">
        <v>0</v>
      </c>
      <c r="L505" s="48">
        <v>0</v>
      </c>
      <c r="M505" s="48">
        <v>4952502</v>
      </c>
      <c r="N505" s="48">
        <v>4271843</v>
      </c>
      <c r="O505" s="48">
        <v>3958624</v>
      </c>
      <c r="P505" s="102">
        <f t="shared" si="16"/>
        <v>0.5557661287698098</v>
      </c>
      <c r="Q505" s="71"/>
      <c r="R505" s="71"/>
      <c r="S505" s="72"/>
      <c r="T505" s="72"/>
      <c r="U505" s="72"/>
      <c r="V505" s="72"/>
      <c r="W505" s="72"/>
      <c r="X505" s="73"/>
    </row>
    <row r="506" spans="1:24" ht="14.4" x14ac:dyDescent="0.2">
      <c r="A506" s="107" t="s">
        <v>698</v>
      </c>
      <c r="B506" s="107" t="s">
        <v>699</v>
      </c>
      <c r="C506" s="98" t="str">
        <f t="shared" si="15"/>
        <v>21375105 MUSEO DR. RAFAEL ANGEL CALDERON GUARDIA</v>
      </c>
      <c r="D506" s="49" t="s">
        <v>686</v>
      </c>
      <c r="E506" s="49" t="s">
        <v>112</v>
      </c>
      <c r="F506" s="49" t="s">
        <v>107</v>
      </c>
      <c r="G506" s="48">
        <v>4932357</v>
      </c>
      <c r="H506" s="48">
        <v>4932357</v>
      </c>
      <c r="I506" s="48">
        <v>4911029</v>
      </c>
      <c r="J506" s="48">
        <v>0</v>
      </c>
      <c r="K506" s="48">
        <v>0</v>
      </c>
      <c r="L506" s="48">
        <v>0</v>
      </c>
      <c r="M506" s="48">
        <v>2735781</v>
      </c>
      <c r="N506" s="48">
        <v>2359862</v>
      </c>
      <c r="O506" s="48">
        <v>2196576</v>
      </c>
      <c r="P506" s="102">
        <f t="shared" si="16"/>
        <v>0.55465997290950353</v>
      </c>
      <c r="Q506" s="71"/>
      <c r="R506" s="71"/>
      <c r="S506" s="72"/>
      <c r="T506" s="72"/>
      <c r="U506" s="72"/>
      <c r="V506" s="72"/>
      <c r="W506" s="72"/>
      <c r="X506" s="73"/>
    </row>
    <row r="507" spans="1:24" ht="14.4" x14ac:dyDescent="0.2">
      <c r="A507" s="107" t="s">
        <v>698</v>
      </c>
      <c r="B507" s="107" t="s">
        <v>699</v>
      </c>
      <c r="C507" s="98" t="str">
        <f t="shared" si="15"/>
        <v>21375105 MUSEO DR. RAFAEL ANGEL CALDERON GUARDIA</v>
      </c>
      <c r="D507" s="49" t="s">
        <v>686</v>
      </c>
      <c r="E507" s="49" t="s">
        <v>133</v>
      </c>
      <c r="F507" s="49" t="s">
        <v>128</v>
      </c>
      <c r="G507" s="48">
        <v>2466179</v>
      </c>
      <c r="H507" s="48">
        <v>2466179</v>
      </c>
      <c r="I507" s="48">
        <v>2455515</v>
      </c>
      <c r="J507" s="48">
        <v>0</v>
      </c>
      <c r="K507" s="48">
        <v>0</v>
      </c>
      <c r="L507" s="48">
        <v>0</v>
      </c>
      <c r="M507" s="48">
        <v>1367882</v>
      </c>
      <c r="N507" s="48">
        <v>1179924</v>
      </c>
      <c r="O507" s="48">
        <v>1098297</v>
      </c>
      <c r="P507" s="102">
        <f t="shared" si="16"/>
        <v>0.55465641382884212</v>
      </c>
      <c r="Q507" s="71"/>
      <c r="R507" s="71"/>
      <c r="S507" s="72"/>
      <c r="T507" s="72"/>
      <c r="U507" s="72"/>
      <c r="V507" s="72"/>
      <c r="W507" s="72"/>
      <c r="X507" s="73"/>
    </row>
    <row r="508" spans="1:24" ht="14.4" x14ac:dyDescent="0.2">
      <c r="A508" s="107" t="s">
        <v>698</v>
      </c>
      <c r="B508" s="107" t="s">
        <v>699</v>
      </c>
      <c r="C508" s="98" t="str">
        <f t="shared" si="15"/>
        <v>21375105 MUSEO DR. RAFAEL ANGEL CALDERON GUARDIA</v>
      </c>
      <c r="D508" s="49" t="s">
        <v>686</v>
      </c>
      <c r="E508" s="49" t="s">
        <v>153</v>
      </c>
      <c r="F508" s="49" t="s">
        <v>149</v>
      </c>
      <c r="G508" s="48">
        <v>3500000</v>
      </c>
      <c r="H508" s="48">
        <v>3500000</v>
      </c>
      <c r="I508" s="48">
        <v>3500000</v>
      </c>
      <c r="J508" s="48">
        <v>0</v>
      </c>
      <c r="K508" s="48">
        <v>0</v>
      </c>
      <c r="L508" s="48">
        <v>0</v>
      </c>
      <c r="M508" s="48">
        <v>1189857.1100000001</v>
      </c>
      <c r="N508" s="48">
        <v>1189857.1100000001</v>
      </c>
      <c r="O508" s="48">
        <v>2310142.89</v>
      </c>
      <c r="P508" s="102">
        <f t="shared" si="16"/>
        <v>0.33995917428571432</v>
      </c>
      <c r="Q508" s="71"/>
      <c r="R508" s="71"/>
      <c r="S508" s="72"/>
      <c r="T508" s="72"/>
      <c r="U508" s="72"/>
      <c r="V508" s="72"/>
      <c r="W508" s="72"/>
      <c r="X508" s="73"/>
    </row>
    <row r="509" spans="1:24" ht="14.4" x14ac:dyDescent="0.2">
      <c r="A509" s="107" t="s">
        <v>698</v>
      </c>
      <c r="B509" s="107" t="s">
        <v>699</v>
      </c>
      <c r="C509" s="98" t="str">
        <f t="shared" si="15"/>
        <v>21375105 MUSEO DR. RAFAEL ANGEL CALDERON GUARDIA</v>
      </c>
      <c r="D509" s="49" t="s">
        <v>686</v>
      </c>
      <c r="E509" s="49" t="s">
        <v>166</v>
      </c>
      <c r="F509" s="49" t="s">
        <v>167</v>
      </c>
      <c r="G509" s="48">
        <v>106906491</v>
      </c>
      <c r="H509" s="48">
        <v>106906491</v>
      </c>
      <c r="I509" s="48">
        <v>79209194.579999998</v>
      </c>
      <c r="J509" s="48">
        <v>0</v>
      </c>
      <c r="K509" s="48">
        <v>0</v>
      </c>
      <c r="L509" s="48">
        <v>0</v>
      </c>
      <c r="M509" s="48">
        <v>51869709.600000001</v>
      </c>
      <c r="N509" s="48">
        <v>47297749.100000001</v>
      </c>
      <c r="O509" s="48">
        <v>55036781.399999999</v>
      </c>
      <c r="P509" s="102">
        <f t="shared" si="16"/>
        <v>0.48518765432119554</v>
      </c>
      <c r="Q509" s="71"/>
      <c r="R509" s="71"/>
      <c r="S509" s="72"/>
      <c r="T509" s="72"/>
      <c r="U509" s="72"/>
      <c r="V509" s="72"/>
      <c r="W509" s="72"/>
      <c r="X509" s="73"/>
    </row>
    <row r="510" spans="1:24" ht="14.4" x14ac:dyDescent="0.2">
      <c r="A510" s="107" t="s">
        <v>698</v>
      </c>
      <c r="B510" s="107" t="s">
        <v>699</v>
      </c>
      <c r="C510" s="98" t="str">
        <f t="shared" si="15"/>
        <v>21375105 MUSEO DR. RAFAEL ANGEL CALDERON GUARDIA</v>
      </c>
      <c r="D510" s="49" t="s">
        <v>686</v>
      </c>
      <c r="E510" s="49" t="s">
        <v>180</v>
      </c>
      <c r="F510" s="49" t="s">
        <v>181</v>
      </c>
      <c r="G510" s="48">
        <v>15048000</v>
      </c>
      <c r="H510" s="48">
        <v>15048000</v>
      </c>
      <c r="I510" s="48">
        <v>10322248.07</v>
      </c>
      <c r="J510" s="48">
        <v>0</v>
      </c>
      <c r="K510" s="48">
        <v>0</v>
      </c>
      <c r="L510" s="48">
        <v>0</v>
      </c>
      <c r="M510" s="48">
        <v>6896873.5999999996</v>
      </c>
      <c r="N510" s="48">
        <v>6862754.8899999997</v>
      </c>
      <c r="O510" s="48">
        <v>8151126.4000000004</v>
      </c>
      <c r="P510" s="102">
        <f t="shared" si="16"/>
        <v>0.45832493354598614</v>
      </c>
      <c r="Q510" s="71"/>
      <c r="R510" s="71"/>
      <c r="S510" s="72"/>
      <c r="T510" s="72"/>
      <c r="U510" s="72"/>
      <c r="V510" s="72"/>
      <c r="W510" s="72"/>
      <c r="X510" s="73"/>
    </row>
    <row r="511" spans="1:24" ht="14.4" x14ac:dyDescent="0.2">
      <c r="A511" s="107" t="s">
        <v>698</v>
      </c>
      <c r="B511" s="107" t="s">
        <v>699</v>
      </c>
      <c r="C511" s="98" t="str">
        <f t="shared" si="15"/>
        <v>21375105 MUSEO DR. RAFAEL ANGEL CALDERON GUARDIA</v>
      </c>
      <c r="D511" s="49" t="s">
        <v>686</v>
      </c>
      <c r="E511" s="49" t="s">
        <v>182</v>
      </c>
      <c r="F511" s="49" t="s">
        <v>183</v>
      </c>
      <c r="G511" s="48">
        <v>1000000</v>
      </c>
      <c r="H511" s="48">
        <v>1000000</v>
      </c>
      <c r="I511" s="48">
        <v>750000</v>
      </c>
      <c r="J511" s="48">
        <v>0</v>
      </c>
      <c r="K511" s="48">
        <v>0</v>
      </c>
      <c r="L511" s="48">
        <v>0</v>
      </c>
      <c r="M511" s="48">
        <v>527791</v>
      </c>
      <c r="N511" s="48">
        <v>527791</v>
      </c>
      <c r="O511" s="48">
        <v>472209</v>
      </c>
      <c r="P511" s="102">
        <f t="shared" si="16"/>
        <v>0.52779100000000001</v>
      </c>
      <c r="Q511" s="71"/>
      <c r="R511" s="71"/>
      <c r="S511" s="72"/>
      <c r="T511" s="72"/>
      <c r="U511" s="72"/>
      <c r="V511" s="72"/>
      <c r="W511" s="72"/>
      <c r="X511" s="73"/>
    </row>
    <row r="512" spans="1:24" ht="14.4" x14ac:dyDescent="0.2">
      <c r="A512" s="107" t="s">
        <v>698</v>
      </c>
      <c r="B512" s="107" t="s">
        <v>699</v>
      </c>
      <c r="C512" s="98" t="str">
        <f t="shared" si="15"/>
        <v>21375105 MUSEO DR. RAFAEL ANGEL CALDERON GUARDIA</v>
      </c>
      <c r="D512" s="49" t="s">
        <v>686</v>
      </c>
      <c r="E512" s="49" t="s">
        <v>184</v>
      </c>
      <c r="F512" s="49" t="s">
        <v>185</v>
      </c>
      <c r="G512" s="48">
        <v>3428000</v>
      </c>
      <c r="H512" s="48">
        <v>3428000</v>
      </c>
      <c r="I512" s="48">
        <v>2577333.34</v>
      </c>
      <c r="J512" s="48">
        <v>0</v>
      </c>
      <c r="K512" s="48">
        <v>0</v>
      </c>
      <c r="L512" s="48">
        <v>0</v>
      </c>
      <c r="M512" s="48">
        <v>2271925</v>
      </c>
      <c r="N512" s="48">
        <v>2271925</v>
      </c>
      <c r="O512" s="48">
        <v>1156075</v>
      </c>
      <c r="P512" s="102">
        <f t="shared" si="16"/>
        <v>0.66275525087514586</v>
      </c>
      <c r="Q512" s="71"/>
      <c r="R512" s="71"/>
      <c r="S512" s="72"/>
      <c r="T512" s="72"/>
      <c r="U512" s="72"/>
      <c r="V512" s="72"/>
      <c r="W512" s="72"/>
      <c r="X512" s="73"/>
    </row>
    <row r="513" spans="1:24" ht="14.4" x14ac:dyDescent="0.2">
      <c r="A513" s="107" t="s">
        <v>698</v>
      </c>
      <c r="B513" s="107" t="s">
        <v>699</v>
      </c>
      <c r="C513" s="98" t="str">
        <f t="shared" si="15"/>
        <v>21375105 MUSEO DR. RAFAEL ANGEL CALDERON GUARDIA</v>
      </c>
      <c r="D513" s="49" t="s">
        <v>686</v>
      </c>
      <c r="E513" s="49" t="s">
        <v>186</v>
      </c>
      <c r="F513" s="49" t="s">
        <v>187</v>
      </c>
      <c r="G513" s="48">
        <v>20000</v>
      </c>
      <c r="H513" s="48">
        <v>20000</v>
      </c>
      <c r="I513" s="48">
        <v>15000</v>
      </c>
      <c r="J513" s="48">
        <v>0</v>
      </c>
      <c r="K513" s="48">
        <v>0</v>
      </c>
      <c r="L513" s="48">
        <v>0</v>
      </c>
      <c r="M513" s="48">
        <v>0</v>
      </c>
      <c r="N513" s="48">
        <v>0</v>
      </c>
      <c r="O513" s="48">
        <v>20000</v>
      </c>
      <c r="P513" s="102">
        <f t="shared" si="16"/>
        <v>0</v>
      </c>
      <c r="Q513" s="71"/>
      <c r="R513" s="71"/>
      <c r="S513" s="72"/>
      <c r="T513" s="72"/>
      <c r="U513" s="72"/>
      <c r="V513" s="72"/>
      <c r="W513" s="72"/>
      <c r="X513" s="73"/>
    </row>
    <row r="514" spans="1:24" ht="14.4" x14ac:dyDescent="0.2">
      <c r="A514" s="107" t="s">
        <v>698</v>
      </c>
      <c r="B514" s="107" t="s">
        <v>699</v>
      </c>
      <c r="C514" s="98" t="str">
        <f t="shared" si="15"/>
        <v>21375105 MUSEO DR. RAFAEL ANGEL CALDERON GUARDIA</v>
      </c>
      <c r="D514" s="49" t="s">
        <v>686</v>
      </c>
      <c r="E514" s="49" t="s">
        <v>188</v>
      </c>
      <c r="F514" s="49" t="s">
        <v>189</v>
      </c>
      <c r="G514" s="48">
        <v>6000000</v>
      </c>
      <c r="H514" s="48">
        <v>6000000</v>
      </c>
      <c r="I514" s="48">
        <v>3500000</v>
      </c>
      <c r="J514" s="48">
        <v>0</v>
      </c>
      <c r="K514" s="48">
        <v>0</v>
      </c>
      <c r="L514" s="48">
        <v>0</v>
      </c>
      <c r="M514" s="48">
        <v>1737328.1</v>
      </c>
      <c r="N514" s="48">
        <v>1703209.39</v>
      </c>
      <c r="O514" s="48">
        <v>4262671.9000000004</v>
      </c>
      <c r="P514" s="102">
        <f t="shared" si="16"/>
        <v>0.28955468333333334</v>
      </c>
      <c r="Q514" s="71"/>
      <c r="R514" s="71"/>
      <c r="S514" s="72"/>
      <c r="T514" s="72"/>
      <c r="U514" s="72"/>
      <c r="V514" s="72"/>
      <c r="W514" s="72"/>
      <c r="X514" s="73"/>
    </row>
    <row r="515" spans="1:24" ht="14.4" x14ac:dyDescent="0.2">
      <c r="A515" s="107" t="s">
        <v>698</v>
      </c>
      <c r="B515" s="107" t="s">
        <v>699</v>
      </c>
      <c r="C515" s="98" t="str">
        <f t="shared" si="15"/>
        <v>21375105 MUSEO DR. RAFAEL ANGEL CALDERON GUARDIA</v>
      </c>
      <c r="D515" s="49" t="s">
        <v>686</v>
      </c>
      <c r="E515" s="49" t="s">
        <v>190</v>
      </c>
      <c r="F515" s="49" t="s">
        <v>191</v>
      </c>
      <c r="G515" s="48">
        <v>4600000</v>
      </c>
      <c r="H515" s="48">
        <v>4600000</v>
      </c>
      <c r="I515" s="48">
        <v>3479914.73</v>
      </c>
      <c r="J515" s="48">
        <v>0</v>
      </c>
      <c r="K515" s="48">
        <v>0</v>
      </c>
      <c r="L515" s="48">
        <v>0</v>
      </c>
      <c r="M515" s="48">
        <v>2359829.5</v>
      </c>
      <c r="N515" s="48">
        <v>2359829.5</v>
      </c>
      <c r="O515" s="48">
        <v>2240170.5</v>
      </c>
      <c r="P515" s="102">
        <f t="shared" si="16"/>
        <v>0.51300641304347827</v>
      </c>
      <c r="Q515" s="71"/>
      <c r="R515" s="71"/>
      <c r="S515" s="72"/>
      <c r="T515" s="72"/>
      <c r="U515" s="72"/>
      <c r="V515" s="72"/>
      <c r="W515" s="72"/>
      <c r="X515" s="73"/>
    </row>
    <row r="516" spans="1:24" ht="14.4" x14ac:dyDescent="0.2">
      <c r="A516" s="107" t="s">
        <v>698</v>
      </c>
      <c r="B516" s="107" t="s">
        <v>699</v>
      </c>
      <c r="C516" s="98" t="str">
        <f t="shared" si="15"/>
        <v>21375105 MUSEO DR. RAFAEL ANGEL CALDERON GUARDIA</v>
      </c>
      <c r="D516" s="49" t="s">
        <v>686</v>
      </c>
      <c r="E516" s="49" t="s">
        <v>192</v>
      </c>
      <c r="F516" s="49" t="s">
        <v>193</v>
      </c>
      <c r="G516" s="48">
        <v>1850000</v>
      </c>
      <c r="H516" s="48">
        <v>1850000</v>
      </c>
      <c r="I516" s="48">
        <v>1664639.67</v>
      </c>
      <c r="J516" s="48">
        <v>0</v>
      </c>
      <c r="K516" s="48">
        <v>0</v>
      </c>
      <c r="L516" s="48">
        <v>0</v>
      </c>
      <c r="M516" s="48">
        <v>1267715.3700000001</v>
      </c>
      <c r="N516" s="48">
        <v>1267715.3700000001</v>
      </c>
      <c r="O516" s="48">
        <v>582284.63</v>
      </c>
      <c r="P516" s="102">
        <f t="shared" si="16"/>
        <v>0.68525155135135141</v>
      </c>
      <c r="Q516" s="71"/>
      <c r="R516" s="71"/>
      <c r="S516" s="72"/>
      <c r="T516" s="72"/>
      <c r="U516" s="72"/>
      <c r="V516" s="72"/>
      <c r="W516" s="72"/>
      <c r="X516" s="73"/>
    </row>
    <row r="517" spans="1:24" ht="14.4" x14ac:dyDescent="0.2">
      <c r="A517" s="107" t="s">
        <v>698</v>
      </c>
      <c r="B517" s="107" t="s">
        <v>699</v>
      </c>
      <c r="C517" s="98" t="str">
        <f t="shared" si="15"/>
        <v>21375105 MUSEO DR. RAFAEL ANGEL CALDERON GUARDIA</v>
      </c>
      <c r="D517" s="49" t="s">
        <v>686</v>
      </c>
      <c r="E517" s="49" t="s">
        <v>194</v>
      </c>
      <c r="F517" s="49" t="s">
        <v>195</v>
      </c>
      <c r="G517" s="48">
        <v>90000</v>
      </c>
      <c r="H517" s="48">
        <v>90000</v>
      </c>
      <c r="I517" s="48">
        <v>85993</v>
      </c>
      <c r="J517" s="48">
        <v>0</v>
      </c>
      <c r="K517" s="48">
        <v>0</v>
      </c>
      <c r="L517" s="48">
        <v>0</v>
      </c>
      <c r="M517" s="48">
        <v>85993</v>
      </c>
      <c r="N517" s="48">
        <v>85993</v>
      </c>
      <c r="O517" s="48">
        <v>4007</v>
      </c>
      <c r="P517" s="102">
        <f t="shared" si="16"/>
        <v>0.95547777777777776</v>
      </c>
      <c r="Q517" s="71"/>
      <c r="R517" s="71"/>
      <c r="S517" s="72"/>
      <c r="T517" s="72"/>
      <c r="U517" s="72"/>
      <c r="V517" s="72"/>
      <c r="W517" s="72"/>
      <c r="X517" s="73"/>
    </row>
    <row r="518" spans="1:24" ht="14.4" x14ac:dyDescent="0.2">
      <c r="A518" s="107" t="s">
        <v>698</v>
      </c>
      <c r="B518" s="107" t="s">
        <v>699</v>
      </c>
      <c r="C518" s="98" t="str">
        <f t="shared" ref="C518:C581" si="17">+CONCATENATE(A518," ",B518)</f>
        <v>21375105 MUSEO DR. RAFAEL ANGEL CALDERON GUARDIA</v>
      </c>
      <c r="D518" s="49" t="s">
        <v>686</v>
      </c>
      <c r="E518" s="49" t="s">
        <v>198</v>
      </c>
      <c r="F518" s="49" t="s">
        <v>199</v>
      </c>
      <c r="G518" s="48">
        <v>1000000</v>
      </c>
      <c r="H518" s="48">
        <v>1000000</v>
      </c>
      <c r="I518" s="48">
        <v>821000</v>
      </c>
      <c r="J518" s="48">
        <v>0</v>
      </c>
      <c r="K518" s="48">
        <v>0</v>
      </c>
      <c r="L518" s="48">
        <v>0</v>
      </c>
      <c r="M518" s="48">
        <v>793115.93</v>
      </c>
      <c r="N518" s="48">
        <v>793115.93</v>
      </c>
      <c r="O518" s="48">
        <v>206884.07</v>
      </c>
      <c r="P518" s="102">
        <f t="shared" ref="P518:P581" si="18">+IFERROR(M518/H518,0)</f>
        <v>0.79311593000000002</v>
      </c>
      <c r="Q518" s="71"/>
      <c r="R518" s="71"/>
      <c r="S518" s="72"/>
      <c r="T518" s="72"/>
      <c r="U518" s="72"/>
      <c r="V518" s="72"/>
      <c r="W518" s="72"/>
      <c r="X518" s="73"/>
    </row>
    <row r="519" spans="1:24" ht="14.4" x14ac:dyDescent="0.2">
      <c r="A519" s="107" t="s">
        <v>698</v>
      </c>
      <c r="B519" s="107" t="s">
        <v>699</v>
      </c>
      <c r="C519" s="98" t="str">
        <f t="shared" si="17"/>
        <v>21375105 MUSEO DR. RAFAEL ANGEL CALDERON GUARDIA</v>
      </c>
      <c r="D519" s="49" t="s">
        <v>686</v>
      </c>
      <c r="E519" s="49" t="s">
        <v>204</v>
      </c>
      <c r="F519" s="49" t="s">
        <v>205</v>
      </c>
      <c r="G519" s="48">
        <v>700000</v>
      </c>
      <c r="H519" s="48">
        <v>700000</v>
      </c>
      <c r="I519" s="48">
        <v>700000</v>
      </c>
      <c r="J519" s="48">
        <v>0</v>
      </c>
      <c r="K519" s="48">
        <v>0</v>
      </c>
      <c r="L519" s="48">
        <v>0</v>
      </c>
      <c r="M519" s="48">
        <v>333317.8</v>
      </c>
      <c r="N519" s="48">
        <v>333317.8</v>
      </c>
      <c r="O519" s="48">
        <v>366682.2</v>
      </c>
      <c r="P519" s="102">
        <f t="shared" si="18"/>
        <v>0.47616828571428571</v>
      </c>
      <c r="Q519" s="71"/>
      <c r="R519" s="71"/>
      <c r="S519" s="72"/>
      <c r="T519" s="72"/>
      <c r="U519" s="72"/>
      <c r="V519" s="72"/>
      <c r="W519" s="72"/>
      <c r="X519" s="73"/>
    </row>
    <row r="520" spans="1:24" ht="14.4" x14ac:dyDescent="0.2">
      <c r="A520" s="107" t="s">
        <v>698</v>
      </c>
      <c r="B520" s="107" t="s">
        <v>699</v>
      </c>
      <c r="C520" s="98" t="str">
        <f t="shared" si="17"/>
        <v>21375105 MUSEO DR. RAFAEL ANGEL CALDERON GUARDIA</v>
      </c>
      <c r="D520" s="49" t="s">
        <v>686</v>
      </c>
      <c r="E520" s="49" t="s">
        <v>206</v>
      </c>
      <c r="F520" s="49" t="s">
        <v>207</v>
      </c>
      <c r="G520" s="48">
        <v>60000</v>
      </c>
      <c r="H520" s="48">
        <v>60000</v>
      </c>
      <c r="I520" s="48">
        <v>57646.67</v>
      </c>
      <c r="J520" s="48">
        <v>0</v>
      </c>
      <c r="K520" s="48">
        <v>0</v>
      </c>
      <c r="L520" s="48">
        <v>0</v>
      </c>
      <c r="M520" s="48">
        <v>55288.639999999999</v>
      </c>
      <c r="N520" s="48">
        <v>55288.639999999999</v>
      </c>
      <c r="O520" s="48">
        <v>4711.3599999999997</v>
      </c>
      <c r="P520" s="102">
        <f t="shared" si="18"/>
        <v>0.92147733333333337</v>
      </c>
      <c r="Q520" s="71"/>
      <c r="R520" s="71"/>
      <c r="S520" s="72"/>
      <c r="T520" s="72"/>
      <c r="U520" s="72"/>
      <c r="V520" s="72"/>
      <c r="W520" s="72"/>
      <c r="X520" s="73"/>
    </row>
    <row r="521" spans="1:24" ht="14.4" x14ac:dyDescent="0.2">
      <c r="A521" s="107" t="s">
        <v>698</v>
      </c>
      <c r="B521" s="107" t="s">
        <v>699</v>
      </c>
      <c r="C521" s="98" t="str">
        <f t="shared" si="17"/>
        <v>21375105 MUSEO DR. RAFAEL ANGEL CALDERON GUARDIA</v>
      </c>
      <c r="D521" s="49" t="s">
        <v>686</v>
      </c>
      <c r="E521" s="49" t="s">
        <v>208</v>
      </c>
      <c r="F521" s="49" t="s">
        <v>209</v>
      </c>
      <c r="G521" s="48">
        <v>82308491</v>
      </c>
      <c r="H521" s="48">
        <v>82308491</v>
      </c>
      <c r="I521" s="48">
        <v>61731368.25</v>
      </c>
      <c r="J521" s="48">
        <v>0</v>
      </c>
      <c r="K521" s="48">
        <v>0</v>
      </c>
      <c r="L521" s="48">
        <v>0</v>
      </c>
      <c r="M521" s="48">
        <v>41240117.469999999</v>
      </c>
      <c r="N521" s="48">
        <v>36702275.68</v>
      </c>
      <c r="O521" s="48">
        <v>41068373.530000001</v>
      </c>
      <c r="P521" s="102">
        <f t="shared" si="18"/>
        <v>0.5010432941845574</v>
      </c>
      <c r="Q521" s="71"/>
      <c r="R521" s="71"/>
      <c r="S521" s="72"/>
      <c r="T521" s="72"/>
      <c r="U521" s="72"/>
      <c r="V521" s="72"/>
      <c r="W521" s="72"/>
      <c r="X521" s="73"/>
    </row>
    <row r="522" spans="1:24" ht="14.4" x14ac:dyDescent="0.2">
      <c r="A522" s="107" t="s">
        <v>698</v>
      </c>
      <c r="B522" s="107" t="s">
        <v>699</v>
      </c>
      <c r="C522" s="98" t="str">
        <f t="shared" si="17"/>
        <v>21375105 MUSEO DR. RAFAEL ANGEL CALDERON GUARDIA</v>
      </c>
      <c r="D522" s="49" t="s">
        <v>686</v>
      </c>
      <c r="E522" s="49" t="s">
        <v>220</v>
      </c>
      <c r="F522" s="49" t="s">
        <v>221</v>
      </c>
      <c r="G522" s="48">
        <v>82000000</v>
      </c>
      <c r="H522" s="48">
        <v>82000000</v>
      </c>
      <c r="I522" s="48">
        <v>61500000</v>
      </c>
      <c r="J522" s="48">
        <v>0</v>
      </c>
      <c r="K522" s="48">
        <v>0</v>
      </c>
      <c r="L522" s="48">
        <v>0</v>
      </c>
      <c r="M522" s="48">
        <v>41166667.469999999</v>
      </c>
      <c r="N522" s="48">
        <v>36628825.68</v>
      </c>
      <c r="O522" s="48">
        <v>40833332.530000001</v>
      </c>
      <c r="P522" s="102">
        <f t="shared" si="18"/>
        <v>0.50203253012195126</v>
      </c>
      <c r="Q522" s="71"/>
      <c r="R522" s="71"/>
      <c r="S522" s="72"/>
      <c r="T522" s="72"/>
      <c r="U522" s="72"/>
      <c r="V522" s="72"/>
      <c r="W522" s="72"/>
      <c r="X522" s="73"/>
    </row>
    <row r="523" spans="1:24" ht="14.4" x14ac:dyDescent="0.2">
      <c r="A523" s="107" t="s">
        <v>698</v>
      </c>
      <c r="B523" s="107" t="s">
        <v>699</v>
      </c>
      <c r="C523" s="98" t="str">
        <f t="shared" si="17"/>
        <v>21375105 MUSEO DR. RAFAEL ANGEL CALDERON GUARDIA</v>
      </c>
      <c r="D523" s="49" t="s">
        <v>686</v>
      </c>
      <c r="E523" s="49" t="s">
        <v>222</v>
      </c>
      <c r="F523" s="49" t="s">
        <v>223</v>
      </c>
      <c r="G523" s="48">
        <v>308491</v>
      </c>
      <c r="H523" s="48">
        <v>308491</v>
      </c>
      <c r="I523" s="48">
        <v>231368.25</v>
      </c>
      <c r="J523" s="48">
        <v>0</v>
      </c>
      <c r="K523" s="48">
        <v>0</v>
      </c>
      <c r="L523" s="48">
        <v>0</v>
      </c>
      <c r="M523" s="48">
        <v>73450</v>
      </c>
      <c r="N523" s="48">
        <v>73450</v>
      </c>
      <c r="O523" s="48">
        <v>235041</v>
      </c>
      <c r="P523" s="102">
        <f t="shared" si="18"/>
        <v>0.23809446628913</v>
      </c>
      <c r="Q523" s="71"/>
      <c r="R523" s="71"/>
      <c r="S523" s="72"/>
      <c r="T523" s="72"/>
      <c r="U523" s="72"/>
      <c r="V523" s="72"/>
      <c r="W523" s="72"/>
      <c r="X523" s="73"/>
    </row>
    <row r="524" spans="1:24" ht="14.4" x14ac:dyDescent="0.2">
      <c r="A524" s="107" t="s">
        <v>698</v>
      </c>
      <c r="B524" s="107" t="s">
        <v>699</v>
      </c>
      <c r="C524" s="98" t="str">
        <f t="shared" si="17"/>
        <v>21375105 MUSEO DR. RAFAEL ANGEL CALDERON GUARDIA</v>
      </c>
      <c r="D524" s="49" t="s">
        <v>686</v>
      </c>
      <c r="E524" s="49" t="s">
        <v>224</v>
      </c>
      <c r="F524" s="49" t="s">
        <v>225</v>
      </c>
      <c r="G524" s="48">
        <v>850000</v>
      </c>
      <c r="H524" s="48">
        <v>1150000</v>
      </c>
      <c r="I524" s="48">
        <v>817650</v>
      </c>
      <c r="J524" s="48">
        <v>0</v>
      </c>
      <c r="K524" s="48">
        <v>0</v>
      </c>
      <c r="L524" s="48">
        <v>0</v>
      </c>
      <c r="M524" s="48">
        <v>692843.16</v>
      </c>
      <c r="N524" s="48">
        <v>692843.16</v>
      </c>
      <c r="O524" s="48">
        <v>457156.84</v>
      </c>
      <c r="P524" s="102">
        <f t="shared" si="18"/>
        <v>0.60247231304347826</v>
      </c>
      <c r="Q524" s="71"/>
      <c r="R524" s="71"/>
      <c r="S524" s="72"/>
      <c r="T524" s="72"/>
      <c r="U524" s="72"/>
      <c r="V524" s="72"/>
      <c r="W524" s="72"/>
      <c r="X524" s="73"/>
    </row>
    <row r="525" spans="1:24" ht="14.4" x14ac:dyDescent="0.2">
      <c r="A525" s="107" t="s">
        <v>698</v>
      </c>
      <c r="B525" s="107" t="s">
        <v>699</v>
      </c>
      <c r="C525" s="98" t="str">
        <f t="shared" si="17"/>
        <v>21375105 MUSEO DR. RAFAEL ANGEL CALDERON GUARDIA</v>
      </c>
      <c r="D525" s="49" t="s">
        <v>686</v>
      </c>
      <c r="E525" s="49" t="s">
        <v>226</v>
      </c>
      <c r="F525" s="49" t="s">
        <v>227</v>
      </c>
      <c r="G525" s="48">
        <v>50000</v>
      </c>
      <c r="H525" s="48">
        <v>50000</v>
      </c>
      <c r="I525" s="48">
        <v>37500</v>
      </c>
      <c r="J525" s="48">
        <v>0</v>
      </c>
      <c r="K525" s="48">
        <v>0</v>
      </c>
      <c r="L525" s="48">
        <v>0</v>
      </c>
      <c r="M525" s="48">
        <v>10143.16</v>
      </c>
      <c r="N525" s="48">
        <v>10143.16</v>
      </c>
      <c r="O525" s="48">
        <v>39856.839999999997</v>
      </c>
      <c r="P525" s="102">
        <f t="shared" si="18"/>
        <v>0.20286319999999999</v>
      </c>
      <c r="Q525" s="71"/>
      <c r="R525" s="71"/>
      <c r="S525" s="72"/>
      <c r="T525" s="72"/>
      <c r="U525" s="72"/>
      <c r="V525" s="72"/>
      <c r="W525" s="72"/>
      <c r="X525" s="73"/>
    </row>
    <row r="526" spans="1:24" ht="14.4" x14ac:dyDescent="0.2">
      <c r="A526" s="107" t="s">
        <v>698</v>
      </c>
      <c r="B526" s="107" t="s">
        <v>699</v>
      </c>
      <c r="C526" s="98" t="str">
        <f t="shared" si="17"/>
        <v>21375105 MUSEO DR. RAFAEL ANGEL CALDERON GUARDIA</v>
      </c>
      <c r="D526" s="49" t="s">
        <v>686</v>
      </c>
      <c r="E526" s="49" t="s">
        <v>228</v>
      </c>
      <c r="F526" s="49" t="s">
        <v>229</v>
      </c>
      <c r="G526" s="48">
        <v>800000</v>
      </c>
      <c r="H526" s="48">
        <v>1100000</v>
      </c>
      <c r="I526" s="48">
        <v>780150</v>
      </c>
      <c r="J526" s="48">
        <v>0</v>
      </c>
      <c r="K526" s="48">
        <v>0</v>
      </c>
      <c r="L526" s="48">
        <v>0</v>
      </c>
      <c r="M526" s="48">
        <v>682700</v>
      </c>
      <c r="N526" s="48">
        <v>682700</v>
      </c>
      <c r="O526" s="48">
        <v>417300</v>
      </c>
      <c r="P526" s="102">
        <f t="shared" si="18"/>
        <v>0.62063636363636365</v>
      </c>
      <c r="Q526" s="71"/>
      <c r="R526" s="71"/>
      <c r="S526" s="72"/>
      <c r="T526" s="72"/>
      <c r="U526" s="72"/>
      <c r="V526" s="72"/>
      <c r="W526" s="72"/>
      <c r="X526" s="73"/>
    </row>
    <row r="527" spans="1:24" ht="14.4" x14ac:dyDescent="0.2">
      <c r="A527" s="107" t="s">
        <v>698</v>
      </c>
      <c r="B527" s="107" t="s">
        <v>699</v>
      </c>
      <c r="C527" s="98" t="str">
        <f t="shared" si="17"/>
        <v>21375105 MUSEO DR. RAFAEL ANGEL CALDERON GUARDIA</v>
      </c>
      <c r="D527" s="49" t="s">
        <v>686</v>
      </c>
      <c r="E527" s="49" t="s">
        <v>234</v>
      </c>
      <c r="F527" s="49" t="s">
        <v>235</v>
      </c>
      <c r="G527" s="48">
        <v>6000000</v>
      </c>
      <c r="H527" s="48">
        <v>5700000</v>
      </c>
      <c r="I527" s="48">
        <v>4026266.59</v>
      </c>
      <c r="J527" s="48">
        <v>0</v>
      </c>
      <c r="K527" s="48">
        <v>0</v>
      </c>
      <c r="L527" s="48">
        <v>0</v>
      </c>
      <c r="M527" s="48">
        <v>1162638</v>
      </c>
      <c r="N527" s="48">
        <v>1162638</v>
      </c>
      <c r="O527" s="48">
        <v>4537362</v>
      </c>
      <c r="P527" s="102">
        <f t="shared" si="18"/>
        <v>0.20397157894736842</v>
      </c>
      <c r="Q527" s="71"/>
      <c r="R527" s="71"/>
      <c r="S527" s="72"/>
      <c r="T527" s="72"/>
      <c r="U527" s="72"/>
      <c r="V527" s="72"/>
      <c r="W527" s="72"/>
      <c r="X527" s="73"/>
    </row>
    <row r="528" spans="1:24" ht="14.4" x14ac:dyDescent="0.2">
      <c r="A528" s="107" t="s">
        <v>698</v>
      </c>
      <c r="B528" s="107" t="s">
        <v>699</v>
      </c>
      <c r="C528" s="98" t="str">
        <f t="shared" si="17"/>
        <v>21375105 MUSEO DR. RAFAEL ANGEL CALDERON GUARDIA</v>
      </c>
      <c r="D528" s="49" t="s">
        <v>686</v>
      </c>
      <c r="E528" s="49" t="s">
        <v>236</v>
      </c>
      <c r="F528" s="49" t="s">
        <v>237</v>
      </c>
      <c r="G528" s="48">
        <v>6000000</v>
      </c>
      <c r="H528" s="48">
        <v>5700000</v>
      </c>
      <c r="I528" s="48">
        <v>4026266.59</v>
      </c>
      <c r="J528" s="48">
        <v>0</v>
      </c>
      <c r="K528" s="48">
        <v>0</v>
      </c>
      <c r="L528" s="48">
        <v>0</v>
      </c>
      <c r="M528" s="48">
        <v>1162638</v>
      </c>
      <c r="N528" s="48">
        <v>1162638</v>
      </c>
      <c r="O528" s="48">
        <v>4537362</v>
      </c>
      <c r="P528" s="102">
        <f t="shared" si="18"/>
        <v>0.20397157894736842</v>
      </c>
      <c r="Q528" s="71"/>
      <c r="R528" s="71"/>
      <c r="S528" s="72"/>
      <c r="T528" s="72"/>
      <c r="U528" s="72"/>
      <c r="V528" s="72"/>
      <c r="W528" s="72"/>
      <c r="X528" s="73"/>
    </row>
    <row r="529" spans="1:24" ht="14.4" x14ac:dyDescent="0.2">
      <c r="A529" s="107" t="s">
        <v>698</v>
      </c>
      <c r="B529" s="107" t="s">
        <v>699</v>
      </c>
      <c r="C529" s="98" t="str">
        <f t="shared" si="17"/>
        <v>21375105 MUSEO DR. RAFAEL ANGEL CALDERON GUARDIA</v>
      </c>
      <c r="D529" s="49" t="s">
        <v>686</v>
      </c>
      <c r="E529" s="49" t="s">
        <v>246</v>
      </c>
      <c r="F529" s="49" t="s">
        <v>247</v>
      </c>
      <c r="G529" s="48">
        <v>850000</v>
      </c>
      <c r="H529" s="48">
        <v>850000</v>
      </c>
      <c r="I529" s="48">
        <v>647022</v>
      </c>
      <c r="J529" s="48">
        <v>0</v>
      </c>
      <c r="K529" s="48">
        <v>0</v>
      </c>
      <c r="L529" s="48">
        <v>0</v>
      </c>
      <c r="M529" s="48">
        <v>609522</v>
      </c>
      <c r="N529" s="48">
        <v>609522</v>
      </c>
      <c r="O529" s="48">
        <v>240478</v>
      </c>
      <c r="P529" s="102">
        <f t="shared" si="18"/>
        <v>0.71708470588235296</v>
      </c>
      <c r="Q529" s="71"/>
      <c r="R529" s="71"/>
      <c r="S529" s="72"/>
      <c r="T529" s="72"/>
      <c r="U529" s="72"/>
      <c r="V529" s="72"/>
      <c r="W529" s="72"/>
      <c r="X529" s="73"/>
    </row>
    <row r="530" spans="1:24" ht="14.4" x14ac:dyDescent="0.2">
      <c r="A530" s="107" t="s">
        <v>698</v>
      </c>
      <c r="B530" s="107" t="s">
        <v>699</v>
      </c>
      <c r="C530" s="98" t="str">
        <f t="shared" si="17"/>
        <v>21375105 MUSEO DR. RAFAEL ANGEL CALDERON GUARDIA</v>
      </c>
      <c r="D530" s="49" t="s">
        <v>686</v>
      </c>
      <c r="E530" s="49" t="s">
        <v>254</v>
      </c>
      <c r="F530" s="49" t="s">
        <v>255</v>
      </c>
      <c r="G530" s="48">
        <v>800000</v>
      </c>
      <c r="H530" s="48">
        <v>800000</v>
      </c>
      <c r="I530" s="48">
        <v>609522</v>
      </c>
      <c r="J530" s="48">
        <v>0</v>
      </c>
      <c r="K530" s="48">
        <v>0</v>
      </c>
      <c r="L530" s="48">
        <v>0</v>
      </c>
      <c r="M530" s="48">
        <v>609522</v>
      </c>
      <c r="N530" s="48">
        <v>609522</v>
      </c>
      <c r="O530" s="48">
        <v>190478</v>
      </c>
      <c r="P530" s="102">
        <f t="shared" si="18"/>
        <v>0.76190250000000004</v>
      </c>
      <c r="Q530" s="71"/>
      <c r="R530" s="71"/>
      <c r="S530" s="72"/>
      <c r="T530" s="72"/>
      <c r="U530" s="72"/>
      <c r="V530" s="72"/>
      <c r="W530" s="72"/>
      <c r="X530" s="73"/>
    </row>
    <row r="531" spans="1:24" ht="14.4" x14ac:dyDescent="0.2">
      <c r="A531" s="107" t="s">
        <v>698</v>
      </c>
      <c r="B531" s="107" t="s">
        <v>699</v>
      </c>
      <c r="C531" s="98" t="str">
        <f t="shared" si="17"/>
        <v>21375105 MUSEO DR. RAFAEL ANGEL CALDERON GUARDIA</v>
      </c>
      <c r="D531" s="49" t="s">
        <v>686</v>
      </c>
      <c r="E531" s="49" t="s">
        <v>262</v>
      </c>
      <c r="F531" s="49" t="s">
        <v>263</v>
      </c>
      <c r="G531" s="48">
        <v>50000</v>
      </c>
      <c r="H531" s="48">
        <v>50000</v>
      </c>
      <c r="I531" s="48">
        <v>37500</v>
      </c>
      <c r="J531" s="48">
        <v>0</v>
      </c>
      <c r="K531" s="48">
        <v>0</v>
      </c>
      <c r="L531" s="48">
        <v>0</v>
      </c>
      <c r="M531" s="48">
        <v>0</v>
      </c>
      <c r="N531" s="48">
        <v>0</v>
      </c>
      <c r="O531" s="48">
        <v>50000</v>
      </c>
      <c r="P531" s="102">
        <f t="shared" si="18"/>
        <v>0</v>
      </c>
      <c r="Q531" s="71"/>
      <c r="R531" s="71"/>
      <c r="S531" s="72"/>
      <c r="T531" s="72"/>
      <c r="U531" s="72"/>
      <c r="V531" s="72"/>
      <c r="W531" s="72"/>
      <c r="X531" s="73"/>
    </row>
    <row r="532" spans="1:24" ht="14.4" x14ac:dyDescent="0.2">
      <c r="A532" s="107" t="s">
        <v>698</v>
      </c>
      <c r="B532" s="107" t="s">
        <v>699</v>
      </c>
      <c r="C532" s="98" t="str">
        <f t="shared" si="17"/>
        <v>21375105 MUSEO DR. RAFAEL ANGEL CALDERON GUARDIA</v>
      </c>
      <c r="D532" s="49" t="s">
        <v>686</v>
      </c>
      <c r="E532" s="49" t="s">
        <v>278</v>
      </c>
      <c r="F532" s="49" t="s">
        <v>279</v>
      </c>
      <c r="G532" s="48">
        <v>2471934</v>
      </c>
      <c r="H532" s="48">
        <v>2471934</v>
      </c>
      <c r="I532" s="48">
        <v>1812124.17</v>
      </c>
      <c r="J532" s="48">
        <v>0</v>
      </c>
      <c r="K532" s="48">
        <v>0</v>
      </c>
      <c r="L532" s="48">
        <v>0</v>
      </c>
      <c r="M532" s="48">
        <v>851652.04</v>
      </c>
      <c r="N532" s="48">
        <v>851652.04</v>
      </c>
      <c r="O532" s="48">
        <v>1620281.96</v>
      </c>
      <c r="P532" s="102">
        <f t="shared" si="18"/>
        <v>0.34452863223694485</v>
      </c>
      <c r="Q532" s="71"/>
      <c r="R532" s="71"/>
      <c r="S532" s="72"/>
      <c r="T532" s="72"/>
      <c r="U532" s="72"/>
      <c r="V532" s="72"/>
      <c r="W532" s="72"/>
      <c r="X532" s="73"/>
    </row>
    <row r="533" spans="1:24" ht="14.4" x14ac:dyDescent="0.2">
      <c r="A533" s="107" t="s">
        <v>698</v>
      </c>
      <c r="B533" s="107" t="s">
        <v>699</v>
      </c>
      <c r="C533" s="98" t="str">
        <f t="shared" si="17"/>
        <v>21375105 MUSEO DR. RAFAEL ANGEL CALDERON GUARDIA</v>
      </c>
      <c r="D533" s="49" t="s">
        <v>686</v>
      </c>
      <c r="E533" s="49" t="s">
        <v>280</v>
      </c>
      <c r="F533" s="49" t="s">
        <v>281</v>
      </c>
      <c r="G533" s="48">
        <v>400000</v>
      </c>
      <c r="H533" s="48">
        <v>825000</v>
      </c>
      <c r="I533" s="48">
        <v>522179</v>
      </c>
      <c r="J533" s="48">
        <v>0</v>
      </c>
      <c r="K533" s="48">
        <v>0</v>
      </c>
      <c r="L533" s="48">
        <v>0</v>
      </c>
      <c r="M533" s="48">
        <v>419284</v>
      </c>
      <c r="N533" s="48">
        <v>419284</v>
      </c>
      <c r="O533" s="48">
        <v>405716</v>
      </c>
      <c r="P533" s="102">
        <f t="shared" si="18"/>
        <v>0.50822303030303029</v>
      </c>
      <c r="Q533" s="71"/>
      <c r="R533" s="71"/>
      <c r="S533" s="72"/>
      <c r="T533" s="72"/>
      <c r="U533" s="72"/>
      <c r="V533" s="72"/>
      <c r="W533" s="72"/>
      <c r="X533" s="73"/>
    </row>
    <row r="534" spans="1:24" ht="14.4" x14ac:dyDescent="0.2">
      <c r="A534" s="107" t="s">
        <v>698</v>
      </c>
      <c r="B534" s="107" t="s">
        <v>699</v>
      </c>
      <c r="C534" s="98" t="str">
        <f t="shared" si="17"/>
        <v>21375105 MUSEO DR. RAFAEL ANGEL CALDERON GUARDIA</v>
      </c>
      <c r="D534" s="49" t="s">
        <v>686</v>
      </c>
      <c r="E534" s="49" t="s">
        <v>282</v>
      </c>
      <c r="F534" s="49" t="s">
        <v>283</v>
      </c>
      <c r="G534" s="48">
        <v>400000</v>
      </c>
      <c r="H534" s="48">
        <v>400000</v>
      </c>
      <c r="I534" s="48">
        <v>300000</v>
      </c>
      <c r="J534" s="48">
        <v>0</v>
      </c>
      <c r="K534" s="48">
        <v>0</v>
      </c>
      <c r="L534" s="48">
        <v>0</v>
      </c>
      <c r="M534" s="48">
        <v>197105</v>
      </c>
      <c r="N534" s="48">
        <v>197105</v>
      </c>
      <c r="O534" s="48">
        <v>202895</v>
      </c>
      <c r="P534" s="102">
        <f t="shared" si="18"/>
        <v>0.49276249999999999</v>
      </c>
      <c r="Q534" s="71"/>
      <c r="R534" s="71"/>
      <c r="S534" s="72"/>
      <c r="T534" s="72"/>
      <c r="U534" s="72"/>
      <c r="V534" s="72"/>
      <c r="W534" s="72"/>
      <c r="X534" s="73"/>
    </row>
    <row r="535" spans="1:24" ht="14.4" x14ac:dyDescent="0.2">
      <c r="A535" s="107" t="s">
        <v>698</v>
      </c>
      <c r="B535" s="107" t="s">
        <v>699</v>
      </c>
      <c r="C535" s="98" t="str">
        <f t="shared" si="17"/>
        <v>21375105 MUSEO DR. RAFAEL ANGEL CALDERON GUARDIA</v>
      </c>
      <c r="D535" s="49" t="s">
        <v>686</v>
      </c>
      <c r="E535" s="49" t="s">
        <v>286</v>
      </c>
      <c r="F535" s="49" t="s">
        <v>287</v>
      </c>
      <c r="G535" s="48">
        <v>0</v>
      </c>
      <c r="H535" s="48">
        <v>425000</v>
      </c>
      <c r="I535" s="48">
        <v>222179</v>
      </c>
      <c r="J535" s="48">
        <v>0</v>
      </c>
      <c r="K535" s="48">
        <v>0</v>
      </c>
      <c r="L535" s="48">
        <v>0</v>
      </c>
      <c r="M535" s="48">
        <v>222179</v>
      </c>
      <c r="N535" s="48">
        <v>222179</v>
      </c>
      <c r="O535" s="48">
        <v>202821</v>
      </c>
      <c r="P535" s="102">
        <f t="shared" si="18"/>
        <v>0.52277411764705883</v>
      </c>
      <c r="Q535" s="71"/>
      <c r="R535" s="71"/>
      <c r="S535" s="72"/>
      <c r="T535" s="72"/>
      <c r="U535" s="72"/>
      <c r="V535" s="72"/>
      <c r="W535" s="72"/>
      <c r="X535" s="73"/>
    </row>
    <row r="536" spans="1:24" ht="14.4" x14ac:dyDescent="0.2">
      <c r="A536" s="107" t="s">
        <v>698</v>
      </c>
      <c r="B536" s="107" t="s">
        <v>699</v>
      </c>
      <c r="C536" s="98" t="str">
        <f t="shared" si="17"/>
        <v>21375105 MUSEO DR. RAFAEL ANGEL CALDERON GUARDIA</v>
      </c>
      <c r="D536" s="49" t="s">
        <v>686</v>
      </c>
      <c r="E536" s="49" t="s">
        <v>296</v>
      </c>
      <c r="F536" s="49" t="s">
        <v>297</v>
      </c>
      <c r="G536" s="48">
        <v>471934</v>
      </c>
      <c r="H536" s="48">
        <v>771934</v>
      </c>
      <c r="I536" s="48">
        <v>503950.5</v>
      </c>
      <c r="J536" s="48">
        <v>0</v>
      </c>
      <c r="K536" s="48">
        <v>0</v>
      </c>
      <c r="L536" s="48">
        <v>0</v>
      </c>
      <c r="M536" s="48">
        <v>319022.15999999997</v>
      </c>
      <c r="N536" s="48">
        <v>319022.15999999997</v>
      </c>
      <c r="O536" s="48">
        <v>452911.84</v>
      </c>
      <c r="P536" s="102">
        <f t="shared" si="18"/>
        <v>0.41327647182272054</v>
      </c>
      <c r="Q536" s="71"/>
      <c r="R536" s="71"/>
      <c r="S536" s="72"/>
      <c r="T536" s="72"/>
      <c r="U536" s="72"/>
      <c r="V536" s="72"/>
      <c r="W536" s="72"/>
      <c r="X536" s="73"/>
    </row>
    <row r="537" spans="1:24" ht="14.4" x14ac:dyDescent="0.2">
      <c r="A537" s="107" t="s">
        <v>698</v>
      </c>
      <c r="B537" s="107" t="s">
        <v>699</v>
      </c>
      <c r="C537" s="98" t="str">
        <f t="shared" si="17"/>
        <v>21375105 MUSEO DR. RAFAEL ANGEL CALDERON GUARDIA</v>
      </c>
      <c r="D537" s="49" t="s">
        <v>686</v>
      </c>
      <c r="E537" s="49" t="s">
        <v>304</v>
      </c>
      <c r="F537" s="49" t="s">
        <v>305</v>
      </c>
      <c r="G537" s="48">
        <v>321934</v>
      </c>
      <c r="H537" s="48">
        <v>621934</v>
      </c>
      <c r="I537" s="48">
        <v>391450.5</v>
      </c>
      <c r="J537" s="48">
        <v>0</v>
      </c>
      <c r="K537" s="48">
        <v>0</v>
      </c>
      <c r="L537" s="48">
        <v>0</v>
      </c>
      <c r="M537" s="48">
        <v>208372.15</v>
      </c>
      <c r="N537" s="48">
        <v>208372.15</v>
      </c>
      <c r="O537" s="48">
        <v>413561.85</v>
      </c>
      <c r="P537" s="102">
        <f t="shared" si="18"/>
        <v>0.33503900735447811</v>
      </c>
      <c r="Q537" s="71"/>
      <c r="R537" s="71"/>
      <c r="S537" s="72"/>
      <c r="T537" s="72"/>
      <c r="U537" s="72"/>
      <c r="V537" s="72"/>
      <c r="W537" s="72"/>
      <c r="X537" s="73"/>
    </row>
    <row r="538" spans="1:24" ht="14.4" x14ac:dyDescent="0.2">
      <c r="A538" s="107" t="s">
        <v>698</v>
      </c>
      <c r="B538" s="107" t="s">
        <v>699</v>
      </c>
      <c r="C538" s="98" t="str">
        <f t="shared" si="17"/>
        <v>21375105 MUSEO DR. RAFAEL ANGEL CALDERON GUARDIA</v>
      </c>
      <c r="D538" s="49" t="s">
        <v>686</v>
      </c>
      <c r="E538" s="49" t="s">
        <v>310</v>
      </c>
      <c r="F538" s="49" t="s">
        <v>311</v>
      </c>
      <c r="G538" s="48">
        <v>150000</v>
      </c>
      <c r="H538" s="48">
        <v>150000</v>
      </c>
      <c r="I538" s="48">
        <v>112500</v>
      </c>
      <c r="J538" s="48">
        <v>0</v>
      </c>
      <c r="K538" s="48">
        <v>0</v>
      </c>
      <c r="L538" s="48">
        <v>0</v>
      </c>
      <c r="M538" s="48">
        <v>110650.01</v>
      </c>
      <c r="N538" s="48">
        <v>110650.01</v>
      </c>
      <c r="O538" s="48">
        <v>39349.99</v>
      </c>
      <c r="P538" s="102">
        <f t="shared" si="18"/>
        <v>0.73766673333333332</v>
      </c>
      <c r="Q538" s="71"/>
      <c r="R538" s="71"/>
      <c r="S538" s="72"/>
      <c r="T538" s="72"/>
      <c r="U538" s="72"/>
      <c r="V538" s="72"/>
      <c r="W538" s="72"/>
      <c r="X538" s="73"/>
    </row>
    <row r="539" spans="1:24" ht="14.4" x14ac:dyDescent="0.2">
      <c r="A539" s="107" t="s">
        <v>698</v>
      </c>
      <c r="B539" s="107" t="s">
        <v>699</v>
      </c>
      <c r="C539" s="98" t="str">
        <f t="shared" si="17"/>
        <v>21375105 MUSEO DR. RAFAEL ANGEL CALDERON GUARDIA</v>
      </c>
      <c r="D539" s="49" t="s">
        <v>686</v>
      </c>
      <c r="E539" s="49" t="s">
        <v>318</v>
      </c>
      <c r="F539" s="49" t="s">
        <v>319</v>
      </c>
      <c r="G539" s="48">
        <v>1600000</v>
      </c>
      <c r="H539" s="48">
        <v>875000</v>
      </c>
      <c r="I539" s="48">
        <v>785994.67</v>
      </c>
      <c r="J539" s="48">
        <v>0</v>
      </c>
      <c r="K539" s="48">
        <v>0</v>
      </c>
      <c r="L539" s="48">
        <v>0</v>
      </c>
      <c r="M539" s="48">
        <v>113345.88</v>
      </c>
      <c r="N539" s="48">
        <v>113345.88</v>
      </c>
      <c r="O539" s="48">
        <v>761654.12</v>
      </c>
      <c r="P539" s="102">
        <f t="shared" si="18"/>
        <v>0.12953814857142856</v>
      </c>
      <c r="Q539" s="71"/>
      <c r="R539" s="71"/>
      <c r="S539" s="72"/>
      <c r="T539" s="72"/>
      <c r="U539" s="72"/>
      <c r="V539" s="72"/>
      <c r="W539" s="72"/>
      <c r="X539" s="73"/>
    </row>
    <row r="540" spans="1:24" ht="14.4" x14ac:dyDescent="0.2">
      <c r="A540" s="107" t="s">
        <v>698</v>
      </c>
      <c r="B540" s="107" t="s">
        <v>699</v>
      </c>
      <c r="C540" s="98" t="str">
        <f t="shared" si="17"/>
        <v>21375105 MUSEO DR. RAFAEL ANGEL CALDERON GUARDIA</v>
      </c>
      <c r="D540" s="49" t="s">
        <v>686</v>
      </c>
      <c r="E540" s="49" t="s">
        <v>320</v>
      </c>
      <c r="F540" s="49" t="s">
        <v>321</v>
      </c>
      <c r="G540" s="48">
        <v>250000</v>
      </c>
      <c r="H540" s="48">
        <v>75000</v>
      </c>
      <c r="I540" s="48">
        <v>75000</v>
      </c>
      <c r="J540" s="48">
        <v>0</v>
      </c>
      <c r="K540" s="48">
        <v>0</v>
      </c>
      <c r="L540" s="48">
        <v>0</v>
      </c>
      <c r="M540" s="48">
        <v>52285.919999999998</v>
      </c>
      <c r="N540" s="48">
        <v>52285.919999999998</v>
      </c>
      <c r="O540" s="48">
        <v>22714.080000000002</v>
      </c>
      <c r="P540" s="102">
        <f t="shared" si="18"/>
        <v>0.69714560000000003</v>
      </c>
      <c r="Q540" s="71"/>
      <c r="R540" s="71"/>
      <c r="S540" s="72"/>
      <c r="T540" s="72"/>
      <c r="U540" s="72"/>
      <c r="V540" s="72"/>
      <c r="W540" s="72"/>
      <c r="X540" s="73"/>
    </row>
    <row r="541" spans="1:24" ht="14.4" x14ac:dyDescent="0.2">
      <c r="A541" s="107" t="s">
        <v>698</v>
      </c>
      <c r="B541" s="107" t="s">
        <v>699</v>
      </c>
      <c r="C541" s="98" t="str">
        <f t="shared" si="17"/>
        <v>21375105 MUSEO DR. RAFAEL ANGEL CALDERON GUARDIA</v>
      </c>
      <c r="D541" s="49" t="s">
        <v>686</v>
      </c>
      <c r="E541" s="49" t="s">
        <v>324</v>
      </c>
      <c r="F541" s="49" t="s">
        <v>325</v>
      </c>
      <c r="G541" s="48">
        <v>600000</v>
      </c>
      <c r="H541" s="48">
        <v>300000</v>
      </c>
      <c r="I541" s="48">
        <v>300000</v>
      </c>
      <c r="J541" s="48">
        <v>0</v>
      </c>
      <c r="K541" s="48">
        <v>0</v>
      </c>
      <c r="L541" s="48">
        <v>0</v>
      </c>
      <c r="M541" s="48">
        <v>21100</v>
      </c>
      <c r="N541" s="48">
        <v>21100</v>
      </c>
      <c r="O541" s="48">
        <v>278900</v>
      </c>
      <c r="P541" s="102">
        <f t="shared" si="18"/>
        <v>7.0333333333333331E-2</v>
      </c>
      <c r="Q541" s="71"/>
      <c r="R541" s="71"/>
      <c r="S541" s="72"/>
      <c r="T541" s="72"/>
      <c r="U541" s="72"/>
      <c r="V541" s="72"/>
      <c r="W541" s="72"/>
      <c r="X541" s="73"/>
    </row>
    <row r="542" spans="1:24" ht="14.4" x14ac:dyDescent="0.2">
      <c r="A542" s="107" t="s">
        <v>698</v>
      </c>
      <c r="B542" s="107" t="s">
        <v>699</v>
      </c>
      <c r="C542" s="98" t="str">
        <f t="shared" si="17"/>
        <v>21375105 MUSEO DR. RAFAEL ANGEL CALDERON GUARDIA</v>
      </c>
      <c r="D542" s="49" t="s">
        <v>686</v>
      </c>
      <c r="E542" s="49" t="s">
        <v>328</v>
      </c>
      <c r="F542" s="49" t="s">
        <v>329</v>
      </c>
      <c r="G542" s="48">
        <v>750000</v>
      </c>
      <c r="H542" s="48">
        <v>500000</v>
      </c>
      <c r="I542" s="48">
        <v>410994.67</v>
      </c>
      <c r="J542" s="48">
        <v>0</v>
      </c>
      <c r="K542" s="48">
        <v>0</v>
      </c>
      <c r="L542" s="48">
        <v>0</v>
      </c>
      <c r="M542" s="48">
        <v>39959.96</v>
      </c>
      <c r="N542" s="48">
        <v>39959.96</v>
      </c>
      <c r="O542" s="48">
        <v>460040.04</v>
      </c>
      <c r="P542" s="102">
        <f t="shared" si="18"/>
        <v>7.9919919999999992E-2</v>
      </c>
      <c r="Q542" s="71"/>
      <c r="R542" s="71"/>
      <c r="S542" s="72"/>
      <c r="T542" s="72"/>
      <c r="U542" s="72"/>
      <c r="V542" s="72"/>
      <c r="W542" s="72"/>
      <c r="X542" s="73"/>
    </row>
    <row r="543" spans="1:24" ht="14.4" x14ac:dyDescent="0.2">
      <c r="A543" s="107" t="s">
        <v>698</v>
      </c>
      <c r="B543" s="107" t="s">
        <v>699</v>
      </c>
      <c r="C543" s="98" t="str">
        <f t="shared" si="17"/>
        <v>21375105 MUSEO DR. RAFAEL ANGEL CALDERON GUARDIA</v>
      </c>
      <c r="D543" s="49" t="s">
        <v>686</v>
      </c>
      <c r="E543" s="49" t="s">
        <v>372</v>
      </c>
      <c r="F543" s="49" t="s">
        <v>373</v>
      </c>
      <c r="G543" s="48">
        <v>3492297</v>
      </c>
      <c r="H543" s="48">
        <v>3492297</v>
      </c>
      <c r="I543" s="48">
        <v>3479358</v>
      </c>
      <c r="J543" s="48">
        <v>0</v>
      </c>
      <c r="K543" s="48">
        <v>0</v>
      </c>
      <c r="L543" s="48">
        <v>0</v>
      </c>
      <c r="M543" s="48">
        <v>2005611.2</v>
      </c>
      <c r="N543" s="48">
        <v>2005611.2</v>
      </c>
      <c r="O543" s="48">
        <v>1486685.8</v>
      </c>
      <c r="P543" s="102">
        <f t="shared" si="18"/>
        <v>0.5742957142533982</v>
      </c>
      <c r="Q543" s="71"/>
      <c r="R543" s="71"/>
      <c r="S543" s="72"/>
      <c r="T543" s="72"/>
      <c r="U543" s="72"/>
      <c r="V543" s="72"/>
      <c r="W543" s="72"/>
      <c r="X543" s="73"/>
    </row>
    <row r="544" spans="1:24" ht="14.4" x14ac:dyDescent="0.2">
      <c r="A544" s="107" t="s">
        <v>698</v>
      </c>
      <c r="B544" s="107" t="s">
        <v>699</v>
      </c>
      <c r="C544" s="98" t="str">
        <f t="shared" si="17"/>
        <v>21375105 MUSEO DR. RAFAEL ANGEL CALDERON GUARDIA</v>
      </c>
      <c r="D544" s="49" t="s">
        <v>686</v>
      </c>
      <c r="E544" s="49" t="s">
        <v>374</v>
      </c>
      <c r="F544" s="49" t="s">
        <v>375</v>
      </c>
      <c r="G544" s="48">
        <v>2992297</v>
      </c>
      <c r="H544" s="48">
        <v>2992297</v>
      </c>
      <c r="I544" s="48">
        <v>2979358</v>
      </c>
      <c r="J544" s="48">
        <v>0</v>
      </c>
      <c r="K544" s="48">
        <v>0</v>
      </c>
      <c r="L544" s="48">
        <v>0</v>
      </c>
      <c r="M544" s="48">
        <v>1514138.8</v>
      </c>
      <c r="N544" s="48">
        <v>1514138.8</v>
      </c>
      <c r="O544" s="48">
        <v>1478158.2</v>
      </c>
      <c r="P544" s="102">
        <f t="shared" si="18"/>
        <v>0.50601220400247704</v>
      </c>
      <c r="Q544" s="71"/>
      <c r="R544" s="71"/>
      <c r="S544" s="72"/>
      <c r="T544" s="72"/>
      <c r="U544" s="72"/>
      <c r="V544" s="72"/>
      <c r="W544" s="72"/>
      <c r="X544" s="73"/>
    </row>
    <row r="545" spans="1:24" ht="14.4" x14ac:dyDescent="0.2">
      <c r="A545" s="107" t="s">
        <v>698</v>
      </c>
      <c r="B545" s="107" t="s">
        <v>699</v>
      </c>
      <c r="C545" s="99" t="str">
        <f t="shared" si="17"/>
        <v>21375105 MUSEO DR. RAFAEL ANGEL CALDERON GUARDIA</v>
      </c>
      <c r="D545" s="49" t="s">
        <v>686</v>
      </c>
      <c r="E545" s="49" t="s">
        <v>382</v>
      </c>
      <c r="F545" s="49" t="s">
        <v>377</v>
      </c>
      <c r="G545" s="48">
        <v>2581267</v>
      </c>
      <c r="H545" s="48">
        <v>2581267</v>
      </c>
      <c r="I545" s="48">
        <v>2570105</v>
      </c>
      <c r="J545" s="48">
        <v>0</v>
      </c>
      <c r="K545" s="48">
        <v>0</v>
      </c>
      <c r="L545" s="48">
        <v>0</v>
      </c>
      <c r="M545" s="48">
        <v>1286104.3500000001</v>
      </c>
      <c r="N545" s="48">
        <v>1286104.3500000001</v>
      </c>
      <c r="O545" s="48">
        <v>1295162.6499999999</v>
      </c>
      <c r="P545" s="102">
        <f t="shared" si="18"/>
        <v>0.49824537717330292</v>
      </c>
      <c r="Q545" s="71"/>
      <c r="R545" s="71"/>
      <c r="S545" s="72"/>
      <c r="T545" s="72"/>
      <c r="U545" s="72"/>
      <c r="V545" s="72"/>
      <c r="W545" s="72"/>
      <c r="X545" s="73"/>
    </row>
    <row r="546" spans="1:24" ht="14.4" x14ac:dyDescent="0.2">
      <c r="A546" s="107" t="s">
        <v>698</v>
      </c>
      <c r="B546" s="107" t="s">
        <v>699</v>
      </c>
      <c r="C546" s="98" t="str">
        <f t="shared" si="17"/>
        <v>21375105 MUSEO DR. RAFAEL ANGEL CALDERON GUARDIA</v>
      </c>
      <c r="D546" s="49" t="s">
        <v>686</v>
      </c>
      <c r="E546" s="49" t="s">
        <v>403</v>
      </c>
      <c r="F546" s="49" t="s">
        <v>398</v>
      </c>
      <c r="G546" s="48">
        <v>411030</v>
      </c>
      <c r="H546" s="48">
        <v>411030</v>
      </c>
      <c r="I546" s="48">
        <v>409253</v>
      </c>
      <c r="J546" s="48">
        <v>0</v>
      </c>
      <c r="K546" s="48">
        <v>0</v>
      </c>
      <c r="L546" s="48">
        <v>0</v>
      </c>
      <c r="M546" s="48">
        <v>228034.45</v>
      </c>
      <c r="N546" s="48">
        <v>228034.45</v>
      </c>
      <c r="O546" s="48">
        <v>182995.55</v>
      </c>
      <c r="P546" s="102">
        <f t="shared" si="18"/>
        <v>0.55478785003527731</v>
      </c>
      <c r="Q546" s="71"/>
      <c r="R546" s="71"/>
      <c r="S546" s="72"/>
      <c r="T546" s="72"/>
      <c r="U546" s="72"/>
      <c r="V546" s="72"/>
      <c r="W546" s="72"/>
      <c r="X546" s="73"/>
    </row>
    <row r="547" spans="1:24" ht="14.4" x14ac:dyDescent="0.2">
      <c r="A547" s="107" t="s">
        <v>698</v>
      </c>
      <c r="B547" s="107" t="s">
        <v>699</v>
      </c>
      <c r="C547" s="98" t="str">
        <f t="shared" si="17"/>
        <v>21375105 MUSEO DR. RAFAEL ANGEL CALDERON GUARDIA</v>
      </c>
      <c r="D547" s="49" t="s">
        <v>686</v>
      </c>
      <c r="E547" s="49" t="s">
        <v>608</v>
      </c>
      <c r="F547" s="49" t="s">
        <v>609</v>
      </c>
      <c r="G547" s="48">
        <v>500000</v>
      </c>
      <c r="H547" s="48">
        <v>500000</v>
      </c>
      <c r="I547" s="48">
        <v>500000</v>
      </c>
      <c r="J547" s="48">
        <v>0</v>
      </c>
      <c r="K547" s="48">
        <v>0</v>
      </c>
      <c r="L547" s="48">
        <v>0</v>
      </c>
      <c r="M547" s="48">
        <v>491472.4</v>
      </c>
      <c r="N547" s="48">
        <v>491472.4</v>
      </c>
      <c r="O547" s="48">
        <v>8527.6</v>
      </c>
      <c r="P547" s="102">
        <f t="shared" si="18"/>
        <v>0.98294480000000006</v>
      </c>
      <c r="Q547" s="71"/>
      <c r="R547" s="71"/>
      <c r="S547" s="72"/>
      <c r="T547" s="72"/>
      <c r="U547" s="72"/>
      <c r="V547" s="72"/>
      <c r="W547" s="72"/>
      <c r="X547" s="73"/>
    </row>
    <row r="548" spans="1:24" ht="14.4" x14ac:dyDescent="0.2">
      <c r="A548" s="107" t="s">
        <v>698</v>
      </c>
      <c r="B548" s="107" t="s">
        <v>699</v>
      </c>
      <c r="C548" s="98" t="str">
        <f t="shared" si="17"/>
        <v>21375105 MUSEO DR. RAFAEL ANGEL CALDERON GUARDIA</v>
      </c>
      <c r="D548" s="49" t="s">
        <v>686</v>
      </c>
      <c r="E548" s="49" t="s">
        <v>612</v>
      </c>
      <c r="F548" s="49" t="s">
        <v>613</v>
      </c>
      <c r="G548" s="48">
        <v>500000</v>
      </c>
      <c r="H548" s="48">
        <v>500000</v>
      </c>
      <c r="I548" s="48">
        <v>500000</v>
      </c>
      <c r="J548" s="48">
        <v>0</v>
      </c>
      <c r="K548" s="48">
        <v>0</v>
      </c>
      <c r="L548" s="48">
        <v>0</v>
      </c>
      <c r="M548" s="48">
        <v>491472.4</v>
      </c>
      <c r="N548" s="48">
        <v>491472.4</v>
      </c>
      <c r="O548" s="48">
        <v>8527.6</v>
      </c>
      <c r="P548" s="102">
        <f t="shared" si="18"/>
        <v>0.98294480000000006</v>
      </c>
      <c r="Q548" s="71"/>
      <c r="R548" s="71"/>
      <c r="S548" s="72"/>
      <c r="T548" s="72"/>
      <c r="U548" s="72"/>
      <c r="V548" s="72"/>
      <c r="W548" s="72"/>
      <c r="X548" s="73"/>
    </row>
    <row r="549" spans="1:24" ht="14.4" x14ac:dyDescent="0.2">
      <c r="A549" s="107" t="s">
        <v>698</v>
      </c>
      <c r="B549" s="107" t="s">
        <v>699</v>
      </c>
      <c r="C549" s="98" t="str">
        <f t="shared" si="17"/>
        <v>21375105 MUSEO DR. RAFAEL ANGEL CALDERON GUARDIA</v>
      </c>
      <c r="D549" s="49" t="s">
        <v>690</v>
      </c>
      <c r="E549" s="49" t="s">
        <v>336</v>
      </c>
      <c r="F549" s="49" t="s">
        <v>337</v>
      </c>
      <c r="G549" s="48">
        <v>35000000</v>
      </c>
      <c r="H549" s="48">
        <v>35000000</v>
      </c>
      <c r="I549" s="48">
        <v>35000000</v>
      </c>
      <c r="J549" s="48">
        <v>0</v>
      </c>
      <c r="K549" s="48">
        <v>0</v>
      </c>
      <c r="L549" s="48">
        <v>0</v>
      </c>
      <c r="M549" s="48">
        <v>0</v>
      </c>
      <c r="N549" s="48">
        <v>0</v>
      </c>
      <c r="O549" s="48">
        <v>35000000</v>
      </c>
      <c r="P549" s="102">
        <f t="shared" si="18"/>
        <v>0</v>
      </c>
      <c r="Q549" s="71"/>
      <c r="R549" s="71"/>
      <c r="S549" s="72"/>
      <c r="T549" s="72"/>
      <c r="U549" s="72"/>
      <c r="V549" s="72"/>
      <c r="W549" s="72"/>
      <c r="X549" s="73"/>
    </row>
    <row r="550" spans="1:24" ht="14.4" x14ac:dyDescent="0.2">
      <c r="A550" s="107" t="s">
        <v>698</v>
      </c>
      <c r="B550" s="107" t="s">
        <v>699</v>
      </c>
      <c r="C550" s="98" t="str">
        <f t="shared" si="17"/>
        <v>21375105 MUSEO DR. RAFAEL ANGEL CALDERON GUARDIA</v>
      </c>
      <c r="D550" s="49" t="s">
        <v>690</v>
      </c>
      <c r="E550" s="49" t="s">
        <v>338</v>
      </c>
      <c r="F550" s="49" t="s">
        <v>339</v>
      </c>
      <c r="G550" s="48">
        <v>35000000</v>
      </c>
      <c r="H550" s="48">
        <v>26000000</v>
      </c>
      <c r="I550" s="48">
        <v>26000000</v>
      </c>
      <c r="J550" s="48">
        <v>0</v>
      </c>
      <c r="K550" s="48">
        <v>0</v>
      </c>
      <c r="L550" s="48">
        <v>0</v>
      </c>
      <c r="M550" s="48">
        <v>0</v>
      </c>
      <c r="N550" s="48">
        <v>0</v>
      </c>
      <c r="O550" s="48">
        <v>26000000</v>
      </c>
      <c r="P550" s="102">
        <f t="shared" si="18"/>
        <v>0</v>
      </c>
      <c r="Q550" s="71"/>
      <c r="R550" s="71"/>
      <c r="S550" s="72"/>
      <c r="T550" s="72"/>
      <c r="U550" s="72"/>
      <c r="V550" s="72"/>
      <c r="W550" s="72"/>
      <c r="X550" s="73"/>
    </row>
    <row r="551" spans="1:24" ht="14.4" x14ac:dyDescent="0.2">
      <c r="A551" s="107" t="s">
        <v>698</v>
      </c>
      <c r="B551" s="107" t="s">
        <v>699</v>
      </c>
      <c r="C551" s="98" t="str">
        <f t="shared" si="17"/>
        <v>21375105 MUSEO DR. RAFAEL ANGEL CALDERON GUARDIA</v>
      </c>
      <c r="D551" s="49" t="s">
        <v>690</v>
      </c>
      <c r="E551" s="49" t="s">
        <v>344</v>
      </c>
      <c r="F551" s="49" t="s">
        <v>345</v>
      </c>
      <c r="G551" s="48">
        <v>35000000</v>
      </c>
      <c r="H551" s="48">
        <v>26000000</v>
      </c>
      <c r="I551" s="48">
        <v>26000000</v>
      </c>
      <c r="J551" s="48">
        <v>0</v>
      </c>
      <c r="K551" s="48">
        <v>0</v>
      </c>
      <c r="L551" s="48">
        <v>0</v>
      </c>
      <c r="M551" s="48">
        <v>0</v>
      </c>
      <c r="N551" s="48">
        <v>0</v>
      </c>
      <c r="O551" s="48">
        <v>26000000</v>
      </c>
      <c r="P551" s="102">
        <f t="shared" si="18"/>
        <v>0</v>
      </c>
      <c r="Q551" s="71"/>
      <c r="R551" s="71"/>
      <c r="S551" s="72"/>
      <c r="T551" s="72"/>
      <c r="U551" s="72"/>
      <c r="V551" s="72"/>
      <c r="W551" s="72"/>
      <c r="X551" s="73"/>
    </row>
    <row r="552" spans="1:24" ht="14.4" x14ac:dyDescent="0.2">
      <c r="A552" s="107" t="s">
        <v>698</v>
      </c>
      <c r="B552" s="107" t="s">
        <v>699</v>
      </c>
      <c r="C552" s="98" t="str">
        <f t="shared" si="17"/>
        <v>21375105 MUSEO DR. RAFAEL ANGEL CALDERON GUARDIA</v>
      </c>
      <c r="D552" s="49" t="s">
        <v>690</v>
      </c>
      <c r="E552" s="49" t="s">
        <v>364</v>
      </c>
      <c r="F552" s="49" t="s">
        <v>365</v>
      </c>
      <c r="G552" s="48">
        <v>0</v>
      </c>
      <c r="H552" s="48">
        <v>9000000</v>
      </c>
      <c r="I552" s="48">
        <v>9000000</v>
      </c>
      <c r="J552" s="48">
        <v>0</v>
      </c>
      <c r="K552" s="48">
        <v>0</v>
      </c>
      <c r="L552" s="48">
        <v>0</v>
      </c>
      <c r="M552" s="48">
        <v>0</v>
      </c>
      <c r="N552" s="48">
        <v>0</v>
      </c>
      <c r="O552" s="48">
        <v>9000000</v>
      </c>
      <c r="P552" s="102">
        <f t="shared" si="18"/>
        <v>0</v>
      </c>
      <c r="Q552" s="71"/>
      <c r="R552" s="71"/>
      <c r="S552" s="72"/>
      <c r="T552" s="72"/>
      <c r="U552" s="72"/>
      <c r="V552" s="72"/>
      <c r="W552" s="72"/>
      <c r="X552" s="73"/>
    </row>
    <row r="553" spans="1:24" ht="14.4" x14ac:dyDescent="0.2">
      <c r="A553" s="107" t="s">
        <v>698</v>
      </c>
      <c r="B553" s="107" t="s">
        <v>699</v>
      </c>
      <c r="C553" s="98" t="str">
        <f t="shared" si="17"/>
        <v>21375105 MUSEO DR. RAFAEL ANGEL CALDERON GUARDIA</v>
      </c>
      <c r="D553" s="49" t="s">
        <v>690</v>
      </c>
      <c r="E553" s="49" t="s">
        <v>366</v>
      </c>
      <c r="F553" s="49" t="s">
        <v>367</v>
      </c>
      <c r="G553" s="48">
        <v>0</v>
      </c>
      <c r="H553" s="48">
        <v>5000000</v>
      </c>
      <c r="I553" s="48">
        <v>5000000</v>
      </c>
      <c r="J553" s="48">
        <v>0</v>
      </c>
      <c r="K553" s="48">
        <v>0</v>
      </c>
      <c r="L553" s="48">
        <v>0</v>
      </c>
      <c r="M553" s="48">
        <v>0</v>
      </c>
      <c r="N553" s="48">
        <v>0</v>
      </c>
      <c r="O553" s="48">
        <v>5000000</v>
      </c>
      <c r="P553" s="102">
        <f t="shared" si="18"/>
        <v>0</v>
      </c>
      <c r="Q553" s="71"/>
      <c r="R553" s="71"/>
      <c r="S553" s="72"/>
      <c r="T553" s="72"/>
      <c r="U553" s="72"/>
      <c r="V553" s="72"/>
      <c r="W553" s="72"/>
      <c r="X553" s="73"/>
    </row>
    <row r="554" spans="1:24" ht="14.4" x14ac:dyDescent="0.2">
      <c r="A554" s="107" t="s">
        <v>698</v>
      </c>
      <c r="B554" s="107" t="s">
        <v>699</v>
      </c>
      <c r="C554" s="98" t="str">
        <f t="shared" si="17"/>
        <v>21375105 MUSEO DR. RAFAEL ANGEL CALDERON GUARDIA</v>
      </c>
      <c r="D554" s="49" t="s">
        <v>690</v>
      </c>
      <c r="E554" s="49" t="s">
        <v>368</v>
      </c>
      <c r="F554" s="49" t="s">
        <v>369</v>
      </c>
      <c r="G554" s="48">
        <v>0</v>
      </c>
      <c r="H554" s="48">
        <v>2500000</v>
      </c>
      <c r="I554" s="48">
        <v>2500000</v>
      </c>
      <c r="J554" s="48">
        <v>0</v>
      </c>
      <c r="K554" s="48">
        <v>0</v>
      </c>
      <c r="L554" s="48">
        <v>0</v>
      </c>
      <c r="M554" s="48">
        <v>0</v>
      </c>
      <c r="N554" s="48">
        <v>0</v>
      </c>
      <c r="O554" s="48">
        <v>2500000</v>
      </c>
      <c r="P554" s="102">
        <f t="shared" si="18"/>
        <v>0</v>
      </c>
      <c r="Q554" s="71"/>
      <c r="R554" s="71"/>
      <c r="S554" s="72"/>
      <c r="T554" s="72"/>
      <c r="U554" s="72"/>
      <c r="V554" s="72"/>
      <c r="W554" s="72"/>
      <c r="X554" s="73"/>
    </row>
    <row r="555" spans="1:24" ht="14.4" x14ac:dyDescent="0.2">
      <c r="A555" s="107" t="s">
        <v>698</v>
      </c>
      <c r="B555" s="107" t="s">
        <v>699</v>
      </c>
      <c r="C555" s="99" t="str">
        <f t="shared" si="17"/>
        <v>21375105 MUSEO DR. RAFAEL ANGEL CALDERON GUARDIA</v>
      </c>
      <c r="D555" s="49" t="s">
        <v>690</v>
      </c>
      <c r="E555" s="49" t="s">
        <v>370</v>
      </c>
      <c r="F555" s="49" t="s">
        <v>371</v>
      </c>
      <c r="G555" s="48">
        <v>0</v>
      </c>
      <c r="H555" s="48">
        <v>1500000</v>
      </c>
      <c r="I555" s="48">
        <v>1500000</v>
      </c>
      <c r="J555" s="48">
        <v>0</v>
      </c>
      <c r="K555" s="48">
        <v>0</v>
      </c>
      <c r="L555" s="48">
        <v>0</v>
      </c>
      <c r="M555" s="48">
        <v>0</v>
      </c>
      <c r="N555" s="48">
        <v>0</v>
      </c>
      <c r="O555" s="48">
        <v>1500000</v>
      </c>
      <c r="P555" s="104">
        <f t="shared" si="18"/>
        <v>0</v>
      </c>
      <c r="Q555" s="71"/>
      <c r="R555" s="71"/>
      <c r="S555" s="72"/>
      <c r="T555" s="72"/>
      <c r="U555" s="72"/>
      <c r="V555" s="72"/>
      <c r="W555" s="72"/>
      <c r="X555" s="73"/>
    </row>
    <row r="556" spans="1:24" ht="14.4" x14ac:dyDescent="0.2">
      <c r="A556" s="66" t="s">
        <v>700</v>
      </c>
      <c r="B556" s="66" t="s">
        <v>701</v>
      </c>
      <c r="C556" s="98" t="str">
        <f t="shared" si="17"/>
        <v>21375106 MUSEO DE ARTE Y DISEÑO CONTEMPORÁNEO</v>
      </c>
      <c r="D556" s="105" t="s">
        <v>686</v>
      </c>
      <c r="E556" s="66" t="s">
        <v>687</v>
      </c>
      <c r="F556" s="66" t="s">
        <v>687</v>
      </c>
      <c r="G556" s="67">
        <v>401995066</v>
      </c>
      <c r="H556" s="67">
        <v>379385896</v>
      </c>
      <c r="I556" s="48">
        <v>359552228</v>
      </c>
      <c r="J556" s="48">
        <v>0</v>
      </c>
      <c r="K556" s="48">
        <v>0</v>
      </c>
      <c r="L556" s="48">
        <v>0</v>
      </c>
      <c r="M556" s="67">
        <v>196192167.50999999</v>
      </c>
      <c r="N556" s="67">
        <v>190673918.18000001</v>
      </c>
      <c r="O556" s="67">
        <v>183193728.49000001</v>
      </c>
      <c r="P556" s="103">
        <f t="shared" si="18"/>
        <v>0.51713089384324396</v>
      </c>
      <c r="Q556" s="71"/>
      <c r="R556" s="71"/>
      <c r="S556" s="72"/>
      <c r="T556" s="72"/>
      <c r="U556" s="72"/>
      <c r="V556" s="72"/>
      <c r="W556" s="72"/>
      <c r="X556" s="73"/>
    </row>
    <row r="557" spans="1:24" ht="14.4" x14ac:dyDescent="0.2">
      <c r="A557" s="107" t="s">
        <v>700</v>
      </c>
      <c r="B557" s="107" t="s">
        <v>701</v>
      </c>
      <c r="C557" s="98" t="str">
        <f t="shared" si="17"/>
        <v>21375106 MUSEO DE ARTE Y DISEÑO CONTEMPORÁNEO</v>
      </c>
      <c r="D557" s="49" t="s">
        <v>686</v>
      </c>
      <c r="E557" s="49" t="s">
        <v>10</v>
      </c>
      <c r="F557" s="49" t="s">
        <v>11</v>
      </c>
      <c r="G557" s="48">
        <v>302349226</v>
      </c>
      <c r="H557" s="48">
        <v>305294626</v>
      </c>
      <c r="I557" s="48">
        <v>300987347</v>
      </c>
      <c r="J557" s="48">
        <v>0</v>
      </c>
      <c r="K557" s="48">
        <v>0</v>
      </c>
      <c r="L557" s="48">
        <v>0</v>
      </c>
      <c r="M557" s="48">
        <v>172511505.06999999</v>
      </c>
      <c r="N557" s="48">
        <v>167004012.84</v>
      </c>
      <c r="O557" s="48">
        <v>132783120.93000001</v>
      </c>
      <c r="P557" s="102">
        <f t="shared" si="18"/>
        <v>0.56506564602941944</v>
      </c>
      <c r="Q557" s="71"/>
      <c r="R557" s="71"/>
      <c r="S557" s="72"/>
      <c r="T557" s="72"/>
      <c r="U557" s="72"/>
      <c r="V557" s="72"/>
      <c r="W557" s="72"/>
      <c r="X557" s="73"/>
    </row>
    <row r="558" spans="1:24" ht="14.4" x14ac:dyDescent="0.2">
      <c r="A558" s="107" t="s">
        <v>700</v>
      </c>
      <c r="B558" s="107" t="s">
        <v>701</v>
      </c>
      <c r="C558" s="98" t="str">
        <f t="shared" si="17"/>
        <v>21375106 MUSEO DE ARTE Y DISEÑO CONTEMPORÁNEO</v>
      </c>
      <c r="D558" s="49" t="s">
        <v>686</v>
      </c>
      <c r="E558" s="49" t="s">
        <v>12</v>
      </c>
      <c r="F558" s="49" t="s">
        <v>13</v>
      </c>
      <c r="G558" s="48">
        <v>170075416</v>
      </c>
      <c r="H558" s="48">
        <v>172209481</v>
      </c>
      <c r="I558" s="48">
        <v>171442031</v>
      </c>
      <c r="J558" s="48">
        <v>0</v>
      </c>
      <c r="K558" s="48">
        <v>0</v>
      </c>
      <c r="L558" s="48">
        <v>0</v>
      </c>
      <c r="M558" s="48">
        <v>100404313.59</v>
      </c>
      <c r="N558" s="48">
        <v>98406845.819999993</v>
      </c>
      <c r="O558" s="48">
        <v>71805167.409999996</v>
      </c>
      <c r="P558" s="102">
        <f t="shared" si="18"/>
        <v>0.58303592233693569</v>
      </c>
      <c r="Q558" s="71"/>
      <c r="R558" s="71"/>
      <c r="S558" s="72"/>
      <c r="T558" s="72"/>
      <c r="U558" s="72"/>
      <c r="V558" s="72"/>
      <c r="W558" s="72"/>
      <c r="X558" s="73"/>
    </row>
    <row r="559" spans="1:24" ht="14.4" x14ac:dyDescent="0.2">
      <c r="A559" s="107" t="s">
        <v>700</v>
      </c>
      <c r="B559" s="107" t="s">
        <v>701</v>
      </c>
      <c r="C559" s="98" t="str">
        <f t="shared" si="17"/>
        <v>21375106 MUSEO DE ARTE Y DISEÑO CONTEMPORÁNEO</v>
      </c>
      <c r="D559" s="49" t="s">
        <v>686</v>
      </c>
      <c r="E559" s="49" t="s">
        <v>14</v>
      </c>
      <c r="F559" s="49" t="s">
        <v>15</v>
      </c>
      <c r="G559" s="48">
        <v>168180416</v>
      </c>
      <c r="H559" s="48">
        <v>168180416</v>
      </c>
      <c r="I559" s="48">
        <v>168180416</v>
      </c>
      <c r="J559" s="48">
        <v>0</v>
      </c>
      <c r="K559" s="48">
        <v>0</v>
      </c>
      <c r="L559" s="48">
        <v>0</v>
      </c>
      <c r="M559" s="48">
        <v>100404313.59</v>
      </c>
      <c r="N559" s="48">
        <v>98406845.819999993</v>
      </c>
      <c r="O559" s="48">
        <v>67776102.409999996</v>
      </c>
      <c r="P559" s="102">
        <f t="shared" si="18"/>
        <v>0.59700359874243625</v>
      </c>
      <c r="Q559" s="71"/>
      <c r="R559" s="71"/>
      <c r="S559" s="72"/>
      <c r="T559" s="72"/>
      <c r="U559" s="72"/>
      <c r="V559" s="72"/>
      <c r="W559" s="72"/>
      <c r="X559" s="73"/>
    </row>
    <row r="560" spans="1:24" ht="14.4" x14ac:dyDescent="0.2">
      <c r="A560" s="107" t="s">
        <v>700</v>
      </c>
      <c r="B560" s="107" t="s">
        <v>701</v>
      </c>
      <c r="C560" s="98" t="str">
        <f t="shared" si="17"/>
        <v>21375106 MUSEO DE ARTE Y DISEÑO CONTEMPORÁNEO</v>
      </c>
      <c r="D560" s="49" t="s">
        <v>686</v>
      </c>
      <c r="E560" s="49" t="s">
        <v>18</v>
      </c>
      <c r="F560" s="49" t="s">
        <v>19</v>
      </c>
      <c r="G560" s="48">
        <v>1895000</v>
      </c>
      <c r="H560" s="48">
        <v>4029065</v>
      </c>
      <c r="I560" s="48">
        <v>3261615</v>
      </c>
      <c r="J560" s="48">
        <v>0</v>
      </c>
      <c r="K560" s="48">
        <v>0</v>
      </c>
      <c r="L560" s="48">
        <v>0</v>
      </c>
      <c r="M560" s="48">
        <v>0</v>
      </c>
      <c r="N560" s="48">
        <v>0</v>
      </c>
      <c r="O560" s="48">
        <v>4029065</v>
      </c>
      <c r="P560" s="102">
        <f t="shared" si="18"/>
        <v>0</v>
      </c>
      <c r="Q560" s="71"/>
      <c r="R560" s="71"/>
      <c r="S560" s="72"/>
      <c r="T560" s="72"/>
      <c r="U560" s="72"/>
      <c r="V560" s="72"/>
      <c r="W560" s="72"/>
      <c r="X560" s="73"/>
    </row>
    <row r="561" spans="1:24" ht="14.4" x14ac:dyDescent="0.2">
      <c r="A561" s="107" t="s">
        <v>700</v>
      </c>
      <c r="B561" s="107" t="s">
        <v>701</v>
      </c>
      <c r="C561" s="98" t="str">
        <f t="shared" si="17"/>
        <v>21375106 MUSEO DE ARTE Y DISEÑO CONTEMPORÁNEO</v>
      </c>
      <c r="D561" s="49" t="s">
        <v>686</v>
      </c>
      <c r="E561" s="49" t="s">
        <v>20</v>
      </c>
      <c r="F561" s="49" t="s">
        <v>21</v>
      </c>
      <c r="G561" s="48">
        <v>8200000</v>
      </c>
      <c r="H561" s="48">
        <v>7000000</v>
      </c>
      <c r="I561" s="48">
        <v>7000000</v>
      </c>
      <c r="J561" s="48">
        <v>0</v>
      </c>
      <c r="K561" s="48">
        <v>0</v>
      </c>
      <c r="L561" s="48">
        <v>0</v>
      </c>
      <c r="M561" s="48">
        <v>3820889.43</v>
      </c>
      <c r="N561" s="48">
        <v>3804790.3</v>
      </c>
      <c r="O561" s="48">
        <v>3179110.57</v>
      </c>
      <c r="P561" s="102">
        <f t="shared" si="18"/>
        <v>0.54584134714285715</v>
      </c>
      <c r="Q561" s="71"/>
      <c r="R561" s="71"/>
      <c r="S561" s="72"/>
      <c r="T561" s="72"/>
      <c r="U561" s="72"/>
      <c r="V561" s="72"/>
      <c r="W561" s="72"/>
      <c r="X561" s="73"/>
    </row>
    <row r="562" spans="1:24" ht="14.4" x14ac:dyDescent="0.2">
      <c r="A562" s="107" t="s">
        <v>700</v>
      </c>
      <c r="B562" s="107" t="s">
        <v>701</v>
      </c>
      <c r="C562" s="98" t="str">
        <f t="shared" si="17"/>
        <v>21375106 MUSEO DE ARTE Y DISEÑO CONTEMPORÁNEO</v>
      </c>
      <c r="D562" s="49" t="s">
        <v>686</v>
      </c>
      <c r="E562" s="49" t="s">
        <v>22</v>
      </c>
      <c r="F562" s="49" t="s">
        <v>23</v>
      </c>
      <c r="G562" s="48">
        <v>8200000</v>
      </c>
      <c r="H562" s="48">
        <v>7000000</v>
      </c>
      <c r="I562" s="48">
        <v>7000000</v>
      </c>
      <c r="J562" s="48">
        <v>0</v>
      </c>
      <c r="K562" s="48">
        <v>0</v>
      </c>
      <c r="L562" s="48">
        <v>0</v>
      </c>
      <c r="M562" s="48">
        <v>3820889.43</v>
      </c>
      <c r="N562" s="48">
        <v>3804790.3</v>
      </c>
      <c r="O562" s="48">
        <v>3179110.57</v>
      </c>
      <c r="P562" s="102">
        <f t="shared" si="18"/>
        <v>0.54584134714285715</v>
      </c>
      <c r="Q562" s="71"/>
      <c r="R562" s="71"/>
      <c r="S562" s="72"/>
      <c r="T562" s="72"/>
      <c r="U562" s="72"/>
      <c r="V562" s="72"/>
      <c r="W562" s="72"/>
      <c r="X562" s="73"/>
    </row>
    <row r="563" spans="1:24" ht="14.4" x14ac:dyDescent="0.2">
      <c r="A563" s="107" t="s">
        <v>700</v>
      </c>
      <c r="B563" s="107" t="s">
        <v>701</v>
      </c>
      <c r="C563" s="98" t="str">
        <f t="shared" si="17"/>
        <v>21375106 MUSEO DE ARTE Y DISEÑO CONTEMPORÁNEO</v>
      </c>
      <c r="D563" s="49" t="s">
        <v>686</v>
      </c>
      <c r="E563" s="49" t="s">
        <v>26</v>
      </c>
      <c r="F563" s="49" t="s">
        <v>27</v>
      </c>
      <c r="G563" s="48">
        <v>74185826</v>
      </c>
      <c r="H563" s="48">
        <v>76407061</v>
      </c>
      <c r="I563" s="48">
        <v>73278635</v>
      </c>
      <c r="J563" s="48">
        <v>0</v>
      </c>
      <c r="K563" s="48">
        <v>0</v>
      </c>
      <c r="L563" s="48">
        <v>0</v>
      </c>
      <c r="M563" s="48">
        <v>35885199.659999996</v>
      </c>
      <c r="N563" s="48">
        <v>35660802.329999998</v>
      </c>
      <c r="O563" s="48">
        <v>40521861.340000004</v>
      </c>
      <c r="P563" s="102">
        <f t="shared" si="18"/>
        <v>0.46965815973473968</v>
      </c>
      <c r="Q563" s="71"/>
      <c r="R563" s="71"/>
      <c r="S563" s="72"/>
      <c r="T563" s="72"/>
      <c r="U563" s="72"/>
      <c r="V563" s="72"/>
      <c r="W563" s="72"/>
      <c r="X563" s="73"/>
    </row>
    <row r="564" spans="1:24" ht="14.4" x14ac:dyDescent="0.2">
      <c r="A564" s="107" t="s">
        <v>700</v>
      </c>
      <c r="B564" s="107" t="s">
        <v>701</v>
      </c>
      <c r="C564" s="98" t="str">
        <f t="shared" si="17"/>
        <v>21375106 MUSEO DE ARTE Y DISEÑO CONTEMPORÁNEO</v>
      </c>
      <c r="D564" s="49" t="s">
        <v>686</v>
      </c>
      <c r="E564" s="49" t="s">
        <v>28</v>
      </c>
      <c r="F564" s="49" t="s">
        <v>29</v>
      </c>
      <c r="G564" s="48">
        <v>19300000</v>
      </c>
      <c r="H564" s="48">
        <v>20405360</v>
      </c>
      <c r="I564" s="48">
        <v>18324664</v>
      </c>
      <c r="J564" s="48">
        <v>0</v>
      </c>
      <c r="K564" s="48">
        <v>0</v>
      </c>
      <c r="L564" s="48">
        <v>0</v>
      </c>
      <c r="M564" s="48">
        <v>9240982.6099999994</v>
      </c>
      <c r="N564" s="48">
        <v>9140976.8300000001</v>
      </c>
      <c r="O564" s="48">
        <v>11164377.390000001</v>
      </c>
      <c r="P564" s="102">
        <f t="shared" si="18"/>
        <v>0.45287035416184762</v>
      </c>
      <c r="Q564" s="71"/>
      <c r="R564" s="71"/>
      <c r="S564" s="72"/>
      <c r="T564" s="72"/>
      <c r="U564" s="72"/>
      <c r="V564" s="72"/>
      <c r="W564" s="72"/>
      <c r="X564" s="73"/>
    </row>
    <row r="565" spans="1:24" ht="14.4" x14ac:dyDescent="0.2">
      <c r="A565" s="107" t="s">
        <v>700</v>
      </c>
      <c r="B565" s="107" t="s">
        <v>701</v>
      </c>
      <c r="C565" s="98" t="str">
        <f t="shared" si="17"/>
        <v>21375106 MUSEO DE ARTE Y DISEÑO CONTEMPORÁNEO</v>
      </c>
      <c r="D565" s="49" t="s">
        <v>686</v>
      </c>
      <c r="E565" s="49" t="s">
        <v>30</v>
      </c>
      <c r="F565" s="49" t="s">
        <v>31</v>
      </c>
      <c r="G565" s="48">
        <v>16670670</v>
      </c>
      <c r="H565" s="48">
        <v>18359060</v>
      </c>
      <c r="I565" s="48">
        <v>17359060</v>
      </c>
      <c r="J565" s="48">
        <v>0</v>
      </c>
      <c r="K565" s="48">
        <v>0</v>
      </c>
      <c r="L565" s="48">
        <v>0</v>
      </c>
      <c r="M565" s="48">
        <v>10516285.619999999</v>
      </c>
      <c r="N565" s="48">
        <v>10409891.619999999</v>
      </c>
      <c r="O565" s="48">
        <v>7842774.3799999999</v>
      </c>
      <c r="P565" s="102">
        <f t="shared" si="18"/>
        <v>0.57281176814063461</v>
      </c>
      <c r="Q565" s="71"/>
      <c r="R565" s="71"/>
      <c r="S565" s="72"/>
      <c r="T565" s="72"/>
      <c r="U565" s="72"/>
      <c r="V565" s="72"/>
      <c r="W565" s="72"/>
      <c r="X565" s="73"/>
    </row>
    <row r="566" spans="1:24" ht="14.4" x14ac:dyDescent="0.2">
      <c r="A566" s="107" t="s">
        <v>700</v>
      </c>
      <c r="B566" s="107" t="s">
        <v>701</v>
      </c>
      <c r="C566" s="98" t="str">
        <f t="shared" si="17"/>
        <v>21375106 MUSEO DE ARTE Y DISEÑO CONTEMPORÁNEO</v>
      </c>
      <c r="D566" s="49" t="s">
        <v>686</v>
      </c>
      <c r="E566" s="49" t="s">
        <v>32</v>
      </c>
      <c r="F566" s="49" t="s">
        <v>33</v>
      </c>
      <c r="G566" s="48">
        <v>19172054</v>
      </c>
      <c r="H566" s="48">
        <v>19488594</v>
      </c>
      <c r="I566" s="48">
        <v>19488594</v>
      </c>
      <c r="J566" s="48">
        <v>0</v>
      </c>
      <c r="K566" s="48">
        <v>0</v>
      </c>
      <c r="L566" s="48">
        <v>0</v>
      </c>
      <c r="M566" s="48">
        <v>0</v>
      </c>
      <c r="N566" s="48">
        <v>0</v>
      </c>
      <c r="O566" s="48">
        <v>19488594</v>
      </c>
      <c r="P566" s="102">
        <f t="shared" si="18"/>
        <v>0</v>
      </c>
      <c r="Q566" s="71"/>
      <c r="R566" s="71"/>
      <c r="S566" s="72"/>
      <c r="T566" s="72"/>
      <c r="U566" s="72"/>
      <c r="V566" s="72"/>
      <c r="W566" s="72"/>
      <c r="X566" s="73"/>
    </row>
    <row r="567" spans="1:24" ht="14.4" x14ac:dyDescent="0.2">
      <c r="A567" s="107" t="s">
        <v>700</v>
      </c>
      <c r="B567" s="107" t="s">
        <v>701</v>
      </c>
      <c r="C567" s="98" t="str">
        <f t="shared" si="17"/>
        <v>21375106 MUSEO DE ARTE Y DISEÑO CONTEMPORÁNEO</v>
      </c>
      <c r="D567" s="49" t="s">
        <v>686</v>
      </c>
      <c r="E567" s="49" t="s">
        <v>34</v>
      </c>
      <c r="F567" s="49" t="s">
        <v>35</v>
      </c>
      <c r="G567" s="48">
        <v>15543102</v>
      </c>
      <c r="H567" s="48">
        <v>14463115</v>
      </c>
      <c r="I567" s="48">
        <v>14463115</v>
      </c>
      <c r="J567" s="48">
        <v>0</v>
      </c>
      <c r="K567" s="48">
        <v>0</v>
      </c>
      <c r="L567" s="48">
        <v>0</v>
      </c>
      <c r="M567" s="48">
        <v>14093198.470000001</v>
      </c>
      <c r="N567" s="48">
        <v>14093198.470000001</v>
      </c>
      <c r="O567" s="48">
        <v>369916.53</v>
      </c>
      <c r="P567" s="102">
        <f t="shared" si="18"/>
        <v>0.97442345373040318</v>
      </c>
      <c r="Q567" s="71"/>
      <c r="R567" s="71"/>
      <c r="S567" s="72"/>
      <c r="T567" s="72"/>
      <c r="U567" s="72"/>
      <c r="V567" s="72"/>
      <c r="W567" s="72"/>
      <c r="X567" s="73"/>
    </row>
    <row r="568" spans="1:24" ht="14.4" x14ac:dyDescent="0.2">
      <c r="A568" s="107" t="s">
        <v>700</v>
      </c>
      <c r="B568" s="107" t="s">
        <v>701</v>
      </c>
      <c r="C568" s="98" t="str">
        <f t="shared" si="17"/>
        <v>21375106 MUSEO DE ARTE Y DISEÑO CONTEMPORÁNEO</v>
      </c>
      <c r="D568" s="49" t="s">
        <v>686</v>
      </c>
      <c r="E568" s="49" t="s">
        <v>36</v>
      </c>
      <c r="F568" s="49" t="s">
        <v>37</v>
      </c>
      <c r="G568" s="48">
        <v>3500000</v>
      </c>
      <c r="H568" s="48">
        <v>3690932</v>
      </c>
      <c r="I568" s="48">
        <v>3643202</v>
      </c>
      <c r="J568" s="48">
        <v>0</v>
      </c>
      <c r="K568" s="48">
        <v>0</v>
      </c>
      <c r="L568" s="48">
        <v>0</v>
      </c>
      <c r="M568" s="48">
        <v>2034732.96</v>
      </c>
      <c r="N568" s="48">
        <v>2016735.41</v>
      </c>
      <c r="O568" s="48">
        <v>1656199.04</v>
      </c>
      <c r="P568" s="102">
        <f t="shared" si="18"/>
        <v>0.55127890733289042</v>
      </c>
      <c r="Q568" s="71"/>
      <c r="R568" s="71"/>
      <c r="S568" s="72"/>
      <c r="T568" s="72"/>
      <c r="U568" s="72"/>
      <c r="V568" s="72"/>
      <c r="W568" s="72"/>
      <c r="X568" s="73"/>
    </row>
    <row r="569" spans="1:24" ht="14.4" x14ac:dyDescent="0.2">
      <c r="A569" s="107" t="s">
        <v>700</v>
      </c>
      <c r="B569" s="107" t="s">
        <v>701</v>
      </c>
      <c r="C569" s="98" t="str">
        <f t="shared" si="17"/>
        <v>21375106 MUSEO DE ARTE Y DISEÑO CONTEMPORÁNEO</v>
      </c>
      <c r="D569" s="49" t="s">
        <v>686</v>
      </c>
      <c r="E569" s="49" t="s">
        <v>38</v>
      </c>
      <c r="F569" s="49" t="s">
        <v>39</v>
      </c>
      <c r="G569" s="48">
        <v>22745696</v>
      </c>
      <c r="H569" s="48">
        <v>23038196</v>
      </c>
      <c r="I569" s="48">
        <v>22834272</v>
      </c>
      <c r="J569" s="48">
        <v>0</v>
      </c>
      <c r="K569" s="48">
        <v>0</v>
      </c>
      <c r="L569" s="48">
        <v>0</v>
      </c>
      <c r="M569" s="48">
        <v>15418167</v>
      </c>
      <c r="N569" s="48">
        <v>13797533</v>
      </c>
      <c r="O569" s="48">
        <v>7620029</v>
      </c>
      <c r="P569" s="102">
        <f t="shared" si="18"/>
        <v>0.66924367689206221</v>
      </c>
      <c r="Q569" s="71"/>
      <c r="R569" s="71"/>
      <c r="S569" s="72"/>
      <c r="T569" s="72"/>
      <c r="U569" s="72"/>
      <c r="V569" s="72"/>
      <c r="W569" s="72"/>
      <c r="X569" s="73"/>
    </row>
    <row r="570" spans="1:24" ht="14.4" x14ac:dyDescent="0.2">
      <c r="A570" s="107" t="s">
        <v>700</v>
      </c>
      <c r="B570" s="107" t="s">
        <v>701</v>
      </c>
      <c r="C570" s="98" t="str">
        <f t="shared" si="17"/>
        <v>21375106 MUSEO DE ARTE Y DISEÑO CONTEMPORÁNEO</v>
      </c>
      <c r="D570" s="49" t="s">
        <v>686</v>
      </c>
      <c r="E570" s="49" t="s">
        <v>47</v>
      </c>
      <c r="F570" s="49" t="s">
        <v>41</v>
      </c>
      <c r="G570" s="48">
        <v>21579250</v>
      </c>
      <c r="H570" s="48">
        <v>21856750</v>
      </c>
      <c r="I570" s="48">
        <v>21663284</v>
      </c>
      <c r="J570" s="48">
        <v>0</v>
      </c>
      <c r="K570" s="48">
        <v>0</v>
      </c>
      <c r="L570" s="48">
        <v>0</v>
      </c>
      <c r="M570" s="48">
        <v>14629625</v>
      </c>
      <c r="N570" s="48">
        <v>13092099</v>
      </c>
      <c r="O570" s="48">
        <v>7227125</v>
      </c>
      <c r="P570" s="102">
        <f t="shared" si="18"/>
        <v>0.6693412790099168</v>
      </c>
      <c r="Q570" s="71"/>
      <c r="R570" s="71"/>
      <c r="S570" s="72"/>
      <c r="T570" s="72"/>
      <c r="U570" s="72"/>
      <c r="V570" s="72"/>
      <c r="W570" s="72"/>
      <c r="X570" s="73"/>
    </row>
    <row r="571" spans="1:24" ht="14.4" x14ac:dyDescent="0.2">
      <c r="A571" s="107" t="s">
        <v>700</v>
      </c>
      <c r="B571" s="107" t="s">
        <v>701</v>
      </c>
      <c r="C571" s="98" t="str">
        <f t="shared" si="17"/>
        <v>21375106 MUSEO DE ARTE Y DISEÑO CONTEMPORÁNEO</v>
      </c>
      <c r="D571" s="49" t="s">
        <v>686</v>
      </c>
      <c r="E571" s="49" t="s">
        <v>68</v>
      </c>
      <c r="F571" s="49" t="s">
        <v>62</v>
      </c>
      <c r="G571" s="48">
        <v>1166446</v>
      </c>
      <c r="H571" s="48">
        <v>1181446</v>
      </c>
      <c r="I571" s="48">
        <v>1170988</v>
      </c>
      <c r="J571" s="48">
        <v>0</v>
      </c>
      <c r="K571" s="48">
        <v>0</v>
      </c>
      <c r="L571" s="48">
        <v>0</v>
      </c>
      <c r="M571" s="48">
        <v>788542</v>
      </c>
      <c r="N571" s="48">
        <v>705434</v>
      </c>
      <c r="O571" s="48">
        <v>392904</v>
      </c>
      <c r="P571" s="102">
        <f t="shared" si="18"/>
        <v>0.66743803779436384</v>
      </c>
      <c r="Q571" s="71"/>
      <c r="R571" s="71"/>
      <c r="S571" s="72"/>
      <c r="T571" s="72"/>
      <c r="U571" s="72"/>
      <c r="V571" s="72"/>
      <c r="W571" s="72"/>
      <c r="X571" s="73"/>
    </row>
    <row r="572" spans="1:24" ht="14.4" x14ac:dyDescent="0.2">
      <c r="A572" s="107" t="s">
        <v>700</v>
      </c>
      <c r="B572" s="107" t="s">
        <v>701</v>
      </c>
      <c r="C572" s="98" t="str">
        <f t="shared" si="17"/>
        <v>21375106 MUSEO DE ARTE Y DISEÑO CONTEMPORÁNEO</v>
      </c>
      <c r="D572" s="49" t="s">
        <v>686</v>
      </c>
      <c r="E572" s="49" t="s">
        <v>83</v>
      </c>
      <c r="F572" s="49" t="s">
        <v>84</v>
      </c>
      <c r="G572" s="48">
        <v>27142288</v>
      </c>
      <c r="H572" s="48">
        <v>26639888</v>
      </c>
      <c r="I572" s="48">
        <v>26432409</v>
      </c>
      <c r="J572" s="48">
        <v>0</v>
      </c>
      <c r="K572" s="48">
        <v>0</v>
      </c>
      <c r="L572" s="48">
        <v>0</v>
      </c>
      <c r="M572" s="48">
        <v>16982935.390000001</v>
      </c>
      <c r="N572" s="48">
        <v>15334041.390000001</v>
      </c>
      <c r="O572" s="48">
        <v>9656952.6099999994</v>
      </c>
      <c r="P572" s="102">
        <f t="shared" si="18"/>
        <v>0.63750025488095152</v>
      </c>
      <c r="Q572" s="71"/>
      <c r="R572" s="71"/>
      <c r="S572" s="72"/>
      <c r="T572" s="72"/>
      <c r="U572" s="72"/>
      <c r="V572" s="72"/>
      <c r="W572" s="72"/>
      <c r="X572" s="73"/>
    </row>
    <row r="573" spans="1:24" ht="14.4" x14ac:dyDescent="0.2">
      <c r="A573" s="107" t="s">
        <v>700</v>
      </c>
      <c r="B573" s="107" t="s">
        <v>701</v>
      </c>
      <c r="C573" s="98" t="str">
        <f t="shared" si="17"/>
        <v>21375106 MUSEO DE ARTE Y DISEÑO CONTEMPORÁNEO</v>
      </c>
      <c r="D573" s="49" t="s">
        <v>686</v>
      </c>
      <c r="E573" s="49" t="s">
        <v>92</v>
      </c>
      <c r="F573" s="49" t="s">
        <v>86</v>
      </c>
      <c r="G573" s="48">
        <v>12644274</v>
      </c>
      <c r="H573" s="48">
        <v>12806874</v>
      </c>
      <c r="I573" s="48">
        <v>12693514</v>
      </c>
      <c r="J573" s="48">
        <v>0</v>
      </c>
      <c r="K573" s="48">
        <v>0</v>
      </c>
      <c r="L573" s="48">
        <v>0</v>
      </c>
      <c r="M573" s="48">
        <v>8569801</v>
      </c>
      <c r="N573" s="48">
        <v>7668894</v>
      </c>
      <c r="O573" s="48">
        <v>4237073</v>
      </c>
      <c r="P573" s="102">
        <f t="shared" si="18"/>
        <v>0.6691563452564615</v>
      </c>
      <c r="Q573" s="71"/>
      <c r="R573" s="71"/>
      <c r="S573" s="72"/>
      <c r="T573" s="72"/>
      <c r="U573" s="72"/>
      <c r="V573" s="72"/>
      <c r="W573" s="72"/>
      <c r="X573" s="73"/>
    </row>
    <row r="574" spans="1:24" ht="14.4" x14ac:dyDescent="0.2">
      <c r="A574" s="107" t="s">
        <v>700</v>
      </c>
      <c r="B574" s="107" t="s">
        <v>701</v>
      </c>
      <c r="C574" s="98" t="str">
        <f t="shared" si="17"/>
        <v>21375106 MUSEO DE ARTE Y DISEÑO CONTEMPORÁNEO</v>
      </c>
      <c r="D574" s="49" t="s">
        <v>686</v>
      </c>
      <c r="E574" s="49" t="s">
        <v>113</v>
      </c>
      <c r="F574" s="49" t="s">
        <v>107</v>
      </c>
      <c r="G574" s="48">
        <v>6998676</v>
      </c>
      <c r="H574" s="48">
        <v>7088676</v>
      </c>
      <c r="I574" s="48">
        <v>7025930</v>
      </c>
      <c r="J574" s="48">
        <v>0</v>
      </c>
      <c r="K574" s="48">
        <v>0</v>
      </c>
      <c r="L574" s="48">
        <v>0</v>
      </c>
      <c r="M574" s="48">
        <v>4731277</v>
      </c>
      <c r="N574" s="48">
        <v>4232619</v>
      </c>
      <c r="O574" s="48">
        <v>2357399</v>
      </c>
      <c r="P574" s="102">
        <f t="shared" si="18"/>
        <v>0.66744156454604497</v>
      </c>
      <c r="Q574" s="71"/>
      <c r="R574" s="71"/>
      <c r="S574" s="72"/>
      <c r="T574" s="72"/>
      <c r="U574" s="72"/>
      <c r="V574" s="72"/>
      <c r="W574" s="72"/>
      <c r="X574" s="73"/>
    </row>
    <row r="575" spans="1:24" ht="14.4" x14ac:dyDescent="0.2">
      <c r="A575" s="107" t="s">
        <v>700</v>
      </c>
      <c r="B575" s="107" t="s">
        <v>701</v>
      </c>
      <c r="C575" s="98" t="str">
        <f t="shared" si="17"/>
        <v>21375106 MUSEO DE ARTE Y DISEÑO CONTEMPORÁNEO</v>
      </c>
      <c r="D575" s="49" t="s">
        <v>686</v>
      </c>
      <c r="E575" s="49" t="s">
        <v>134</v>
      </c>
      <c r="F575" s="49" t="s">
        <v>128</v>
      </c>
      <c r="G575" s="48">
        <v>3499338</v>
      </c>
      <c r="H575" s="48">
        <v>3544338</v>
      </c>
      <c r="I575" s="48">
        <v>3512965</v>
      </c>
      <c r="J575" s="48">
        <v>0</v>
      </c>
      <c r="K575" s="48">
        <v>0</v>
      </c>
      <c r="L575" s="48">
        <v>0</v>
      </c>
      <c r="M575" s="48">
        <v>2365646</v>
      </c>
      <c r="N575" s="48">
        <v>2116317</v>
      </c>
      <c r="O575" s="48">
        <v>1178692</v>
      </c>
      <c r="P575" s="102">
        <f t="shared" si="18"/>
        <v>0.66744368059705361</v>
      </c>
      <c r="Q575" s="71"/>
      <c r="R575" s="71"/>
      <c r="S575" s="72"/>
      <c r="T575" s="72"/>
      <c r="U575" s="72"/>
      <c r="V575" s="72"/>
      <c r="W575" s="72"/>
      <c r="X575" s="73"/>
    </row>
    <row r="576" spans="1:24" ht="14.4" x14ac:dyDescent="0.2">
      <c r="A576" s="107" t="s">
        <v>700</v>
      </c>
      <c r="B576" s="107" t="s">
        <v>701</v>
      </c>
      <c r="C576" s="98" t="str">
        <f t="shared" si="17"/>
        <v>21375106 MUSEO DE ARTE Y DISEÑO CONTEMPORÁNEO</v>
      </c>
      <c r="D576" s="49" t="s">
        <v>686</v>
      </c>
      <c r="E576" s="49" t="s">
        <v>154</v>
      </c>
      <c r="F576" s="49" t="s">
        <v>149</v>
      </c>
      <c r="G576" s="48">
        <v>4000000</v>
      </c>
      <c r="H576" s="48">
        <v>3200000</v>
      </c>
      <c r="I576" s="48">
        <v>3200000</v>
      </c>
      <c r="J576" s="48">
        <v>0</v>
      </c>
      <c r="K576" s="48">
        <v>0</v>
      </c>
      <c r="L576" s="48">
        <v>0</v>
      </c>
      <c r="M576" s="48">
        <v>1316211.3899999999</v>
      </c>
      <c r="N576" s="48">
        <v>1316211.3899999999</v>
      </c>
      <c r="O576" s="48">
        <v>1883788.61</v>
      </c>
      <c r="P576" s="102">
        <f t="shared" si="18"/>
        <v>0.41131605937499999</v>
      </c>
      <c r="Q576" s="71"/>
      <c r="R576" s="71"/>
      <c r="S576" s="72"/>
      <c r="T576" s="72"/>
      <c r="U576" s="72"/>
      <c r="V576" s="72"/>
      <c r="W576" s="72"/>
      <c r="X576" s="73"/>
    </row>
    <row r="577" spans="1:24" ht="14.4" x14ac:dyDescent="0.2">
      <c r="A577" s="107" t="s">
        <v>700</v>
      </c>
      <c r="B577" s="107" t="s">
        <v>701</v>
      </c>
      <c r="C577" s="98" t="str">
        <f t="shared" si="17"/>
        <v>21375106 MUSEO DE ARTE Y DISEÑO CONTEMPORÁNEO</v>
      </c>
      <c r="D577" s="49" t="s">
        <v>686</v>
      </c>
      <c r="E577" s="49" t="s">
        <v>166</v>
      </c>
      <c r="F577" s="49" t="s">
        <v>167</v>
      </c>
      <c r="G577" s="48">
        <v>72316977</v>
      </c>
      <c r="H577" s="48">
        <v>46707807</v>
      </c>
      <c r="I577" s="48">
        <v>33506900.66</v>
      </c>
      <c r="J577" s="48">
        <v>0</v>
      </c>
      <c r="K577" s="48">
        <v>0</v>
      </c>
      <c r="L577" s="48">
        <v>0</v>
      </c>
      <c r="M577" s="48">
        <v>16666764.43</v>
      </c>
      <c r="N577" s="48">
        <v>16656007.33</v>
      </c>
      <c r="O577" s="48">
        <v>30041042.57</v>
      </c>
      <c r="P577" s="102">
        <f t="shared" si="18"/>
        <v>0.3568303780564992</v>
      </c>
      <c r="Q577" s="71"/>
      <c r="R577" s="71"/>
      <c r="S577" s="72"/>
      <c r="T577" s="72"/>
      <c r="U577" s="72"/>
      <c r="V577" s="72"/>
      <c r="W577" s="72"/>
      <c r="X577" s="73"/>
    </row>
    <row r="578" spans="1:24" ht="14.4" x14ac:dyDescent="0.2">
      <c r="A578" s="107" t="s">
        <v>700</v>
      </c>
      <c r="B578" s="107" t="s">
        <v>701</v>
      </c>
      <c r="C578" s="98" t="str">
        <f t="shared" si="17"/>
        <v>21375106 MUSEO DE ARTE Y DISEÑO CONTEMPORÁNEO</v>
      </c>
      <c r="D578" s="49" t="s">
        <v>686</v>
      </c>
      <c r="E578" s="49" t="s">
        <v>180</v>
      </c>
      <c r="F578" s="49" t="s">
        <v>181</v>
      </c>
      <c r="G578" s="48">
        <v>9250000</v>
      </c>
      <c r="H578" s="48">
        <v>9100000</v>
      </c>
      <c r="I578" s="48">
        <v>7012400</v>
      </c>
      <c r="J578" s="48">
        <v>0</v>
      </c>
      <c r="K578" s="48">
        <v>0</v>
      </c>
      <c r="L578" s="48">
        <v>0</v>
      </c>
      <c r="M578" s="48">
        <v>5474538.9500000002</v>
      </c>
      <c r="N578" s="48">
        <v>5474538.9500000002</v>
      </c>
      <c r="O578" s="48">
        <v>3625461.05</v>
      </c>
      <c r="P578" s="102">
        <f t="shared" si="18"/>
        <v>0.60159768681318682</v>
      </c>
      <c r="Q578" s="71"/>
      <c r="R578" s="71"/>
      <c r="S578" s="72"/>
      <c r="T578" s="72"/>
      <c r="U578" s="72"/>
      <c r="V578" s="72"/>
      <c r="W578" s="72"/>
      <c r="X578" s="73"/>
    </row>
    <row r="579" spans="1:24" ht="14.4" x14ac:dyDescent="0.2">
      <c r="A579" s="107" t="s">
        <v>700</v>
      </c>
      <c r="B579" s="107" t="s">
        <v>701</v>
      </c>
      <c r="C579" s="98" t="str">
        <f t="shared" si="17"/>
        <v>21375106 MUSEO DE ARTE Y DISEÑO CONTEMPORÁNEO</v>
      </c>
      <c r="D579" s="49" t="s">
        <v>686</v>
      </c>
      <c r="E579" s="49" t="s">
        <v>184</v>
      </c>
      <c r="F579" s="49" t="s">
        <v>185</v>
      </c>
      <c r="G579" s="48">
        <v>6200000</v>
      </c>
      <c r="H579" s="48">
        <v>6200000</v>
      </c>
      <c r="I579" s="48">
        <v>4869700</v>
      </c>
      <c r="J579" s="48">
        <v>0</v>
      </c>
      <c r="K579" s="48">
        <v>0</v>
      </c>
      <c r="L579" s="48">
        <v>0</v>
      </c>
      <c r="M579" s="48">
        <v>4147790.95</v>
      </c>
      <c r="N579" s="48">
        <v>4147790.95</v>
      </c>
      <c r="O579" s="48">
        <v>2052209.05</v>
      </c>
      <c r="P579" s="102">
        <f t="shared" si="18"/>
        <v>0.66899854032258066</v>
      </c>
      <c r="Q579" s="71"/>
      <c r="R579" s="71"/>
      <c r="S579" s="72"/>
      <c r="T579" s="72"/>
      <c r="U579" s="72"/>
      <c r="V579" s="72"/>
      <c r="W579" s="72"/>
      <c r="X579" s="73"/>
    </row>
    <row r="580" spans="1:24" ht="14.4" x14ac:dyDescent="0.2">
      <c r="A580" s="107" t="s">
        <v>700</v>
      </c>
      <c r="B580" s="107" t="s">
        <v>701</v>
      </c>
      <c r="C580" s="98" t="str">
        <f t="shared" si="17"/>
        <v>21375106 MUSEO DE ARTE Y DISEÑO CONTEMPORÁNEO</v>
      </c>
      <c r="D580" s="49" t="s">
        <v>686</v>
      </c>
      <c r="E580" s="49" t="s">
        <v>186</v>
      </c>
      <c r="F580" s="49" t="s">
        <v>187</v>
      </c>
      <c r="G580" s="48">
        <v>300000</v>
      </c>
      <c r="H580" s="48">
        <v>300000</v>
      </c>
      <c r="I580" s="48">
        <v>225000</v>
      </c>
      <c r="J580" s="48">
        <v>0</v>
      </c>
      <c r="K580" s="48">
        <v>0</v>
      </c>
      <c r="L580" s="48">
        <v>0</v>
      </c>
      <c r="M580" s="48">
        <v>0</v>
      </c>
      <c r="N580" s="48">
        <v>0</v>
      </c>
      <c r="O580" s="48">
        <v>300000</v>
      </c>
      <c r="P580" s="102">
        <f t="shared" si="18"/>
        <v>0</v>
      </c>
      <c r="Q580" s="71"/>
      <c r="R580" s="71"/>
      <c r="S580" s="72"/>
      <c r="T580" s="72"/>
      <c r="U580" s="72"/>
      <c r="V580" s="72"/>
      <c r="W580" s="72"/>
      <c r="X580" s="73"/>
    </row>
    <row r="581" spans="1:24" ht="14.4" x14ac:dyDescent="0.2">
      <c r="A581" s="107" t="s">
        <v>700</v>
      </c>
      <c r="B581" s="107" t="s">
        <v>701</v>
      </c>
      <c r="C581" s="98" t="str">
        <f t="shared" si="17"/>
        <v>21375106 MUSEO DE ARTE Y DISEÑO CONTEMPORÁNEO</v>
      </c>
      <c r="D581" s="49" t="s">
        <v>686</v>
      </c>
      <c r="E581" s="49" t="s">
        <v>188</v>
      </c>
      <c r="F581" s="49" t="s">
        <v>189</v>
      </c>
      <c r="G581" s="48">
        <v>2500000</v>
      </c>
      <c r="H581" s="48">
        <v>2500000</v>
      </c>
      <c r="I581" s="48">
        <v>1917700</v>
      </c>
      <c r="J581" s="48">
        <v>0</v>
      </c>
      <c r="K581" s="48">
        <v>0</v>
      </c>
      <c r="L581" s="48">
        <v>0</v>
      </c>
      <c r="M581" s="48">
        <v>1326748</v>
      </c>
      <c r="N581" s="48">
        <v>1326748</v>
      </c>
      <c r="O581" s="48">
        <v>1173252</v>
      </c>
      <c r="P581" s="102">
        <f t="shared" si="18"/>
        <v>0.53069920000000004</v>
      </c>
      <c r="Q581" s="71"/>
      <c r="R581" s="71"/>
      <c r="S581" s="72"/>
      <c r="T581" s="72"/>
      <c r="U581" s="72"/>
      <c r="V581" s="72"/>
      <c r="W581" s="72"/>
      <c r="X581" s="73"/>
    </row>
    <row r="582" spans="1:24" ht="14.4" x14ac:dyDescent="0.2">
      <c r="A582" s="107" t="s">
        <v>700</v>
      </c>
      <c r="B582" s="107" t="s">
        <v>701</v>
      </c>
      <c r="C582" s="98" t="str">
        <f t="shared" ref="C582:C645" si="19">+CONCATENATE(A582," ",B582)</f>
        <v>21375106 MUSEO DE ARTE Y DISEÑO CONTEMPORÁNEO</v>
      </c>
      <c r="D582" s="49" t="s">
        <v>686</v>
      </c>
      <c r="E582" s="49" t="s">
        <v>190</v>
      </c>
      <c r="F582" s="49" t="s">
        <v>191</v>
      </c>
      <c r="G582" s="48">
        <v>250000</v>
      </c>
      <c r="H582" s="48">
        <v>100000</v>
      </c>
      <c r="I582" s="48">
        <v>0</v>
      </c>
      <c r="J582" s="48">
        <v>0</v>
      </c>
      <c r="K582" s="48">
        <v>0</v>
      </c>
      <c r="L582" s="48">
        <v>0</v>
      </c>
      <c r="M582" s="48">
        <v>0</v>
      </c>
      <c r="N582" s="48">
        <v>0</v>
      </c>
      <c r="O582" s="48">
        <v>100000</v>
      </c>
      <c r="P582" s="102">
        <f t="shared" ref="P582:P645" si="20">+IFERROR(M582/H582,0)</f>
        <v>0</v>
      </c>
      <c r="Q582" s="71"/>
      <c r="R582" s="71"/>
      <c r="S582" s="72"/>
      <c r="T582" s="72"/>
      <c r="U582" s="72"/>
      <c r="V582" s="72"/>
      <c r="W582" s="72"/>
      <c r="X582" s="73"/>
    </row>
    <row r="583" spans="1:24" ht="14.4" x14ac:dyDescent="0.2">
      <c r="A583" s="107" t="s">
        <v>700</v>
      </c>
      <c r="B583" s="107" t="s">
        <v>701</v>
      </c>
      <c r="C583" s="98" t="str">
        <f t="shared" si="19"/>
        <v>21375106 MUSEO DE ARTE Y DISEÑO CONTEMPORÁNEO</v>
      </c>
      <c r="D583" s="49" t="s">
        <v>686</v>
      </c>
      <c r="E583" s="49" t="s">
        <v>192</v>
      </c>
      <c r="F583" s="49" t="s">
        <v>193</v>
      </c>
      <c r="G583" s="48">
        <v>19497540</v>
      </c>
      <c r="H583" s="48">
        <v>7519888</v>
      </c>
      <c r="I583" s="48">
        <v>5251138</v>
      </c>
      <c r="J583" s="48">
        <v>0</v>
      </c>
      <c r="K583" s="48">
        <v>0</v>
      </c>
      <c r="L583" s="48">
        <v>0</v>
      </c>
      <c r="M583" s="48">
        <v>1914997.05</v>
      </c>
      <c r="N583" s="48">
        <v>1914997.05</v>
      </c>
      <c r="O583" s="48">
        <v>5604890.9500000002</v>
      </c>
      <c r="P583" s="102">
        <f t="shared" si="20"/>
        <v>0.25465765580551203</v>
      </c>
      <c r="Q583" s="71"/>
      <c r="R583" s="71"/>
      <c r="S583" s="72"/>
      <c r="T583" s="72"/>
      <c r="U583" s="72"/>
      <c r="V583" s="72"/>
      <c r="W583" s="72"/>
      <c r="X583" s="73"/>
    </row>
    <row r="584" spans="1:24" ht="14.4" x14ac:dyDescent="0.2">
      <c r="A584" s="107" t="s">
        <v>700</v>
      </c>
      <c r="B584" s="107" t="s">
        <v>701</v>
      </c>
      <c r="C584" s="98" t="str">
        <f t="shared" si="19"/>
        <v>21375106 MUSEO DE ARTE Y DISEÑO CONTEMPORÁNEO</v>
      </c>
      <c r="D584" s="49" t="s">
        <v>686</v>
      </c>
      <c r="E584" s="49" t="s">
        <v>194</v>
      </c>
      <c r="F584" s="49" t="s">
        <v>195</v>
      </c>
      <c r="G584" s="48">
        <v>70000</v>
      </c>
      <c r="H584" s="48">
        <v>70000</v>
      </c>
      <c r="I584" s="48">
        <v>52500</v>
      </c>
      <c r="J584" s="48">
        <v>0</v>
      </c>
      <c r="K584" s="48">
        <v>0</v>
      </c>
      <c r="L584" s="48">
        <v>0</v>
      </c>
      <c r="M584" s="48">
        <v>0</v>
      </c>
      <c r="N584" s="48">
        <v>0</v>
      </c>
      <c r="O584" s="48">
        <v>70000</v>
      </c>
      <c r="P584" s="102">
        <f t="shared" si="20"/>
        <v>0</v>
      </c>
      <c r="Q584" s="71"/>
      <c r="R584" s="71"/>
      <c r="S584" s="72"/>
      <c r="T584" s="72"/>
      <c r="U584" s="72"/>
      <c r="V584" s="72"/>
      <c r="W584" s="72"/>
      <c r="X584" s="73"/>
    </row>
    <row r="585" spans="1:24" ht="14.4" x14ac:dyDescent="0.2">
      <c r="A585" s="107" t="s">
        <v>700</v>
      </c>
      <c r="B585" s="107" t="s">
        <v>701</v>
      </c>
      <c r="C585" s="98" t="str">
        <f t="shared" si="19"/>
        <v>21375106 MUSEO DE ARTE Y DISEÑO CONTEMPORÁNEO</v>
      </c>
      <c r="D585" s="49" t="s">
        <v>686</v>
      </c>
      <c r="E585" s="49" t="s">
        <v>198</v>
      </c>
      <c r="F585" s="49" t="s">
        <v>199</v>
      </c>
      <c r="G585" s="48">
        <v>5000000</v>
      </c>
      <c r="H585" s="48">
        <v>5000000</v>
      </c>
      <c r="I585" s="48">
        <v>2748750</v>
      </c>
      <c r="J585" s="48">
        <v>0</v>
      </c>
      <c r="K585" s="48">
        <v>0</v>
      </c>
      <c r="L585" s="48">
        <v>0</v>
      </c>
      <c r="M585" s="48">
        <v>516669.9</v>
      </c>
      <c r="N585" s="48">
        <v>516669.9</v>
      </c>
      <c r="O585" s="48">
        <v>4483330.0999999996</v>
      </c>
      <c r="P585" s="102">
        <f t="shared" si="20"/>
        <v>0.10333398000000001</v>
      </c>
      <c r="Q585" s="71"/>
      <c r="R585" s="71"/>
      <c r="S585" s="72"/>
      <c r="T585" s="72"/>
      <c r="U585" s="72"/>
      <c r="V585" s="72"/>
      <c r="W585" s="72"/>
      <c r="X585" s="73"/>
    </row>
    <row r="586" spans="1:24" ht="14.4" x14ac:dyDescent="0.2">
      <c r="A586" s="107" t="s">
        <v>700</v>
      </c>
      <c r="B586" s="107" t="s">
        <v>701</v>
      </c>
      <c r="C586" s="98" t="str">
        <f t="shared" si="19"/>
        <v>21375106 MUSEO DE ARTE Y DISEÑO CONTEMPORÁNEO</v>
      </c>
      <c r="D586" s="49" t="s">
        <v>686</v>
      </c>
      <c r="E586" s="49" t="s">
        <v>204</v>
      </c>
      <c r="F586" s="49" t="s">
        <v>205</v>
      </c>
      <c r="G586" s="48">
        <v>1579000</v>
      </c>
      <c r="H586" s="48">
        <v>1879000</v>
      </c>
      <c r="I586" s="48">
        <v>1879000</v>
      </c>
      <c r="J586" s="48">
        <v>0</v>
      </c>
      <c r="K586" s="48">
        <v>0</v>
      </c>
      <c r="L586" s="48">
        <v>0</v>
      </c>
      <c r="M586" s="48">
        <v>827439.65</v>
      </c>
      <c r="N586" s="48">
        <v>827439.65</v>
      </c>
      <c r="O586" s="48">
        <v>1051560.3500000001</v>
      </c>
      <c r="P586" s="102">
        <f t="shared" si="20"/>
        <v>0.44036170835550825</v>
      </c>
      <c r="Q586" s="71"/>
      <c r="R586" s="71"/>
      <c r="S586" s="72"/>
      <c r="T586" s="72"/>
      <c r="U586" s="72"/>
      <c r="V586" s="72"/>
      <c r="W586" s="72"/>
      <c r="X586" s="73"/>
    </row>
    <row r="587" spans="1:24" ht="14.4" x14ac:dyDescent="0.2">
      <c r="A587" s="107" t="s">
        <v>700</v>
      </c>
      <c r="B587" s="107" t="s">
        <v>701</v>
      </c>
      <c r="C587" s="98" t="str">
        <f t="shared" si="19"/>
        <v>21375106 MUSEO DE ARTE Y DISEÑO CONTEMPORÁNEO</v>
      </c>
      <c r="D587" s="49" t="s">
        <v>686</v>
      </c>
      <c r="E587" s="49" t="s">
        <v>206</v>
      </c>
      <c r="F587" s="49" t="s">
        <v>207</v>
      </c>
      <c r="G587" s="48">
        <v>12848540</v>
      </c>
      <c r="H587" s="48">
        <v>570888</v>
      </c>
      <c r="I587" s="48">
        <v>570888</v>
      </c>
      <c r="J587" s="48">
        <v>0</v>
      </c>
      <c r="K587" s="48">
        <v>0</v>
      </c>
      <c r="L587" s="48">
        <v>0</v>
      </c>
      <c r="M587" s="48">
        <v>570887.5</v>
      </c>
      <c r="N587" s="48">
        <v>570887.5</v>
      </c>
      <c r="O587" s="48">
        <v>0.5</v>
      </c>
      <c r="P587" s="102">
        <f t="shared" si="20"/>
        <v>0.99999912417146619</v>
      </c>
      <c r="Q587" s="71"/>
      <c r="R587" s="71"/>
      <c r="S587" s="72"/>
      <c r="T587" s="72"/>
      <c r="U587" s="72"/>
      <c r="V587" s="72"/>
      <c r="W587" s="72"/>
      <c r="X587" s="73"/>
    </row>
    <row r="588" spans="1:24" ht="14.4" x14ac:dyDescent="0.2">
      <c r="A588" s="107" t="s">
        <v>700</v>
      </c>
      <c r="B588" s="107" t="s">
        <v>701</v>
      </c>
      <c r="C588" s="98" t="str">
        <f t="shared" si="19"/>
        <v>21375106 MUSEO DE ARTE Y DISEÑO CONTEMPORÁNEO</v>
      </c>
      <c r="D588" s="49" t="s">
        <v>686</v>
      </c>
      <c r="E588" s="49" t="s">
        <v>208</v>
      </c>
      <c r="F588" s="49" t="s">
        <v>209</v>
      </c>
      <c r="G588" s="48">
        <v>18561000</v>
      </c>
      <c r="H588" s="48">
        <v>18353419</v>
      </c>
      <c r="I588" s="48">
        <v>13543488</v>
      </c>
      <c r="J588" s="48">
        <v>0</v>
      </c>
      <c r="K588" s="48">
        <v>0</v>
      </c>
      <c r="L588" s="48">
        <v>0</v>
      </c>
      <c r="M588" s="48">
        <v>7467938.0099999998</v>
      </c>
      <c r="N588" s="48">
        <v>7457180.9100000001</v>
      </c>
      <c r="O588" s="48">
        <v>10885480.99</v>
      </c>
      <c r="P588" s="102">
        <f t="shared" si="20"/>
        <v>0.40689628510088499</v>
      </c>
      <c r="Q588" s="71"/>
      <c r="R588" s="71"/>
      <c r="S588" s="72"/>
      <c r="T588" s="72"/>
      <c r="U588" s="72"/>
      <c r="V588" s="72"/>
      <c r="W588" s="72"/>
      <c r="X588" s="73"/>
    </row>
    <row r="589" spans="1:24" ht="14.4" x14ac:dyDescent="0.2">
      <c r="A589" s="107" t="s">
        <v>700</v>
      </c>
      <c r="B589" s="107" t="s">
        <v>701</v>
      </c>
      <c r="C589" s="98" t="str">
        <f t="shared" si="19"/>
        <v>21375106 MUSEO DE ARTE Y DISEÑO CONTEMPORÁNEO</v>
      </c>
      <c r="D589" s="49" t="s">
        <v>686</v>
      </c>
      <c r="E589" s="49" t="s">
        <v>220</v>
      </c>
      <c r="F589" s="49" t="s">
        <v>221</v>
      </c>
      <c r="G589" s="48">
        <v>12239000</v>
      </c>
      <c r="H589" s="48">
        <v>7631419</v>
      </c>
      <c r="I589" s="48">
        <v>5601988</v>
      </c>
      <c r="J589" s="48">
        <v>0</v>
      </c>
      <c r="K589" s="48">
        <v>0</v>
      </c>
      <c r="L589" s="48">
        <v>0</v>
      </c>
      <c r="M589" s="48">
        <v>2022224.54</v>
      </c>
      <c r="N589" s="48">
        <v>2011467.44</v>
      </c>
      <c r="O589" s="48">
        <v>5609194.46</v>
      </c>
      <c r="P589" s="102">
        <f t="shared" si="20"/>
        <v>0.26498670037643063</v>
      </c>
      <c r="Q589" s="71"/>
      <c r="R589" s="71"/>
      <c r="S589" s="72"/>
      <c r="T589" s="72"/>
      <c r="U589" s="72"/>
      <c r="V589" s="72"/>
      <c r="W589" s="72"/>
      <c r="X589" s="73"/>
    </row>
    <row r="590" spans="1:24" ht="14.4" x14ac:dyDescent="0.2">
      <c r="A590" s="107" t="s">
        <v>700</v>
      </c>
      <c r="B590" s="107" t="s">
        <v>701</v>
      </c>
      <c r="C590" s="98" t="str">
        <f t="shared" si="19"/>
        <v>21375106 MUSEO DE ARTE Y DISEÑO CONTEMPORÁNEO</v>
      </c>
      <c r="D590" s="49" t="s">
        <v>686</v>
      </c>
      <c r="E590" s="49" t="s">
        <v>222</v>
      </c>
      <c r="F590" s="49" t="s">
        <v>223</v>
      </c>
      <c r="G590" s="48">
        <v>6322000</v>
      </c>
      <c r="H590" s="48">
        <v>10722000</v>
      </c>
      <c r="I590" s="48">
        <v>7941500</v>
      </c>
      <c r="J590" s="48">
        <v>0</v>
      </c>
      <c r="K590" s="48">
        <v>0</v>
      </c>
      <c r="L590" s="48">
        <v>0</v>
      </c>
      <c r="M590" s="48">
        <v>5445713.4699999997</v>
      </c>
      <c r="N590" s="48">
        <v>5445713.4699999997</v>
      </c>
      <c r="O590" s="48">
        <v>5276286.53</v>
      </c>
      <c r="P590" s="102">
        <f t="shared" si="20"/>
        <v>0.50790090188397685</v>
      </c>
      <c r="Q590" s="71"/>
      <c r="R590" s="71"/>
      <c r="S590" s="72"/>
      <c r="T590" s="72"/>
      <c r="U590" s="72"/>
      <c r="V590" s="72"/>
      <c r="W590" s="72"/>
      <c r="X590" s="73"/>
    </row>
    <row r="591" spans="1:24" ht="14.4" x14ac:dyDescent="0.2">
      <c r="A591" s="107" t="s">
        <v>700</v>
      </c>
      <c r="B591" s="107" t="s">
        <v>701</v>
      </c>
      <c r="C591" s="98" t="str">
        <f t="shared" si="19"/>
        <v>21375106 MUSEO DE ARTE Y DISEÑO CONTEMPORÁNEO</v>
      </c>
      <c r="D591" s="49" t="s">
        <v>686</v>
      </c>
      <c r="E591" s="49" t="s">
        <v>234</v>
      </c>
      <c r="F591" s="49" t="s">
        <v>235</v>
      </c>
      <c r="G591" s="48">
        <v>9000000</v>
      </c>
      <c r="H591" s="48">
        <v>9000000</v>
      </c>
      <c r="I591" s="48">
        <v>6108766.6600000001</v>
      </c>
      <c r="J591" s="48">
        <v>0</v>
      </c>
      <c r="K591" s="48">
        <v>0</v>
      </c>
      <c r="L591" s="48">
        <v>0</v>
      </c>
      <c r="M591" s="48">
        <v>1181689.2</v>
      </c>
      <c r="N591" s="48">
        <v>1181689.2</v>
      </c>
      <c r="O591" s="48">
        <v>7818310.7999999998</v>
      </c>
      <c r="P591" s="102">
        <f t="shared" si="20"/>
        <v>0.13129879999999999</v>
      </c>
      <c r="Q591" s="71"/>
      <c r="R591" s="71"/>
      <c r="S591" s="72"/>
      <c r="T591" s="72"/>
      <c r="U591" s="72"/>
      <c r="V591" s="72"/>
      <c r="W591" s="72"/>
      <c r="X591" s="73"/>
    </row>
    <row r="592" spans="1:24" ht="14.4" x14ac:dyDescent="0.2">
      <c r="A592" s="107" t="s">
        <v>700</v>
      </c>
      <c r="B592" s="107" t="s">
        <v>701</v>
      </c>
      <c r="C592" s="98" t="str">
        <f t="shared" si="19"/>
        <v>21375106 MUSEO DE ARTE Y DISEÑO CONTEMPORÁNEO</v>
      </c>
      <c r="D592" s="49" t="s">
        <v>686</v>
      </c>
      <c r="E592" s="49" t="s">
        <v>236</v>
      </c>
      <c r="F592" s="49" t="s">
        <v>237</v>
      </c>
      <c r="G592" s="48">
        <v>9000000</v>
      </c>
      <c r="H592" s="48">
        <v>9000000</v>
      </c>
      <c r="I592" s="48">
        <v>6108766.6600000001</v>
      </c>
      <c r="J592" s="48">
        <v>0</v>
      </c>
      <c r="K592" s="48">
        <v>0</v>
      </c>
      <c r="L592" s="48">
        <v>0</v>
      </c>
      <c r="M592" s="48">
        <v>1181689.2</v>
      </c>
      <c r="N592" s="48">
        <v>1181689.2</v>
      </c>
      <c r="O592" s="48">
        <v>7818310.7999999998</v>
      </c>
      <c r="P592" s="102">
        <f t="shared" si="20"/>
        <v>0.13129879999999999</v>
      </c>
      <c r="Q592" s="71"/>
      <c r="R592" s="71"/>
      <c r="S592" s="72"/>
      <c r="T592" s="72"/>
      <c r="U592" s="72"/>
      <c r="V592" s="72"/>
      <c r="W592" s="72"/>
      <c r="X592" s="73"/>
    </row>
    <row r="593" spans="1:24" ht="14.4" x14ac:dyDescent="0.2">
      <c r="A593" s="107" t="s">
        <v>700</v>
      </c>
      <c r="B593" s="107" t="s">
        <v>701</v>
      </c>
      <c r="C593" s="98" t="str">
        <f t="shared" si="19"/>
        <v>21375106 MUSEO DE ARTE Y DISEÑO CONTEMPORÁNEO</v>
      </c>
      <c r="D593" s="49" t="s">
        <v>686</v>
      </c>
      <c r="E593" s="49" t="s">
        <v>246</v>
      </c>
      <c r="F593" s="49" t="s">
        <v>247</v>
      </c>
      <c r="G593" s="48">
        <v>15528437</v>
      </c>
      <c r="H593" s="48">
        <v>2254500</v>
      </c>
      <c r="I593" s="48">
        <v>1365875</v>
      </c>
      <c r="J593" s="48">
        <v>0</v>
      </c>
      <c r="K593" s="48">
        <v>0</v>
      </c>
      <c r="L593" s="48">
        <v>0</v>
      </c>
      <c r="M593" s="48">
        <v>627368.22</v>
      </c>
      <c r="N593" s="48">
        <v>627368.22</v>
      </c>
      <c r="O593" s="48">
        <v>1627131.78</v>
      </c>
      <c r="P593" s="102">
        <f t="shared" si="20"/>
        <v>0.27827377245508983</v>
      </c>
      <c r="Q593" s="71"/>
      <c r="R593" s="71"/>
      <c r="S593" s="72"/>
      <c r="T593" s="72"/>
      <c r="U593" s="72"/>
      <c r="V593" s="72"/>
      <c r="W593" s="72"/>
      <c r="X593" s="73"/>
    </row>
    <row r="594" spans="1:24" ht="14.4" x14ac:dyDescent="0.2">
      <c r="A594" s="107" t="s">
        <v>700</v>
      </c>
      <c r="B594" s="107" t="s">
        <v>701</v>
      </c>
      <c r="C594" s="98" t="str">
        <f t="shared" si="19"/>
        <v>21375106 MUSEO DE ARTE Y DISEÑO CONTEMPORÁNEO</v>
      </c>
      <c r="D594" s="49" t="s">
        <v>686</v>
      </c>
      <c r="E594" s="49" t="s">
        <v>248</v>
      </c>
      <c r="F594" s="49" t="s">
        <v>249</v>
      </c>
      <c r="G594" s="48">
        <v>13123937</v>
      </c>
      <c r="H594" s="48">
        <v>0</v>
      </c>
      <c r="I594" s="48">
        <v>0</v>
      </c>
      <c r="J594" s="48">
        <v>0</v>
      </c>
      <c r="K594" s="48">
        <v>0</v>
      </c>
      <c r="L594" s="48">
        <v>0</v>
      </c>
      <c r="M594" s="48">
        <v>0</v>
      </c>
      <c r="N594" s="48">
        <v>0</v>
      </c>
      <c r="O594" s="48">
        <v>0</v>
      </c>
      <c r="P594" s="102">
        <f t="shared" si="20"/>
        <v>0</v>
      </c>
      <c r="Q594" s="71"/>
      <c r="R594" s="71"/>
      <c r="S594" s="72"/>
      <c r="T594" s="72"/>
      <c r="U594" s="72"/>
      <c r="V594" s="72"/>
      <c r="W594" s="72"/>
      <c r="X594" s="73"/>
    </row>
    <row r="595" spans="1:24" ht="14.4" x14ac:dyDescent="0.2">
      <c r="A595" s="107" t="s">
        <v>700</v>
      </c>
      <c r="B595" s="107" t="s">
        <v>701</v>
      </c>
      <c r="C595" s="98" t="str">
        <f t="shared" si="19"/>
        <v>21375106 MUSEO DE ARTE Y DISEÑO CONTEMPORÁNEO</v>
      </c>
      <c r="D595" s="49" t="s">
        <v>686</v>
      </c>
      <c r="E595" s="49" t="s">
        <v>254</v>
      </c>
      <c r="F595" s="49" t="s">
        <v>255</v>
      </c>
      <c r="G595" s="48">
        <v>1497500</v>
      </c>
      <c r="H595" s="48">
        <v>1497500</v>
      </c>
      <c r="I595" s="48">
        <v>798125</v>
      </c>
      <c r="J595" s="48">
        <v>0</v>
      </c>
      <c r="K595" s="48">
        <v>0</v>
      </c>
      <c r="L595" s="48">
        <v>0</v>
      </c>
      <c r="M595" s="48">
        <v>423750</v>
      </c>
      <c r="N595" s="48">
        <v>423750</v>
      </c>
      <c r="O595" s="48">
        <v>1073750</v>
      </c>
      <c r="P595" s="102">
        <f t="shared" si="20"/>
        <v>0.28297161936560933</v>
      </c>
      <c r="Q595" s="71"/>
      <c r="R595" s="71"/>
      <c r="S595" s="72"/>
      <c r="T595" s="72"/>
      <c r="U595" s="72"/>
      <c r="V595" s="72"/>
      <c r="W595" s="72"/>
      <c r="X595" s="73"/>
    </row>
    <row r="596" spans="1:24" ht="14.4" x14ac:dyDescent="0.2">
      <c r="A596" s="107" t="s">
        <v>700</v>
      </c>
      <c r="B596" s="107" t="s">
        <v>701</v>
      </c>
      <c r="C596" s="98" t="str">
        <f t="shared" si="19"/>
        <v>21375106 MUSEO DE ARTE Y DISEÑO CONTEMPORÁNEO</v>
      </c>
      <c r="D596" s="49" t="s">
        <v>686</v>
      </c>
      <c r="E596" s="49" t="s">
        <v>258</v>
      </c>
      <c r="F596" s="49" t="s">
        <v>259</v>
      </c>
      <c r="G596" s="48">
        <v>300000</v>
      </c>
      <c r="H596" s="48">
        <v>300000</v>
      </c>
      <c r="I596" s="48">
        <v>225000</v>
      </c>
      <c r="J596" s="48">
        <v>0</v>
      </c>
      <c r="K596" s="48">
        <v>0</v>
      </c>
      <c r="L596" s="48">
        <v>0</v>
      </c>
      <c r="M596" s="48">
        <v>118787.86</v>
      </c>
      <c r="N596" s="48">
        <v>118787.86</v>
      </c>
      <c r="O596" s="48">
        <v>181212.14</v>
      </c>
      <c r="P596" s="102">
        <f t="shared" si="20"/>
        <v>0.39595953333333334</v>
      </c>
      <c r="Q596" s="71"/>
      <c r="R596" s="71"/>
      <c r="S596" s="72"/>
      <c r="T596" s="72"/>
      <c r="U596" s="72"/>
      <c r="V596" s="72"/>
      <c r="W596" s="72"/>
      <c r="X596" s="73"/>
    </row>
    <row r="597" spans="1:24" ht="14.4" x14ac:dyDescent="0.2">
      <c r="A597" s="107" t="s">
        <v>700</v>
      </c>
      <c r="B597" s="107" t="s">
        <v>701</v>
      </c>
      <c r="C597" s="98" t="str">
        <f t="shared" si="19"/>
        <v>21375106 MUSEO DE ARTE Y DISEÑO CONTEMPORÁNEO</v>
      </c>
      <c r="D597" s="49" t="s">
        <v>686</v>
      </c>
      <c r="E597" s="49" t="s">
        <v>260</v>
      </c>
      <c r="F597" s="49" t="s">
        <v>261</v>
      </c>
      <c r="G597" s="48">
        <v>150000</v>
      </c>
      <c r="H597" s="48">
        <v>0</v>
      </c>
      <c r="I597" s="48">
        <v>0</v>
      </c>
      <c r="J597" s="48">
        <v>0</v>
      </c>
      <c r="K597" s="48">
        <v>0</v>
      </c>
      <c r="L597" s="48">
        <v>0</v>
      </c>
      <c r="M597" s="48">
        <v>0</v>
      </c>
      <c r="N597" s="48">
        <v>0</v>
      </c>
      <c r="O597" s="48">
        <v>0</v>
      </c>
      <c r="P597" s="102">
        <f t="shared" si="20"/>
        <v>0</v>
      </c>
      <c r="Q597" s="71"/>
      <c r="R597" s="71"/>
      <c r="S597" s="72"/>
      <c r="T597" s="72"/>
      <c r="U597" s="72"/>
      <c r="V597" s="72"/>
      <c r="W597" s="72"/>
      <c r="X597" s="73"/>
    </row>
    <row r="598" spans="1:24" ht="14.4" x14ac:dyDescent="0.2">
      <c r="A598" s="107" t="s">
        <v>700</v>
      </c>
      <c r="B598" s="107" t="s">
        <v>701</v>
      </c>
      <c r="C598" s="98" t="str">
        <f t="shared" si="19"/>
        <v>21375106 MUSEO DE ARTE Y DISEÑO CONTEMPORÁNEO</v>
      </c>
      <c r="D598" s="49" t="s">
        <v>686</v>
      </c>
      <c r="E598" s="49" t="s">
        <v>262</v>
      </c>
      <c r="F598" s="49" t="s">
        <v>263</v>
      </c>
      <c r="G598" s="48">
        <v>457000</v>
      </c>
      <c r="H598" s="48">
        <v>457000</v>
      </c>
      <c r="I598" s="48">
        <v>342750</v>
      </c>
      <c r="J598" s="48">
        <v>0</v>
      </c>
      <c r="K598" s="48">
        <v>0</v>
      </c>
      <c r="L598" s="48">
        <v>0</v>
      </c>
      <c r="M598" s="48">
        <v>84830.36</v>
      </c>
      <c r="N598" s="48">
        <v>84830.36</v>
      </c>
      <c r="O598" s="48">
        <v>372169.64</v>
      </c>
      <c r="P598" s="102">
        <f t="shared" si="20"/>
        <v>0.18562442013129102</v>
      </c>
      <c r="Q598" s="71"/>
      <c r="R598" s="71"/>
      <c r="S598" s="72"/>
      <c r="T598" s="72"/>
      <c r="U598" s="72"/>
      <c r="V598" s="72"/>
      <c r="W598" s="72"/>
      <c r="X598" s="73"/>
    </row>
    <row r="599" spans="1:24" ht="14.4" x14ac:dyDescent="0.2">
      <c r="A599" s="107" t="s">
        <v>700</v>
      </c>
      <c r="B599" s="107" t="s">
        <v>701</v>
      </c>
      <c r="C599" s="98" t="str">
        <f t="shared" si="19"/>
        <v>21375106 MUSEO DE ARTE Y DISEÑO CONTEMPORÁNEO</v>
      </c>
      <c r="D599" s="49" t="s">
        <v>686</v>
      </c>
      <c r="E599" s="49" t="s">
        <v>264</v>
      </c>
      <c r="F599" s="49" t="s">
        <v>265</v>
      </c>
      <c r="G599" s="48">
        <v>300000</v>
      </c>
      <c r="H599" s="48">
        <v>300000</v>
      </c>
      <c r="I599" s="48">
        <v>225000</v>
      </c>
      <c r="J599" s="48">
        <v>0</v>
      </c>
      <c r="K599" s="48">
        <v>0</v>
      </c>
      <c r="L599" s="48">
        <v>0</v>
      </c>
      <c r="M599" s="48">
        <v>0</v>
      </c>
      <c r="N599" s="48">
        <v>0</v>
      </c>
      <c r="O599" s="48">
        <v>300000</v>
      </c>
      <c r="P599" s="102">
        <f t="shared" si="20"/>
        <v>0</v>
      </c>
      <c r="Q599" s="71"/>
      <c r="R599" s="71"/>
      <c r="S599" s="72"/>
      <c r="T599" s="72"/>
      <c r="U599" s="72"/>
      <c r="V599" s="72"/>
      <c r="W599" s="72"/>
      <c r="X599" s="73"/>
    </row>
    <row r="600" spans="1:24" ht="14.4" x14ac:dyDescent="0.2">
      <c r="A600" s="107" t="s">
        <v>700</v>
      </c>
      <c r="B600" s="107" t="s">
        <v>701</v>
      </c>
      <c r="C600" s="98" t="str">
        <f t="shared" si="19"/>
        <v>21375106 MUSEO DE ARTE Y DISEÑO CONTEMPORÁNEO</v>
      </c>
      <c r="D600" s="49" t="s">
        <v>686</v>
      </c>
      <c r="E600" s="49" t="s">
        <v>268</v>
      </c>
      <c r="F600" s="49" t="s">
        <v>269</v>
      </c>
      <c r="G600" s="48">
        <v>300000</v>
      </c>
      <c r="H600" s="48">
        <v>300000</v>
      </c>
      <c r="I600" s="48">
        <v>225000</v>
      </c>
      <c r="J600" s="48">
        <v>0</v>
      </c>
      <c r="K600" s="48">
        <v>0</v>
      </c>
      <c r="L600" s="48">
        <v>0</v>
      </c>
      <c r="M600" s="48">
        <v>0</v>
      </c>
      <c r="N600" s="48">
        <v>0</v>
      </c>
      <c r="O600" s="48">
        <v>300000</v>
      </c>
      <c r="P600" s="102">
        <f t="shared" si="20"/>
        <v>0</v>
      </c>
      <c r="Q600" s="71"/>
      <c r="R600" s="71"/>
      <c r="S600" s="72"/>
      <c r="T600" s="72"/>
      <c r="U600" s="72"/>
      <c r="V600" s="72"/>
      <c r="W600" s="72"/>
      <c r="X600" s="73"/>
    </row>
    <row r="601" spans="1:24" ht="14.4" x14ac:dyDescent="0.2">
      <c r="A601" s="107" t="s">
        <v>700</v>
      </c>
      <c r="B601" s="107" t="s">
        <v>701</v>
      </c>
      <c r="C601" s="98" t="str">
        <f t="shared" si="19"/>
        <v>21375106 MUSEO DE ARTE Y DISEÑO CONTEMPORÁNEO</v>
      </c>
      <c r="D601" s="49" t="s">
        <v>686</v>
      </c>
      <c r="E601" s="49" t="s">
        <v>270</v>
      </c>
      <c r="F601" s="49" t="s">
        <v>271</v>
      </c>
      <c r="G601" s="48">
        <v>180000</v>
      </c>
      <c r="H601" s="48">
        <v>180000</v>
      </c>
      <c r="I601" s="48">
        <v>233</v>
      </c>
      <c r="J601" s="48">
        <v>0</v>
      </c>
      <c r="K601" s="48">
        <v>0</v>
      </c>
      <c r="L601" s="48">
        <v>0</v>
      </c>
      <c r="M601" s="48">
        <v>233</v>
      </c>
      <c r="N601" s="48">
        <v>233</v>
      </c>
      <c r="O601" s="48">
        <v>179767</v>
      </c>
      <c r="P601" s="102">
        <f t="shared" si="20"/>
        <v>1.2944444444444444E-3</v>
      </c>
      <c r="Q601" s="71"/>
      <c r="R601" s="71"/>
      <c r="S601" s="72"/>
      <c r="T601" s="72"/>
      <c r="U601" s="72"/>
      <c r="V601" s="72"/>
      <c r="W601" s="72"/>
      <c r="X601" s="73"/>
    </row>
    <row r="602" spans="1:24" ht="14.4" x14ac:dyDescent="0.2">
      <c r="A602" s="107" t="s">
        <v>700</v>
      </c>
      <c r="B602" s="107" t="s">
        <v>701</v>
      </c>
      <c r="C602" s="98" t="str">
        <f t="shared" si="19"/>
        <v>21375106 MUSEO DE ARTE Y DISEÑO CONTEMPORÁNEO</v>
      </c>
      <c r="D602" s="49" t="s">
        <v>686</v>
      </c>
      <c r="E602" s="49" t="s">
        <v>272</v>
      </c>
      <c r="F602" s="49" t="s">
        <v>273</v>
      </c>
      <c r="G602" s="48">
        <v>30000</v>
      </c>
      <c r="H602" s="48">
        <v>30000</v>
      </c>
      <c r="I602" s="48">
        <v>233</v>
      </c>
      <c r="J602" s="48">
        <v>0</v>
      </c>
      <c r="K602" s="48">
        <v>0</v>
      </c>
      <c r="L602" s="48">
        <v>0</v>
      </c>
      <c r="M602" s="48">
        <v>233</v>
      </c>
      <c r="N602" s="48">
        <v>233</v>
      </c>
      <c r="O602" s="48">
        <v>29767</v>
      </c>
      <c r="P602" s="102">
        <f t="shared" si="20"/>
        <v>7.7666666666666665E-3</v>
      </c>
      <c r="Q602" s="71"/>
      <c r="R602" s="71"/>
      <c r="S602" s="72"/>
      <c r="T602" s="72"/>
      <c r="U602" s="72"/>
      <c r="V602" s="72"/>
      <c r="W602" s="72"/>
      <c r="X602" s="73"/>
    </row>
    <row r="603" spans="1:24" ht="14.4" x14ac:dyDescent="0.2">
      <c r="A603" s="107" t="s">
        <v>700</v>
      </c>
      <c r="B603" s="107" t="s">
        <v>701</v>
      </c>
      <c r="C603" s="98" t="str">
        <f t="shared" si="19"/>
        <v>21375106 MUSEO DE ARTE Y DISEÑO CONTEMPORÁNEO</v>
      </c>
      <c r="D603" s="49" t="s">
        <v>686</v>
      </c>
      <c r="E603" s="49" t="s">
        <v>274</v>
      </c>
      <c r="F603" s="49" t="s">
        <v>275</v>
      </c>
      <c r="G603" s="48">
        <v>150000</v>
      </c>
      <c r="H603" s="48">
        <v>150000</v>
      </c>
      <c r="I603" s="48">
        <v>0</v>
      </c>
      <c r="J603" s="48">
        <v>0</v>
      </c>
      <c r="K603" s="48">
        <v>0</v>
      </c>
      <c r="L603" s="48">
        <v>0</v>
      </c>
      <c r="M603" s="48">
        <v>0</v>
      </c>
      <c r="N603" s="48">
        <v>0</v>
      </c>
      <c r="O603" s="48">
        <v>150000</v>
      </c>
      <c r="P603" s="102">
        <f t="shared" si="20"/>
        <v>0</v>
      </c>
      <c r="Q603" s="71"/>
      <c r="R603" s="71"/>
      <c r="S603" s="72"/>
      <c r="T603" s="72"/>
      <c r="U603" s="72"/>
      <c r="V603" s="72"/>
      <c r="W603" s="72"/>
      <c r="X603" s="73"/>
    </row>
    <row r="604" spans="1:24" ht="14.4" x14ac:dyDescent="0.2">
      <c r="A604" s="107" t="s">
        <v>700</v>
      </c>
      <c r="B604" s="107" t="s">
        <v>701</v>
      </c>
      <c r="C604" s="98" t="str">
        <f t="shared" si="19"/>
        <v>21375106 MUSEO DE ARTE Y DISEÑO CONTEMPORÁNEO</v>
      </c>
      <c r="D604" s="49" t="s">
        <v>686</v>
      </c>
      <c r="E604" s="49" t="s">
        <v>278</v>
      </c>
      <c r="F604" s="49" t="s">
        <v>279</v>
      </c>
      <c r="G604" s="48">
        <v>3883000</v>
      </c>
      <c r="H604" s="48">
        <v>3883000</v>
      </c>
      <c r="I604" s="48">
        <v>2995583.34</v>
      </c>
      <c r="J604" s="48">
        <v>0</v>
      </c>
      <c r="K604" s="48">
        <v>0</v>
      </c>
      <c r="L604" s="48">
        <v>0</v>
      </c>
      <c r="M604" s="48">
        <v>425569.89</v>
      </c>
      <c r="N604" s="48">
        <v>425569.89</v>
      </c>
      <c r="O604" s="48">
        <v>3457430.11</v>
      </c>
      <c r="P604" s="102">
        <f t="shared" si="20"/>
        <v>0.10959822044810713</v>
      </c>
      <c r="Q604" s="71"/>
      <c r="R604" s="71"/>
      <c r="S604" s="72"/>
      <c r="T604" s="72"/>
      <c r="U604" s="72"/>
      <c r="V604" s="72"/>
      <c r="W604" s="72"/>
      <c r="X604" s="73"/>
    </row>
    <row r="605" spans="1:24" ht="14.4" x14ac:dyDescent="0.2">
      <c r="A605" s="107" t="s">
        <v>700</v>
      </c>
      <c r="B605" s="107" t="s">
        <v>701</v>
      </c>
      <c r="C605" s="98" t="str">
        <f t="shared" si="19"/>
        <v>21375106 MUSEO DE ARTE Y DISEÑO CONTEMPORÁNEO</v>
      </c>
      <c r="D605" s="49" t="s">
        <v>686</v>
      </c>
      <c r="E605" s="49" t="s">
        <v>280</v>
      </c>
      <c r="F605" s="49" t="s">
        <v>281</v>
      </c>
      <c r="G605" s="48">
        <v>1433000</v>
      </c>
      <c r="H605" s="48">
        <v>1433000</v>
      </c>
      <c r="I605" s="48">
        <v>1074750</v>
      </c>
      <c r="J605" s="48">
        <v>0</v>
      </c>
      <c r="K605" s="48">
        <v>0</v>
      </c>
      <c r="L605" s="48">
        <v>0</v>
      </c>
      <c r="M605" s="48">
        <v>31703</v>
      </c>
      <c r="N605" s="48">
        <v>31703</v>
      </c>
      <c r="O605" s="48">
        <v>1401297</v>
      </c>
      <c r="P605" s="102">
        <f t="shared" si="20"/>
        <v>2.2123517096999303E-2</v>
      </c>
      <c r="Q605" s="71"/>
      <c r="R605" s="71"/>
      <c r="S605" s="72"/>
      <c r="T605" s="72"/>
      <c r="U605" s="72"/>
      <c r="V605" s="72"/>
      <c r="W605" s="72"/>
      <c r="X605" s="73"/>
    </row>
    <row r="606" spans="1:24" ht="14.4" x14ac:dyDescent="0.2">
      <c r="A606" s="107" t="s">
        <v>700</v>
      </c>
      <c r="B606" s="107" t="s">
        <v>701</v>
      </c>
      <c r="C606" s="98" t="str">
        <f t="shared" si="19"/>
        <v>21375106 MUSEO DE ARTE Y DISEÑO CONTEMPORÁNEO</v>
      </c>
      <c r="D606" s="49" t="s">
        <v>686</v>
      </c>
      <c r="E606" s="49" t="s">
        <v>282</v>
      </c>
      <c r="F606" s="49" t="s">
        <v>283</v>
      </c>
      <c r="G606" s="48">
        <v>480000</v>
      </c>
      <c r="H606" s="48">
        <v>480000</v>
      </c>
      <c r="I606" s="48">
        <v>360000</v>
      </c>
      <c r="J606" s="48">
        <v>0</v>
      </c>
      <c r="K606" s="48">
        <v>0</v>
      </c>
      <c r="L606" s="48">
        <v>0</v>
      </c>
      <c r="M606" s="48">
        <v>31703</v>
      </c>
      <c r="N606" s="48">
        <v>31703</v>
      </c>
      <c r="O606" s="48">
        <v>448297</v>
      </c>
      <c r="P606" s="102">
        <f t="shared" si="20"/>
        <v>6.6047916666666664E-2</v>
      </c>
      <c r="Q606" s="71"/>
      <c r="R606" s="71"/>
      <c r="S606" s="72"/>
      <c r="T606" s="72"/>
      <c r="U606" s="72"/>
      <c r="V606" s="72"/>
      <c r="W606" s="72"/>
      <c r="X606" s="73"/>
    </row>
    <row r="607" spans="1:24" ht="14.4" x14ac:dyDescent="0.2">
      <c r="A607" s="107" t="s">
        <v>700</v>
      </c>
      <c r="B607" s="107" t="s">
        <v>701</v>
      </c>
      <c r="C607" s="98" t="str">
        <f t="shared" si="19"/>
        <v>21375106 MUSEO DE ARTE Y DISEÑO CONTEMPORÁNEO</v>
      </c>
      <c r="D607" s="49" t="s">
        <v>686</v>
      </c>
      <c r="E607" s="49" t="s">
        <v>286</v>
      </c>
      <c r="F607" s="49" t="s">
        <v>287</v>
      </c>
      <c r="G607" s="48">
        <v>953000</v>
      </c>
      <c r="H607" s="48">
        <v>953000</v>
      </c>
      <c r="I607" s="48">
        <v>714750</v>
      </c>
      <c r="J607" s="48">
        <v>0</v>
      </c>
      <c r="K607" s="48">
        <v>0</v>
      </c>
      <c r="L607" s="48">
        <v>0</v>
      </c>
      <c r="M607" s="48">
        <v>0</v>
      </c>
      <c r="N607" s="48">
        <v>0</v>
      </c>
      <c r="O607" s="48">
        <v>953000</v>
      </c>
      <c r="P607" s="102">
        <f t="shared" si="20"/>
        <v>0</v>
      </c>
      <c r="Q607" s="71"/>
      <c r="R607" s="71"/>
      <c r="S607" s="72"/>
      <c r="T607" s="72"/>
      <c r="U607" s="72"/>
      <c r="V607" s="72"/>
      <c r="W607" s="72"/>
      <c r="X607" s="73"/>
    </row>
    <row r="608" spans="1:24" ht="14.4" x14ac:dyDescent="0.2">
      <c r="A608" s="107" t="s">
        <v>700</v>
      </c>
      <c r="B608" s="107" t="s">
        <v>701</v>
      </c>
      <c r="C608" s="98" t="str">
        <f t="shared" si="19"/>
        <v>21375106 MUSEO DE ARTE Y DISEÑO CONTEMPORÁNEO</v>
      </c>
      <c r="D608" s="49" t="s">
        <v>686</v>
      </c>
      <c r="E608" s="49" t="s">
        <v>296</v>
      </c>
      <c r="F608" s="49" t="s">
        <v>297</v>
      </c>
      <c r="G608" s="48">
        <v>1450000</v>
      </c>
      <c r="H608" s="48">
        <v>1450000</v>
      </c>
      <c r="I608" s="48">
        <v>1180833.3400000001</v>
      </c>
      <c r="J608" s="48">
        <v>0</v>
      </c>
      <c r="K608" s="48">
        <v>0</v>
      </c>
      <c r="L608" s="48">
        <v>0</v>
      </c>
      <c r="M608" s="48">
        <v>264492.59000000003</v>
      </c>
      <c r="N608" s="48">
        <v>264492.59000000003</v>
      </c>
      <c r="O608" s="48">
        <v>1185507.4099999999</v>
      </c>
      <c r="P608" s="102">
        <f t="shared" si="20"/>
        <v>0.18240868275862071</v>
      </c>
      <c r="Q608" s="71"/>
      <c r="R608" s="71"/>
      <c r="S608" s="72"/>
      <c r="T608" s="72"/>
      <c r="U608" s="72"/>
      <c r="V608" s="72"/>
      <c r="W608" s="72"/>
      <c r="X608" s="73"/>
    </row>
    <row r="609" spans="1:24" ht="14.4" x14ac:dyDescent="0.2">
      <c r="A609" s="107" t="s">
        <v>700</v>
      </c>
      <c r="B609" s="107" t="s">
        <v>701</v>
      </c>
      <c r="C609" s="98" t="str">
        <f t="shared" si="19"/>
        <v>21375106 MUSEO DE ARTE Y DISEÑO CONTEMPORÁNEO</v>
      </c>
      <c r="D609" s="49" t="s">
        <v>686</v>
      </c>
      <c r="E609" s="49" t="s">
        <v>298</v>
      </c>
      <c r="F609" s="49" t="s">
        <v>299</v>
      </c>
      <c r="G609" s="48">
        <v>300000</v>
      </c>
      <c r="H609" s="48">
        <v>300000</v>
      </c>
      <c r="I609" s="48">
        <v>225000</v>
      </c>
      <c r="J609" s="48">
        <v>0</v>
      </c>
      <c r="K609" s="48">
        <v>0</v>
      </c>
      <c r="L609" s="48">
        <v>0</v>
      </c>
      <c r="M609" s="48">
        <v>0</v>
      </c>
      <c r="N609" s="48">
        <v>0</v>
      </c>
      <c r="O609" s="48">
        <v>300000</v>
      </c>
      <c r="P609" s="102">
        <f t="shared" si="20"/>
        <v>0</v>
      </c>
      <c r="Q609" s="71"/>
      <c r="R609" s="71"/>
      <c r="S609" s="72"/>
      <c r="T609" s="72"/>
      <c r="U609" s="72"/>
      <c r="V609" s="72"/>
      <c r="W609" s="72"/>
      <c r="X609" s="73"/>
    </row>
    <row r="610" spans="1:24" ht="14.4" x14ac:dyDescent="0.2">
      <c r="A610" s="107" t="s">
        <v>700</v>
      </c>
      <c r="B610" s="107" t="s">
        <v>701</v>
      </c>
      <c r="C610" s="98" t="str">
        <f t="shared" si="19"/>
        <v>21375106 MUSEO DE ARTE Y DISEÑO CONTEMPORÁNEO</v>
      </c>
      <c r="D610" s="49" t="s">
        <v>686</v>
      </c>
      <c r="E610" s="49" t="s">
        <v>302</v>
      </c>
      <c r="F610" s="49" t="s">
        <v>303</v>
      </c>
      <c r="G610" s="48">
        <v>300000</v>
      </c>
      <c r="H610" s="48">
        <v>300000</v>
      </c>
      <c r="I610" s="48">
        <v>225000</v>
      </c>
      <c r="J610" s="48">
        <v>0</v>
      </c>
      <c r="K610" s="48">
        <v>0</v>
      </c>
      <c r="L610" s="48">
        <v>0</v>
      </c>
      <c r="M610" s="48">
        <v>0</v>
      </c>
      <c r="N610" s="48">
        <v>0</v>
      </c>
      <c r="O610" s="48">
        <v>300000</v>
      </c>
      <c r="P610" s="102">
        <f t="shared" si="20"/>
        <v>0</v>
      </c>
      <c r="Q610" s="71"/>
      <c r="R610" s="71"/>
      <c r="S610" s="72"/>
      <c r="T610" s="72"/>
      <c r="U610" s="72"/>
      <c r="V610" s="72"/>
      <c r="W610" s="72"/>
      <c r="X610" s="73"/>
    </row>
    <row r="611" spans="1:24" ht="14.4" x14ac:dyDescent="0.2">
      <c r="A611" s="107" t="s">
        <v>700</v>
      </c>
      <c r="B611" s="107" t="s">
        <v>701</v>
      </c>
      <c r="C611" s="98" t="str">
        <f t="shared" si="19"/>
        <v>21375106 MUSEO DE ARTE Y DISEÑO CONTEMPORÁNEO</v>
      </c>
      <c r="D611" s="49" t="s">
        <v>686</v>
      </c>
      <c r="E611" s="49" t="s">
        <v>304</v>
      </c>
      <c r="F611" s="49" t="s">
        <v>305</v>
      </c>
      <c r="G611" s="48">
        <v>400000</v>
      </c>
      <c r="H611" s="48">
        <v>400000</v>
      </c>
      <c r="I611" s="48">
        <v>393333.34</v>
      </c>
      <c r="J611" s="48">
        <v>0</v>
      </c>
      <c r="K611" s="48">
        <v>0</v>
      </c>
      <c r="L611" s="48">
        <v>0</v>
      </c>
      <c r="M611" s="48">
        <v>256670.87</v>
      </c>
      <c r="N611" s="48">
        <v>256670.87</v>
      </c>
      <c r="O611" s="48">
        <v>143329.13</v>
      </c>
      <c r="P611" s="102">
        <f t="shared" si="20"/>
        <v>0.64167717499999999</v>
      </c>
      <c r="Q611" s="71"/>
      <c r="R611" s="71"/>
      <c r="S611" s="72"/>
      <c r="T611" s="72"/>
      <c r="U611" s="72"/>
      <c r="V611" s="72"/>
      <c r="W611" s="72"/>
      <c r="X611" s="73"/>
    </row>
    <row r="612" spans="1:24" ht="14.4" x14ac:dyDescent="0.2">
      <c r="A612" s="107" t="s">
        <v>700</v>
      </c>
      <c r="B612" s="107" t="s">
        <v>701</v>
      </c>
      <c r="C612" s="98" t="str">
        <f t="shared" si="19"/>
        <v>21375106 MUSEO DE ARTE Y DISEÑO CONTEMPORÁNEO</v>
      </c>
      <c r="D612" s="49" t="s">
        <v>686</v>
      </c>
      <c r="E612" s="49" t="s">
        <v>308</v>
      </c>
      <c r="F612" s="49" t="s">
        <v>309</v>
      </c>
      <c r="G612" s="48">
        <v>150000</v>
      </c>
      <c r="H612" s="48">
        <v>150000</v>
      </c>
      <c r="I612" s="48">
        <v>112500</v>
      </c>
      <c r="J612" s="48">
        <v>0</v>
      </c>
      <c r="K612" s="48">
        <v>0</v>
      </c>
      <c r="L612" s="48">
        <v>0</v>
      </c>
      <c r="M612" s="48">
        <v>0</v>
      </c>
      <c r="N612" s="48">
        <v>0</v>
      </c>
      <c r="O612" s="48">
        <v>150000</v>
      </c>
      <c r="P612" s="102">
        <f t="shared" si="20"/>
        <v>0</v>
      </c>
      <c r="Q612" s="71"/>
      <c r="R612" s="71"/>
      <c r="S612" s="72"/>
      <c r="T612" s="72"/>
      <c r="U612" s="72"/>
      <c r="V612" s="72"/>
      <c r="W612" s="72"/>
      <c r="X612" s="73"/>
    </row>
    <row r="613" spans="1:24" ht="14.4" x14ac:dyDescent="0.2">
      <c r="A613" s="107" t="s">
        <v>700</v>
      </c>
      <c r="B613" s="107" t="s">
        <v>701</v>
      </c>
      <c r="C613" s="98" t="str">
        <f t="shared" si="19"/>
        <v>21375106 MUSEO DE ARTE Y DISEÑO CONTEMPORÁNEO</v>
      </c>
      <c r="D613" s="49" t="s">
        <v>686</v>
      </c>
      <c r="E613" s="49" t="s">
        <v>310</v>
      </c>
      <c r="F613" s="49" t="s">
        <v>311</v>
      </c>
      <c r="G613" s="48">
        <v>300000</v>
      </c>
      <c r="H613" s="48">
        <v>300000</v>
      </c>
      <c r="I613" s="48">
        <v>225000</v>
      </c>
      <c r="J613" s="48">
        <v>0</v>
      </c>
      <c r="K613" s="48">
        <v>0</v>
      </c>
      <c r="L613" s="48">
        <v>0</v>
      </c>
      <c r="M613" s="48">
        <v>7821.72</v>
      </c>
      <c r="N613" s="48">
        <v>7821.72</v>
      </c>
      <c r="O613" s="48">
        <v>292178.28000000003</v>
      </c>
      <c r="P613" s="102">
        <f t="shared" si="20"/>
        <v>2.6072400000000003E-2</v>
      </c>
      <c r="Q613" s="71"/>
      <c r="R613" s="71"/>
      <c r="S613" s="72"/>
      <c r="T613" s="72"/>
      <c r="U613" s="72"/>
      <c r="V613" s="72"/>
      <c r="W613" s="72"/>
      <c r="X613" s="73"/>
    </row>
    <row r="614" spans="1:24" ht="14.4" x14ac:dyDescent="0.2">
      <c r="A614" s="107" t="s">
        <v>700</v>
      </c>
      <c r="B614" s="107" t="s">
        <v>701</v>
      </c>
      <c r="C614" s="98" t="str">
        <f t="shared" si="19"/>
        <v>21375106 MUSEO DE ARTE Y DISEÑO CONTEMPORÁNEO</v>
      </c>
      <c r="D614" s="49" t="s">
        <v>686</v>
      </c>
      <c r="E614" s="49" t="s">
        <v>312</v>
      </c>
      <c r="F614" s="49" t="s">
        <v>313</v>
      </c>
      <c r="G614" s="48">
        <v>250000</v>
      </c>
      <c r="H614" s="48">
        <v>250000</v>
      </c>
      <c r="I614" s="48">
        <v>187500</v>
      </c>
      <c r="J614" s="48">
        <v>0</v>
      </c>
      <c r="K614" s="48">
        <v>0</v>
      </c>
      <c r="L614" s="48">
        <v>0</v>
      </c>
      <c r="M614" s="48">
        <v>0</v>
      </c>
      <c r="N614" s="48">
        <v>0</v>
      </c>
      <c r="O614" s="48">
        <v>250000</v>
      </c>
      <c r="P614" s="102">
        <f t="shared" si="20"/>
        <v>0</v>
      </c>
      <c r="Q614" s="71"/>
      <c r="R614" s="71"/>
      <c r="S614" s="72"/>
      <c r="T614" s="72"/>
      <c r="U614" s="72"/>
      <c r="V614" s="72"/>
      <c r="W614" s="72"/>
      <c r="X614" s="73"/>
    </row>
    <row r="615" spans="1:24" ht="14.4" x14ac:dyDescent="0.2">
      <c r="A615" s="107" t="s">
        <v>700</v>
      </c>
      <c r="B615" s="107" t="s">
        <v>701</v>
      </c>
      <c r="C615" s="98" t="str">
        <f t="shared" si="19"/>
        <v>21375106 MUSEO DE ARTE Y DISEÑO CONTEMPORÁNEO</v>
      </c>
      <c r="D615" s="49" t="s">
        <v>686</v>
      </c>
      <c r="E615" s="49" t="s">
        <v>316</v>
      </c>
      <c r="F615" s="49" t="s">
        <v>317</v>
      </c>
      <c r="G615" s="48">
        <v>250000</v>
      </c>
      <c r="H615" s="48">
        <v>250000</v>
      </c>
      <c r="I615" s="48">
        <v>187500</v>
      </c>
      <c r="J615" s="48">
        <v>0</v>
      </c>
      <c r="K615" s="48">
        <v>0</v>
      </c>
      <c r="L615" s="48">
        <v>0</v>
      </c>
      <c r="M615" s="48">
        <v>0</v>
      </c>
      <c r="N615" s="48">
        <v>0</v>
      </c>
      <c r="O615" s="48">
        <v>250000</v>
      </c>
      <c r="P615" s="102">
        <f t="shared" si="20"/>
        <v>0</v>
      </c>
      <c r="Q615" s="71"/>
      <c r="R615" s="71"/>
      <c r="S615" s="72"/>
      <c r="T615" s="72"/>
      <c r="U615" s="72"/>
      <c r="V615" s="72"/>
      <c r="W615" s="72"/>
      <c r="X615" s="73"/>
    </row>
    <row r="616" spans="1:24" ht="14.4" x14ac:dyDescent="0.2">
      <c r="A616" s="107" t="s">
        <v>700</v>
      </c>
      <c r="B616" s="107" t="s">
        <v>701</v>
      </c>
      <c r="C616" s="98" t="str">
        <f t="shared" si="19"/>
        <v>21375106 MUSEO DE ARTE Y DISEÑO CONTEMPORÁNEO</v>
      </c>
      <c r="D616" s="49" t="s">
        <v>686</v>
      </c>
      <c r="E616" s="49" t="s">
        <v>318</v>
      </c>
      <c r="F616" s="49" t="s">
        <v>319</v>
      </c>
      <c r="G616" s="48">
        <v>750000</v>
      </c>
      <c r="H616" s="48">
        <v>750000</v>
      </c>
      <c r="I616" s="48">
        <v>552500</v>
      </c>
      <c r="J616" s="48">
        <v>0</v>
      </c>
      <c r="K616" s="48">
        <v>0</v>
      </c>
      <c r="L616" s="48">
        <v>0</v>
      </c>
      <c r="M616" s="48">
        <v>129374.3</v>
      </c>
      <c r="N616" s="48">
        <v>129374.3</v>
      </c>
      <c r="O616" s="48">
        <v>620625.69999999995</v>
      </c>
      <c r="P616" s="102">
        <f t="shared" si="20"/>
        <v>0.17249906666666667</v>
      </c>
      <c r="Q616" s="71"/>
      <c r="R616" s="71"/>
      <c r="S616" s="72"/>
      <c r="T616" s="72"/>
      <c r="U616" s="72"/>
      <c r="V616" s="72"/>
      <c r="W616" s="72"/>
      <c r="X616" s="73"/>
    </row>
    <row r="617" spans="1:24" ht="14.4" x14ac:dyDescent="0.2">
      <c r="A617" s="107" t="s">
        <v>700</v>
      </c>
      <c r="B617" s="107" t="s">
        <v>701</v>
      </c>
      <c r="C617" s="98" t="str">
        <f t="shared" si="19"/>
        <v>21375106 MUSEO DE ARTE Y DISEÑO CONTEMPORÁNEO</v>
      </c>
      <c r="D617" s="49" t="s">
        <v>686</v>
      </c>
      <c r="E617" s="49" t="s">
        <v>320</v>
      </c>
      <c r="F617" s="49" t="s">
        <v>321</v>
      </c>
      <c r="G617" s="48">
        <v>0</v>
      </c>
      <c r="H617" s="48">
        <v>70000</v>
      </c>
      <c r="I617" s="48">
        <v>35000</v>
      </c>
      <c r="J617" s="48">
        <v>0</v>
      </c>
      <c r="K617" s="48">
        <v>0</v>
      </c>
      <c r="L617" s="48">
        <v>0</v>
      </c>
      <c r="M617" s="48">
        <v>0</v>
      </c>
      <c r="N617" s="48">
        <v>0</v>
      </c>
      <c r="O617" s="48">
        <v>70000</v>
      </c>
      <c r="P617" s="102">
        <f t="shared" si="20"/>
        <v>0</v>
      </c>
      <c r="Q617" s="71"/>
      <c r="R617" s="71"/>
      <c r="S617" s="72"/>
      <c r="T617" s="72"/>
      <c r="U617" s="72"/>
      <c r="V617" s="72"/>
      <c r="W617" s="72"/>
      <c r="X617" s="73"/>
    </row>
    <row r="618" spans="1:24" ht="14.4" x14ac:dyDescent="0.2">
      <c r="A618" s="107" t="s">
        <v>700</v>
      </c>
      <c r="B618" s="107" t="s">
        <v>701</v>
      </c>
      <c r="C618" s="98" t="str">
        <f t="shared" si="19"/>
        <v>21375106 MUSEO DE ARTE Y DISEÑO CONTEMPORÁNEO</v>
      </c>
      <c r="D618" s="49" t="s">
        <v>686</v>
      </c>
      <c r="E618" s="49" t="s">
        <v>324</v>
      </c>
      <c r="F618" s="49" t="s">
        <v>325</v>
      </c>
      <c r="G618" s="48">
        <v>20000</v>
      </c>
      <c r="H618" s="48">
        <v>20000</v>
      </c>
      <c r="I618" s="48">
        <v>15000</v>
      </c>
      <c r="J618" s="48">
        <v>0</v>
      </c>
      <c r="K618" s="48">
        <v>0</v>
      </c>
      <c r="L618" s="48">
        <v>0</v>
      </c>
      <c r="M618" s="48">
        <v>0</v>
      </c>
      <c r="N618" s="48">
        <v>0</v>
      </c>
      <c r="O618" s="48">
        <v>20000</v>
      </c>
      <c r="P618" s="102">
        <f t="shared" si="20"/>
        <v>0</v>
      </c>
      <c r="Q618" s="71"/>
      <c r="R618" s="71"/>
      <c r="S618" s="72"/>
      <c r="T618" s="72"/>
      <c r="U618" s="72"/>
      <c r="V618" s="72"/>
      <c r="W618" s="72"/>
      <c r="X618" s="73"/>
    </row>
    <row r="619" spans="1:24" ht="14.4" x14ac:dyDescent="0.2">
      <c r="A619" s="107" t="s">
        <v>700</v>
      </c>
      <c r="B619" s="107" t="s">
        <v>701</v>
      </c>
      <c r="C619" s="98" t="str">
        <f t="shared" si="19"/>
        <v>21375106 MUSEO DE ARTE Y DISEÑO CONTEMPORÁNEO</v>
      </c>
      <c r="D619" s="49" t="s">
        <v>686</v>
      </c>
      <c r="E619" s="49" t="s">
        <v>326</v>
      </c>
      <c r="F619" s="49" t="s">
        <v>327</v>
      </c>
      <c r="G619" s="48">
        <v>100000</v>
      </c>
      <c r="H619" s="48">
        <v>30000</v>
      </c>
      <c r="I619" s="48">
        <v>30000</v>
      </c>
      <c r="J619" s="48">
        <v>0</v>
      </c>
      <c r="K619" s="48">
        <v>0</v>
      </c>
      <c r="L619" s="48">
        <v>0</v>
      </c>
      <c r="M619" s="48">
        <v>0</v>
      </c>
      <c r="N619" s="48">
        <v>0</v>
      </c>
      <c r="O619" s="48">
        <v>30000</v>
      </c>
      <c r="P619" s="102">
        <f t="shared" si="20"/>
        <v>0</v>
      </c>
      <c r="Q619" s="71"/>
      <c r="R619" s="71"/>
      <c r="S619" s="72"/>
      <c r="T619" s="72"/>
      <c r="U619" s="72"/>
      <c r="V619" s="72"/>
      <c r="W619" s="72"/>
      <c r="X619" s="73"/>
    </row>
    <row r="620" spans="1:24" ht="14.4" x14ac:dyDescent="0.2">
      <c r="A620" s="107" t="s">
        <v>700</v>
      </c>
      <c r="B620" s="107" t="s">
        <v>701</v>
      </c>
      <c r="C620" s="98" t="str">
        <f t="shared" si="19"/>
        <v>21375106 MUSEO DE ARTE Y DISEÑO CONTEMPORÁNEO</v>
      </c>
      <c r="D620" s="49" t="s">
        <v>686</v>
      </c>
      <c r="E620" s="49" t="s">
        <v>328</v>
      </c>
      <c r="F620" s="49" t="s">
        <v>329</v>
      </c>
      <c r="G620" s="48">
        <v>130000</v>
      </c>
      <c r="H620" s="48">
        <v>130000</v>
      </c>
      <c r="I620" s="48">
        <v>129687.15</v>
      </c>
      <c r="J620" s="48">
        <v>0</v>
      </c>
      <c r="K620" s="48">
        <v>0</v>
      </c>
      <c r="L620" s="48">
        <v>0</v>
      </c>
      <c r="M620" s="48">
        <v>129374.3</v>
      </c>
      <c r="N620" s="48">
        <v>129374.3</v>
      </c>
      <c r="O620" s="48">
        <v>625.70000000000005</v>
      </c>
      <c r="P620" s="102">
        <f t="shared" si="20"/>
        <v>0.99518692307692314</v>
      </c>
      <c r="Q620" s="71"/>
      <c r="R620" s="71"/>
      <c r="S620" s="72"/>
      <c r="T620" s="72"/>
      <c r="U620" s="72"/>
      <c r="V620" s="72"/>
      <c r="W620" s="72"/>
      <c r="X620" s="73"/>
    </row>
    <row r="621" spans="1:24" ht="14.4" x14ac:dyDescent="0.2">
      <c r="A621" s="107" t="s">
        <v>700</v>
      </c>
      <c r="B621" s="107" t="s">
        <v>701</v>
      </c>
      <c r="C621" s="98" t="str">
        <f t="shared" si="19"/>
        <v>21375106 MUSEO DE ARTE Y DISEÑO CONTEMPORÁNEO</v>
      </c>
      <c r="D621" s="49" t="s">
        <v>686</v>
      </c>
      <c r="E621" s="49" t="s">
        <v>330</v>
      </c>
      <c r="F621" s="49" t="s">
        <v>331</v>
      </c>
      <c r="G621" s="48">
        <v>500000</v>
      </c>
      <c r="H621" s="48">
        <v>500000</v>
      </c>
      <c r="I621" s="48">
        <v>342812.85</v>
      </c>
      <c r="J621" s="48">
        <v>0</v>
      </c>
      <c r="K621" s="48">
        <v>0</v>
      </c>
      <c r="L621" s="48">
        <v>0</v>
      </c>
      <c r="M621" s="48">
        <v>0</v>
      </c>
      <c r="N621" s="48">
        <v>0</v>
      </c>
      <c r="O621" s="48">
        <v>500000</v>
      </c>
      <c r="P621" s="102">
        <f t="shared" si="20"/>
        <v>0</v>
      </c>
      <c r="Q621" s="71"/>
      <c r="R621" s="71"/>
      <c r="S621" s="72"/>
      <c r="T621" s="72"/>
      <c r="U621" s="72"/>
      <c r="V621" s="72"/>
      <c r="W621" s="72"/>
      <c r="X621" s="73"/>
    </row>
    <row r="622" spans="1:24" ht="14.4" x14ac:dyDescent="0.2">
      <c r="A622" s="107" t="s">
        <v>700</v>
      </c>
      <c r="B622" s="107" t="s">
        <v>701</v>
      </c>
      <c r="C622" s="98" t="str">
        <f t="shared" si="19"/>
        <v>21375106 MUSEO DE ARTE Y DISEÑO CONTEMPORÁNEO</v>
      </c>
      <c r="D622" s="49" t="s">
        <v>686</v>
      </c>
      <c r="E622" s="49" t="s">
        <v>372</v>
      </c>
      <c r="F622" s="49" t="s">
        <v>373</v>
      </c>
      <c r="G622" s="48">
        <v>11445863</v>
      </c>
      <c r="H622" s="48">
        <v>11500463</v>
      </c>
      <c r="I622" s="48">
        <v>10062397</v>
      </c>
      <c r="J622" s="48">
        <v>0</v>
      </c>
      <c r="K622" s="48">
        <v>0</v>
      </c>
      <c r="L622" s="48">
        <v>0</v>
      </c>
      <c r="M622" s="48">
        <v>5202134.5599999996</v>
      </c>
      <c r="N622" s="48">
        <v>5202134.5599999996</v>
      </c>
      <c r="O622" s="48">
        <v>6298328.4400000004</v>
      </c>
      <c r="P622" s="102">
        <f t="shared" si="20"/>
        <v>0.45234131530182736</v>
      </c>
      <c r="Q622" s="71"/>
      <c r="R622" s="71"/>
      <c r="S622" s="72"/>
      <c r="T622" s="72"/>
      <c r="U622" s="72"/>
      <c r="V622" s="72"/>
      <c r="W622" s="72"/>
      <c r="X622" s="73"/>
    </row>
    <row r="623" spans="1:24" ht="14.4" x14ac:dyDescent="0.2">
      <c r="A623" s="107" t="s">
        <v>700</v>
      </c>
      <c r="B623" s="107" t="s">
        <v>701</v>
      </c>
      <c r="C623" s="98" t="str">
        <f t="shared" si="19"/>
        <v>21375106 MUSEO DE ARTE Y DISEÑO CONTEMPORÁNEO</v>
      </c>
      <c r="D623" s="49" t="s">
        <v>686</v>
      </c>
      <c r="E623" s="49" t="s">
        <v>374</v>
      </c>
      <c r="F623" s="49" t="s">
        <v>375</v>
      </c>
      <c r="G623" s="48">
        <v>4245863</v>
      </c>
      <c r="H623" s="48">
        <v>4300463</v>
      </c>
      <c r="I623" s="48">
        <v>4262397</v>
      </c>
      <c r="J623" s="48">
        <v>0</v>
      </c>
      <c r="K623" s="48">
        <v>0</v>
      </c>
      <c r="L623" s="48">
        <v>0</v>
      </c>
      <c r="M623" s="48">
        <v>2336023.9700000002</v>
      </c>
      <c r="N623" s="48">
        <v>2336023.9700000002</v>
      </c>
      <c r="O623" s="48">
        <v>1964439.03</v>
      </c>
      <c r="P623" s="102">
        <f t="shared" si="20"/>
        <v>0.54320289931572485</v>
      </c>
      <c r="Q623" s="71"/>
      <c r="R623" s="71"/>
      <c r="S623" s="72"/>
      <c r="T623" s="72"/>
      <c r="U623" s="72"/>
      <c r="V623" s="72"/>
      <c r="W623" s="72"/>
      <c r="X623" s="73"/>
    </row>
    <row r="624" spans="1:24" ht="14.4" x14ac:dyDescent="0.2">
      <c r="A624" s="107" t="s">
        <v>700</v>
      </c>
      <c r="B624" s="107" t="s">
        <v>701</v>
      </c>
      <c r="C624" s="98" t="str">
        <f t="shared" si="19"/>
        <v>21375106 MUSEO DE ARTE Y DISEÑO CONTEMPORÁNEO</v>
      </c>
      <c r="D624" s="49" t="s">
        <v>686</v>
      </c>
      <c r="E624" s="49" t="s">
        <v>383</v>
      </c>
      <c r="F624" s="49" t="s">
        <v>377</v>
      </c>
      <c r="G624" s="48">
        <v>3662640</v>
      </c>
      <c r="H624" s="48">
        <v>3709740</v>
      </c>
      <c r="I624" s="48">
        <v>3676903</v>
      </c>
      <c r="J624" s="48">
        <v>0</v>
      </c>
      <c r="K624" s="48">
        <v>0</v>
      </c>
      <c r="L624" s="48">
        <v>0</v>
      </c>
      <c r="M624" s="48">
        <v>2015141.55</v>
      </c>
      <c r="N624" s="48">
        <v>2015141.55</v>
      </c>
      <c r="O624" s="48">
        <v>1694598.45</v>
      </c>
      <c r="P624" s="102">
        <f t="shared" si="20"/>
        <v>0.54320290640314417</v>
      </c>
      <c r="Q624" s="71"/>
      <c r="R624" s="71"/>
      <c r="S624" s="72"/>
      <c r="T624" s="72"/>
      <c r="U624" s="72"/>
      <c r="V624" s="72"/>
      <c r="W624" s="72"/>
      <c r="X624" s="73"/>
    </row>
    <row r="625" spans="1:24" ht="14.4" x14ac:dyDescent="0.2">
      <c r="A625" s="107" t="s">
        <v>700</v>
      </c>
      <c r="B625" s="107" t="s">
        <v>701</v>
      </c>
      <c r="C625" s="98" t="str">
        <f t="shared" si="19"/>
        <v>21375106 MUSEO DE ARTE Y DISEÑO CONTEMPORÁNEO</v>
      </c>
      <c r="D625" s="49" t="s">
        <v>686</v>
      </c>
      <c r="E625" s="49" t="s">
        <v>404</v>
      </c>
      <c r="F625" s="49" t="s">
        <v>398</v>
      </c>
      <c r="G625" s="48">
        <v>583223</v>
      </c>
      <c r="H625" s="48">
        <v>590723</v>
      </c>
      <c r="I625" s="48">
        <v>585494</v>
      </c>
      <c r="J625" s="48">
        <v>0</v>
      </c>
      <c r="K625" s="48">
        <v>0</v>
      </c>
      <c r="L625" s="48">
        <v>0</v>
      </c>
      <c r="M625" s="48">
        <v>320882.42</v>
      </c>
      <c r="N625" s="48">
        <v>320882.42</v>
      </c>
      <c r="O625" s="48">
        <v>269840.58</v>
      </c>
      <c r="P625" s="102">
        <f t="shared" si="20"/>
        <v>0.5432028548067368</v>
      </c>
      <c r="Q625" s="71"/>
      <c r="R625" s="71"/>
      <c r="S625" s="72"/>
      <c r="T625" s="72"/>
      <c r="U625" s="72"/>
      <c r="V625" s="72"/>
      <c r="W625" s="72"/>
      <c r="X625" s="73"/>
    </row>
    <row r="626" spans="1:24" ht="14.4" x14ac:dyDescent="0.2">
      <c r="A626" s="107" t="s">
        <v>700</v>
      </c>
      <c r="B626" s="107" t="s">
        <v>701</v>
      </c>
      <c r="C626" s="99" t="str">
        <f t="shared" si="19"/>
        <v>21375106 MUSEO DE ARTE Y DISEÑO CONTEMPORÁNEO</v>
      </c>
      <c r="D626" s="49" t="s">
        <v>686</v>
      </c>
      <c r="E626" s="49" t="s">
        <v>602</v>
      </c>
      <c r="F626" s="49" t="s">
        <v>603</v>
      </c>
      <c r="G626" s="48">
        <v>5600000</v>
      </c>
      <c r="H626" s="48">
        <v>5600000</v>
      </c>
      <c r="I626" s="48">
        <v>4200000</v>
      </c>
      <c r="J626" s="48">
        <v>0</v>
      </c>
      <c r="K626" s="48">
        <v>0</v>
      </c>
      <c r="L626" s="48">
        <v>0</v>
      </c>
      <c r="M626" s="48">
        <v>1560000</v>
      </c>
      <c r="N626" s="48">
        <v>1560000</v>
      </c>
      <c r="O626" s="48">
        <v>4040000</v>
      </c>
      <c r="P626" s="102">
        <f t="shared" si="20"/>
        <v>0.27857142857142858</v>
      </c>
      <c r="Q626" s="71"/>
      <c r="R626" s="71"/>
      <c r="S626" s="72"/>
      <c r="T626" s="72"/>
      <c r="U626" s="72"/>
      <c r="V626" s="72"/>
      <c r="W626" s="72"/>
      <c r="X626" s="73"/>
    </row>
    <row r="627" spans="1:24" ht="14.4" x14ac:dyDescent="0.2">
      <c r="A627" s="107" t="s">
        <v>700</v>
      </c>
      <c r="B627" s="107" t="s">
        <v>701</v>
      </c>
      <c r="C627" s="98" t="str">
        <f t="shared" si="19"/>
        <v>21375106 MUSEO DE ARTE Y DISEÑO CONTEMPORÁNEO</v>
      </c>
      <c r="D627" s="49" t="s">
        <v>686</v>
      </c>
      <c r="E627" s="49" t="s">
        <v>606</v>
      </c>
      <c r="F627" s="49" t="s">
        <v>607</v>
      </c>
      <c r="G627" s="48">
        <v>5600000</v>
      </c>
      <c r="H627" s="48">
        <v>5600000</v>
      </c>
      <c r="I627" s="48">
        <v>4200000</v>
      </c>
      <c r="J627" s="48">
        <v>0</v>
      </c>
      <c r="K627" s="48">
        <v>0</v>
      </c>
      <c r="L627" s="48">
        <v>0</v>
      </c>
      <c r="M627" s="48">
        <v>1560000</v>
      </c>
      <c r="N627" s="48">
        <v>1560000</v>
      </c>
      <c r="O627" s="48">
        <v>4040000</v>
      </c>
      <c r="P627" s="102">
        <f t="shared" si="20"/>
        <v>0.27857142857142858</v>
      </c>
      <c r="Q627" s="71"/>
      <c r="R627" s="71"/>
      <c r="S627" s="72"/>
      <c r="T627" s="72"/>
      <c r="U627" s="72"/>
      <c r="V627" s="72"/>
      <c r="W627" s="72"/>
      <c r="X627" s="73"/>
    </row>
    <row r="628" spans="1:24" ht="14.4" x14ac:dyDescent="0.2">
      <c r="A628" s="107" t="s">
        <v>700</v>
      </c>
      <c r="B628" s="107" t="s">
        <v>701</v>
      </c>
      <c r="C628" s="98" t="str">
        <f t="shared" si="19"/>
        <v>21375106 MUSEO DE ARTE Y DISEÑO CONTEMPORÁNEO</v>
      </c>
      <c r="D628" s="49" t="s">
        <v>686</v>
      </c>
      <c r="E628" s="49" t="s">
        <v>608</v>
      </c>
      <c r="F628" s="49" t="s">
        <v>609</v>
      </c>
      <c r="G628" s="48">
        <v>1600000</v>
      </c>
      <c r="H628" s="48">
        <v>1600000</v>
      </c>
      <c r="I628" s="48">
        <v>1600000</v>
      </c>
      <c r="J628" s="48">
        <v>0</v>
      </c>
      <c r="K628" s="48">
        <v>0</v>
      </c>
      <c r="L628" s="48">
        <v>0</v>
      </c>
      <c r="M628" s="48">
        <v>1306110.5900000001</v>
      </c>
      <c r="N628" s="48">
        <v>1306110.5900000001</v>
      </c>
      <c r="O628" s="48">
        <v>293889.40999999997</v>
      </c>
      <c r="P628" s="102">
        <f t="shared" si="20"/>
        <v>0.81631911875000007</v>
      </c>
      <c r="Q628" s="71"/>
      <c r="R628" s="71"/>
      <c r="S628" s="72"/>
      <c r="T628" s="72"/>
      <c r="U628" s="72"/>
      <c r="V628" s="72"/>
      <c r="W628" s="72"/>
      <c r="X628" s="73"/>
    </row>
    <row r="629" spans="1:24" ht="14.4" x14ac:dyDescent="0.2">
      <c r="A629" s="107" t="s">
        <v>700</v>
      </c>
      <c r="B629" s="107" t="s">
        <v>701</v>
      </c>
      <c r="C629" s="98" t="str">
        <f t="shared" si="19"/>
        <v>21375106 MUSEO DE ARTE Y DISEÑO CONTEMPORÁNEO</v>
      </c>
      <c r="D629" s="49" t="s">
        <v>686</v>
      </c>
      <c r="E629" s="49" t="s">
        <v>612</v>
      </c>
      <c r="F629" s="49" t="s">
        <v>613</v>
      </c>
      <c r="G629" s="48">
        <v>1600000</v>
      </c>
      <c r="H629" s="48">
        <v>1600000</v>
      </c>
      <c r="I629" s="48">
        <v>1600000</v>
      </c>
      <c r="J629" s="48">
        <v>0</v>
      </c>
      <c r="K629" s="48">
        <v>0</v>
      </c>
      <c r="L629" s="48">
        <v>0</v>
      </c>
      <c r="M629" s="48">
        <v>1306110.5900000001</v>
      </c>
      <c r="N629" s="48">
        <v>1306110.5900000001</v>
      </c>
      <c r="O629" s="48">
        <v>293889.40999999997</v>
      </c>
      <c r="P629" s="102">
        <f t="shared" si="20"/>
        <v>0.81631911875000007</v>
      </c>
      <c r="Q629" s="71"/>
      <c r="R629" s="71"/>
      <c r="S629" s="72"/>
      <c r="T629" s="72"/>
      <c r="U629" s="72"/>
      <c r="V629" s="72"/>
      <c r="W629" s="72"/>
      <c r="X629" s="73"/>
    </row>
    <row r="630" spans="1:24" ht="14.4" x14ac:dyDescent="0.2">
      <c r="A630" s="107" t="s">
        <v>700</v>
      </c>
      <c r="B630" s="107" t="s">
        <v>701</v>
      </c>
      <c r="C630" s="98" t="str">
        <f t="shared" si="19"/>
        <v>21375106 MUSEO DE ARTE Y DISEÑO CONTEMPORÁNEO</v>
      </c>
      <c r="D630" s="49" t="s">
        <v>690</v>
      </c>
      <c r="E630" s="49" t="s">
        <v>336</v>
      </c>
      <c r="F630" s="49" t="s">
        <v>337</v>
      </c>
      <c r="G630" s="48">
        <v>12000000</v>
      </c>
      <c r="H630" s="48">
        <v>12000000</v>
      </c>
      <c r="I630" s="48">
        <v>12000000</v>
      </c>
      <c r="J630" s="48">
        <v>0</v>
      </c>
      <c r="K630" s="48">
        <v>0</v>
      </c>
      <c r="L630" s="48">
        <v>0</v>
      </c>
      <c r="M630" s="48">
        <v>1386193.56</v>
      </c>
      <c r="N630" s="48">
        <v>1386193.56</v>
      </c>
      <c r="O630" s="48">
        <v>10613806.439999999</v>
      </c>
      <c r="P630" s="102">
        <f t="shared" si="20"/>
        <v>0.11551613000000001</v>
      </c>
      <c r="Q630" s="71"/>
      <c r="R630" s="71"/>
      <c r="S630" s="72"/>
      <c r="T630" s="72"/>
      <c r="U630" s="72"/>
      <c r="V630" s="72"/>
      <c r="W630" s="72"/>
      <c r="X630" s="73"/>
    </row>
    <row r="631" spans="1:24" ht="14.4" x14ac:dyDescent="0.2">
      <c r="A631" s="107" t="s">
        <v>700</v>
      </c>
      <c r="B631" s="107" t="s">
        <v>701</v>
      </c>
      <c r="C631" s="98" t="str">
        <f t="shared" si="19"/>
        <v>21375106 MUSEO DE ARTE Y DISEÑO CONTEMPORÁNEO</v>
      </c>
      <c r="D631" s="49" t="s">
        <v>690</v>
      </c>
      <c r="E631" s="49" t="s">
        <v>338</v>
      </c>
      <c r="F631" s="49" t="s">
        <v>339</v>
      </c>
      <c r="G631" s="48">
        <v>8200000</v>
      </c>
      <c r="H631" s="48">
        <v>6246542</v>
      </c>
      <c r="I631" s="48">
        <v>6246542</v>
      </c>
      <c r="J631" s="48">
        <v>0</v>
      </c>
      <c r="K631" s="48">
        <v>0</v>
      </c>
      <c r="L631" s="48">
        <v>0</v>
      </c>
      <c r="M631" s="48">
        <v>0</v>
      </c>
      <c r="N631" s="48">
        <v>0</v>
      </c>
      <c r="O631" s="48">
        <v>6246542</v>
      </c>
      <c r="P631" s="102">
        <f t="shared" si="20"/>
        <v>0</v>
      </c>
      <c r="Q631" s="71"/>
      <c r="R631" s="71"/>
      <c r="S631" s="72"/>
      <c r="T631" s="72"/>
      <c r="U631" s="72"/>
      <c r="V631" s="72"/>
      <c r="W631" s="72"/>
      <c r="X631" s="73"/>
    </row>
    <row r="632" spans="1:24" ht="14.4" x14ac:dyDescent="0.2">
      <c r="A632" s="107" t="s">
        <v>700</v>
      </c>
      <c r="B632" s="107" t="s">
        <v>701</v>
      </c>
      <c r="C632" s="98" t="str">
        <f t="shared" si="19"/>
        <v>21375106 MUSEO DE ARTE Y DISEÑO CONTEMPORÁNEO</v>
      </c>
      <c r="D632" s="49" t="s">
        <v>690</v>
      </c>
      <c r="E632" s="49" t="s">
        <v>344</v>
      </c>
      <c r="F632" s="49" t="s">
        <v>345</v>
      </c>
      <c r="G632" s="48">
        <v>3700000</v>
      </c>
      <c r="H632" s="48">
        <v>738542</v>
      </c>
      <c r="I632" s="48">
        <v>738542</v>
      </c>
      <c r="J632" s="48">
        <v>0</v>
      </c>
      <c r="K632" s="48">
        <v>0</v>
      </c>
      <c r="L632" s="48">
        <v>0</v>
      </c>
      <c r="M632" s="48">
        <v>0</v>
      </c>
      <c r="N632" s="48">
        <v>0</v>
      </c>
      <c r="O632" s="48">
        <v>738542</v>
      </c>
      <c r="P632" s="102">
        <f t="shared" si="20"/>
        <v>0</v>
      </c>
      <c r="Q632" s="71"/>
      <c r="R632" s="71"/>
      <c r="S632" s="72"/>
      <c r="T632" s="72"/>
      <c r="U632" s="72"/>
      <c r="V632" s="72"/>
      <c r="W632" s="72"/>
      <c r="X632" s="73"/>
    </row>
    <row r="633" spans="1:24" ht="14.4" x14ac:dyDescent="0.2">
      <c r="A633" s="107" t="s">
        <v>700</v>
      </c>
      <c r="B633" s="107" t="s">
        <v>701</v>
      </c>
      <c r="C633" s="98" t="str">
        <f t="shared" si="19"/>
        <v>21375106 MUSEO DE ARTE Y DISEÑO CONTEMPORÁNEO</v>
      </c>
      <c r="D633" s="49" t="s">
        <v>690</v>
      </c>
      <c r="E633" s="49" t="s">
        <v>348</v>
      </c>
      <c r="F633" s="49" t="s">
        <v>349</v>
      </c>
      <c r="G633" s="48">
        <v>4500000</v>
      </c>
      <c r="H633" s="48">
        <v>4500000</v>
      </c>
      <c r="I633" s="48">
        <v>4500000</v>
      </c>
      <c r="J633" s="48">
        <v>0</v>
      </c>
      <c r="K633" s="48">
        <v>0</v>
      </c>
      <c r="L633" s="48">
        <v>0</v>
      </c>
      <c r="M633" s="48">
        <v>0</v>
      </c>
      <c r="N633" s="48">
        <v>0</v>
      </c>
      <c r="O633" s="48">
        <v>4500000</v>
      </c>
      <c r="P633" s="102">
        <f t="shared" si="20"/>
        <v>0</v>
      </c>
      <c r="Q633" s="71"/>
      <c r="R633" s="71"/>
      <c r="S633" s="72"/>
      <c r="T633" s="72"/>
      <c r="U633" s="72"/>
      <c r="V633" s="72"/>
      <c r="W633" s="72"/>
      <c r="X633" s="73"/>
    </row>
    <row r="634" spans="1:24" ht="14.4" x14ac:dyDescent="0.2">
      <c r="A634" s="107" t="s">
        <v>700</v>
      </c>
      <c r="B634" s="107" t="s">
        <v>701</v>
      </c>
      <c r="C634" s="98" t="str">
        <f t="shared" si="19"/>
        <v>21375106 MUSEO DE ARTE Y DISEÑO CONTEMPORÁNEO</v>
      </c>
      <c r="D634" s="49" t="s">
        <v>690</v>
      </c>
      <c r="E634" s="49" t="s">
        <v>354</v>
      </c>
      <c r="F634" s="49" t="s">
        <v>355</v>
      </c>
      <c r="G634" s="48">
        <v>0</v>
      </c>
      <c r="H634" s="48">
        <v>1008000</v>
      </c>
      <c r="I634" s="48">
        <v>1008000</v>
      </c>
      <c r="J634" s="48">
        <v>0</v>
      </c>
      <c r="K634" s="48">
        <v>0</v>
      </c>
      <c r="L634" s="48">
        <v>0</v>
      </c>
      <c r="M634" s="48">
        <v>0</v>
      </c>
      <c r="N634" s="48">
        <v>0</v>
      </c>
      <c r="O634" s="48">
        <v>1008000</v>
      </c>
      <c r="P634" s="102">
        <f t="shared" si="20"/>
        <v>0</v>
      </c>
      <c r="Q634" s="71"/>
      <c r="R634" s="71"/>
      <c r="S634" s="72"/>
      <c r="T634" s="72"/>
      <c r="U634" s="72"/>
      <c r="V634" s="72"/>
      <c r="W634" s="72"/>
      <c r="X634" s="73"/>
    </row>
    <row r="635" spans="1:24" ht="14.4" x14ac:dyDescent="0.2">
      <c r="A635" s="107" t="s">
        <v>700</v>
      </c>
      <c r="B635" s="107" t="s">
        <v>701</v>
      </c>
      <c r="C635" s="98" t="str">
        <f t="shared" si="19"/>
        <v>21375106 MUSEO DE ARTE Y DISEÑO CONTEMPORÁNEO</v>
      </c>
      <c r="D635" s="49" t="s">
        <v>690</v>
      </c>
      <c r="E635" s="49" t="s">
        <v>364</v>
      </c>
      <c r="F635" s="49" t="s">
        <v>365</v>
      </c>
      <c r="G635" s="48">
        <v>3800000</v>
      </c>
      <c r="H635" s="48">
        <v>5753458</v>
      </c>
      <c r="I635" s="48">
        <v>5753458</v>
      </c>
      <c r="J635" s="48">
        <v>0</v>
      </c>
      <c r="K635" s="48">
        <v>0</v>
      </c>
      <c r="L635" s="48">
        <v>0</v>
      </c>
      <c r="M635" s="48">
        <v>1386193.56</v>
      </c>
      <c r="N635" s="48">
        <v>1386193.56</v>
      </c>
      <c r="O635" s="48">
        <v>4367264.4400000004</v>
      </c>
      <c r="P635" s="102">
        <f t="shared" si="20"/>
        <v>0.24093224631169638</v>
      </c>
      <c r="Q635" s="71"/>
      <c r="R635" s="71"/>
      <c r="S635" s="72"/>
      <c r="T635" s="72"/>
      <c r="U635" s="72"/>
      <c r="V635" s="72"/>
      <c r="W635" s="72"/>
      <c r="X635" s="73"/>
    </row>
    <row r="636" spans="1:24" ht="14.4" x14ac:dyDescent="0.2">
      <c r="A636" s="107" t="s">
        <v>700</v>
      </c>
      <c r="B636" s="107" t="s">
        <v>701</v>
      </c>
      <c r="C636" s="99" t="str">
        <f t="shared" si="19"/>
        <v>21375106 MUSEO DE ARTE Y DISEÑO CONTEMPORÁNEO</v>
      </c>
      <c r="D636" s="49" t="s">
        <v>690</v>
      </c>
      <c r="E636" s="49" t="s">
        <v>368</v>
      </c>
      <c r="F636" s="49" t="s">
        <v>369</v>
      </c>
      <c r="G636" s="48">
        <v>3800000</v>
      </c>
      <c r="H636" s="48">
        <v>5753458</v>
      </c>
      <c r="I636" s="48">
        <v>5753458</v>
      </c>
      <c r="J636" s="48">
        <v>0</v>
      </c>
      <c r="K636" s="48">
        <v>0</v>
      </c>
      <c r="L636" s="48">
        <v>0</v>
      </c>
      <c r="M636" s="48">
        <v>1386193.56</v>
      </c>
      <c r="N636" s="48">
        <v>1386193.56</v>
      </c>
      <c r="O636" s="48">
        <v>4367264.4400000004</v>
      </c>
      <c r="P636" s="104">
        <f t="shared" si="20"/>
        <v>0.24093224631169638</v>
      </c>
      <c r="Q636" s="71"/>
      <c r="R636" s="71"/>
      <c r="S636" s="72"/>
      <c r="T636" s="72"/>
      <c r="U636" s="72"/>
      <c r="V636" s="72"/>
      <c r="W636" s="72"/>
      <c r="X636" s="73"/>
    </row>
    <row r="637" spans="1:24" ht="14.4" x14ac:dyDescent="0.2">
      <c r="A637" s="66" t="s">
        <v>702</v>
      </c>
      <c r="B637" s="66" t="s">
        <v>703</v>
      </c>
      <c r="C637" s="98" t="str">
        <f t="shared" si="19"/>
        <v>21375107 CENTRO CULTURAL E HISTÓRICO JOSÉ FIGUERE</v>
      </c>
      <c r="D637" s="105" t="s">
        <v>686</v>
      </c>
      <c r="E637" s="66" t="s">
        <v>687</v>
      </c>
      <c r="F637" s="66" t="s">
        <v>687</v>
      </c>
      <c r="G637" s="67">
        <v>151918193</v>
      </c>
      <c r="H637" s="67">
        <v>151918193</v>
      </c>
      <c r="I637" s="48">
        <v>146443489.59</v>
      </c>
      <c r="J637" s="48">
        <v>0</v>
      </c>
      <c r="K637" s="48">
        <v>0</v>
      </c>
      <c r="L637" s="48">
        <v>0</v>
      </c>
      <c r="M637" s="67">
        <v>82751796.189999998</v>
      </c>
      <c r="N637" s="67">
        <v>80119603.329999998</v>
      </c>
      <c r="O637" s="67">
        <v>69166396.810000002</v>
      </c>
      <c r="P637" s="103">
        <f t="shared" si="20"/>
        <v>0.54471287839765181</v>
      </c>
      <c r="Q637" s="71"/>
      <c r="R637" s="71"/>
      <c r="S637" s="72"/>
      <c r="T637" s="72"/>
      <c r="U637" s="72"/>
      <c r="V637" s="72"/>
      <c r="W637" s="72"/>
      <c r="X637" s="73"/>
    </row>
    <row r="638" spans="1:24" ht="14.4" x14ac:dyDescent="0.2">
      <c r="A638" s="107" t="s">
        <v>702</v>
      </c>
      <c r="B638" s="107" t="s">
        <v>703</v>
      </c>
      <c r="C638" s="98" t="str">
        <f t="shared" si="19"/>
        <v>21375107 CENTRO CULTURAL E HISTÓRICO JOSÉ FIGUERE</v>
      </c>
      <c r="D638" s="49" t="s">
        <v>686</v>
      </c>
      <c r="E638" s="49" t="s">
        <v>10</v>
      </c>
      <c r="F638" s="49" t="s">
        <v>11</v>
      </c>
      <c r="G638" s="48">
        <v>125606085</v>
      </c>
      <c r="H638" s="48">
        <v>125606085</v>
      </c>
      <c r="I638" s="48">
        <v>125606085</v>
      </c>
      <c r="J638" s="48">
        <v>0</v>
      </c>
      <c r="K638" s="48">
        <v>0</v>
      </c>
      <c r="L638" s="48">
        <v>0</v>
      </c>
      <c r="M638" s="48">
        <v>72755370.709999993</v>
      </c>
      <c r="N638" s="48">
        <v>70503907.200000003</v>
      </c>
      <c r="O638" s="48">
        <v>52850714.289999999</v>
      </c>
      <c r="P638" s="102">
        <f t="shared" si="20"/>
        <v>0.57923444321984874</v>
      </c>
      <c r="Q638" s="71"/>
      <c r="R638" s="71"/>
      <c r="S638" s="72"/>
      <c r="T638" s="72"/>
      <c r="U638" s="72"/>
      <c r="V638" s="72"/>
      <c r="W638" s="72"/>
      <c r="X638" s="73"/>
    </row>
    <row r="639" spans="1:24" ht="14.4" x14ac:dyDescent="0.2">
      <c r="A639" s="107" t="s">
        <v>702</v>
      </c>
      <c r="B639" s="107" t="s">
        <v>703</v>
      </c>
      <c r="C639" s="98" t="str">
        <f t="shared" si="19"/>
        <v>21375107 CENTRO CULTURAL E HISTÓRICO JOSÉ FIGUERE</v>
      </c>
      <c r="D639" s="49" t="s">
        <v>686</v>
      </c>
      <c r="E639" s="49" t="s">
        <v>12</v>
      </c>
      <c r="F639" s="49" t="s">
        <v>13</v>
      </c>
      <c r="G639" s="48">
        <v>60343632</v>
      </c>
      <c r="H639" s="48">
        <v>60343632</v>
      </c>
      <c r="I639" s="48">
        <v>60343632</v>
      </c>
      <c r="J639" s="48">
        <v>0</v>
      </c>
      <c r="K639" s="48">
        <v>0</v>
      </c>
      <c r="L639" s="48">
        <v>0</v>
      </c>
      <c r="M639" s="48">
        <v>34937035.810000002</v>
      </c>
      <c r="N639" s="48">
        <v>34399737.640000001</v>
      </c>
      <c r="O639" s="48">
        <v>25406596.190000001</v>
      </c>
      <c r="P639" s="102">
        <f t="shared" si="20"/>
        <v>0.57896806426898539</v>
      </c>
      <c r="Q639" s="71"/>
      <c r="R639" s="71"/>
      <c r="S639" s="72"/>
      <c r="T639" s="72"/>
      <c r="U639" s="72"/>
      <c r="V639" s="72"/>
      <c r="W639" s="72"/>
      <c r="X639" s="73"/>
    </row>
    <row r="640" spans="1:24" ht="14.4" x14ac:dyDescent="0.2">
      <c r="A640" s="107" t="s">
        <v>702</v>
      </c>
      <c r="B640" s="107" t="s">
        <v>703</v>
      </c>
      <c r="C640" s="98" t="str">
        <f t="shared" si="19"/>
        <v>21375107 CENTRO CULTURAL E HISTÓRICO JOSÉ FIGUERE</v>
      </c>
      <c r="D640" s="49" t="s">
        <v>686</v>
      </c>
      <c r="E640" s="49" t="s">
        <v>14</v>
      </c>
      <c r="F640" s="49" t="s">
        <v>15</v>
      </c>
      <c r="G640" s="48">
        <v>60343632</v>
      </c>
      <c r="H640" s="48">
        <v>60343632</v>
      </c>
      <c r="I640" s="48">
        <v>60343632</v>
      </c>
      <c r="J640" s="48">
        <v>0</v>
      </c>
      <c r="K640" s="48">
        <v>0</v>
      </c>
      <c r="L640" s="48">
        <v>0</v>
      </c>
      <c r="M640" s="48">
        <v>34937035.810000002</v>
      </c>
      <c r="N640" s="48">
        <v>34399737.640000001</v>
      </c>
      <c r="O640" s="48">
        <v>25406596.190000001</v>
      </c>
      <c r="P640" s="102">
        <f t="shared" si="20"/>
        <v>0.57896806426898539</v>
      </c>
      <c r="Q640" s="71"/>
      <c r="R640" s="71"/>
      <c r="S640" s="72"/>
      <c r="T640" s="72"/>
      <c r="U640" s="72"/>
      <c r="V640" s="72"/>
      <c r="W640" s="72"/>
      <c r="X640" s="73"/>
    </row>
    <row r="641" spans="1:24" ht="14.4" x14ac:dyDescent="0.2">
      <c r="A641" s="107" t="s">
        <v>702</v>
      </c>
      <c r="B641" s="107" t="s">
        <v>703</v>
      </c>
      <c r="C641" s="98" t="str">
        <f t="shared" si="19"/>
        <v>21375107 CENTRO CULTURAL E HISTÓRICO JOSÉ FIGUERE</v>
      </c>
      <c r="D641" s="49" t="s">
        <v>686</v>
      </c>
      <c r="E641" s="49" t="s">
        <v>20</v>
      </c>
      <c r="F641" s="49" t="s">
        <v>21</v>
      </c>
      <c r="G641" s="48">
        <v>700000</v>
      </c>
      <c r="H641" s="48">
        <v>686570</v>
      </c>
      <c r="I641" s="48">
        <v>686570</v>
      </c>
      <c r="J641" s="48">
        <v>0</v>
      </c>
      <c r="K641" s="48">
        <v>0</v>
      </c>
      <c r="L641" s="48">
        <v>0</v>
      </c>
      <c r="M641" s="48">
        <v>458163.8</v>
      </c>
      <c r="N641" s="48">
        <v>452161.19</v>
      </c>
      <c r="O641" s="48">
        <v>228406.2</v>
      </c>
      <c r="P641" s="102">
        <f t="shared" si="20"/>
        <v>0.66732277844939336</v>
      </c>
      <c r="Q641" s="71"/>
      <c r="R641" s="71"/>
      <c r="S641" s="72"/>
      <c r="T641" s="72"/>
      <c r="U641" s="72"/>
      <c r="V641" s="72"/>
      <c r="W641" s="72"/>
      <c r="X641" s="73"/>
    </row>
    <row r="642" spans="1:24" ht="14.4" x14ac:dyDescent="0.2">
      <c r="A642" s="107" t="s">
        <v>702</v>
      </c>
      <c r="B642" s="107" t="s">
        <v>703</v>
      </c>
      <c r="C642" s="98" t="str">
        <f t="shared" si="19"/>
        <v>21375107 CENTRO CULTURAL E HISTÓRICO JOSÉ FIGUERE</v>
      </c>
      <c r="D642" s="49" t="s">
        <v>686</v>
      </c>
      <c r="E642" s="49" t="s">
        <v>22</v>
      </c>
      <c r="F642" s="49" t="s">
        <v>23</v>
      </c>
      <c r="G642" s="48">
        <v>700000</v>
      </c>
      <c r="H642" s="48">
        <v>686570</v>
      </c>
      <c r="I642" s="48">
        <v>686570</v>
      </c>
      <c r="J642" s="48">
        <v>0</v>
      </c>
      <c r="K642" s="48">
        <v>0</v>
      </c>
      <c r="L642" s="48">
        <v>0</v>
      </c>
      <c r="M642" s="48">
        <v>458163.8</v>
      </c>
      <c r="N642" s="48">
        <v>452161.19</v>
      </c>
      <c r="O642" s="48">
        <v>228406.2</v>
      </c>
      <c r="P642" s="102">
        <f t="shared" si="20"/>
        <v>0.66732277844939336</v>
      </c>
      <c r="Q642" s="71"/>
      <c r="R642" s="71"/>
      <c r="S642" s="72"/>
      <c r="T642" s="72"/>
      <c r="U642" s="72"/>
      <c r="V642" s="72"/>
      <c r="W642" s="72"/>
      <c r="X642" s="73"/>
    </row>
    <row r="643" spans="1:24" ht="14.4" x14ac:dyDescent="0.2">
      <c r="A643" s="107" t="s">
        <v>702</v>
      </c>
      <c r="B643" s="107" t="s">
        <v>703</v>
      </c>
      <c r="C643" s="98" t="str">
        <f t="shared" si="19"/>
        <v>21375107 CENTRO CULTURAL E HISTÓRICO JOSÉ FIGUERE</v>
      </c>
      <c r="D643" s="49" t="s">
        <v>686</v>
      </c>
      <c r="E643" s="49" t="s">
        <v>26</v>
      </c>
      <c r="F643" s="49" t="s">
        <v>27</v>
      </c>
      <c r="G643" s="48">
        <v>45260330</v>
      </c>
      <c r="H643" s="48">
        <v>45273760</v>
      </c>
      <c r="I643" s="48">
        <v>45273760</v>
      </c>
      <c r="J643" s="48">
        <v>0</v>
      </c>
      <c r="K643" s="48">
        <v>0</v>
      </c>
      <c r="L643" s="48">
        <v>0</v>
      </c>
      <c r="M643" s="48">
        <v>23965298.100000001</v>
      </c>
      <c r="N643" s="48">
        <v>23716320.370000001</v>
      </c>
      <c r="O643" s="48">
        <v>21308461.899999999</v>
      </c>
      <c r="P643" s="102">
        <f t="shared" si="20"/>
        <v>0.52934189914864593</v>
      </c>
      <c r="Q643" s="71"/>
      <c r="R643" s="71"/>
      <c r="S643" s="72"/>
      <c r="T643" s="72"/>
      <c r="U643" s="72"/>
      <c r="V643" s="72"/>
      <c r="W643" s="72"/>
      <c r="X643" s="73"/>
    </row>
    <row r="644" spans="1:24" ht="14.4" x14ac:dyDescent="0.2">
      <c r="A644" s="107" t="s">
        <v>702</v>
      </c>
      <c r="B644" s="107" t="s">
        <v>703</v>
      </c>
      <c r="C644" s="98" t="str">
        <f t="shared" si="19"/>
        <v>21375107 CENTRO CULTURAL E HISTÓRICO JOSÉ FIGUERE</v>
      </c>
      <c r="D644" s="49" t="s">
        <v>686</v>
      </c>
      <c r="E644" s="49" t="s">
        <v>28</v>
      </c>
      <c r="F644" s="49" t="s">
        <v>29</v>
      </c>
      <c r="G644" s="48">
        <v>13000000</v>
      </c>
      <c r="H644" s="48">
        <v>13000000</v>
      </c>
      <c r="I644" s="48">
        <v>13000000</v>
      </c>
      <c r="J644" s="48">
        <v>0</v>
      </c>
      <c r="K644" s="48">
        <v>0</v>
      </c>
      <c r="L644" s="48">
        <v>0</v>
      </c>
      <c r="M644" s="48">
        <v>6813668.0300000003</v>
      </c>
      <c r="N644" s="48">
        <v>6708506.6399999997</v>
      </c>
      <c r="O644" s="48">
        <v>6186331.9699999997</v>
      </c>
      <c r="P644" s="102">
        <f t="shared" si="20"/>
        <v>0.52412831000000004</v>
      </c>
      <c r="Q644" s="71"/>
      <c r="R644" s="71"/>
      <c r="S644" s="72"/>
      <c r="T644" s="72"/>
      <c r="U644" s="72"/>
      <c r="V644" s="72"/>
      <c r="W644" s="72"/>
      <c r="X644" s="73"/>
    </row>
    <row r="645" spans="1:24" ht="14.4" x14ac:dyDescent="0.2">
      <c r="A645" s="107" t="s">
        <v>702</v>
      </c>
      <c r="B645" s="107" t="s">
        <v>703</v>
      </c>
      <c r="C645" s="98" t="str">
        <f t="shared" si="19"/>
        <v>21375107 CENTRO CULTURAL E HISTÓRICO JOSÉ FIGUERE</v>
      </c>
      <c r="D645" s="49" t="s">
        <v>686</v>
      </c>
      <c r="E645" s="49" t="s">
        <v>30</v>
      </c>
      <c r="F645" s="49" t="s">
        <v>31</v>
      </c>
      <c r="G645" s="48">
        <v>12382920</v>
      </c>
      <c r="H645" s="48">
        <v>12382920</v>
      </c>
      <c r="I645" s="48">
        <v>12382920</v>
      </c>
      <c r="J645" s="48">
        <v>0</v>
      </c>
      <c r="K645" s="48">
        <v>0</v>
      </c>
      <c r="L645" s="48">
        <v>0</v>
      </c>
      <c r="M645" s="48">
        <v>7223370</v>
      </c>
      <c r="N645" s="48">
        <v>7113265.2000000002</v>
      </c>
      <c r="O645" s="48">
        <v>5159550</v>
      </c>
      <c r="P645" s="102">
        <f t="shared" si="20"/>
        <v>0.58333333333333337</v>
      </c>
      <c r="Q645" s="71"/>
      <c r="R645" s="71"/>
      <c r="S645" s="72"/>
      <c r="T645" s="72"/>
      <c r="U645" s="72"/>
      <c r="V645" s="72"/>
      <c r="W645" s="72"/>
      <c r="X645" s="73"/>
    </row>
    <row r="646" spans="1:24" ht="14.4" x14ac:dyDescent="0.2">
      <c r="A646" s="107" t="s">
        <v>702</v>
      </c>
      <c r="B646" s="107" t="s">
        <v>703</v>
      </c>
      <c r="C646" s="98" t="str">
        <f t="shared" ref="C646:C709" si="21">+CONCATENATE(A646," ",B646)</f>
        <v>21375107 CENTRO CULTURAL E HISTÓRICO JOSÉ FIGUERE</v>
      </c>
      <c r="D646" s="49" t="s">
        <v>686</v>
      </c>
      <c r="E646" s="49" t="s">
        <v>32</v>
      </c>
      <c r="F646" s="49" t="s">
        <v>33</v>
      </c>
      <c r="G646" s="48">
        <v>8174209</v>
      </c>
      <c r="H646" s="48">
        <v>8174209</v>
      </c>
      <c r="I646" s="48">
        <v>8174209</v>
      </c>
      <c r="J646" s="48">
        <v>0</v>
      </c>
      <c r="K646" s="48">
        <v>0</v>
      </c>
      <c r="L646" s="48">
        <v>0</v>
      </c>
      <c r="M646" s="48">
        <v>0</v>
      </c>
      <c r="N646" s="48">
        <v>0</v>
      </c>
      <c r="O646" s="48">
        <v>8174209</v>
      </c>
      <c r="P646" s="102">
        <f t="shared" ref="P646:P709" si="22">+IFERROR(M646/H646,0)</f>
        <v>0</v>
      </c>
      <c r="Q646" s="71"/>
      <c r="R646" s="71"/>
      <c r="S646" s="72"/>
      <c r="T646" s="72"/>
      <c r="U646" s="72"/>
      <c r="V646" s="72"/>
      <c r="W646" s="72"/>
      <c r="X646" s="73"/>
    </row>
    <row r="647" spans="1:24" ht="14.4" x14ac:dyDescent="0.2">
      <c r="A647" s="107" t="s">
        <v>702</v>
      </c>
      <c r="B647" s="107" t="s">
        <v>703</v>
      </c>
      <c r="C647" s="98" t="str">
        <f t="shared" si="21"/>
        <v>21375107 CENTRO CULTURAL E HISTÓRICO JOSÉ FIGUERE</v>
      </c>
      <c r="D647" s="49" t="s">
        <v>686</v>
      </c>
      <c r="E647" s="49" t="s">
        <v>34</v>
      </c>
      <c r="F647" s="49" t="s">
        <v>35</v>
      </c>
      <c r="G647" s="48">
        <v>7703201</v>
      </c>
      <c r="H647" s="48">
        <v>7716631</v>
      </c>
      <c r="I647" s="48">
        <v>7716631</v>
      </c>
      <c r="J647" s="48">
        <v>0</v>
      </c>
      <c r="K647" s="48">
        <v>0</v>
      </c>
      <c r="L647" s="48">
        <v>0</v>
      </c>
      <c r="M647" s="48">
        <v>7716630.9299999997</v>
      </c>
      <c r="N647" s="48">
        <v>7716630.9299999997</v>
      </c>
      <c r="O647" s="48">
        <v>7.0000000000000007E-2</v>
      </c>
      <c r="P647" s="102">
        <f t="shared" si="22"/>
        <v>0.99999999092868375</v>
      </c>
      <c r="Q647" s="71"/>
      <c r="R647" s="71"/>
      <c r="S647" s="72"/>
      <c r="T647" s="72"/>
      <c r="U647" s="72"/>
      <c r="V647" s="72"/>
      <c r="W647" s="72"/>
      <c r="X647" s="73"/>
    </row>
    <row r="648" spans="1:24" ht="14.4" x14ac:dyDescent="0.2">
      <c r="A648" s="107" t="s">
        <v>702</v>
      </c>
      <c r="B648" s="107" t="s">
        <v>703</v>
      </c>
      <c r="C648" s="98" t="str">
        <f t="shared" si="21"/>
        <v>21375107 CENTRO CULTURAL E HISTÓRICO JOSÉ FIGUERE</v>
      </c>
      <c r="D648" s="49" t="s">
        <v>686</v>
      </c>
      <c r="E648" s="49" t="s">
        <v>36</v>
      </c>
      <c r="F648" s="49" t="s">
        <v>37</v>
      </c>
      <c r="G648" s="48">
        <v>4000000</v>
      </c>
      <c r="H648" s="48">
        <v>4000000</v>
      </c>
      <c r="I648" s="48">
        <v>4000000</v>
      </c>
      <c r="J648" s="48">
        <v>0</v>
      </c>
      <c r="K648" s="48">
        <v>0</v>
      </c>
      <c r="L648" s="48">
        <v>0</v>
      </c>
      <c r="M648" s="48">
        <v>2211629.14</v>
      </c>
      <c r="N648" s="48">
        <v>2177917.6</v>
      </c>
      <c r="O648" s="48">
        <v>1788370.86</v>
      </c>
      <c r="P648" s="102">
        <f t="shared" si="22"/>
        <v>0.55290728500000008</v>
      </c>
      <c r="Q648" s="71"/>
      <c r="R648" s="71"/>
      <c r="S648" s="72"/>
      <c r="T648" s="72"/>
      <c r="U648" s="72"/>
      <c r="V648" s="72"/>
      <c r="W648" s="72"/>
      <c r="X648" s="73"/>
    </row>
    <row r="649" spans="1:24" ht="14.4" x14ac:dyDescent="0.2">
      <c r="A649" s="107" t="s">
        <v>702</v>
      </c>
      <c r="B649" s="107" t="s">
        <v>703</v>
      </c>
      <c r="C649" s="98" t="str">
        <f t="shared" si="21"/>
        <v>21375107 CENTRO CULTURAL E HISTÓRICO JOSÉ FIGUERE</v>
      </c>
      <c r="D649" s="49" t="s">
        <v>686</v>
      </c>
      <c r="E649" s="49" t="s">
        <v>38</v>
      </c>
      <c r="F649" s="49" t="s">
        <v>39</v>
      </c>
      <c r="G649" s="48">
        <v>9567651</v>
      </c>
      <c r="H649" s="48">
        <v>9567651</v>
      </c>
      <c r="I649" s="48">
        <v>9567651</v>
      </c>
      <c r="J649" s="48">
        <v>0</v>
      </c>
      <c r="K649" s="48">
        <v>0</v>
      </c>
      <c r="L649" s="48">
        <v>0</v>
      </c>
      <c r="M649" s="48">
        <v>6473716</v>
      </c>
      <c r="N649" s="48">
        <v>5768974</v>
      </c>
      <c r="O649" s="48">
        <v>3093935</v>
      </c>
      <c r="P649" s="102">
        <f t="shared" si="22"/>
        <v>0.67662543293019362</v>
      </c>
      <c r="Q649" s="71"/>
      <c r="R649" s="71"/>
      <c r="S649" s="72"/>
      <c r="T649" s="72"/>
      <c r="U649" s="72"/>
      <c r="V649" s="72"/>
      <c r="W649" s="72"/>
      <c r="X649" s="73"/>
    </row>
    <row r="650" spans="1:24" ht="14.4" x14ac:dyDescent="0.2">
      <c r="A650" s="107" t="s">
        <v>702</v>
      </c>
      <c r="B650" s="107" t="s">
        <v>703</v>
      </c>
      <c r="C650" s="98" t="str">
        <f t="shared" si="21"/>
        <v>21375107 CENTRO CULTURAL E HISTÓRICO JOSÉ FIGUERE</v>
      </c>
      <c r="D650" s="49" t="s">
        <v>686</v>
      </c>
      <c r="E650" s="49" t="s">
        <v>48</v>
      </c>
      <c r="F650" s="49" t="s">
        <v>41</v>
      </c>
      <c r="G650" s="48">
        <v>9077002</v>
      </c>
      <c r="H650" s="48">
        <v>9077002</v>
      </c>
      <c r="I650" s="48">
        <v>9077002</v>
      </c>
      <c r="J650" s="48">
        <v>0</v>
      </c>
      <c r="K650" s="48">
        <v>0</v>
      </c>
      <c r="L650" s="48">
        <v>0</v>
      </c>
      <c r="M650" s="48">
        <v>6303926</v>
      </c>
      <c r="N650" s="48">
        <v>5617730</v>
      </c>
      <c r="O650" s="48">
        <v>2773076</v>
      </c>
      <c r="P650" s="102">
        <f t="shared" si="22"/>
        <v>0.69449428346495901</v>
      </c>
      <c r="Q650" s="71"/>
      <c r="R650" s="71"/>
      <c r="S650" s="72"/>
      <c r="T650" s="72"/>
      <c r="U650" s="72"/>
      <c r="V650" s="72"/>
      <c r="W650" s="72"/>
      <c r="X650" s="73"/>
    </row>
    <row r="651" spans="1:24" ht="14.4" x14ac:dyDescent="0.2">
      <c r="A651" s="107" t="s">
        <v>702</v>
      </c>
      <c r="B651" s="107" t="s">
        <v>703</v>
      </c>
      <c r="C651" s="98" t="str">
        <f t="shared" si="21"/>
        <v>21375107 CENTRO CULTURAL E HISTÓRICO JOSÉ FIGUERE</v>
      </c>
      <c r="D651" s="49" t="s">
        <v>686</v>
      </c>
      <c r="E651" s="49" t="s">
        <v>69</v>
      </c>
      <c r="F651" s="49" t="s">
        <v>62</v>
      </c>
      <c r="G651" s="48">
        <v>490649</v>
      </c>
      <c r="H651" s="48">
        <v>490649</v>
      </c>
      <c r="I651" s="48">
        <v>490649</v>
      </c>
      <c r="J651" s="48">
        <v>0</v>
      </c>
      <c r="K651" s="48">
        <v>0</v>
      </c>
      <c r="L651" s="48">
        <v>0</v>
      </c>
      <c r="M651" s="48">
        <v>169790</v>
      </c>
      <c r="N651" s="48">
        <v>151244</v>
      </c>
      <c r="O651" s="48">
        <v>320859</v>
      </c>
      <c r="P651" s="102">
        <f t="shared" si="22"/>
        <v>0.34605186192165888</v>
      </c>
      <c r="Q651" s="71"/>
      <c r="R651" s="71"/>
      <c r="S651" s="72"/>
      <c r="T651" s="72"/>
      <c r="U651" s="72"/>
      <c r="V651" s="72"/>
      <c r="W651" s="72"/>
      <c r="X651" s="73"/>
    </row>
    <row r="652" spans="1:24" ht="14.4" x14ac:dyDescent="0.2">
      <c r="A652" s="107" t="s">
        <v>702</v>
      </c>
      <c r="B652" s="107" t="s">
        <v>703</v>
      </c>
      <c r="C652" s="98" t="str">
        <f t="shared" si="21"/>
        <v>21375107 CENTRO CULTURAL E HISTÓRICO JOSÉ FIGUERE</v>
      </c>
      <c r="D652" s="49" t="s">
        <v>686</v>
      </c>
      <c r="E652" s="49" t="s">
        <v>83</v>
      </c>
      <c r="F652" s="49" t="s">
        <v>84</v>
      </c>
      <c r="G652" s="48">
        <v>9734472</v>
      </c>
      <c r="H652" s="48">
        <v>9734472</v>
      </c>
      <c r="I652" s="48">
        <v>9734472</v>
      </c>
      <c r="J652" s="48">
        <v>0</v>
      </c>
      <c r="K652" s="48">
        <v>0</v>
      </c>
      <c r="L652" s="48">
        <v>0</v>
      </c>
      <c r="M652" s="48">
        <v>6921157</v>
      </c>
      <c r="N652" s="48">
        <v>6166714</v>
      </c>
      <c r="O652" s="48">
        <v>2813315</v>
      </c>
      <c r="P652" s="102">
        <f t="shared" si="22"/>
        <v>0.71099459734436543</v>
      </c>
      <c r="Q652" s="71"/>
      <c r="R652" s="71"/>
      <c r="S652" s="72"/>
      <c r="T652" s="72"/>
      <c r="U652" s="72"/>
      <c r="V652" s="72"/>
      <c r="W652" s="72"/>
      <c r="X652" s="73"/>
    </row>
    <row r="653" spans="1:24" ht="14.4" x14ac:dyDescent="0.2">
      <c r="A653" s="107" t="s">
        <v>702</v>
      </c>
      <c r="B653" s="107" t="s">
        <v>703</v>
      </c>
      <c r="C653" s="98" t="str">
        <f t="shared" si="21"/>
        <v>21375107 CENTRO CULTURAL E HISTÓRICO JOSÉ FIGUERE</v>
      </c>
      <c r="D653" s="49" t="s">
        <v>686</v>
      </c>
      <c r="E653" s="49" t="s">
        <v>93</v>
      </c>
      <c r="F653" s="49" t="s">
        <v>86</v>
      </c>
      <c r="G653" s="48">
        <v>5318633</v>
      </c>
      <c r="H653" s="48">
        <v>5318633</v>
      </c>
      <c r="I653" s="48">
        <v>5318633</v>
      </c>
      <c r="J653" s="48">
        <v>0</v>
      </c>
      <c r="K653" s="48">
        <v>0</v>
      </c>
      <c r="L653" s="48">
        <v>0</v>
      </c>
      <c r="M653" s="48">
        <v>3695155</v>
      </c>
      <c r="N653" s="48">
        <v>3293082</v>
      </c>
      <c r="O653" s="48">
        <v>1623478</v>
      </c>
      <c r="P653" s="102">
        <f t="shared" si="22"/>
        <v>0.69475652860424852</v>
      </c>
      <c r="Q653" s="71"/>
      <c r="R653" s="71"/>
      <c r="S653" s="72"/>
      <c r="T653" s="72"/>
      <c r="U653" s="72"/>
      <c r="V653" s="72"/>
      <c r="W653" s="72"/>
      <c r="X653" s="73"/>
    </row>
    <row r="654" spans="1:24" ht="14.4" x14ac:dyDescent="0.2">
      <c r="A654" s="107" t="s">
        <v>702</v>
      </c>
      <c r="B654" s="107" t="s">
        <v>703</v>
      </c>
      <c r="C654" s="98" t="str">
        <f t="shared" si="21"/>
        <v>21375107 CENTRO CULTURAL E HISTÓRICO JOSÉ FIGUERE</v>
      </c>
      <c r="D654" s="49" t="s">
        <v>686</v>
      </c>
      <c r="E654" s="49" t="s">
        <v>114</v>
      </c>
      <c r="F654" s="49" t="s">
        <v>107</v>
      </c>
      <c r="G654" s="48">
        <v>2943893</v>
      </c>
      <c r="H654" s="48">
        <v>2943893</v>
      </c>
      <c r="I654" s="48">
        <v>2943893</v>
      </c>
      <c r="J654" s="48">
        <v>0</v>
      </c>
      <c r="K654" s="48">
        <v>0</v>
      </c>
      <c r="L654" s="48">
        <v>0</v>
      </c>
      <c r="M654" s="48">
        <v>2207270</v>
      </c>
      <c r="N654" s="48">
        <v>1966174</v>
      </c>
      <c r="O654" s="48">
        <v>736623</v>
      </c>
      <c r="P654" s="102">
        <f t="shared" si="22"/>
        <v>0.74977928885322942</v>
      </c>
      <c r="Q654" s="71"/>
      <c r="R654" s="71"/>
      <c r="S654" s="72"/>
      <c r="T654" s="72"/>
      <c r="U654" s="72"/>
      <c r="V654" s="72"/>
      <c r="W654" s="72"/>
      <c r="X654" s="73"/>
    </row>
    <row r="655" spans="1:24" ht="14.4" x14ac:dyDescent="0.2">
      <c r="A655" s="107" t="s">
        <v>702</v>
      </c>
      <c r="B655" s="107" t="s">
        <v>703</v>
      </c>
      <c r="C655" s="98" t="str">
        <f t="shared" si="21"/>
        <v>21375107 CENTRO CULTURAL E HISTÓRICO JOSÉ FIGUERE</v>
      </c>
      <c r="D655" s="49" t="s">
        <v>686</v>
      </c>
      <c r="E655" s="49" t="s">
        <v>135</v>
      </c>
      <c r="F655" s="49" t="s">
        <v>128</v>
      </c>
      <c r="G655" s="48">
        <v>1471946</v>
      </c>
      <c r="H655" s="48">
        <v>1471946</v>
      </c>
      <c r="I655" s="48">
        <v>1471946</v>
      </c>
      <c r="J655" s="48">
        <v>0</v>
      </c>
      <c r="K655" s="48">
        <v>0</v>
      </c>
      <c r="L655" s="48">
        <v>0</v>
      </c>
      <c r="M655" s="48">
        <v>1018732</v>
      </c>
      <c r="N655" s="48">
        <v>907458</v>
      </c>
      <c r="O655" s="48">
        <v>453214</v>
      </c>
      <c r="P655" s="102">
        <f t="shared" si="22"/>
        <v>0.69209875905773721</v>
      </c>
      <c r="Q655" s="71"/>
      <c r="R655" s="71"/>
      <c r="S655" s="72"/>
      <c r="T655" s="72"/>
      <c r="U655" s="72"/>
      <c r="V655" s="72"/>
      <c r="W655" s="72"/>
      <c r="X655" s="73"/>
    </row>
    <row r="656" spans="1:24" ht="14.4" x14ac:dyDescent="0.2">
      <c r="A656" s="107" t="s">
        <v>702</v>
      </c>
      <c r="B656" s="107" t="s">
        <v>703</v>
      </c>
      <c r="C656" s="98" t="str">
        <f t="shared" si="21"/>
        <v>21375107 CENTRO CULTURAL E HISTÓRICO JOSÉ FIGUERE</v>
      </c>
      <c r="D656" s="49" t="s">
        <v>686</v>
      </c>
      <c r="E656" s="49" t="s">
        <v>166</v>
      </c>
      <c r="F656" s="49" t="s">
        <v>167</v>
      </c>
      <c r="G656" s="48">
        <v>18410000</v>
      </c>
      <c r="H656" s="48">
        <v>18410000</v>
      </c>
      <c r="I656" s="48">
        <v>13889333.34</v>
      </c>
      <c r="J656" s="48">
        <v>0</v>
      </c>
      <c r="K656" s="48">
        <v>0</v>
      </c>
      <c r="L656" s="48">
        <v>0</v>
      </c>
      <c r="M656" s="48">
        <v>7932689.5</v>
      </c>
      <c r="N656" s="48">
        <v>7676929.8200000003</v>
      </c>
      <c r="O656" s="48">
        <v>10477310.5</v>
      </c>
      <c r="P656" s="102">
        <f t="shared" si="22"/>
        <v>0.43089024986420421</v>
      </c>
      <c r="Q656" s="71"/>
      <c r="R656" s="71"/>
      <c r="S656" s="72"/>
      <c r="T656" s="72"/>
      <c r="U656" s="72"/>
      <c r="V656" s="72"/>
      <c r="W656" s="72"/>
      <c r="X656" s="73"/>
    </row>
    <row r="657" spans="1:24" ht="14.4" x14ac:dyDescent="0.2">
      <c r="A657" s="107" t="s">
        <v>702</v>
      </c>
      <c r="B657" s="107" t="s">
        <v>703</v>
      </c>
      <c r="C657" s="98" t="str">
        <f t="shared" si="21"/>
        <v>21375107 CENTRO CULTURAL E HISTÓRICO JOSÉ FIGUERE</v>
      </c>
      <c r="D657" s="49" t="s">
        <v>686</v>
      </c>
      <c r="E657" s="49" t="s">
        <v>168</v>
      </c>
      <c r="F657" s="49" t="s">
        <v>169</v>
      </c>
      <c r="G657" s="48">
        <v>20000</v>
      </c>
      <c r="H657" s="48">
        <v>20000</v>
      </c>
      <c r="I657" s="48">
        <v>0</v>
      </c>
      <c r="J657" s="48">
        <v>0</v>
      </c>
      <c r="K657" s="48">
        <v>0</v>
      </c>
      <c r="L657" s="48">
        <v>0</v>
      </c>
      <c r="M657" s="48">
        <v>0</v>
      </c>
      <c r="N657" s="48">
        <v>0</v>
      </c>
      <c r="O657" s="48">
        <v>20000</v>
      </c>
      <c r="P657" s="102">
        <f t="shared" si="22"/>
        <v>0</v>
      </c>
      <c r="Q657" s="71"/>
      <c r="R657" s="71"/>
      <c r="S657" s="72"/>
      <c r="T657" s="72"/>
      <c r="U657" s="72"/>
      <c r="V657" s="72"/>
      <c r="W657" s="72"/>
      <c r="X657" s="73"/>
    </row>
    <row r="658" spans="1:24" ht="14.4" x14ac:dyDescent="0.2">
      <c r="A658" s="107" t="s">
        <v>702</v>
      </c>
      <c r="B658" s="107" t="s">
        <v>703</v>
      </c>
      <c r="C658" s="98" t="str">
        <f t="shared" si="21"/>
        <v>21375107 CENTRO CULTURAL E HISTÓRICO JOSÉ FIGUERE</v>
      </c>
      <c r="D658" s="49" t="s">
        <v>686</v>
      </c>
      <c r="E658" s="49" t="s">
        <v>170</v>
      </c>
      <c r="F658" s="49" t="s">
        <v>171</v>
      </c>
      <c r="G658" s="48">
        <v>20000</v>
      </c>
      <c r="H658" s="48">
        <v>20000</v>
      </c>
      <c r="I658" s="48">
        <v>0</v>
      </c>
      <c r="J658" s="48">
        <v>0</v>
      </c>
      <c r="K658" s="48">
        <v>0</v>
      </c>
      <c r="L658" s="48">
        <v>0</v>
      </c>
      <c r="M658" s="48">
        <v>0</v>
      </c>
      <c r="N658" s="48">
        <v>0</v>
      </c>
      <c r="O658" s="48">
        <v>20000</v>
      </c>
      <c r="P658" s="102">
        <f t="shared" si="22"/>
        <v>0</v>
      </c>
      <c r="Q658" s="71"/>
      <c r="R658" s="71"/>
      <c r="S658" s="72"/>
      <c r="T658" s="72"/>
      <c r="U658" s="72"/>
      <c r="V658" s="72"/>
      <c r="W658" s="72"/>
      <c r="X658" s="73"/>
    </row>
    <row r="659" spans="1:24" ht="14.4" x14ac:dyDescent="0.2">
      <c r="A659" s="107" t="s">
        <v>702</v>
      </c>
      <c r="B659" s="107" t="s">
        <v>703</v>
      </c>
      <c r="C659" s="98" t="str">
        <f t="shared" si="21"/>
        <v>21375107 CENTRO CULTURAL E HISTÓRICO JOSÉ FIGUERE</v>
      </c>
      <c r="D659" s="49" t="s">
        <v>686</v>
      </c>
      <c r="E659" s="49" t="s">
        <v>180</v>
      </c>
      <c r="F659" s="49" t="s">
        <v>181</v>
      </c>
      <c r="G659" s="48">
        <v>2430000</v>
      </c>
      <c r="H659" s="48">
        <v>2430000</v>
      </c>
      <c r="I659" s="48">
        <v>1962000</v>
      </c>
      <c r="J659" s="48">
        <v>0</v>
      </c>
      <c r="K659" s="48">
        <v>0</v>
      </c>
      <c r="L659" s="48">
        <v>0</v>
      </c>
      <c r="M659" s="48">
        <v>1666342.68</v>
      </c>
      <c r="N659" s="48">
        <v>1666342.68</v>
      </c>
      <c r="O659" s="48">
        <v>763657.32</v>
      </c>
      <c r="P659" s="102">
        <f t="shared" si="22"/>
        <v>0.68573772839506175</v>
      </c>
      <c r="Q659" s="71"/>
      <c r="R659" s="71"/>
      <c r="S659" s="72"/>
      <c r="T659" s="72"/>
      <c r="U659" s="72"/>
      <c r="V659" s="72"/>
      <c r="W659" s="72"/>
      <c r="X659" s="73"/>
    </row>
    <row r="660" spans="1:24" ht="14.4" x14ac:dyDescent="0.2">
      <c r="A660" s="107" t="s">
        <v>702</v>
      </c>
      <c r="B660" s="107" t="s">
        <v>703</v>
      </c>
      <c r="C660" s="98" t="str">
        <f t="shared" si="21"/>
        <v>21375107 CENTRO CULTURAL E HISTÓRICO JOSÉ FIGUERE</v>
      </c>
      <c r="D660" s="49" t="s">
        <v>686</v>
      </c>
      <c r="E660" s="49" t="s">
        <v>182</v>
      </c>
      <c r="F660" s="49" t="s">
        <v>183</v>
      </c>
      <c r="G660" s="48">
        <v>600000</v>
      </c>
      <c r="H660" s="48">
        <v>600000</v>
      </c>
      <c r="I660" s="48">
        <v>500000</v>
      </c>
      <c r="J660" s="48">
        <v>0</v>
      </c>
      <c r="K660" s="48">
        <v>0</v>
      </c>
      <c r="L660" s="48">
        <v>0</v>
      </c>
      <c r="M660" s="48">
        <v>500000</v>
      </c>
      <c r="N660" s="48">
        <v>500000</v>
      </c>
      <c r="O660" s="48">
        <v>100000</v>
      </c>
      <c r="P660" s="102">
        <f t="shared" si="22"/>
        <v>0.83333333333333337</v>
      </c>
      <c r="Q660" s="71"/>
      <c r="R660" s="71"/>
      <c r="S660" s="72"/>
      <c r="T660" s="72"/>
      <c r="U660" s="72"/>
      <c r="V660" s="72"/>
      <c r="W660" s="72"/>
      <c r="X660" s="73"/>
    </row>
    <row r="661" spans="1:24" ht="14.4" x14ac:dyDescent="0.2">
      <c r="A661" s="107" t="s">
        <v>702</v>
      </c>
      <c r="B661" s="107" t="s">
        <v>703</v>
      </c>
      <c r="C661" s="98" t="str">
        <f t="shared" si="21"/>
        <v>21375107 CENTRO CULTURAL E HISTÓRICO JOSÉ FIGUERE</v>
      </c>
      <c r="D661" s="49" t="s">
        <v>686</v>
      </c>
      <c r="E661" s="49" t="s">
        <v>184</v>
      </c>
      <c r="F661" s="49" t="s">
        <v>185</v>
      </c>
      <c r="G661" s="48">
        <v>960000</v>
      </c>
      <c r="H661" s="48">
        <v>960000</v>
      </c>
      <c r="I661" s="48">
        <v>720000</v>
      </c>
      <c r="J661" s="48">
        <v>0</v>
      </c>
      <c r="K661" s="48">
        <v>0</v>
      </c>
      <c r="L661" s="48">
        <v>0</v>
      </c>
      <c r="M661" s="48">
        <v>424980</v>
      </c>
      <c r="N661" s="48">
        <v>424980</v>
      </c>
      <c r="O661" s="48">
        <v>535020</v>
      </c>
      <c r="P661" s="102">
        <f t="shared" si="22"/>
        <v>0.44268750000000001</v>
      </c>
      <c r="Q661" s="71"/>
      <c r="R661" s="71"/>
      <c r="S661" s="72"/>
      <c r="T661" s="72"/>
      <c r="U661" s="72"/>
      <c r="V661" s="72"/>
      <c r="W661" s="72"/>
      <c r="X661" s="73"/>
    </row>
    <row r="662" spans="1:24" ht="14.4" x14ac:dyDescent="0.2">
      <c r="A662" s="107" t="s">
        <v>702</v>
      </c>
      <c r="B662" s="107" t="s">
        <v>703</v>
      </c>
      <c r="C662" s="98" t="str">
        <f t="shared" si="21"/>
        <v>21375107 CENTRO CULTURAL E HISTÓRICO JOSÉ FIGUERE</v>
      </c>
      <c r="D662" s="49" t="s">
        <v>686</v>
      </c>
      <c r="E662" s="49" t="s">
        <v>188</v>
      </c>
      <c r="F662" s="49" t="s">
        <v>189</v>
      </c>
      <c r="G662" s="48">
        <v>540000</v>
      </c>
      <c r="H662" s="48">
        <v>540000</v>
      </c>
      <c r="I662" s="48">
        <v>430000</v>
      </c>
      <c r="J662" s="48">
        <v>0</v>
      </c>
      <c r="K662" s="48">
        <v>0</v>
      </c>
      <c r="L662" s="48">
        <v>0</v>
      </c>
      <c r="M662" s="48">
        <v>430000</v>
      </c>
      <c r="N662" s="48">
        <v>430000</v>
      </c>
      <c r="O662" s="48">
        <v>110000</v>
      </c>
      <c r="P662" s="102">
        <f t="shared" si="22"/>
        <v>0.79629629629629628</v>
      </c>
      <c r="Q662" s="71"/>
      <c r="R662" s="71"/>
      <c r="S662" s="72"/>
      <c r="T662" s="72"/>
      <c r="U662" s="72"/>
      <c r="V662" s="72"/>
      <c r="W662" s="72"/>
      <c r="X662" s="73"/>
    </row>
    <row r="663" spans="1:24" ht="14.4" x14ac:dyDescent="0.2">
      <c r="A663" s="107" t="s">
        <v>702</v>
      </c>
      <c r="B663" s="107" t="s">
        <v>703</v>
      </c>
      <c r="C663" s="98" t="str">
        <f t="shared" si="21"/>
        <v>21375107 CENTRO CULTURAL E HISTÓRICO JOSÉ FIGUERE</v>
      </c>
      <c r="D663" s="49" t="s">
        <v>686</v>
      </c>
      <c r="E663" s="49" t="s">
        <v>190</v>
      </c>
      <c r="F663" s="49" t="s">
        <v>191</v>
      </c>
      <c r="G663" s="48">
        <v>330000</v>
      </c>
      <c r="H663" s="48">
        <v>330000</v>
      </c>
      <c r="I663" s="48">
        <v>312000</v>
      </c>
      <c r="J663" s="48">
        <v>0</v>
      </c>
      <c r="K663" s="48">
        <v>0</v>
      </c>
      <c r="L663" s="48">
        <v>0</v>
      </c>
      <c r="M663" s="48">
        <v>311362.68</v>
      </c>
      <c r="N663" s="48">
        <v>311362.68</v>
      </c>
      <c r="O663" s="48">
        <v>18637.32</v>
      </c>
      <c r="P663" s="102">
        <f t="shared" si="22"/>
        <v>0.94352327272727265</v>
      </c>
      <c r="Q663" s="71"/>
      <c r="R663" s="71"/>
      <c r="S663" s="72"/>
      <c r="T663" s="72"/>
      <c r="U663" s="72"/>
      <c r="V663" s="72"/>
      <c r="W663" s="72"/>
      <c r="X663" s="73"/>
    </row>
    <row r="664" spans="1:24" ht="14.4" x14ac:dyDescent="0.2">
      <c r="A664" s="107" t="s">
        <v>702</v>
      </c>
      <c r="B664" s="107" t="s">
        <v>703</v>
      </c>
      <c r="C664" s="98" t="str">
        <f t="shared" si="21"/>
        <v>21375107 CENTRO CULTURAL E HISTÓRICO JOSÉ FIGUERE</v>
      </c>
      <c r="D664" s="49" t="s">
        <v>686</v>
      </c>
      <c r="E664" s="49" t="s">
        <v>192</v>
      </c>
      <c r="F664" s="49" t="s">
        <v>193</v>
      </c>
      <c r="G664" s="48">
        <v>1800000</v>
      </c>
      <c r="H664" s="48">
        <v>1800000</v>
      </c>
      <c r="I664" s="48">
        <v>1635000</v>
      </c>
      <c r="J664" s="48">
        <v>0</v>
      </c>
      <c r="K664" s="48">
        <v>0</v>
      </c>
      <c r="L664" s="48">
        <v>0</v>
      </c>
      <c r="M664" s="48">
        <v>732498.05</v>
      </c>
      <c r="N664" s="48">
        <v>732498.05</v>
      </c>
      <c r="O664" s="48">
        <v>1067501.95</v>
      </c>
      <c r="P664" s="102">
        <f t="shared" si="22"/>
        <v>0.40694336111111112</v>
      </c>
      <c r="Q664" s="71"/>
      <c r="R664" s="71"/>
      <c r="S664" s="72"/>
      <c r="T664" s="72"/>
      <c r="U664" s="72"/>
      <c r="V664" s="72"/>
      <c r="W664" s="72"/>
      <c r="X664" s="73"/>
    </row>
    <row r="665" spans="1:24" ht="14.4" x14ac:dyDescent="0.2">
      <c r="A665" s="107" t="s">
        <v>702</v>
      </c>
      <c r="B665" s="107" t="s">
        <v>703</v>
      </c>
      <c r="C665" s="98" t="str">
        <f t="shared" si="21"/>
        <v>21375107 CENTRO CULTURAL E HISTÓRICO JOSÉ FIGUERE</v>
      </c>
      <c r="D665" s="49" t="s">
        <v>686</v>
      </c>
      <c r="E665" s="49" t="s">
        <v>194</v>
      </c>
      <c r="F665" s="49" t="s">
        <v>195</v>
      </c>
      <c r="G665" s="48">
        <v>100000</v>
      </c>
      <c r="H665" s="48">
        <v>100000</v>
      </c>
      <c r="I665" s="48">
        <v>75000</v>
      </c>
      <c r="J665" s="48">
        <v>0</v>
      </c>
      <c r="K665" s="48">
        <v>0</v>
      </c>
      <c r="L665" s="48">
        <v>0</v>
      </c>
      <c r="M665" s="48">
        <v>24272.400000000001</v>
      </c>
      <c r="N665" s="48">
        <v>24272.400000000001</v>
      </c>
      <c r="O665" s="48">
        <v>75727.600000000006</v>
      </c>
      <c r="P665" s="102">
        <f t="shared" si="22"/>
        <v>0.24272400000000002</v>
      </c>
      <c r="Q665" s="71"/>
      <c r="R665" s="71"/>
      <c r="S665" s="72"/>
      <c r="T665" s="72"/>
      <c r="U665" s="72"/>
      <c r="V665" s="72"/>
      <c r="W665" s="72"/>
      <c r="X665" s="73"/>
    </row>
    <row r="666" spans="1:24" ht="14.4" x14ac:dyDescent="0.2">
      <c r="A666" s="107" t="s">
        <v>702</v>
      </c>
      <c r="B666" s="107" t="s">
        <v>703</v>
      </c>
      <c r="C666" s="98" t="str">
        <f t="shared" si="21"/>
        <v>21375107 CENTRO CULTURAL E HISTÓRICO JOSÉ FIGUERE</v>
      </c>
      <c r="D666" s="49" t="s">
        <v>686</v>
      </c>
      <c r="E666" s="49" t="s">
        <v>198</v>
      </c>
      <c r="F666" s="49" t="s">
        <v>199</v>
      </c>
      <c r="G666" s="48">
        <v>100000</v>
      </c>
      <c r="H666" s="48">
        <v>100000</v>
      </c>
      <c r="I666" s="48">
        <v>0</v>
      </c>
      <c r="J666" s="48">
        <v>0</v>
      </c>
      <c r="K666" s="48">
        <v>0</v>
      </c>
      <c r="L666" s="48">
        <v>0</v>
      </c>
      <c r="M666" s="48">
        <v>0</v>
      </c>
      <c r="N666" s="48">
        <v>0</v>
      </c>
      <c r="O666" s="48">
        <v>100000</v>
      </c>
      <c r="P666" s="102">
        <f t="shared" si="22"/>
        <v>0</v>
      </c>
      <c r="Q666" s="71"/>
      <c r="R666" s="71"/>
      <c r="S666" s="72"/>
      <c r="T666" s="72"/>
      <c r="U666" s="72"/>
      <c r="V666" s="72"/>
      <c r="W666" s="72"/>
      <c r="X666" s="73"/>
    </row>
    <row r="667" spans="1:24" ht="14.4" x14ac:dyDescent="0.2">
      <c r="A667" s="107" t="s">
        <v>702</v>
      </c>
      <c r="B667" s="107" t="s">
        <v>703</v>
      </c>
      <c r="C667" s="98" t="str">
        <f t="shared" si="21"/>
        <v>21375107 CENTRO CULTURAL E HISTÓRICO JOSÉ FIGUERE</v>
      </c>
      <c r="D667" s="49" t="s">
        <v>686</v>
      </c>
      <c r="E667" s="49" t="s">
        <v>204</v>
      </c>
      <c r="F667" s="49" t="s">
        <v>205</v>
      </c>
      <c r="G667" s="48">
        <v>1500000</v>
      </c>
      <c r="H667" s="48">
        <v>1500000</v>
      </c>
      <c r="I667" s="48">
        <v>1500000</v>
      </c>
      <c r="J667" s="48">
        <v>0</v>
      </c>
      <c r="K667" s="48">
        <v>0</v>
      </c>
      <c r="L667" s="48">
        <v>0</v>
      </c>
      <c r="M667" s="48">
        <v>650568.53</v>
      </c>
      <c r="N667" s="48">
        <v>650568.53</v>
      </c>
      <c r="O667" s="48">
        <v>849431.47</v>
      </c>
      <c r="P667" s="102">
        <f t="shared" si="22"/>
        <v>0.43371235333333336</v>
      </c>
      <c r="Q667" s="71"/>
      <c r="R667" s="71"/>
      <c r="S667" s="72"/>
      <c r="T667" s="72"/>
      <c r="U667" s="72"/>
      <c r="V667" s="72"/>
      <c r="W667" s="72"/>
      <c r="X667" s="73"/>
    </row>
    <row r="668" spans="1:24" ht="14.4" x14ac:dyDescent="0.2">
      <c r="A668" s="107" t="s">
        <v>702</v>
      </c>
      <c r="B668" s="107" t="s">
        <v>703</v>
      </c>
      <c r="C668" s="98" t="str">
        <f t="shared" si="21"/>
        <v>21375107 CENTRO CULTURAL E HISTÓRICO JOSÉ FIGUERE</v>
      </c>
      <c r="D668" s="49" t="s">
        <v>686</v>
      </c>
      <c r="E668" s="49" t="s">
        <v>206</v>
      </c>
      <c r="F668" s="49" t="s">
        <v>207</v>
      </c>
      <c r="G668" s="48">
        <v>100000</v>
      </c>
      <c r="H668" s="48">
        <v>100000</v>
      </c>
      <c r="I668" s="48">
        <v>60000</v>
      </c>
      <c r="J668" s="48">
        <v>0</v>
      </c>
      <c r="K668" s="48">
        <v>0</v>
      </c>
      <c r="L668" s="48">
        <v>0</v>
      </c>
      <c r="M668" s="48">
        <v>57657.120000000003</v>
      </c>
      <c r="N668" s="48">
        <v>57657.120000000003</v>
      </c>
      <c r="O668" s="48">
        <v>42342.879999999997</v>
      </c>
      <c r="P668" s="102">
        <f t="shared" si="22"/>
        <v>0.57657120000000006</v>
      </c>
      <c r="Q668" s="71"/>
      <c r="R668" s="71"/>
      <c r="S668" s="72"/>
      <c r="T668" s="72"/>
      <c r="U668" s="72"/>
      <c r="V668" s="72"/>
      <c r="W668" s="72"/>
      <c r="X668" s="73"/>
    </row>
    <row r="669" spans="1:24" ht="14.4" x14ac:dyDescent="0.2">
      <c r="A669" s="107" t="s">
        <v>702</v>
      </c>
      <c r="B669" s="107" t="s">
        <v>703</v>
      </c>
      <c r="C669" s="98" t="str">
        <f t="shared" si="21"/>
        <v>21375107 CENTRO CULTURAL E HISTÓRICO JOSÉ FIGUERE</v>
      </c>
      <c r="D669" s="49" t="s">
        <v>686</v>
      </c>
      <c r="E669" s="49" t="s">
        <v>208</v>
      </c>
      <c r="F669" s="49" t="s">
        <v>209</v>
      </c>
      <c r="G669" s="48">
        <v>7500000</v>
      </c>
      <c r="H669" s="48">
        <v>7500000</v>
      </c>
      <c r="I669" s="48">
        <v>5035666.66</v>
      </c>
      <c r="J669" s="48">
        <v>0</v>
      </c>
      <c r="K669" s="48">
        <v>0</v>
      </c>
      <c r="L669" s="48">
        <v>0</v>
      </c>
      <c r="M669" s="48">
        <v>2107126.0299999998</v>
      </c>
      <c r="N669" s="48">
        <v>2084526.03</v>
      </c>
      <c r="O669" s="48">
        <v>5392873.9699999997</v>
      </c>
      <c r="P669" s="102">
        <f t="shared" si="22"/>
        <v>0.28095013733333329</v>
      </c>
      <c r="Q669" s="71"/>
      <c r="R669" s="71"/>
      <c r="S669" s="72"/>
      <c r="T669" s="72"/>
      <c r="U669" s="72"/>
      <c r="V669" s="72"/>
      <c r="W669" s="72"/>
      <c r="X669" s="73"/>
    </row>
    <row r="670" spans="1:24" ht="14.4" x14ac:dyDescent="0.2">
      <c r="A670" s="107" t="s">
        <v>702</v>
      </c>
      <c r="B670" s="107" t="s">
        <v>703</v>
      </c>
      <c r="C670" s="98" t="str">
        <f t="shared" si="21"/>
        <v>21375107 CENTRO CULTURAL E HISTÓRICO JOSÉ FIGUERE</v>
      </c>
      <c r="D670" s="49" t="s">
        <v>686</v>
      </c>
      <c r="E670" s="49" t="s">
        <v>220</v>
      </c>
      <c r="F670" s="49" t="s">
        <v>221</v>
      </c>
      <c r="G670" s="48">
        <v>7000000</v>
      </c>
      <c r="H670" s="48">
        <v>7000000</v>
      </c>
      <c r="I670" s="48">
        <v>4660666.66</v>
      </c>
      <c r="J670" s="48">
        <v>0</v>
      </c>
      <c r="K670" s="48">
        <v>0</v>
      </c>
      <c r="L670" s="48">
        <v>0</v>
      </c>
      <c r="M670" s="48">
        <v>1752465.3</v>
      </c>
      <c r="N670" s="48">
        <v>1752465.3</v>
      </c>
      <c r="O670" s="48">
        <v>5247534.7</v>
      </c>
      <c r="P670" s="102">
        <f t="shared" si="22"/>
        <v>0.25035218571428575</v>
      </c>
      <c r="Q670" s="71"/>
      <c r="R670" s="71"/>
      <c r="S670" s="72"/>
      <c r="T670" s="72"/>
      <c r="U670" s="72"/>
      <c r="V670" s="72"/>
      <c r="W670" s="72"/>
      <c r="X670" s="73"/>
    </row>
    <row r="671" spans="1:24" ht="14.4" x14ac:dyDescent="0.2">
      <c r="A671" s="107" t="s">
        <v>702</v>
      </c>
      <c r="B671" s="107" t="s">
        <v>703</v>
      </c>
      <c r="C671" s="98" t="str">
        <f t="shared" si="21"/>
        <v>21375107 CENTRO CULTURAL E HISTÓRICO JOSÉ FIGUERE</v>
      </c>
      <c r="D671" s="49" t="s">
        <v>686</v>
      </c>
      <c r="E671" s="49" t="s">
        <v>222</v>
      </c>
      <c r="F671" s="49" t="s">
        <v>223</v>
      </c>
      <c r="G671" s="48">
        <v>500000</v>
      </c>
      <c r="H671" s="48">
        <v>500000</v>
      </c>
      <c r="I671" s="48">
        <v>375000</v>
      </c>
      <c r="J671" s="48">
        <v>0</v>
      </c>
      <c r="K671" s="48">
        <v>0</v>
      </c>
      <c r="L671" s="48">
        <v>0</v>
      </c>
      <c r="M671" s="48">
        <v>354660.73</v>
      </c>
      <c r="N671" s="48">
        <v>332060.73</v>
      </c>
      <c r="O671" s="48">
        <v>145339.26999999999</v>
      </c>
      <c r="P671" s="102">
        <f t="shared" si="22"/>
        <v>0.70932145999999996</v>
      </c>
      <c r="Q671" s="71"/>
      <c r="R671" s="71"/>
      <c r="S671" s="72"/>
      <c r="T671" s="72"/>
      <c r="U671" s="72"/>
      <c r="V671" s="72"/>
      <c r="W671" s="72"/>
      <c r="X671" s="73"/>
    </row>
    <row r="672" spans="1:24" ht="14.4" x14ac:dyDescent="0.2">
      <c r="A672" s="107" t="s">
        <v>702</v>
      </c>
      <c r="B672" s="107" t="s">
        <v>703</v>
      </c>
      <c r="C672" s="98" t="str">
        <f t="shared" si="21"/>
        <v>21375107 CENTRO CULTURAL E HISTÓRICO JOSÉ FIGUERE</v>
      </c>
      <c r="D672" s="49" t="s">
        <v>686</v>
      </c>
      <c r="E672" s="49" t="s">
        <v>224</v>
      </c>
      <c r="F672" s="49" t="s">
        <v>225</v>
      </c>
      <c r="G672" s="48">
        <v>500000</v>
      </c>
      <c r="H672" s="48">
        <v>500000</v>
      </c>
      <c r="I672" s="48">
        <v>375000</v>
      </c>
      <c r="J672" s="48">
        <v>0</v>
      </c>
      <c r="K672" s="48">
        <v>0</v>
      </c>
      <c r="L672" s="48">
        <v>0</v>
      </c>
      <c r="M672" s="48">
        <v>255130</v>
      </c>
      <c r="N672" s="48">
        <v>255130</v>
      </c>
      <c r="O672" s="48">
        <v>244870</v>
      </c>
      <c r="P672" s="102">
        <f t="shared" si="22"/>
        <v>0.51026000000000005</v>
      </c>
      <c r="Q672" s="71"/>
      <c r="R672" s="71"/>
      <c r="S672" s="72"/>
      <c r="T672" s="72"/>
      <c r="U672" s="72"/>
      <c r="V672" s="72"/>
      <c r="W672" s="72"/>
      <c r="X672" s="73"/>
    </row>
    <row r="673" spans="1:24" ht="14.4" x14ac:dyDescent="0.2">
      <c r="A673" s="107" t="s">
        <v>702</v>
      </c>
      <c r="B673" s="107" t="s">
        <v>703</v>
      </c>
      <c r="C673" s="98" t="str">
        <f t="shared" si="21"/>
        <v>21375107 CENTRO CULTURAL E HISTÓRICO JOSÉ FIGUERE</v>
      </c>
      <c r="D673" s="49" t="s">
        <v>686</v>
      </c>
      <c r="E673" s="49" t="s">
        <v>226</v>
      </c>
      <c r="F673" s="49" t="s">
        <v>227</v>
      </c>
      <c r="G673" s="48">
        <v>100000</v>
      </c>
      <c r="H673" s="48">
        <v>100000</v>
      </c>
      <c r="I673" s="48">
        <v>75000</v>
      </c>
      <c r="J673" s="48">
        <v>0</v>
      </c>
      <c r="K673" s="48">
        <v>0</v>
      </c>
      <c r="L673" s="48">
        <v>0</v>
      </c>
      <c r="M673" s="48">
        <v>35930</v>
      </c>
      <c r="N673" s="48">
        <v>35930</v>
      </c>
      <c r="O673" s="48">
        <v>64070</v>
      </c>
      <c r="P673" s="102">
        <f t="shared" si="22"/>
        <v>0.35930000000000001</v>
      </c>
      <c r="Q673" s="71"/>
      <c r="R673" s="71"/>
      <c r="S673" s="72"/>
      <c r="T673" s="72"/>
      <c r="U673" s="72"/>
      <c r="V673" s="72"/>
      <c r="W673" s="72"/>
      <c r="X673" s="73"/>
    </row>
    <row r="674" spans="1:24" ht="14.4" x14ac:dyDescent="0.2">
      <c r="A674" s="107" t="s">
        <v>702</v>
      </c>
      <c r="B674" s="107" t="s">
        <v>703</v>
      </c>
      <c r="C674" s="98" t="str">
        <f t="shared" si="21"/>
        <v>21375107 CENTRO CULTURAL E HISTÓRICO JOSÉ FIGUERE</v>
      </c>
      <c r="D674" s="49" t="s">
        <v>686</v>
      </c>
      <c r="E674" s="49" t="s">
        <v>228</v>
      </c>
      <c r="F674" s="49" t="s">
        <v>229</v>
      </c>
      <c r="G674" s="48">
        <v>400000</v>
      </c>
      <c r="H674" s="48">
        <v>400000</v>
      </c>
      <c r="I674" s="48">
        <v>300000</v>
      </c>
      <c r="J674" s="48">
        <v>0</v>
      </c>
      <c r="K674" s="48">
        <v>0</v>
      </c>
      <c r="L674" s="48">
        <v>0</v>
      </c>
      <c r="M674" s="48">
        <v>219200</v>
      </c>
      <c r="N674" s="48">
        <v>219200</v>
      </c>
      <c r="O674" s="48">
        <v>180800</v>
      </c>
      <c r="P674" s="102">
        <f t="shared" si="22"/>
        <v>0.54800000000000004</v>
      </c>
      <c r="Q674" s="71"/>
      <c r="R674" s="71"/>
      <c r="S674" s="72"/>
      <c r="T674" s="72"/>
      <c r="U674" s="72"/>
      <c r="V674" s="72"/>
      <c r="W674" s="72"/>
      <c r="X674" s="73"/>
    </row>
    <row r="675" spans="1:24" ht="14.4" x14ac:dyDescent="0.2">
      <c r="A675" s="107" t="s">
        <v>702</v>
      </c>
      <c r="B675" s="107" t="s">
        <v>703</v>
      </c>
      <c r="C675" s="98" t="str">
        <f t="shared" si="21"/>
        <v>21375107 CENTRO CULTURAL E HISTÓRICO JOSÉ FIGUERE</v>
      </c>
      <c r="D675" s="49" t="s">
        <v>686</v>
      </c>
      <c r="E675" s="49" t="s">
        <v>234</v>
      </c>
      <c r="F675" s="49" t="s">
        <v>235</v>
      </c>
      <c r="G675" s="48">
        <v>2700000</v>
      </c>
      <c r="H675" s="48">
        <v>2700000</v>
      </c>
      <c r="I675" s="48">
        <v>2420947.34</v>
      </c>
      <c r="J675" s="48">
        <v>0</v>
      </c>
      <c r="K675" s="48">
        <v>0</v>
      </c>
      <c r="L675" s="48">
        <v>0</v>
      </c>
      <c r="M675" s="48">
        <v>2420947.34</v>
      </c>
      <c r="N675" s="48">
        <v>2420947.34</v>
      </c>
      <c r="O675" s="48">
        <v>279052.65999999997</v>
      </c>
      <c r="P675" s="102">
        <f t="shared" si="22"/>
        <v>0.89664716296296287</v>
      </c>
      <c r="Q675" s="71"/>
      <c r="R675" s="71"/>
      <c r="S675" s="72"/>
      <c r="T675" s="72"/>
      <c r="U675" s="72"/>
      <c r="V675" s="72"/>
      <c r="W675" s="72"/>
      <c r="X675" s="73"/>
    </row>
    <row r="676" spans="1:24" ht="14.4" x14ac:dyDescent="0.2">
      <c r="A676" s="107" t="s">
        <v>702</v>
      </c>
      <c r="B676" s="107" t="s">
        <v>703</v>
      </c>
      <c r="C676" s="98" t="str">
        <f t="shared" si="21"/>
        <v>21375107 CENTRO CULTURAL E HISTÓRICO JOSÉ FIGUERE</v>
      </c>
      <c r="D676" s="49" t="s">
        <v>686</v>
      </c>
      <c r="E676" s="49" t="s">
        <v>236</v>
      </c>
      <c r="F676" s="49" t="s">
        <v>237</v>
      </c>
      <c r="G676" s="48">
        <v>2700000</v>
      </c>
      <c r="H676" s="48">
        <v>2700000</v>
      </c>
      <c r="I676" s="48">
        <v>2420947.34</v>
      </c>
      <c r="J676" s="48">
        <v>0</v>
      </c>
      <c r="K676" s="48">
        <v>0</v>
      </c>
      <c r="L676" s="48">
        <v>0</v>
      </c>
      <c r="M676" s="48">
        <v>2420947.34</v>
      </c>
      <c r="N676" s="48">
        <v>2420947.34</v>
      </c>
      <c r="O676" s="48">
        <v>279052.65999999997</v>
      </c>
      <c r="P676" s="102">
        <f t="shared" si="22"/>
        <v>0.89664716296296287</v>
      </c>
      <c r="Q676" s="71"/>
      <c r="R676" s="71"/>
      <c r="S676" s="72"/>
      <c r="T676" s="72"/>
      <c r="U676" s="72"/>
      <c r="V676" s="72"/>
      <c r="W676" s="72"/>
      <c r="X676" s="73"/>
    </row>
    <row r="677" spans="1:24" ht="14.4" x14ac:dyDescent="0.2">
      <c r="A677" s="107" t="s">
        <v>702</v>
      </c>
      <c r="B677" s="107" t="s">
        <v>703</v>
      </c>
      <c r="C677" s="98" t="str">
        <f t="shared" si="21"/>
        <v>21375107 CENTRO CULTURAL E HISTÓRICO JOSÉ FIGUERE</v>
      </c>
      <c r="D677" s="49" t="s">
        <v>686</v>
      </c>
      <c r="E677" s="49" t="s">
        <v>246</v>
      </c>
      <c r="F677" s="49" t="s">
        <v>247</v>
      </c>
      <c r="G677" s="48">
        <v>3060000</v>
      </c>
      <c r="H677" s="48">
        <v>3190000</v>
      </c>
      <c r="I677" s="48">
        <v>2225719.34</v>
      </c>
      <c r="J677" s="48">
        <v>0</v>
      </c>
      <c r="K677" s="48">
        <v>0</v>
      </c>
      <c r="L677" s="48">
        <v>0</v>
      </c>
      <c r="M677" s="48">
        <v>750645.4</v>
      </c>
      <c r="N677" s="48">
        <v>517485.72</v>
      </c>
      <c r="O677" s="48">
        <v>2439354.6</v>
      </c>
      <c r="P677" s="102">
        <f t="shared" si="22"/>
        <v>0.23531203761755487</v>
      </c>
      <c r="Q677" s="71"/>
      <c r="R677" s="71"/>
      <c r="S677" s="72"/>
      <c r="T677" s="72"/>
      <c r="U677" s="72"/>
      <c r="V677" s="72"/>
      <c r="W677" s="72"/>
      <c r="X677" s="73"/>
    </row>
    <row r="678" spans="1:24" ht="14.4" x14ac:dyDescent="0.2">
      <c r="A678" s="107" t="s">
        <v>702</v>
      </c>
      <c r="B678" s="107" t="s">
        <v>703</v>
      </c>
      <c r="C678" s="98" t="str">
        <f t="shared" si="21"/>
        <v>21375107 CENTRO CULTURAL E HISTÓRICO JOSÉ FIGUERE</v>
      </c>
      <c r="D678" s="49" t="s">
        <v>686</v>
      </c>
      <c r="E678" s="49" t="s">
        <v>248</v>
      </c>
      <c r="F678" s="49" t="s">
        <v>249</v>
      </c>
      <c r="G678" s="48">
        <v>500000</v>
      </c>
      <c r="H678" s="48">
        <v>725000</v>
      </c>
      <c r="I678" s="48">
        <v>487500</v>
      </c>
      <c r="J678" s="48">
        <v>0</v>
      </c>
      <c r="K678" s="48">
        <v>0</v>
      </c>
      <c r="L678" s="48">
        <v>0</v>
      </c>
      <c r="M678" s="48">
        <v>355950</v>
      </c>
      <c r="N678" s="48">
        <v>237300</v>
      </c>
      <c r="O678" s="48">
        <v>369050</v>
      </c>
      <c r="P678" s="102">
        <f t="shared" si="22"/>
        <v>0.49096551724137932</v>
      </c>
      <c r="Q678" s="71"/>
      <c r="R678" s="71"/>
      <c r="S678" s="72"/>
      <c r="T678" s="72"/>
      <c r="U678" s="72"/>
      <c r="V678" s="72"/>
      <c r="W678" s="72"/>
      <c r="X678" s="73"/>
    </row>
    <row r="679" spans="1:24" ht="14.4" x14ac:dyDescent="0.2">
      <c r="A679" s="107" t="s">
        <v>702</v>
      </c>
      <c r="B679" s="107" t="s">
        <v>703</v>
      </c>
      <c r="C679" s="98" t="str">
        <f t="shared" si="21"/>
        <v>21375107 CENTRO CULTURAL E HISTÓRICO JOSÉ FIGUERE</v>
      </c>
      <c r="D679" s="49" t="s">
        <v>686</v>
      </c>
      <c r="E679" s="49" t="s">
        <v>254</v>
      </c>
      <c r="F679" s="49" t="s">
        <v>255</v>
      </c>
      <c r="G679" s="48">
        <v>500000</v>
      </c>
      <c r="H679" s="48">
        <v>500000</v>
      </c>
      <c r="I679" s="48">
        <v>375000</v>
      </c>
      <c r="J679" s="48">
        <v>0</v>
      </c>
      <c r="K679" s="48">
        <v>0</v>
      </c>
      <c r="L679" s="48">
        <v>0</v>
      </c>
      <c r="M679" s="48">
        <v>35685.72</v>
      </c>
      <c r="N679" s="48">
        <v>35685.72</v>
      </c>
      <c r="O679" s="48">
        <v>464314.28</v>
      </c>
      <c r="P679" s="102">
        <f t="shared" si="22"/>
        <v>7.1371440000000008E-2</v>
      </c>
      <c r="Q679" s="71"/>
      <c r="R679" s="71"/>
      <c r="S679" s="72"/>
      <c r="T679" s="72"/>
      <c r="U679" s="72"/>
      <c r="V679" s="72"/>
      <c r="W679" s="72"/>
      <c r="X679" s="73"/>
    </row>
    <row r="680" spans="1:24" ht="14.4" x14ac:dyDescent="0.2">
      <c r="A680" s="107" t="s">
        <v>702</v>
      </c>
      <c r="B680" s="107" t="s">
        <v>703</v>
      </c>
      <c r="C680" s="98" t="str">
        <f t="shared" si="21"/>
        <v>21375107 CENTRO CULTURAL E HISTÓRICO JOSÉ FIGUERE</v>
      </c>
      <c r="D680" s="49" t="s">
        <v>686</v>
      </c>
      <c r="E680" s="49" t="s">
        <v>256</v>
      </c>
      <c r="F680" s="49" t="s">
        <v>257</v>
      </c>
      <c r="G680" s="48">
        <v>200000</v>
      </c>
      <c r="H680" s="48">
        <v>200000</v>
      </c>
      <c r="I680" s="48">
        <v>150000</v>
      </c>
      <c r="J680" s="48">
        <v>0</v>
      </c>
      <c r="K680" s="48">
        <v>0</v>
      </c>
      <c r="L680" s="48">
        <v>0</v>
      </c>
      <c r="M680" s="48">
        <v>0</v>
      </c>
      <c r="N680" s="48">
        <v>0</v>
      </c>
      <c r="O680" s="48">
        <v>200000</v>
      </c>
      <c r="P680" s="102">
        <f t="shared" si="22"/>
        <v>0</v>
      </c>
      <c r="Q680" s="71"/>
      <c r="R680" s="71"/>
      <c r="S680" s="72"/>
      <c r="T680" s="72"/>
      <c r="U680" s="72"/>
      <c r="V680" s="72"/>
      <c r="W680" s="72"/>
      <c r="X680" s="73"/>
    </row>
    <row r="681" spans="1:24" ht="14.4" x14ac:dyDescent="0.2">
      <c r="A681" s="107" t="s">
        <v>702</v>
      </c>
      <c r="B681" s="107" t="s">
        <v>703</v>
      </c>
      <c r="C681" s="98" t="str">
        <f t="shared" si="21"/>
        <v>21375107 CENTRO CULTURAL E HISTÓRICO JOSÉ FIGUERE</v>
      </c>
      <c r="D681" s="49" t="s">
        <v>686</v>
      </c>
      <c r="E681" s="49" t="s">
        <v>258</v>
      </c>
      <c r="F681" s="49" t="s">
        <v>259</v>
      </c>
      <c r="G681" s="48">
        <v>1000000</v>
      </c>
      <c r="H681" s="48">
        <v>775000</v>
      </c>
      <c r="I681" s="48">
        <v>503219.34</v>
      </c>
      <c r="J681" s="48">
        <v>0</v>
      </c>
      <c r="K681" s="48">
        <v>0</v>
      </c>
      <c r="L681" s="48">
        <v>0</v>
      </c>
      <c r="M681" s="48">
        <v>114509.68</v>
      </c>
      <c r="N681" s="48">
        <v>0</v>
      </c>
      <c r="O681" s="48">
        <v>660490.31999999995</v>
      </c>
      <c r="P681" s="102">
        <f t="shared" si="22"/>
        <v>0.14775442580645159</v>
      </c>
      <c r="Q681" s="71"/>
      <c r="R681" s="71"/>
      <c r="S681" s="72"/>
      <c r="T681" s="72"/>
      <c r="U681" s="72"/>
      <c r="V681" s="72"/>
      <c r="W681" s="72"/>
      <c r="X681" s="73"/>
    </row>
    <row r="682" spans="1:24" ht="14.4" x14ac:dyDescent="0.2">
      <c r="A682" s="107" t="s">
        <v>702</v>
      </c>
      <c r="B682" s="107" t="s">
        <v>703</v>
      </c>
      <c r="C682" s="98" t="str">
        <f t="shared" si="21"/>
        <v>21375107 CENTRO CULTURAL E HISTÓRICO JOSÉ FIGUERE</v>
      </c>
      <c r="D682" s="49" t="s">
        <v>686</v>
      </c>
      <c r="E682" s="49" t="s">
        <v>260</v>
      </c>
      <c r="F682" s="49" t="s">
        <v>261</v>
      </c>
      <c r="G682" s="48">
        <v>360000</v>
      </c>
      <c r="H682" s="48">
        <v>490000</v>
      </c>
      <c r="I682" s="48">
        <v>335000</v>
      </c>
      <c r="J682" s="48">
        <v>0</v>
      </c>
      <c r="K682" s="48">
        <v>0</v>
      </c>
      <c r="L682" s="48">
        <v>0</v>
      </c>
      <c r="M682" s="48">
        <v>244500</v>
      </c>
      <c r="N682" s="48">
        <v>244500</v>
      </c>
      <c r="O682" s="48">
        <v>245500</v>
      </c>
      <c r="P682" s="102">
        <f t="shared" si="22"/>
        <v>0.49897959183673468</v>
      </c>
      <c r="Q682" s="71"/>
      <c r="R682" s="71"/>
      <c r="S682" s="72"/>
      <c r="T682" s="72"/>
      <c r="U682" s="72"/>
      <c r="V682" s="72"/>
      <c r="W682" s="72"/>
      <c r="X682" s="73"/>
    </row>
    <row r="683" spans="1:24" ht="14.4" x14ac:dyDescent="0.2">
      <c r="A683" s="107" t="s">
        <v>702</v>
      </c>
      <c r="B683" s="107" t="s">
        <v>703</v>
      </c>
      <c r="C683" s="98" t="str">
        <f t="shared" si="21"/>
        <v>21375107 CENTRO CULTURAL E HISTÓRICO JOSÉ FIGUERE</v>
      </c>
      <c r="D683" s="49" t="s">
        <v>686</v>
      </c>
      <c r="E683" s="49" t="s">
        <v>262</v>
      </c>
      <c r="F683" s="49" t="s">
        <v>263</v>
      </c>
      <c r="G683" s="48">
        <v>500000</v>
      </c>
      <c r="H683" s="48">
        <v>500000</v>
      </c>
      <c r="I683" s="48">
        <v>375000</v>
      </c>
      <c r="J683" s="48">
        <v>0</v>
      </c>
      <c r="K683" s="48">
        <v>0</v>
      </c>
      <c r="L683" s="48">
        <v>0</v>
      </c>
      <c r="M683" s="48">
        <v>0</v>
      </c>
      <c r="N683" s="48">
        <v>0</v>
      </c>
      <c r="O683" s="48">
        <v>500000</v>
      </c>
      <c r="P683" s="102">
        <f t="shared" si="22"/>
        <v>0</v>
      </c>
      <c r="Q683" s="71"/>
      <c r="R683" s="71"/>
      <c r="S683" s="72"/>
      <c r="T683" s="72"/>
      <c r="U683" s="72"/>
      <c r="V683" s="72"/>
      <c r="W683" s="72"/>
      <c r="X683" s="73"/>
    </row>
    <row r="684" spans="1:24" ht="14.4" x14ac:dyDescent="0.2">
      <c r="A684" s="107" t="s">
        <v>702</v>
      </c>
      <c r="B684" s="107" t="s">
        <v>703</v>
      </c>
      <c r="C684" s="98" t="str">
        <f t="shared" si="21"/>
        <v>21375107 CENTRO CULTURAL E HISTÓRICO JOSÉ FIGUERE</v>
      </c>
      <c r="D684" s="49" t="s">
        <v>686</v>
      </c>
      <c r="E684" s="49" t="s">
        <v>264</v>
      </c>
      <c r="F684" s="49" t="s">
        <v>265</v>
      </c>
      <c r="G684" s="48">
        <v>400000</v>
      </c>
      <c r="H684" s="48">
        <v>270000</v>
      </c>
      <c r="I684" s="48">
        <v>235000</v>
      </c>
      <c r="J684" s="48">
        <v>0</v>
      </c>
      <c r="K684" s="48">
        <v>0</v>
      </c>
      <c r="L684" s="48">
        <v>0</v>
      </c>
      <c r="M684" s="48">
        <v>0</v>
      </c>
      <c r="N684" s="48">
        <v>0</v>
      </c>
      <c r="O684" s="48">
        <v>270000</v>
      </c>
      <c r="P684" s="102">
        <f t="shared" si="22"/>
        <v>0</v>
      </c>
      <c r="Q684" s="71"/>
      <c r="R684" s="71"/>
      <c r="S684" s="72"/>
      <c r="T684" s="72"/>
      <c r="U684" s="72"/>
      <c r="V684" s="72"/>
      <c r="W684" s="72"/>
      <c r="X684" s="73"/>
    </row>
    <row r="685" spans="1:24" ht="14.4" x14ac:dyDescent="0.2">
      <c r="A685" s="107" t="s">
        <v>702</v>
      </c>
      <c r="B685" s="107" t="s">
        <v>703</v>
      </c>
      <c r="C685" s="98" t="str">
        <f t="shared" si="21"/>
        <v>21375107 CENTRO CULTURAL E HISTÓRICO JOSÉ FIGUERE</v>
      </c>
      <c r="D685" s="49" t="s">
        <v>686</v>
      </c>
      <c r="E685" s="49" t="s">
        <v>268</v>
      </c>
      <c r="F685" s="49" t="s">
        <v>269</v>
      </c>
      <c r="G685" s="48">
        <v>400000</v>
      </c>
      <c r="H685" s="48">
        <v>270000</v>
      </c>
      <c r="I685" s="48">
        <v>235000</v>
      </c>
      <c r="J685" s="48">
        <v>0</v>
      </c>
      <c r="K685" s="48">
        <v>0</v>
      </c>
      <c r="L685" s="48">
        <v>0</v>
      </c>
      <c r="M685" s="48">
        <v>0</v>
      </c>
      <c r="N685" s="48">
        <v>0</v>
      </c>
      <c r="O685" s="48">
        <v>270000</v>
      </c>
      <c r="P685" s="102">
        <f t="shared" si="22"/>
        <v>0</v>
      </c>
      <c r="Q685" s="71"/>
      <c r="R685" s="71"/>
      <c r="S685" s="72"/>
      <c r="T685" s="72"/>
      <c r="U685" s="72"/>
      <c r="V685" s="72"/>
      <c r="W685" s="72"/>
      <c r="X685" s="73"/>
    </row>
    <row r="686" spans="1:24" ht="14.4" x14ac:dyDescent="0.2">
      <c r="A686" s="107" t="s">
        <v>702</v>
      </c>
      <c r="B686" s="107" t="s">
        <v>703</v>
      </c>
      <c r="C686" s="98" t="str">
        <f t="shared" si="21"/>
        <v>21375107 CENTRO CULTURAL E HISTÓRICO JOSÉ FIGUERE</v>
      </c>
      <c r="D686" s="49" t="s">
        <v>686</v>
      </c>
      <c r="E686" s="49" t="s">
        <v>278</v>
      </c>
      <c r="F686" s="49" t="s">
        <v>279</v>
      </c>
      <c r="G686" s="48">
        <v>2316147</v>
      </c>
      <c r="H686" s="48">
        <v>2316147</v>
      </c>
      <c r="I686" s="48">
        <v>1737110.25</v>
      </c>
      <c r="J686" s="48">
        <v>0</v>
      </c>
      <c r="K686" s="48">
        <v>0</v>
      </c>
      <c r="L686" s="48">
        <v>0</v>
      </c>
      <c r="M686" s="48">
        <v>896201.79</v>
      </c>
      <c r="N686" s="48">
        <v>771232.12</v>
      </c>
      <c r="O686" s="48">
        <v>1419945.21</v>
      </c>
      <c r="P686" s="102">
        <f t="shared" si="22"/>
        <v>0.38693648978238432</v>
      </c>
      <c r="Q686" s="71"/>
      <c r="R686" s="71"/>
      <c r="S686" s="72"/>
      <c r="T686" s="72"/>
      <c r="U686" s="72"/>
      <c r="V686" s="72"/>
      <c r="W686" s="72"/>
      <c r="X686" s="73"/>
    </row>
    <row r="687" spans="1:24" ht="14.4" x14ac:dyDescent="0.2">
      <c r="A687" s="107" t="s">
        <v>702</v>
      </c>
      <c r="B687" s="107" t="s">
        <v>703</v>
      </c>
      <c r="C687" s="98" t="str">
        <f t="shared" si="21"/>
        <v>21375107 CENTRO CULTURAL E HISTÓRICO JOSÉ FIGUERE</v>
      </c>
      <c r="D687" s="49" t="s">
        <v>686</v>
      </c>
      <c r="E687" s="49" t="s">
        <v>280</v>
      </c>
      <c r="F687" s="49" t="s">
        <v>281</v>
      </c>
      <c r="G687" s="48">
        <v>1000000</v>
      </c>
      <c r="H687" s="48">
        <v>1000000</v>
      </c>
      <c r="I687" s="48">
        <v>775000</v>
      </c>
      <c r="J687" s="48">
        <v>0</v>
      </c>
      <c r="K687" s="48">
        <v>0</v>
      </c>
      <c r="L687" s="48">
        <v>0</v>
      </c>
      <c r="M687" s="48">
        <v>582881.67000000004</v>
      </c>
      <c r="N687" s="48">
        <v>572012</v>
      </c>
      <c r="O687" s="48">
        <v>417118.33</v>
      </c>
      <c r="P687" s="102">
        <f t="shared" si="22"/>
        <v>0.58288167000000002</v>
      </c>
      <c r="Q687" s="71"/>
      <c r="R687" s="71"/>
      <c r="S687" s="72"/>
      <c r="T687" s="72"/>
      <c r="U687" s="72"/>
      <c r="V687" s="72"/>
      <c r="W687" s="72"/>
      <c r="X687" s="73"/>
    </row>
    <row r="688" spans="1:24" ht="14.4" x14ac:dyDescent="0.2">
      <c r="A688" s="107" t="s">
        <v>702</v>
      </c>
      <c r="B688" s="107" t="s">
        <v>703</v>
      </c>
      <c r="C688" s="98" t="str">
        <f t="shared" si="21"/>
        <v>21375107 CENTRO CULTURAL E HISTÓRICO JOSÉ FIGUERE</v>
      </c>
      <c r="D688" s="49" t="s">
        <v>686</v>
      </c>
      <c r="E688" s="49" t="s">
        <v>282</v>
      </c>
      <c r="F688" s="49" t="s">
        <v>283</v>
      </c>
      <c r="G688" s="48">
        <v>900000</v>
      </c>
      <c r="H688" s="48">
        <v>900000</v>
      </c>
      <c r="I688" s="48">
        <v>675000</v>
      </c>
      <c r="J688" s="48">
        <v>0</v>
      </c>
      <c r="K688" s="48">
        <v>0</v>
      </c>
      <c r="L688" s="48">
        <v>0</v>
      </c>
      <c r="M688" s="48">
        <v>482881.67</v>
      </c>
      <c r="N688" s="48">
        <v>472012</v>
      </c>
      <c r="O688" s="48">
        <v>417118.33</v>
      </c>
      <c r="P688" s="102">
        <f t="shared" si="22"/>
        <v>0.53653518888888885</v>
      </c>
      <c r="Q688" s="71"/>
      <c r="R688" s="71"/>
      <c r="S688" s="72"/>
      <c r="T688" s="72"/>
      <c r="U688" s="72"/>
      <c r="V688" s="72"/>
      <c r="W688" s="72"/>
      <c r="X688" s="73"/>
    </row>
    <row r="689" spans="1:24" ht="14.4" x14ac:dyDescent="0.2">
      <c r="A689" s="107" t="s">
        <v>702</v>
      </c>
      <c r="B689" s="107" t="s">
        <v>703</v>
      </c>
      <c r="C689" s="98" t="str">
        <f t="shared" si="21"/>
        <v>21375107 CENTRO CULTURAL E HISTÓRICO JOSÉ FIGUERE</v>
      </c>
      <c r="D689" s="49" t="s">
        <v>686</v>
      </c>
      <c r="E689" s="49" t="s">
        <v>286</v>
      </c>
      <c r="F689" s="49" t="s">
        <v>287</v>
      </c>
      <c r="G689" s="48">
        <v>100000</v>
      </c>
      <c r="H689" s="48">
        <v>100000</v>
      </c>
      <c r="I689" s="48">
        <v>100000</v>
      </c>
      <c r="J689" s="48">
        <v>0</v>
      </c>
      <c r="K689" s="48">
        <v>0</v>
      </c>
      <c r="L689" s="48">
        <v>0</v>
      </c>
      <c r="M689" s="48">
        <v>100000</v>
      </c>
      <c r="N689" s="48">
        <v>100000</v>
      </c>
      <c r="O689" s="48">
        <v>0</v>
      </c>
      <c r="P689" s="102">
        <f t="shared" si="22"/>
        <v>1</v>
      </c>
      <c r="Q689" s="71"/>
      <c r="R689" s="71"/>
      <c r="S689" s="72"/>
      <c r="T689" s="72"/>
      <c r="U689" s="72"/>
      <c r="V689" s="72"/>
      <c r="W689" s="72"/>
      <c r="X689" s="73"/>
    </row>
    <row r="690" spans="1:24" ht="14.4" x14ac:dyDescent="0.2">
      <c r="A690" s="107" t="s">
        <v>702</v>
      </c>
      <c r="B690" s="107" t="s">
        <v>703</v>
      </c>
      <c r="C690" s="98" t="str">
        <f t="shared" si="21"/>
        <v>21375107 CENTRO CULTURAL E HISTÓRICO JOSÉ FIGUERE</v>
      </c>
      <c r="D690" s="49" t="s">
        <v>686</v>
      </c>
      <c r="E690" s="49" t="s">
        <v>290</v>
      </c>
      <c r="F690" s="49" t="s">
        <v>291</v>
      </c>
      <c r="G690" s="48">
        <v>300000</v>
      </c>
      <c r="H690" s="48">
        <v>300000</v>
      </c>
      <c r="I690" s="48">
        <v>180000</v>
      </c>
      <c r="J690" s="48">
        <v>0</v>
      </c>
      <c r="K690" s="48">
        <v>0</v>
      </c>
      <c r="L690" s="48">
        <v>0</v>
      </c>
      <c r="M690" s="48">
        <v>0</v>
      </c>
      <c r="N690" s="48">
        <v>0</v>
      </c>
      <c r="O690" s="48">
        <v>300000</v>
      </c>
      <c r="P690" s="102">
        <f t="shared" si="22"/>
        <v>0</v>
      </c>
      <c r="Q690" s="71"/>
      <c r="R690" s="71"/>
      <c r="S690" s="72"/>
      <c r="T690" s="72"/>
      <c r="U690" s="72"/>
      <c r="V690" s="72"/>
      <c r="W690" s="72"/>
      <c r="X690" s="73"/>
    </row>
    <row r="691" spans="1:24" ht="14.4" x14ac:dyDescent="0.2">
      <c r="A691" s="107" t="s">
        <v>702</v>
      </c>
      <c r="B691" s="107" t="s">
        <v>703</v>
      </c>
      <c r="C691" s="98" t="str">
        <f t="shared" si="21"/>
        <v>21375107 CENTRO CULTURAL E HISTÓRICO JOSÉ FIGUERE</v>
      </c>
      <c r="D691" s="49" t="s">
        <v>686</v>
      </c>
      <c r="E691" s="49" t="s">
        <v>294</v>
      </c>
      <c r="F691" s="49" t="s">
        <v>295</v>
      </c>
      <c r="G691" s="48">
        <v>300000</v>
      </c>
      <c r="H691" s="48">
        <v>300000</v>
      </c>
      <c r="I691" s="48">
        <v>180000</v>
      </c>
      <c r="J691" s="48">
        <v>0</v>
      </c>
      <c r="K691" s="48">
        <v>0</v>
      </c>
      <c r="L691" s="48">
        <v>0</v>
      </c>
      <c r="M691" s="48">
        <v>0</v>
      </c>
      <c r="N691" s="48">
        <v>0</v>
      </c>
      <c r="O691" s="48">
        <v>300000</v>
      </c>
      <c r="P691" s="102">
        <f t="shared" si="22"/>
        <v>0</v>
      </c>
      <c r="Q691" s="71"/>
      <c r="R691" s="71"/>
      <c r="S691" s="72"/>
      <c r="T691" s="72"/>
      <c r="U691" s="72"/>
      <c r="V691" s="72"/>
      <c r="W691" s="72"/>
      <c r="X691" s="73"/>
    </row>
    <row r="692" spans="1:24" ht="14.4" x14ac:dyDescent="0.2">
      <c r="A692" s="107" t="s">
        <v>702</v>
      </c>
      <c r="B692" s="107" t="s">
        <v>703</v>
      </c>
      <c r="C692" s="98" t="str">
        <f t="shared" si="21"/>
        <v>21375107 CENTRO CULTURAL E HISTÓRICO JOSÉ FIGUERE</v>
      </c>
      <c r="D692" s="49" t="s">
        <v>686</v>
      </c>
      <c r="E692" s="49" t="s">
        <v>296</v>
      </c>
      <c r="F692" s="49" t="s">
        <v>297</v>
      </c>
      <c r="G692" s="48">
        <v>200000</v>
      </c>
      <c r="H692" s="48">
        <v>200000</v>
      </c>
      <c r="I692" s="48">
        <v>150000</v>
      </c>
      <c r="J692" s="48">
        <v>0</v>
      </c>
      <c r="K692" s="48">
        <v>0</v>
      </c>
      <c r="L692" s="48">
        <v>0</v>
      </c>
      <c r="M692" s="48">
        <v>150000</v>
      </c>
      <c r="N692" s="48">
        <v>35900</v>
      </c>
      <c r="O692" s="48">
        <v>50000</v>
      </c>
      <c r="P692" s="102">
        <f t="shared" si="22"/>
        <v>0.75</v>
      </c>
      <c r="Q692" s="71"/>
      <c r="R692" s="71"/>
      <c r="S692" s="72"/>
      <c r="T692" s="72"/>
      <c r="U692" s="72"/>
      <c r="V692" s="72"/>
      <c r="W692" s="72"/>
      <c r="X692" s="73"/>
    </row>
    <row r="693" spans="1:24" ht="14.4" x14ac:dyDescent="0.2">
      <c r="A693" s="107" t="s">
        <v>702</v>
      </c>
      <c r="B693" s="107" t="s">
        <v>703</v>
      </c>
      <c r="C693" s="98" t="str">
        <f t="shared" si="21"/>
        <v>21375107 CENTRO CULTURAL E HISTÓRICO JOSÉ FIGUERE</v>
      </c>
      <c r="D693" s="49" t="s">
        <v>686</v>
      </c>
      <c r="E693" s="49" t="s">
        <v>304</v>
      </c>
      <c r="F693" s="49" t="s">
        <v>305</v>
      </c>
      <c r="G693" s="48">
        <v>200000</v>
      </c>
      <c r="H693" s="48">
        <v>200000</v>
      </c>
      <c r="I693" s="48">
        <v>150000</v>
      </c>
      <c r="J693" s="48">
        <v>0</v>
      </c>
      <c r="K693" s="48">
        <v>0</v>
      </c>
      <c r="L693" s="48">
        <v>0</v>
      </c>
      <c r="M693" s="48">
        <v>150000</v>
      </c>
      <c r="N693" s="48">
        <v>35900</v>
      </c>
      <c r="O693" s="48">
        <v>50000</v>
      </c>
      <c r="P693" s="102">
        <f t="shared" si="22"/>
        <v>0.75</v>
      </c>
      <c r="Q693" s="71"/>
      <c r="R693" s="71"/>
      <c r="S693" s="72"/>
      <c r="T693" s="72"/>
      <c r="U693" s="72"/>
      <c r="V693" s="72"/>
      <c r="W693" s="72"/>
      <c r="X693" s="73"/>
    </row>
    <row r="694" spans="1:24" ht="14.4" x14ac:dyDescent="0.2">
      <c r="A694" s="107" t="s">
        <v>702</v>
      </c>
      <c r="B694" s="107" t="s">
        <v>703</v>
      </c>
      <c r="C694" s="98" t="str">
        <f t="shared" si="21"/>
        <v>21375107 CENTRO CULTURAL E HISTÓRICO JOSÉ FIGUERE</v>
      </c>
      <c r="D694" s="49" t="s">
        <v>686</v>
      </c>
      <c r="E694" s="49" t="s">
        <v>312</v>
      </c>
      <c r="F694" s="49" t="s">
        <v>313</v>
      </c>
      <c r="G694" s="48">
        <v>216147</v>
      </c>
      <c r="H694" s="48">
        <v>216147</v>
      </c>
      <c r="I694" s="48">
        <v>162110.25</v>
      </c>
      <c r="J694" s="48">
        <v>0</v>
      </c>
      <c r="K694" s="48">
        <v>0</v>
      </c>
      <c r="L694" s="48">
        <v>0</v>
      </c>
      <c r="M694" s="48">
        <v>24065.02</v>
      </c>
      <c r="N694" s="48">
        <v>24065.02</v>
      </c>
      <c r="O694" s="48">
        <v>192081.98</v>
      </c>
      <c r="P694" s="102">
        <f t="shared" si="22"/>
        <v>0.1113363590519415</v>
      </c>
      <c r="Q694" s="71"/>
      <c r="R694" s="71"/>
      <c r="S694" s="72"/>
      <c r="T694" s="72"/>
      <c r="U694" s="72"/>
      <c r="V694" s="72"/>
      <c r="W694" s="72"/>
      <c r="X694" s="73"/>
    </row>
    <row r="695" spans="1:24" ht="14.4" x14ac:dyDescent="0.2">
      <c r="A695" s="107" t="s">
        <v>702</v>
      </c>
      <c r="B695" s="107" t="s">
        <v>703</v>
      </c>
      <c r="C695" s="98" t="str">
        <f t="shared" si="21"/>
        <v>21375107 CENTRO CULTURAL E HISTÓRICO JOSÉ FIGUERE</v>
      </c>
      <c r="D695" s="49" t="s">
        <v>686</v>
      </c>
      <c r="E695" s="49" t="s">
        <v>314</v>
      </c>
      <c r="F695" s="49" t="s">
        <v>315</v>
      </c>
      <c r="G695" s="48">
        <v>100000</v>
      </c>
      <c r="H695" s="48">
        <v>100000</v>
      </c>
      <c r="I695" s="48">
        <v>75000</v>
      </c>
      <c r="J695" s="48">
        <v>0</v>
      </c>
      <c r="K695" s="48">
        <v>0</v>
      </c>
      <c r="L695" s="48">
        <v>0</v>
      </c>
      <c r="M695" s="48">
        <v>0</v>
      </c>
      <c r="N695" s="48">
        <v>0</v>
      </c>
      <c r="O695" s="48">
        <v>100000</v>
      </c>
      <c r="P695" s="102">
        <f t="shared" si="22"/>
        <v>0</v>
      </c>
      <c r="Q695" s="71"/>
      <c r="R695" s="71"/>
      <c r="S695" s="72"/>
      <c r="T695" s="72"/>
      <c r="U695" s="72"/>
      <c r="V695" s="72"/>
      <c r="W695" s="72"/>
      <c r="X695" s="73"/>
    </row>
    <row r="696" spans="1:24" ht="14.4" x14ac:dyDescent="0.2">
      <c r="A696" s="107" t="s">
        <v>702</v>
      </c>
      <c r="B696" s="107" t="s">
        <v>703</v>
      </c>
      <c r="C696" s="98" t="str">
        <f t="shared" si="21"/>
        <v>21375107 CENTRO CULTURAL E HISTÓRICO JOSÉ FIGUERE</v>
      </c>
      <c r="D696" s="49" t="s">
        <v>686</v>
      </c>
      <c r="E696" s="49" t="s">
        <v>316</v>
      </c>
      <c r="F696" s="49" t="s">
        <v>317</v>
      </c>
      <c r="G696" s="48">
        <v>116147</v>
      </c>
      <c r="H696" s="48">
        <v>116147</v>
      </c>
      <c r="I696" s="48">
        <v>87110.25</v>
      </c>
      <c r="J696" s="48">
        <v>0</v>
      </c>
      <c r="K696" s="48">
        <v>0</v>
      </c>
      <c r="L696" s="48">
        <v>0</v>
      </c>
      <c r="M696" s="48">
        <v>24065.02</v>
      </c>
      <c r="N696" s="48">
        <v>24065.02</v>
      </c>
      <c r="O696" s="48">
        <v>92081.98</v>
      </c>
      <c r="P696" s="102">
        <f t="shared" si="22"/>
        <v>0.20719450351709473</v>
      </c>
      <c r="Q696" s="71"/>
      <c r="R696" s="71"/>
      <c r="S696" s="72"/>
      <c r="T696" s="72"/>
      <c r="U696" s="72"/>
      <c r="V696" s="72"/>
      <c r="W696" s="72"/>
      <c r="X696" s="73"/>
    </row>
    <row r="697" spans="1:24" ht="14.4" x14ac:dyDescent="0.2">
      <c r="A697" s="107" t="s">
        <v>702</v>
      </c>
      <c r="B697" s="107" t="s">
        <v>703</v>
      </c>
      <c r="C697" s="98" t="str">
        <f t="shared" si="21"/>
        <v>21375107 CENTRO CULTURAL E HISTÓRICO JOSÉ FIGUERE</v>
      </c>
      <c r="D697" s="49" t="s">
        <v>686</v>
      </c>
      <c r="E697" s="49" t="s">
        <v>318</v>
      </c>
      <c r="F697" s="49" t="s">
        <v>319</v>
      </c>
      <c r="G697" s="48">
        <v>600000</v>
      </c>
      <c r="H697" s="48">
        <v>600000</v>
      </c>
      <c r="I697" s="48">
        <v>470000</v>
      </c>
      <c r="J697" s="48">
        <v>0</v>
      </c>
      <c r="K697" s="48">
        <v>0</v>
      </c>
      <c r="L697" s="48">
        <v>0</v>
      </c>
      <c r="M697" s="48">
        <v>139255.1</v>
      </c>
      <c r="N697" s="48">
        <v>139255.1</v>
      </c>
      <c r="O697" s="48">
        <v>460744.9</v>
      </c>
      <c r="P697" s="102">
        <f t="shared" si="22"/>
        <v>0.23209183333333333</v>
      </c>
      <c r="Q697" s="71"/>
      <c r="R697" s="71"/>
      <c r="S697" s="72"/>
      <c r="T697" s="72"/>
      <c r="U697" s="72"/>
      <c r="V697" s="72"/>
      <c r="W697" s="72"/>
      <c r="X697" s="73"/>
    </row>
    <row r="698" spans="1:24" ht="14.4" x14ac:dyDescent="0.2">
      <c r="A698" s="107" t="s">
        <v>702</v>
      </c>
      <c r="B698" s="107" t="s">
        <v>703</v>
      </c>
      <c r="C698" s="98" t="str">
        <f t="shared" si="21"/>
        <v>21375107 CENTRO CULTURAL E HISTÓRICO JOSÉ FIGUERE</v>
      </c>
      <c r="D698" s="49" t="s">
        <v>686</v>
      </c>
      <c r="E698" s="49" t="s">
        <v>320</v>
      </c>
      <c r="F698" s="49" t="s">
        <v>321</v>
      </c>
      <c r="G698" s="48">
        <v>200000</v>
      </c>
      <c r="H698" s="48">
        <v>200000</v>
      </c>
      <c r="I698" s="48">
        <v>170000</v>
      </c>
      <c r="J698" s="48">
        <v>0</v>
      </c>
      <c r="K698" s="48">
        <v>0</v>
      </c>
      <c r="L698" s="48">
        <v>0</v>
      </c>
      <c r="M698" s="48">
        <v>139255.1</v>
      </c>
      <c r="N698" s="48">
        <v>139255.1</v>
      </c>
      <c r="O698" s="48">
        <v>60744.9</v>
      </c>
      <c r="P698" s="102">
        <f t="shared" si="22"/>
        <v>0.69627550000000005</v>
      </c>
      <c r="Q698" s="71"/>
      <c r="R698" s="71"/>
      <c r="S698" s="72"/>
      <c r="T698" s="72"/>
      <c r="U698" s="72"/>
      <c r="V698" s="72"/>
      <c r="W698" s="72"/>
      <c r="X698" s="73"/>
    </row>
    <row r="699" spans="1:24" ht="14.4" x14ac:dyDescent="0.2">
      <c r="A699" s="107" t="s">
        <v>702</v>
      </c>
      <c r="B699" s="107" t="s">
        <v>703</v>
      </c>
      <c r="C699" s="98" t="str">
        <f t="shared" si="21"/>
        <v>21375107 CENTRO CULTURAL E HISTÓRICO JOSÉ FIGUERE</v>
      </c>
      <c r="D699" s="49" t="s">
        <v>686</v>
      </c>
      <c r="E699" s="49" t="s">
        <v>324</v>
      </c>
      <c r="F699" s="49" t="s">
        <v>325</v>
      </c>
      <c r="G699" s="48">
        <v>200000</v>
      </c>
      <c r="H699" s="48">
        <v>200000</v>
      </c>
      <c r="I699" s="48">
        <v>150000</v>
      </c>
      <c r="J699" s="48">
        <v>0</v>
      </c>
      <c r="K699" s="48">
        <v>0</v>
      </c>
      <c r="L699" s="48">
        <v>0</v>
      </c>
      <c r="M699" s="48">
        <v>0</v>
      </c>
      <c r="N699" s="48">
        <v>0</v>
      </c>
      <c r="O699" s="48">
        <v>200000</v>
      </c>
      <c r="P699" s="102">
        <f t="shared" si="22"/>
        <v>0</v>
      </c>
      <c r="Q699" s="71"/>
      <c r="R699" s="71"/>
      <c r="S699" s="72"/>
      <c r="T699" s="72"/>
      <c r="U699" s="72"/>
      <c r="V699" s="72"/>
      <c r="W699" s="72"/>
      <c r="X699" s="73"/>
    </row>
    <row r="700" spans="1:24" ht="14.4" x14ac:dyDescent="0.2">
      <c r="A700" s="107" t="s">
        <v>702</v>
      </c>
      <c r="B700" s="107" t="s">
        <v>703</v>
      </c>
      <c r="C700" s="98" t="str">
        <f t="shared" si="21"/>
        <v>21375107 CENTRO CULTURAL E HISTÓRICO JOSÉ FIGUERE</v>
      </c>
      <c r="D700" s="49" t="s">
        <v>686</v>
      </c>
      <c r="E700" s="49" t="s">
        <v>328</v>
      </c>
      <c r="F700" s="49" t="s">
        <v>329</v>
      </c>
      <c r="G700" s="48">
        <v>200000</v>
      </c>
      <c r="H700" s="48">
        <v>200000</v>
      </c>
      <c r="I700" s="48">
        <v>150000</v>
      </c>
      <c r="J700" s="48">
        <v>0</v>
      </c>
      <c r="K700" s="48">
        <v>0</v>
      </c>
      <c r="L700" s="48">
        <v>0</v>
      </c>
      <c r="M700" s="48">
        <v>0</v>
      </c>
      <c r="N700" s="48">
        <v>0</v>
      </c>
      <c r="O700" s="48">
        <v>200000</v>
      </c>
      <c r="P700" s="102">
        <f t="shared" si="22"/>
        <v>0</v>
      </c>
      <c r="Q700" s="71"/>
      <c r="R700" s="71"/>
      <c r="S700" s="72"/>
      <c r="T700" s="72"/>
      <c r="U700" s="72"/>
      <c r="V700" s="72"/>
      <c r="W700" s="72"/>
      <c r="X700" s="73"/>
    </row>
    <row r="701" spans="1:24" ht="14.4" x14ac:dyDescent="0.2">
      <c r="A701" s="107" t="s">
        <v>702</v>
      </c>
      <c r="B701" s="107" t="s">
        <v>703</v>
      </c>
      <c r="C701" s="99" t="str">
        <f t="shared" si="21"/>
        <v>21375107 CENTRO CULTURAL E HISTÓRICO JOSÉ FIGUERE</v>
      </c>
      <c r="D701" s="49" t="s">
        <v>686</v>
      </c>
      <c r="E701" s="49" t="s">
        <v>372</v>
      </c>
      <c r="F701" s="49" t="s">
        <v>373</v>
      </c>
      <c r="G701" s="48">
        <v>3585961</v>
      </c>
      <c r="H701" s="48">
        <v>3585961</v>
      </c>
      <c r="I701" s="48">
        <v>3210961</v>
      </c>
      <c r="J701" s="48">
        <v>0</v>
      </c>
      <c r="K701" s="48">
        <v>0</v>
      </c>
      <c r="L701" s="48">
        <v>0</v>
      </c>
      <c r="M701" s="48">
        <v>1167534.19</v>
      </c>
      <c r="N701" s="48">
        <v>1167534.19</v>
      </c>
      <c r="O701" s="48">
        <v>2418426.81</v>
      </c>
      <c r="P701" s="102">
        <f t="shared" si="22"/>
        <v>0.32558474283462646</v>
      </c>
      <c r="Q701" s="71"/>
      <c r="R701" s="71"/>
      <c r="S701" s="72"/>
      <c r="T701" s="72"/>
      <c r="U701" s="72"/>
      <c r="V701" s="72"/>
      <c r="W701" s="72"/>
      <c r="X701" s="73"/>
    </row>
    <row r="702" spans="1:24" ht="14.4" x14ac:dyDescent="0.2">
      <c r="A702" s="107" t="s">
        <v>702</v>
      </c>
      <c r="B702" s="107" t="s">
        <v>703</v>
      </c>
      <c r="C702" s="98" t="str">
        <f t="shared" si="21"/>
        <v>21375107 CENTRO CULTURAL E HISTÓRICO JOSÉ FIGUERE</v>
      </c>
      <c r="D702" s="49" t="s">
        <v>686</v>
      </c>
      <c r="E702" s="49" t="s">
        <v>374</v>
      </c>
      <c r="F702" s="49" t="s">
        <v>375</v>
      </c>
      <c r="G702" s="48">
        <v>1785961</v>
      </c>
      <c r="H702" s="48">
        <v>1785961</v>
      </c>
      <c r="I702" s="48">
        <v>1785961</v>
      </c>
      <c r="J702" s="48">
        <v>0</v>
      </c>
      <c r="K702" s="48">
        <v>0</v>
      </c>
      <c r="L702" s="48">
        <v>0</v>
      </c>
      <c r="M702" s="48">
        <v>1080361.04</v>
      </c>
      <c r="N702" s="48">
        <v>1080361.04</v>
      </c>
      <c r="O702" s="48">
        <v>705599.96</v>
      </c>
      <c r="P702" s="102">
        <f t="shared" si="22"/>
        <v>0.60491860684527832</v>
      </c>
      <c r="Q702" s="71"/>
      <c r="R702" s="71"/>
      <c r="S702" s="72"/>
      <c r="T702" s="72"/>
      <c r="U702" s="72"/>
      <c r="V702" s="72"/>
      <c r="W702" s="72"/>
      <c r="X702" s="73"/>
    </row>
    <row r="703" spans="1:24" ht="14.4" x14ac:dyDescent="0.2">
      <c r="A703" s="107" t="s">
        <v>702</v>
      </c>
      <c r="B703" s="107" t="s">
        <v>703</v>
      </c>
      <c r="C703" s="98" t="str">
        <f t="shared" si="21"/>
        <v>21375107 CENTRO CULTURAL E HISTÓRICO JOSÉ FIGUERE</v>
      </c>
      <c r="D703" s="49" t="s">
        <v>686</v>
      </c>
      <c r="E703" s="49" t="s">
        <v>384</v>
      </c>
      <c r="F703" s="49" t="s">
        <v>377</v>
      </c>
      <c r="G703" s="48">
        <v>1540637</v>
      </c>
      <c r="H703" s="48">
        <v>1540637</v>
      </c>
      <c r="I703" s="48">
        <v>1540637</v>
      </c>
      <c r="J703" s="48">
        <v>0</v>
      </c>
      <c r="K703" s="48">
        <v>0</v>
      </c>
      <c r="L703" s="48">
        <v>0</v>
      </c>
      <c r="M703" s="48">
        <v>931959.8</v>
      </c>
      <c r="N703" s="48">
        <v>931959.8</v>
      </c>
      <c r="O703" s="48">
        <v>608677.19999999995</v>
      </c>
      <c r="P703" s="102">
        <f t="shared" si="22"/>
        <v>0.60491848501626277</v>
      </c>
      <c r="Q703" s="71"/>
      <c r="R703" s="71"/>
      <c r="S703" s="72"/>
      <c r="T703" s="72"/>
      <c r="U703" s="72"/>
      <c r="V703" s="72"/>
      <c r="W703" s="72"/>
      <c r="X703" s="73"/>
    </row>
    <row r="704" spans="1:24" ht="14.4" x14ac:dyDescent="0.2">
      <c r="A704" s="107" t="s">
        <v>702</v>
      </c>
      <c r="B704" s="107" t="s">
        <v>703</v>
      </c>
      <c r="C704" s="98" t="str">
        <f t="shared" si="21"/>
        <v>21375107 CENTRO CULTURAL E HISTÓRICO JOSÉ FIGUERE</v>
      </c>
      <c r="D704" s="49" t="s">
        <v>686</v>
      </c>
      <c r="E704" s="49" t="s">
        <v>405</v>
      </c>
      <c r="F704" s="49" t="s">
        <v>398</v>
      </c>
      <c r="G704" s="48">
        <v>245324</v>
      </c>
      <c r="H704" s="48">
        <v>245324</v>
      </c>
      <c r="I704" s="48">
        <v>245324</v>
      </c>
      <c r="J704" s="48">
        <v>0</v>
      </c>
      <c r="K704" s="48">
        <v>0</v>
      </c>
      <c r="L704" s="48">
        <v>0</v>
      </c>
      <c r="M704" s="48">
        <v>148401.24</v>
      </c>
      <c r="N704" s="48">
        <v>148401.24</v>
      </c>
      <c r="O704" s="48">
        <v>96922.76</v>
      </c>
      <c r="P704" s="102">
        <f t="shared" si="22"/>
        <v>0.60491937193262779</v>
      </c>
      <c r="Q704" s="71"/>
      <c r="R704" s="71"/>
      <c r="S704" s="72"/>
      <c r="T704" s="72"/>
      <c r="U704" s="72"/>
      <c r="V704" s="72"/>
      <c r="W704" s="72"/>
      <c r="X704" s="73"/>
    </row>
    <row r="705" spans="1:24" ht="14.4" x14ac:dyDescent="0.2">
      <c r="A705" s="107" t="s">
        <v>702</v>
      </c>
      <c r="B705" s="107" t="s">
        <v>703</v>
      </c>
      <c r="C705" s="98" t="str">
        <f t="shared" si="21"/>
        <v>21375107 CENTRO CULTURAL E HISTÓRICO JOSÉ FIGUERE</v>
      </c>
      <c r="D705" s="49" t="s">
        <v>686</v>
      </c>
      <c r="E705" s="49" t="s">
        <v>602</v>
      </c>
      <c r="F705" s="49" t="s">
        <v>603</v>
      </c>
      <c r="G705" s="48">
        <v>1500000</v>
      </c>
      <c r="H705" s="48">
        <v>1500000</v>
      </c>
      <c r="I705" s="48">
        <v>1125000</v>
      </c>
      <c r="J705" s="48">
        <v>0</v>
      </c>
      <c r="K705" s="48">
        <v>0</v>
      </c>
      <c r="L705" s="48">
        <v>0</v>
      </c>
      <c r="M705" s="48">
        <v>0</v>
      </c>
      <c r="N705" s="48">
        <v>0</v>
      </c>
      <c r="O705" s="48">
        <v>1500000</v>
      </c>
      <c r="P705" s="102">
        <f t="shared" si="22"/>
        <v>0</v>
      </c>
      <c r="Q705" s="71"/>
      <c r="R705" s="71"/>
      <c r="S705" s="72"/>
      <c r="T705" s="72"/>
      <c r="U705" s="72"/>
      <c r="V705" s="72"/>
      <c r="W705" s="72"/>
      <c r="X705" s="73"/>
    </row>
    <row r="706" spans="1:24" ht="14.4" x14ac:dyDescent="0.2">
      <c r="A706" s="107" t="s">
        <v>702</v>
      </c>
      <c r="B706" s="107" t="s">
        <v>703</v>
      </c>
      <c r="C706" s="98" t="str">
        <f t="shared" si="21"/>
        <v>21375107 CENTRO CULTURAL E HISTÓRICO JOSÉ FIGUERE</v>
      </c>
      <c r="D706" s="49" t="s">
        <v>686</v>
      </c>
      <c r="E706" s="49" t="s">
        <v>606</v>
      </c>
      <c r="F706" s="49" t="s">
        <v>607</v>
      </c>
      <c r="G706" s="48">
        <v>1500000</v>
      </c>
      <c r="H706" s="48">
        <v>1500000</v>
      </c>
      <c r="I706" s="48">
        <v>1125000</v>
      </c>
      <c r="J706" s="48">
        <v>0</v>
      </c>
      <c r="K706" s="48">
        <v>0</v>
      </c>
      <c r="L706" s="48">
        <v>0</v>
      </c>
      <c r="M706" s="48">
        <v>0</v>
      </c>
      <c r="N706" s="48">
        <v>0</v>
      </c>
      <c r="O706" s="48">
        <v>1500000</v>
      </c>
      <c r="P706" s="102">
        <f t="shared" si="22"/>
        <v>0</v>
      </c>
      <c r="Q706" s="71"/>
      <c r="R706" s="71"/>
      <c r="S706" s="72"/>
      <c r="T706" s="72"/>
      <c r="U706" s="72"/>
      <c r="V706" s="72"/>
      <c r="W706" s="72"/>
      <c r="X706" s="73"/>
    </row>
    <row r="707" spans="1:24" ht="14.4" x14ac:dyDescent="0.2">
      <c r="A707" s="107" t="s">
        <v>702</v>
      </c>
      <c r="B707" s="107" t="s">
        <v>703</v>
      </c>
      <c r="C707" s="98" t="str">
        <f t="shared" si="21"/>
        <v>21375107 CENTRO CULTURAL E HISTÓRICO JOSÉ FIGUERE</v>
      </c>
      <c r="D707" s="49" t="s">
        <v>686</v>
      </c>
      <c r="E707" s="49" t="s">
        <v>608</v>
      </c>
      <c r="F707" s="49" t="s">
        <v>609</v>
      </c>
      <c r="G707" s="48">
        <v>300000</v>
      </c>
      <c r="H707" s="48">
        <v>300000</v>
      </c>
      <c r="I707" s="48">
        <v>300000</v>
      </c>
      <c r="J707" s="48">
        <v>0</v>
      </c>
      <c r="K707" s="48">
        <v>0</v>
      </c>
      <c r="L707" s="48">
        <v>0</v>
      </c>
      <c r="M707" s="48">
        <v>87173.15</v>
      </c>
      <c r="N707" s="48">
        <v>87173.15</v>
      </c>
      <c r="O707" s="48">
        <v>212826.85</v>
      </c>
      <c r="P707" s="102">
        <f t="shared" si="22"/>
        <v>0.29057716666666666</v>
      </c>
      <c r="Q707" s="71"/>
      <c r="R707" s="71"/>
      <c r="S707" s="72"/>
      <c r="T707" s="72"/>
      <c r="U707" s="72"/>
      <c r="V707" s="72"/>
      <c r="W707" s="72"/>
      <c r="X707" s="73"/>
    </row>
    <row r="708" spans="1:24" ht="14.4" x14ac:dyDescent="0.2">
      <c r="A708" s="107" t="s">
        <v>702</v>
      </c>
      <c r="B708" s="107" t="s">
        <v>703</v>
      </c>
      <c r="C708" s="98" t="str">
        <f t="shared" si="21"/>
        <v>21375107 CENTRO CULTURAL E HISTÓRICO JOSÉ FIGUERE</v>
      </c>
      <c r="D708" s="49" t="s">
        <v>686</v>
      </c>
      <c r="E708" s="49" t="s">
        <v>612</v>
      </c>
      <c r="F708" s="49" t="s">
        <v>613</v>
      </c>
      <c r="G708" s="48">
        <v>300000</v>
      </c>
      <c r="H708" s="48">
        <v>300000</v>
      </c>
      <c r="I708" s="48">
        <v>300000</v>
      </c>
      <c r="J708" s="48">
        <v>0</v>
      </c>
      <c r="K708" s="48">
        <v>0</v>
      </c>
      <c r="L708" s="48">
        <v>0</v>
      </c>
      <c r="M708" s="48">
        <v>87173.15</v>
      </c>
      <c r="N708" s="48">
        <v>87173.15</v>
      </c>
      <c r="O708" s="48">
        <v>212826.85</v>
      </c>
      <c r="P708" s="102">
        <f t="shared" si="22"/>
        <v>0.29057716666666666</v>
      </c>
      <c r="Q708" s="71"/>
      <c r="R708" s="71"/>
      <c r="S708" s="72"/>
      <c r="T708" s="72"/>
      <c r="U708" s="72"/>
      <c r="V708" s="72"/>
      <c r="W708" s="72"/>
      <c r="X708" s="73"/>
    </row>
    <row r="709" spans="1:24" ht="14.4" x14ac:dyDescent="0.2">
      <c r="A709" s="107" t="s">
        <v>702</v>
      </c>
      <c r="B709" s="107" t="s">
        <v>703</v>
      </c>
      <c r="C709" s="98" t="str">
        <f t="shared" si="21"/>
        <v>21375107 CENTRO CULTURAL E HISTÓRICO JOSÉ FIGUERE</v>
      </c>
      <c r="D709" s="49" t="s">
        <v>690</v>
      </c>
      <c r="E709" s="49" t="s">
        <v>336</v>
      </c>
      <c r="F709" s="49" t="s">
        <v>337</v>
      </c>
      <c r="G709" s="48">
        <v>2000000</v>
      </c>
      <c r="H709" s="48">
        <v>2000000</v>
      </c>
      <c r="I709" s="48">
        <v>2000000</v>
      </c>
      <c r="J709" s="48">
        <v>0</v>
      </c>
      <c r="K709" s="48">
        <v>0</v>
      </c>
      <c r="L709" s="48">
        <v>0</v>
      </c>
      <c r="M709" s="48">
        <v>0</v>
      </c>
      <c r="N709" s="48">
        <v>0</v>
      </c>
      <c r="O709" s="48">
        <v>2000000</v>
      </c>
      <c r="P709" s="102">
        <f t="shared" si="22"/>
        <v>0</v>
      </c>
      <c r="Q709" s="71"/>
      <c r="R709" s="71"/>
      <c r="S709" s="72"/>
      <c r="T709" s="72"/>
      <c r="U709" s="72"/>
      <c r="V709" s="72"/>
      <c r="W709" s="72"/>
      <c r="X709" s="73"/>
    </row>
    <row r="710" spans="1:24" ht="14.4" x14ac:dyDescent="0.2">
      <c r="A710" s="107" t="s">
        <v>702</v>
      </c>
      <c r="B710" s="107" t="s">
        <v>703</v>
      </c>
      <c r="C710" s="98" t="str">
        <f t="shared" ref="C710:C773" si="23">+CONCATENATE(A710," ",B710)</f>
        <v>21375107 CENTRO CULTURAL E HISTÓRICO JOSÉ FIGUERE</v>
      </c>
      <c r="D710" s="49" t="s">
        <v>690</v>
      </c>
      <c r="E710" s="49" t="s">
        <v>364</v>
      </c>
      <c r="F710" s="49" t="s">
        <v>365</v>
      </c>
      <c r="G710" s="48">
        <v>2000000</v>
      </c>
      <c r="H710" s="48">
        <v>2000000</v>
      </c>
      <c r="I710" s="48">
        <v>2000000</v>
      </c>
      <c r="J710" s="48">
        <v>0</v>
      </c>
      <c r="K710" s="48">
        <v>0</v>
      </c>
      <c r="L710" s="48">
        <v>0</v>
      </c>
      <c r="M710" s="48">
        <v>0</v>
      </c>
      <c r="N710" s="48">
        <v>0</v>
      </c>
      <c r="O710" s="48">
        <v>2000000</v>
      </c>
      <c r="P710" s="102">
        <f t="shared" ref="P710:P773" si="24">+IFERROR(M710/H710,0)</f>
        <v>0</v>
      </c>
      <c r="Q710" s="71"/>
      <c r="R710" s="71"/>
      <c r="S710" s="72"/>
      <c r="T710" s="72"/>
      <c r="U710" s="72"/>
      <c r="V710" s="72"/>
      <c r="W710" s="72"/>
      <c r="X710" s="73"/>
    </row>
    <row r="711" spans="1:24" ht="14.4" x14ac:dyDescent="0.2">
      <c r="A711" s="107" t="s">
        <v>702</v>
      </c>
      <c r="B711" s="107" t="s">
        <v>703</v>
      </c>
      <c r="C711" s="99" t="str">
        <f t="shared" si="23"/>
        <v>21375107 CENTRO CULTURAL E HISTÓRICO JOSÉ FIGUERE</v>
      </c>
      <c r="D711" s="49" t="s">
        <v>690</v>
      </c>
      <c r="E711" s="49" t="s">
        <v>368</v>
      </c>
      <c r="F711" s="49" t="s">
        <v>369</v>
      </c>
      <c r="G711" s="48">
        <v>2000000</v>
      </c>
      <c r="H711" s="48">
        <v>2000000</v>
      </c>
      <c r="I711" s="48">
        <v>2000000</v>
      </c>
      <c r="J711" s="48">
        <v>0</v>
      </c>
      <c r="K711" s="48">
        <v>0</v>
      </c>
      <c r="L711" s="48">
        <v>0</v>
      </c>
      <c r="M711" s="48">
        <v>0</v>
      </c>
      <c r="N711" s="48">
        <v>0</v>
      </c>
      <c r="O711" s="48">
        <v>2000000</v>
      </c>
      <c r="P711" s="104">
        <f t="shared" si="24"/>
        <v>0</v>
      </c>
      <c r="Q711" s="71"/>
      <c r="R711" s="71"/>
      <c r="S711" s="72"/>
      <c r="T711" s="72"/>
      <c r="U711" s="72"/>
      <c r="V711" s="72"/>
      <c r="W711" s="72"/>
      <c r="X711" s="73"/>
    </row>
    <row r="712" spans="1:24" ht="14.4" x14ac:dyDescent="0.2">
      <c r="A712" s="66" t="s">
        <v>704</v>
      </c>
      <c r="B712" s="66" t="s">
        <v>705</v>
      </c>
      <c r="C712" s="98" t="str">
        <f t="shared" si="23"/>
        <v>21375108 CASA DE LA CULTURA DE PUNTARENAS</v>
      </c>
      <c r="D712" s="105" t="s">
        <v>686</v>
      </c>
      <c r="E712" s="66" t="s">
        <v>687</v>
      </c>
      <c r="F712" s="66" t="s">
        <v>687</v>
      </c>
      <c r="G712" s="67">
        <v>154477753</v>
      </c>
      <c r="H712" s="67">
        <v>154477753</v>
      </c>
      <c r="I712" s="48">
        <v>132293929</v>
      </c>
      <c r="J712" s="48">
        <v>0</v>
      </c>
      <c r="K712" s="48">
        <v>0</v>
      </c>
      <c r="L712" s="48">
        <v>0</v>
      </c>
      <c r="M712" s="67">
        <v>56060810.380000003</v>
      </c>
      <c r="N712" s="67">
        <v>54984130.359999999</v>
      </c>
      <c r="O712" s="67">
        <v>98416942.620000005</v>
      </c>
      <c r="P712" s="103">
        <f t="shared" si="24"/>
        <v>0.36290539764648183</v>
      </c>
      <c r="Q712" s="71"/>
      <c r="R712" s="71"/>
      <c r="S712" s="72"/>
      <c r="T712" s="72"/>
      <c r="U712" s="72"/>
      <c r="V712" s="72"/>
      <c r="W712" s="72"/>
      <c r="X712" s="73"/>
    </row>
    <row r="713" spans="1:24" ht="14.4" x14ac:dyDescent="0.2">
      <c r="A713" s="107" t="s">
        <v>704</v>
      </c>
      <c r="B713" s="107" t="s">
        <v>705</v>
      </c>
      <c r="C713" s="98" t="str">
        <f t="shared" si="23"/>
        <v>21375108 CASA DE LA CULTURA DE PUNTARENAS</v>
      </c>
      <c r="D713" s="49" t="s">
        <v>686</v>
      </c>
      <c r="E713" s="49" t="s">
        <v>10</v>
      </c>
      <c r="F713" s="49" t="s">
        <v>11</v>
      </c>
      <c r="G713" s="48">
        <v>67529639</v>
      </c>
      <c r="H713" s="48">
        <v>67529639</v>
      </c>
      <c r="I713" s="48">
        <v>64778765</v>
      </c>
      <c r="J713" s="48">
        <v>0</v>
      </c>
      <c r="K713" s="48">
        <v>0</v>
      </c>
      <c r="L713" s="48">
        <v>0</v>
      </c>
      <c r="M713" s="48">
        <v>31327942.510000002</v>
      </c>
      <c r="N713" s="48">
        <v>30313243.82</v>
      </c>
      <c r="O713" s="48">
        <v>36201696.490000002</v>
      </c>
      <c r="P713" s="102">
        <f t="shared" si="24"/>
        <v>0.46391396391146117</v>
      </c>
      <c r="Q713" s="71"/>
      <c r="R713" s="71"/>
      <c r="S713" s="72"/>
      <c r="T713" s="72"/>
      <c r="U713" s="72"/>
      <c r="V713" s="72"/>
      <c r="W713" s="72"/>
      <c r="X713" s="73"/>
    </row>
    <row r="714" spans="1:24" ht="14.4" x14ac:dyDescent="0.2">
      <c r="A714" s="107" t="s">
        <v>704</v>
      </c>
      <c r="B714" s="107" t="s">
        <v>705</v>
      </c>
      <c r="C714" s="98" t="str">
        <f t="shared" si="23"/>
        <v>21375108 CASA DE LA CULTURA DE PUNTARENAS</v>
      </c>
      <c r="D714" s="49" t="s">
        <v>686</v>
      </c>
      <c r="E714" s="49" t="s">
        <v>12</v>
      </c>
      <c r="F714" s="49" t="s">
        <v>13</v>
      </c>
      <c r="G714" s="48">
        <v>39569200</v>
      </c>
      <c r="H714" s="48">
        <v>39386350</v>
      </c>
      <c r="I714" s="48">
        <v>37196450</v>
      </c>
      <c r="J714" s="48">
        <v>0</v>
      </c>
      <c r="K714" s="48">
        <v>0</v>
      </c>
      <c r="L714" s="48">
        <v>0</v>
      </c>
      <c r="M714" s="48">
        <v>18963256.539999999</v>
      </c>
      <c r="N714" s="48">
        <v>18678541.030000001</v>
      </c>
      <c r="O714" s="48">
        <v>20423093.460000001</v>
      </c>
      <c r="P714" s="102">
        <f t="shared" si="24"/>
        <v>0.48146773031773699</v>
      </c>
      <c r="Q714" s="71"/>
      <c r="R714" s="71"/>
      <c r="S714" s="72"/>
      <c r="T714" s="72"/>
      <c r="U714" s="72"/>
      <c r="V714" s="72"/>
      <c r="W714" s="72"/>
      <c r="X714" s="73"/>
    </row>
    <row r="715" spans="1:24" ht="14.4" x14ac:dyDescent="0.2">
      <c r="A715" s="107" t="s">
        <v>704</v>
      </c>
      <c r="B715" s="107" t="s">
        <v>705</v>
      </c>
      <c r="C715" s="98" t="str">
        <f t="shared" si="23"/>
        <v>21375108 CASA DE LA CULTURA DE PUNTARENAS</v>
      </c>
      <c r="D715" s="49" t="s">
        <v>686</v>
      </c>
      <c r="E715" s="49" t="s">
        <v>14</v>
      </c>
      <c r="F715" s="49" t="s">
        <v>15</v>
      </c>
      <c r="G715" s="48">
        <v>39569200</v>
      </c>
      <c r="H715" s="48">
        <v>39386350</v>
      </c>
      <c r="I715" s="48">
        <v>37196450</v>
      </c>
      <c r="J715" s="48">
        <v>0</v>
      </c>
      <c r="K715" s="48">
        <v>0</v>
      </c>
      <c r="L715" s="48">
        <v>0</v>
      </c>
      <c r="M715" s="48">
        <v>18963256.539999999</v>
      </c>
      <c r="N715" s="48">
        <v>18678541.030000001</v>
      </c>
      <c r="O715" s="48">
        <v>20423093.460000001</v>
      </c>
      <c r="P715" s="102">
        <f t="shared" si="24"/>
        <v>0.48146773031773699</v>
      </c>
      <c r="Q715" s="71"/>
      <c r="R715" s="71"/>
      <c r="S715" s="72"/>
      <c r="T715" s="72"/>
      <c r="U715" s="72"/>
      <c r="V715" s="72"/>
      <c r="W715" s="72"/>
      <c r="X715" s="73"/>
    </row>
    <row r="716" spans="1:24" ht="14.4" x14ac:dyDescent="0.2">
      <c r="A716" s="107" t="s">
        <v>704</v>
      </c>
      <c r="B716" s="107" t="s">
        <v>705</v>
      </c>
      <c r="C716" s="98" t="str">
        <f t="shared" si="23"/>
        <v>21375108 CASA DE LA CULTURA DE PUNTARENAS</v>
      </c>
      <c r="D716" s="49" t="s">
        <v>686</v>
      </c>
      <c r="E716" s="49" t="s">
        <v>20</v>
      </c>
      <c r="F716" s="49" t="s">
        <v>21</v>
      </c>
      <c r="G716" s="48">
        <v>1900000</v>
      </c>
      <c r="H716" s="48">
        <v>1900000</v>
      </c>
      <c r="I716" s="48">
        <v>1900000</v>
      </c>
      <c r="J716" s="48">
        <v>0</v>
      </c>
      <c r="K716" s="48">
        <v>0</v>
      </c>
      <c r="L716" s="48">
        <v>0</v>
      </c>
      <c r="M716" s="48">
        <v>435425.39</v>
      </c>
      <c r="N716" s="48">
        <v>435425.39</v>
      </c>
      <c r="O716" s="48">
        <v>1464574.61</v>
      </c>
      <c r="P716" s="102">
        <f t="shared" si="24"/>
        <v>0.22917125789473686</v>
      </c>
      <c r="Q716" s="71"/>
      <c r="R716" s="71"/>
      <c r="S716" s="72"/>
      <c r="T716" s="72"/>
      <c r="U716" s="72"/>
      <c r="V716" s="72"/>
      <c r="W716" s="72"/>
      <c r="X716" s="73"/>
    </row>
    <row r="717" spans="1:24" ht="14.4" x14ac:dyDescent="0.2">
      <c r="A717" s="107" t="s">
        <v>704</v>
      </c>
      <c r="B717" s="107" t="s">
        <v>705</v>
      </c>
      <c r="C717" s="98" t="str">
        <f t="shared" si="23"/>
        <v>21375108 CASA DE LA CULTURA DE PUNTARENAS</v>
      </c>
      <c r="D717" s="49" t="s">
        <v>686</v>
      </c>
      <c r="E717" s="49" t="s">
        <v>22</v>
      </c>
      <c r="F717" s="49" t="s">
        <v>23</v>
      </c>
      <c r="G717" s="48">
        <v>1900000</v>
      </c>
      <c r="H717" s="48">
        <v>1900000</v>
      </c>
      <c r="I717" s="48">
        <v>1900000</v>
      </c>
      <c r="J717" s="48">
        <v>0</v>
      </c>
      <c r="K717" s="48">
        <v>0</v>
      </c>
      <c r="L717" s="48">
        <v>0</v>
      </c>
      <c r="M717" s="48">
        <v>435425.39</v>
      </c>
      <c r="N717" s="48">
        <v>435425.39</v>
      </c>
      <c r="O717" s="48">
        <v>1464574.61</v>
      </c>
      <c r="P717" s="102">
        <f t="shared" si="24"/>
        <v>0.22917125789473686</v>
      </c>
      <c r="Q717" s="71"/>
      <c r="R717" s="71"/>
      <c r="S717" s="72"/>
      <c r="T717" s="72"/>
      <c r="U717" s="72"/>
      <c r="V717" s="72"/>
      <c r="W717" s="72"/>
      <c r="X717" s="73"/>
    </row>
    <row r="718" spans="1:24" ht="14.4" x14ac:dyDescent="0.2">
      <c r="A718" s="107" t="s">
        <v>704</v>
      </c>
      <c r="B718" s="107" t="s">
        <v>705</v>
      </c>
      <c r="C718" s="98" t="str">
        <f t="shared" si="23"/>
        <v>21375108 CASA DE LA CULTURA DE PUNTARENAS</v>
      </c>
      <c r="D718" s="49" t="s">
        <v>686</v>
      </c>
      <c r="E718" s="49" t="s">
        <v>26</v>
      </c>
      <c r="F718" s="49" t="s">
        <v>27</v>
      </c>
      <c r="G718" s="48">
        <v>13984948</v>
      </c>
      <c r="H718" s="48">
        <v>14167798</v>
      </c>
      <c r="I718" s="48">
        <v>13997874</v>
      </c>
      <c r="J718" s="48">
        <v>0</v>
      </c>
      <c r="K718" s="48">
        <v>0</v>
      </c>
      <c r="L718" s="48">
        <v>0</v>
      </c>
      <c r="M718" s="48">
        <v>6731974.7400000002</v>
      </c>
      <c r="N718" s="48">
        <v>6687006.5599999996</v>
      </c>
      <c r="O718" s="48">
        <v>7435823.2599999998</v>
      </c>
      <c r="P718" s="102">
        <f t="shared" si="24"/>
        <v>0.47516027120093046</v>
      </c>
      <c r="Q718" s="71"/>
      <c r="R718" s="71"/>
      <c r="S718" s="72"/>
      <c r="T718" s="72"/>
      <c r="U718" s="72"/>
      <c r="V718" s="72"/>
      <c r="W718" s="72"/>
      <c r="X718" s="73"/>
    </row>
    <row r="719" spans="1:24" ht="14.4" x14ac:dyDescent="0.2">
      <c r="A719" s="107" t="s">
        <v>704</v>
      </c>
      <c r="B719" s="107" t="s">
        <v>705</v>
      </c>
      <c r="C719" s="98" t="str">
        <f t="shared" si="23"/>
        <v>21375108 CASA DE LA CULTURA DE PUNTARENAS</v>
      </c>
      <c r="D719" s="49" t="s">
        <v>686</v>
      </c>
      <c r="E719" s="49" t="s">
        <v>28</v>
      </c>
      <c r="F719" s="49" t="s">
        <v>29</v>
      </c>
      <c r="G719" s="48">
        <v>4900000</v>
      </c>
      <c r="H719" s="48">
        <v>4900000</v>
      </c>
      <c r="I719" s="48">
        <v>4900000</v>
      </c>
      <c r="J719" s="48">
        <v>0</v>
      </c>
      <c r="K719" s="48">
        <v>0</v>
      </c>
      <c r="L719" s="48">
        <v>0</v>
      </c>
      <c r="M719" s="48">
        <v>3127670</v>
      </c>
      <c r="N719" s="48">
        <v>3082701.82</v>
      </c>
      <c r="O719" s="48">
        <v>1772330</v>
      </c>
      <c r="P719" s="102">
        <f t="shared" si="24"/>
        <v>0.63829999999999998</v>
      </c>
      <c r="Q719" s="71"/>
      <c r="R719" s="71"/>
      <c r="S719" s="72"/>
      <c r="T719" s="72"/>
      <c r="U719" s="72"/>
      <c r="V719" s="72"/>
      <c r="W719" s="72"/>
      <c r="X719" s="73"/>
    </row>
    <row r="720" spans="1:24" ht="14.4" x14ac:dyDescent="0.2">
      <c r="A720" s="107" t="s">
        <v>704</v>
      </c>
      <c r="B720" s="107" t="s">
        <v>705</v>
      </c>
      <c r="C720" s="98" t="str">
        <f t="shared" si="23"/>
        <v>21375108 CASA DE LA CULTURA DE PUNTARENAS</v>
      </c>
      <c r="D720" s="49" t="s">
        <v>686</v>
      </c>
      <c r="E720" s="49" t="s">
        <v>30</v>
      </c>
      <c r="F720" s="49" t="s">
        <v>31</v>
      </c>
      <c r="G720" s="48">
        <v>1876200</v>
      </c>
      <c r="H720" s="48">
        <v>1876200</v>
      </c>
      <c r="I720" s="48">
        <v>1876200</v>
      </c>
      <c r="J720" s="48">
        <v>0</v>
      </c>
      <c r="K720" s="48">
        <v>0</v>
      </c>
      <c r="L720" s="48">
        <v>0</v>
      </c>
      <c r="M720" s="48">
        <v>781750</v>
      </c>
      <c r="N720" s="48">
        <v>781750</v>
      </c>
      <c r="O720" s="48">
        <v>1094450</v>
      </c>
      <c r="P720" s="102">
        <f t="shared" si="24"/>
        <v>0.41666666666666669</v>
      </c>
      <c r="Q720" s="71"/>
      <c r="R720" s="71"/>
      <c r="S720" s="72"/>
      <c r="T720" s="72"/>
      <c r="U720" s="72"/>
      <c r="V720" s="72"/>
      <c r="W720" s="72"/>
      <c r="X720" s="73"/>
    </row>
    <row r="721" spans="1:24" ht="14.4" x14ac:dyDescent="0.2">
      <c r="A721" s="107" t="s">
        <v>704</v>
      </c>
      <c r="B721" s="107" t="s">
        <v>705</v>
      </c>
      <c r="C721" s="98" t="str">
        <f t="shared" si="23"/>
        <v>21375108 CASA DE LA CULTURA DE PUNTARENAS</v>
      </c>
      <c r="D721" s="49" t="s">
        <v>686</v>
      </c>
      <c r="E721" s="49" t="s">
        <v>32</v>
      </c>
      <c r="F721" s="49" t="s">
        <v>33</v>
      </c>
      <c r="G721" s="48">
        <v>4231526</v>
      </c>
      <c r="H721" s="48">
        <v>4231526</v>
      </c>
      <c r="I721" s="48">
        <v>4061602</v>
      </c>
      <c r="J721" s="48">
        <v>0</v>
      </c>
      <c r="K721" s="48">
        <v>0</v>
      </c>
      <c r="L721" s="48">
        <v>0</v>
      </c>
      <c r="M721" s="48">
        <v>0</v>
      </c>
      <c r="N721" s="48">
        <v>0</v>
      </c>
      <c r="O721" s="48">
        <v>4231526</v>
      </c>
      <c r="P721" s="102">
        <f t="shared" si="24"/>
        <v>0</v>
      </c>
      <c r="Q721" s="71"/>
      <c r="R721" s="71"/>
      <c r="S721" s="72"/>
      <c r="T721" s="72"/>
      <c r="U721" s="72"/>
      <c r="V721" s="72"/>
      <c r="W721" s="72"/>
      <c r="X721" s="73"/>
    </row>
    <row r="722" spans="1:24" ht="14.4" x14ac:dyDescent="0.2">
      <c r="A722" s="107" t="s">
        <v>704</v>
      </c>
      <c r="B722" s="107" t="s">
        <v>705</v>
      </c>
      <c r="C722" s="98" t="str">
        <f t="shared" si="23"/>
        <v>21375108 CASA DE LA CULTURA DE PUNTARENAS</v>
      </c>
      <c r="D722" s="49" t="s">
        <v>686</v>
      </c>
      <c r="E722" s="49" t="s">
        <v>34</v>
      </c>
      <c r="F722" s="49" t="s">
        <v>35</v>
      </c>
      <c r="G722" s="48">
        <v>2977222</v>
      </c>
      <c r="H722" s="48">
        <v>3160072</v>
      </c>
      <c r="I722" s="48">
        <v>3160072</v>
      </c>
      <c r="J722" s="48">
        <v>0</v>
      </c>
      <c r="K722" s="48">
        <v>0</v>
      </c>
      <c r="L722" s="48">
        <v>0</v>
      </c>
      <c r="M722" s="48">
        <v>2822554.74</v>
      </c>
      <c r="N722" s="48">
        <v>2822554.74</v>
      </c>
      <c r="O722" s="48">
        <v>337517.26</v>
      </c>
      <c r="P722" s="102">
        <f t="shared" si="24"/>
        <v>0.89319317407957799</v>
      </c>
      <c r="Q722" s="71"/>
      <c r="R722" s="71"/>
      <c r="S722" s="72"/>
      <c r="T722" s="72"/>
      <c r="U722" s="72"/>
      <c r="V722" s="72"/>
      <c r="W722" s="72"/>
      <c r="X722" s="73"/>
    </row>
    <row r="723" spans="1:24" ht="14.4" x14ac:dyDescent="0.2">
      <c r="A723" s="107" t="s">
        <v>704</v>
      </c>
      <c r="B723" s="107" t="s">
        <v>705</v>
      </c>
      <c r="C723" s="98" t="str">
        <f t="shared" si="23"/>
        <v>21375108 CASA DE LA CULTURA DE PUNTARENAS</v>
      </c>
      <c r="D723" s="49" t="s">
        <v>686</v>
      </c>
      <c r="E723" s="49" t="s">
        <v>38</v>
      </c>
      <c r="F723" s="49" t="s">
        <v>39</v>
      </c>
      <c r="G723" s="48">
        <v>4994206</v>
      </c>
      <c r="H723" s="48">
        <v>4994206</v>
      </c>
      <c r="I723" s="48">
        <v>4805515</v>
      </c>
      <c r="J723" s="48">
        <v>0</v>
      </c>
      <c r="K723" s="48">
        <v>0</v>
      </c>
      <c r="L723" s="48">
        <v>0</v>
      </c>
      <c r="M723" s="48">
        <v>2196199.66</v>
      </c>
      <c r="N723" s="48">
        <v>1910391.66</v>
      </c>
      <c r="O723" s="48">
        <v>2798006.34</v>
      </c>
      <c r="P723" s="102">
        <f t="shared" si="24"/>
        <v>0.43974951373651788</v>
      </c>
      <c r="Q723" s="71"/>
      <c r="R723" s="71"/>
      <c r="S723" s="72"/>
      <c r="T723" s="72"/>
      <c r="U723" s="72"/>
      <c r="V723" s="72"/>
      <c r="W723" s="72"/>
      <c r="X723" s="73"/>
    </row>
    <row r="724" spans="1:24" ht="14.4" x14ac:dyDescent="0.2">
      <c r="A724" s="107" t="s">
        <v>704</v>
      </c>
      <c r="B724" s="107" t="s">
        <v>705</v>
      </c>
      <c r="C724" s="98" t="str">
        <f t="shared" si="23"/>
        <v>21375108 CASA DE LA CULTURA DE PUNTARENAS</v>
      </c>
      <c r="D724" s="49" t="s">
        <v>686</v>
      </c>
      <c r="E724" s="49" t="s">
        <v>49</v>
      </c>
      <c r="F724" s="49" t="s">
        <v>41</v>
      </c>
      <c r="G724" s="48">
        <v>4738093</v>
      </c>
      <c r="H724" s="48">
        <v>4738093</v>
      </c>
      <c r="I724" s="48">
        <v>4549402</v>
      </c>
      <c r="J724" s="48">
        <v>0</v>
      </c>
      <c r="K724" s="48">
        <v>0</v>
      </c>
      <c r="L724" s="48">
        <v>0</v>
      </c>
      <c r="M724" s="48">
        <v>1940086.66</v>
      </c>
      <c r="N724" s="48">
        <v>1654278.66</v>
      </c>
      <c r="O724" s="48">
        <v>2798006.34</v>
      </c>
      <c r="P724" s="102">
        <f t="shared" si="24"/>
        <v>0.40946571964712386</v>
      </c>
      <c r="Q724" s="71"/>
      <c r="R724" s="71"/>
      <c r="S724" s="72"/>
      <c r="T724" s="72"/>
      <c r="U724" s="72"/>
      <c r="V724" s="72"/>
      <c r="W724" s="72"/>
      <c r="X724" s="73"/>
    </row>
    <row r="725" spans="1:24" ht="14.4" x14ac:dyDescent="0.2">
      <c r="A725" s="107" t="s">
        <v>704</v>
      </c>
      <c r="B725" s="107" t="s">
        <v>705</v>
      </c>
      <c r="C725" s="98" t="str">
        <f t="shared" si="23"/>
        <v>21375108 CASA DE LA CULTURA DE PUNTARENAS</v>
      </c>
      <c r="D725" s="49" t="s">
        <v>686</v>
      </c>
      <c r="E725" s="49" t="s">
        <v>70</v>
      </c>
      <c r="F725" s="49" t="s">
        <v>62</v>
      </c>
      <c r="G725" s="48">
        <v>256113</v>
      </c>
      <c r="H725" s="48">
        <v>256113</v>
      </c>
      <c r="I725" s="48">
        <v>256113</v>
      </c>
      <c r="J725" s="48">
        <v>0</v>
      </c>
      <c r="K725" s="48">
        <v>0</v>
      </c>
      <c r="L725" s="48">
        <v>0</v>
      </c>
      <c r="M725" s="48">
        <v>256113</v>
      </c>
      <c r="N725" s="48">
        <v>256113</v>
      </c>
      <c r="O725" s="48">
        <v>0</v>
      </c>
      <c r="P725" s="102">
        <f t="shared" si="24"/>
        <v>1</v>
      </c>
      <c r="Q725" s="71"/>
      <c r="R725" s="71"/>
      <c r="S725" s="72"/>
      <c r="T725" s="72"/>
      <c r="U725" s="72"/>
      <c r="V725" s="72"/>
      <c r="W725" s="72"/>
      <c r="X725" s="73"/>
    </row>
    <row r="726" spans="1:24" ht="14.4" x14ac:dyDescent="0.2">
      <c r="A726" s="107" t="s">
        <v>704</v>
      </c>
      <c r="B726" s="107" t="s">
        <v>705</v>
      </c>
      <c r="C726" s="98" t="str">
        <f t="shared" si="23"/>
        <v>21375108 CASA DE LA CULTURA DE PUNTARENAS</v>
      </c>
      <c r="D726" s="49" t="s">
        <v>686</v>
      </c>
      <c r="E726" s="49" t="s">
        <v>83</v>
      </c>
      <c r="F726" s="49" t="s">
        <v>84</v>
      </c>
      <c r="G726" s="48">
        <v>7081285</v>
      </c>
      <c r="H726" s="48">
        <v>7081285</v>
      </c>
      <c r="I726" s="48">
        <v>6878926</v>
      </c>
      <c r="J726" s="48">
        <v>0</v>
      </c>
      <c r="K726" s="48">
        <v>0</v>
      </c>
      <c r="L726" s="48">
        <v>0</v>
      </c>
      <c r="M726" s="48">
        <v>3001086.18</v>
      </c>
      <c r="N726" s="48">
        <v>2601879.1800000002</v>
      </c>
      <c r="O726" s="48">
        <v>4080198.82</v>
      </c>
      <c r="P726" s="102">
        <f t="shared" si="24"/>
        <v>0.42380530934710298</v>
      </c>
      <c r="Q726" s="71"/>
      <c r="R726" s="71"/>
      <c r="S726" s="72"/>
      <c r="T726" s="72"/>
      <c r="U726" s="72"/>
      <c r="V726" s="72"/>
      <c r="W726" s="72"/>
      <c r="X726" s="73"/>
    </row>
    <row r="727" spans="1:24" ht="14.4" x14ac:dyDescent="0.2">
      <c r="A727" s="107" t="s">
        <v>704</v>
      </c>
      <c r="B727" s="107" t="s">
        <v>705</v>
      </c>
      <c r="C727" s="98" t="str">
        <f t="shared" si="23"/>
        <v>21375108 CASA DE LA CULTURA DE PUNTARENAS</v>
      </c>
      <c r="D727" s="49" t="s">
        <v>686</v>
      </c>
      <c r="E727" s="49" t="s">
        <v>94</v>
      </c>
      <c r="F727" s="49" t="s">
        <v>86</v>
      </c>
      <c r="G727" s="48">
        <v>2776266</v>
      </c>
      <c r="H727" s="48">
        <v>2776266</v>
      </c>
      <c r="I727" s="48">
        <v>2665703</v>
      </c>
      <c r="J727" s="48">
        <v>0</v>
      </c>
      <c r="K727" s="48">
        <v>0</v>
      </c>
      <c r="L727" s="48">
        <v>0</v>
      </c>
      <c r="M727" s="48">
        <v>1086845.8</v>
      </c>
      <c r="N727" s="48">
        <v>919377.8</v>
      </c>
      <c r="O727" s="48">
        <v>1689420.2</v>
      </c>
      <c r="P727" s="102">
        <f t="shared" si="24"/>
        <v>0.39147754573949328</v>
      </c>
      <c r="Q727" s="71"/>
      <c r="R727" s="71"/>
      <c r="S727" s="72"/>
      <c r="T727" s="72"/>
      <c r="U727" s="72"/>
      <c r="V727" s="72"/>
      <c r="W727" s="72"/>
      <c r="X727" s="73"/>
    </row>
    <row r="728" spans="1:24" ht="14.4" x14ac:dyDescent="0.2">
      <c r="A728" s="107" t="s">
        <v>704</v>
      </c>
      <c r="B728" s="107" t="s">
        <v>705</v>
      </c>
      <c r="C728" s="98" t="str">
        <f t="shared" si="23"/>
        <v>21375108 CASA DE LA CULTURA DE PUNTARENAS</v>
      </c>
      <c r="D728" s="49" t="s">
        <v>686</v>
      </c>
      <c r="E728" s="49" t="s">
        <v>115</v>
      </c>
      <c r="F728" s="49" t="s">
        <v>107</v>
      </c>
      <c r="G728" s="48">
        <v>1536679</v>
      </c>
      <c r="H728" s="48">
        <v>1536679</v>
      </c>
      <c r="I728" s="48">
        <v>1475482</v>
      </c>
      <c r="J728" s="48">
        <v>0</v>
      </c>
      <c r="K728" s="48">
        <v>0</v>
      </c>
      <c r="L728" s="48">
        <v>0</v>
      </c>
      <c r="M728" s="48">
        <v>707432.8</v>
      </c>
      <c r="N728" s="48">
        <v>614737.80000000005</v>
      </c>
      <c r="O728" s="48">
        <v>829246.2</v>
      </c>
      <c r="P728" s="102">
        <f t="shared" si="24"/>
        <v>0.46036472158466413</v>
      </c>
      <c r="Q728" s="71"/>
      <c r="R728" s="71"/>
      <c r="S728" s="72"/>
      <c r="T728" s="72"/>
      <c r="U728" s="72"/>
      <c r="V728" s="72"/>
      <c r="W728" s="72"/>
      <c r="X728" s="73"/>
    </row>
    <row r="729" spans="1:24" ht="14.4" x14ac:dyDescent="0.2">
      <c r="A729" s="107" t="s">
        <v>704</v>
      </c>
      <c r="B729" s="107" t="s">
        <v>705</v>
      </c>
      <c r="C729" s="98" t="str">
        <f t="shared" si="23"/>
        <v>21375108 CASA DE LA CULTURA DE PUNTARENAS</v>
      </c>
      <c r="D729" s="49" t="s">
        <v>686</v>
      </c>
      <c r="E729" s="49" t="s">
        <v>136</v>
      </c>
      <c r="F729" s="49" t="s">
        <v>128</v>
      </c>
      <c r="G729" s="48">
        <v>768340</v>
      </c>
      <c r="H729" s="48">
        <v>768340</v>
      </c>
      <c r="I729" s="48">
        <v>737741</v>
      </c>
      <c r="J729" s="48">
        <v>0</v>
      </c>
      <c r="K729" s="48">
        <v>0</v>
      </c>
      <c r="L729" s="48">
        <v>0</v>
      </c>
      <c r="M729" s="48">
        <v>472258.8</v>
      </c>
      <c r="N729" s="48">
        <v>425910.8</v>
      </c>
      <c r="O729" s="48">
        <v>296081.2</v>
      </c>
      <c r="P729" s="102">
        <f t="shared" si="24"/>
        <v>0.6146482026186324</v>
      </c>
      <c r="Q729" s="71"/>
      <c r="R729" s="71"/>
      <c r="S729" s="72"/>
      <c r="T729" s="72"/>
      <c r="U729" s="72"/>
      <c r="V729" s="72"/>
      <c r="W729" s="72"/>
      <c r="X729" s="73"/>
    </row>
    <row r="730" spans="1:24" ht="14.4" x14ac:dyDescent="0.2">
      <c r="A730" s="107" t="s">
        <v>704</v>
      </c>
      <c r="B730" s="107" t="s">
        <v>705</v>
      </c>
      <c r="C730" s="98" t="str">
        <f t="shared" si="23"/>
        <v>21375108 CASA DE LA CULTURA DE PUNTARENAS</v>
      </c>
      <c r="D730" s="49" t="s">
        <v>686</v>
      </c>
      <c r="E730" s="49" t="s">
        <v>155</v>
      </c>
      <c r="F730" s="49" t="s">
        <v>149</v>
      </c>
      <c r="G730" s="48">
        <v>2000000</v>
      </c>
      <c r="H730" s="48">
        <v>2000000</v>
      </c>
      <c r="I730" s="48">
        <v>2000000</v>
      </c>
      <c r="J730" s="48">
        <v>0</v>
      </c>
      <c r="K730" s="48">
        <v>0</v>
      </c>
      <c r="L730" s="48">
        <v>0</v>
      </c>
      <c r="M730" s="48">
        <v>734548.78</v>
      </c>
      <c r="N730" s="48">
        <v>641852.78</v>
      </c>
      <c r="O730" s="48">
        <v>1265451.22</v>
      </c>
      <c r="P730" s="102">
        <f t="shared" si="24"/>
        <v>0.36727439000000001</v>
      </c>
      <c r="Q730" s="71"/>
      <c r="R730" s="71"/>
      <c r="S730" s="72"/>
      <c r="T730" s="72"/>
      <c r="U730" s="72"/>
      <c r="V730" s="72"/>
      <c r="W730" s="72"/>
      <c r="X730" s="73"/>
    </row>
    <row r="731" spans="1:24" ht="14.4" x14ac:dyDescent="0.2">
      <c r="A731" s="107" t="s">
        <v>704</v>
      </c>
      <c r="B731" s="107" t="s">
        <v>705</v>
      </c>
      <c r="C731" s="98" t="str">
        <f t="shared" si="23"/>
        <v>21375108 CASA DE LA CULTURA DE PUNTARENAS</v>
      </c>
      <c r="D731" s="49" t="s">
        <v>686</v>
      </c>
      <c r="E731" s="49" t="s">
        <v>166</v>
      </c>
      <c r="F731" s="49" t="s">
        <v>167</v>
      </c>
      <c r="G731" s="48">
        <v>65863287</v>
      </c>
      <c r="H731" s="48">
        <v>65863287</v>
      </c>
      <c r="I731" s="48">
        <v>47595037</v>
      </c>
      <c r="J731" s="48">
        <v>0</v>
      </c>
      <c r="K731" s="48">
        <v>0</v>
      </c>
      <c r="L731" s="48">
        <v>0</v>
      </c>
      <c r="M731" s="48">
        <v>24211539.620000001</v>
      </c>
      <c r="N731" s="48">
        <v>24149558.289999999</v>
      </c>
      <c r="O731" s="48">
        <v>41651747.380000003</v>
      </c>
      <c r="P731" s="102">
        <f t="shared" si="24"/>
        <v>0.3676029655185597</v>
      </c>
      <c r="Q731" s="71"/>
      <c r="R731" s="71"/>
      <c r="S731" s="72"/>
      <c r="T731" s="72"/>
      <c r="U731" s="72"/>
      <c r="V731" s="72"/>
      <c r="W731" s="72"/>
      <c r="X731" s="73"/>
    </row>
    <row r="732" spans="1:24" ht="14.4" x14ac:dyDescent="0.2">
      <c r="A732" s="107" t="s">
        <v>704</v>
      </c>
      <c r="B732" s="107" t="s">
        <v>705</v>
      </c>
      <c r="C732" s="98" t="str">
        <f t="shared" si="23"/>
        <v>21375108 CASA DE LA CULTURA DE PUNTARENAS</v>
      </c>
      <c r="D732" s="49" t="s">
        <v>686</v>
      </c>
      <c r="E732" s="49" t="s">
        <v>180</v>
      </c>
      <c r="F732" s="49" t="s">
        <v>181</v>
      </c>
      <c r="G732" s="48">
        <v>4053000</v>
      </c>
      <c r="H732" s="48">
        <v>4053000</v>
      </c>
      <c r="I732" s="48">
        <v>3039750</v>
      </c>
      <c r="J732" s="48">
        <v>0</v>
      </c>
      <c r="K732" s="48">
        <v>0</v>
      </c>
      <c r="L732" s="48">
        <v>0</v>
      </c>
      <c r="M732" s="48">
        <v>2106466.1800000002</v>
      </c>
      <c r="N732" s="48">
        <v>2106466.1800000002</v>
      </c>
      <c r="O732" s="48">
        <v>1946533.82</v>
      </c>
      <c r="P732" s="102">
        <f t="shared" si="24"/>
        <v>0.51973012089810022</v>
      </c>
      <c r="Q732" s="71"/>
      <c r="R732" s="71"/>
      <c r="S732" s="72"/>
      <c r="T732" s="72"/>
      <c r="U732" s="72"/>
      <c r="V732" s="72"/>
      <c r="W732" s="72"/>
      <c r="X732" s="73"/>
    </row>
    <row r="733" spans="1:24" ht="14.4" x14ac:dyDescent="0.2">
      <c r="A733" s="107" t="s">
        <v>704</v>
      </c>
      <c r="B733" s="107" t="s">
        <v>705</v>
      </c>
      <c r="C733" s="98" t="str">
        <f t="shared" si="23"/>
        <v>21375108 CASA DE LA CULTURA DE PUNTARENAS</v>
      </c>
      <c r="D733" s="49" t="s">
        <v>686</v>
      </c>
      <c r="E733" s="49" t="s">
        <v>182</v>
      </c>
      <c r="F733" s="49" t="s">
        <v>183</v>
      </c>
      <c r="G733" s="48">
        <v>1207500</v>
      </c>
      <c r="H733" s="48">
        <v>1207500</v>
      </c>
      <c r="I733" s="48">
        <v>905625</v>
      </c>
      <c r="J733" s="48">
        <v>0</v>
      </c>
      <c r="K733" s="48">
        <v>0</v>
      </c>
      <c r="L733" s="48">
        <v>0</v>
      </c>
      <c r="M733" s="48">
        <v>724299</v>
      </c>
      <c r="N733" s="48">
        <v>724299</v>
      </c>
      <c r="O733" s="48">
        <v>483201</v>
      </c>
      <c r="P733" s="102">
        <f t="shared" si="24"/>
        <v>0.59983354037267078</v>
      </c>
      <c r="Q733" s="71"/>
      <c r="R733" s="71"/>
      <c r="S733" s="72"/>
      <c r="T733" s="72"/>
      <c r="U733" s="72"/>
      <c r="V733" s="72"/>
      <c r="W733" s="72"/>
      <c r="X733" s="73"/>
    </row>
    <row r="734" spans="1:24" ht="14.4" x14ac:dyDescent="0.2">
      <c r="A734" s="107" t="s">
        <v>704</v>
      </c>
      <c r="B734" s="107" t="s">
        <v>705</v>
      </c>
      <c r="C734" s="98" t="str">
        <f t="shared" si="23"/>
        <v>21375108 CASA DE LA CULTURA DE PUNTARENAS</v>
      </c>
      <c r="D734" s="49" t="s">
        <v>686</v>
      </c>
      <c r="E734" s="49" t="s">
        <v>184</v>
      </c>
      <c r="F734" s="49" t="s">
        <v>185</v>
      </c>
      <c r="G734" s="48">
        <v>2163000</v>
      </c>
      <c r="H734" s="48">
        <v>2163000</v>
      </c>
      <c r="I734" s="48">
        <v>1622250</v>
      </c>
      <c r="J734" s="48">
        <v>0</v>
      </c>
      <c r="K734" s="48">
        <v>0</v>
      </c>
      <c r="L734" s="48">
        <v>0</v>
      </c>
      <c r="M734" s="48">
        <v>1126380</v>
      </c>
      <c r="N734" s="48">
        <v>1126380</v>
      </c>
      <c r="O734" s="48">
        <v>1036620</v>
      </c>
      <c r="P734" s="102">
        <f t="shared" si="24"/>
        <v>0.520748959778086</v>
      </c>
      <c r="Q734" s="71"/>
      <c r="R734" s="71"/>
      <c r="S734" s="72"/>
      <c r="T734" s="72"/>
      <c r="U734" s="72"/>
      <c r="V734" s="72"/>
      <c r="W734" s="72"/>
      <c r="X734" s="73"/>
    </row>
    <row r="735" spans="1:24" ht="14.4" x14ac:dyDescent="0.2">
      <c r="A735" s="107" t="s">
        <v>704</v>
      </c>
      <c r="B735" s="107" t="s">
        <v>705</v>
      </c>
      <c r="C735" s="98" t="str">
        <f t="shared" si="23"/>
        <v>21375108 CASA DE LA CULTURA DE PUNTARENAS</v>
      </c>
      <c r="D735" s="49" t="s">
        <v>686</v>
      </c>
      <c r="E735" s="49" t="s">
        <v>188</v>
      </c>
      <c r="F735" s="49" t="s">
        <v>189</v>
      </c>
      <c r="G735" s="48">
        <v>682500</v>
      </c>
      <c r="H735" s="48">
        <v>682500</v>
      </c>
      <c r="I735" s="48">
        <v>511875</v>
      </c>
      <c r="J735" s="48">
        <v>0</v>
      </c>
      <c r="K735" s="48">
        <v>0</v>
      </c>
      <c r="L735" s="48">
        <v>0</v>
      </c>
      <c r="M735" s="48">
        <v>255787.18</v>
      </c>
      <c r="N735" s="48">
        <v>255787.18</v>
      </c>
      <c r="O735" s="48">
        <v>426712.82</v>
      </c>
      <c r="P735" s="102">
        <f t="shared" si="24"/>
        <v>0.37477975091575089</v>
      </c>
      <c r="Q735" s="71"/>
      <c r="R735" s="71"/>
      <c r="S735" s="72"/>
      <c r="T735" s="72"/>
      <c r="U735" s="72"/>
      <c r="V735" s="72"/>
      <c r="W735" s="72"/>
      <c r="X735" s="73"/>
    </row>
    <row r="736" spans="1:24" ht="14.4" x14ac:dyDescent="0.2">
      <c r="A736" s="107" t="s">
        <v>704</v>
      </c>
      <c r="B736" s="107" t="s">
        <v>705</v>
      </c>
      <c r="C736" s="98" t="str">
        <f t="shared" si="23"/>
        <v>21375108 CASA DE LA CULTURA DE PUNTARENAS</v>
      </c>
      <c r="D736" s="49" t="s">
        <v>686</v>
      </c>
      <c r="E736" s="49" t="s">
        <v>192</v>
      </c>
      <c r="F736" s="49" t="s">
        <v>193</v>
      </c>
      <c r="G736" s="48">
        <v>1230000</v>
      </c>
      <c r="H736" s="48">
        <v>1230000</v>
      </c>
      <c r="I736" s="48">
        <v>397500</v>
      </c>
      <c r="J736" s="48">
        <v>0</v>
      </c>
      <c r="K736" s="48">
        <v>0</v>
      </c>
      <c r="L736" s="48">
        <v>0</v>
      </c>
      <c r="M736" s="48">
        <v>158418.82999999999</v>
      </c>
      <c r="N736" s="48">
        <v>158418.82999999999</v>
      </c>
      <c r="O736" s="48">
        <v>1071581.17</v>
      </c>
      <c r="P736" s="102">
        <f t="shared" si="24"/>
        <v>0.12879579674796746</v>
      </c>
      <c r="Q736" s="71"/>
      <c r="R736" s="71"/>
      <c r="S736" s="72"/>
      <c r="T736" s="72"/>
      <c r="U736" s="72"/>
      <c r="V736" s="72"/>
      <c r="W736" s="72"/>
      <c r="X736" s="73"/>
    </row>
    <row r="737" spans="1:24" ht="14.4" x14ac:dyDescent="0.2">
      <c r="A737" s="107" t="s">
        <v>704</v>
      </c>
      <c r="B737" s="107" t="s">
        <v>705</v>
      </c>
      <c r="C737" s="98" t="str">
        <f t="shared" si="23"/>
        <v>21375108 CASA DE LA CULTURA DE PUNTARENAS</v>
      </c>
      <c r="D737" s="49" t="s">
        <v>686</v>
      </c>
      <c r="E737" s="49" t="s">
        <v>194</v>
      </c>
      <c r="F737" s="49" t="s">
        <v>195</v>
      </c>
      <c r="G737" s="48">
        <v>70000</v>
      </c>
      <c r="H737" s="48">
        <v>70000</v>
      </c>
      <c r="I737" s="48">
        <v>52500</v>
      </c>
      <c r="J737" s="48">
        <v>0</v>
      </c>
      <c r="K737" s="48">
        <v>0</v>
      </c>
      <c r="L737" s="48">
        <v>0</v>
      </c>
      <c r="M737" s="48">
        <v>0</v>
      </c>
      <c r="N737" s="48">
        <v>0</v>
      </c>
      <c r="O737" s="48">
        <v>70000</v>
      </c>
      <c r="P737" s="102">
        <f t="shared" si="24"/>
        <v>0</v>
      </c>
      <c r="Q737" s="71"/>
      <c r="R737" s="71"/>
      <c r="S737" s="72"/>
      <c r="T737" s="72"/>
      <c r="U737" s="72"/>
      <c r="V737" s="72"/>
      <c r="W737" s="72"/>
      <c r="X737" s="73"/>
    </row>
    <row r="738" spans="1:24" ht="14.4" x14ac:dyDescent="0.2">
      <c r="A738" s="107" t="s">
        <v>704</v>
      </c>
      <c r="B738" s="107" t="s">
        <v>705</v>
      </c>
      <c r="C738" s="98" t="str">
        <f t="shared" si="23"/>
        <v>21375108 CASA DE LA CULTURA DE PUNTARENAS</v>
      </c>
      <c r="D738" s="49" t="s">
        <v>686</v>
      </c>
      <c r="E738" s="49" t="s">
        <v>198</v>
      </c>
      <c r="F738" s="49" t="s">
        <v>199</v>
      </c>
      <c r="G738" s="48">
        <v>800000</v>
      </c>
      <c r="H738" s="48">
        <v>800000</v>
      </c>
      <c r="I738" s="48">
        <v>0</v>
      </c>
      <c r="J738" s="48">
        <v>0</v>
      </c>
      <c r="K738" s="48">
        <v>0</v>
      </c>
      <c r="L738" s="48">
        <v>0</v>
      </c>
      <c r="M738" s="48">
        <v>0</v>
      </c>
      <c r="N738" s="48">
        <v>0</v>
      </c>
      <c r="O738" s="48">
        <v>800000</v>
      </c>
      <c r="P738" s="102">
        <f t="shared" si="24"/>
        <v>0</v>
      </c>
      <c r="Q738" s="71"/>
      <c r="R738" s="71"/>
      <c r="S738" s="72"/>
      <c r="T738" s="72"/>
      <c r="U738" s="72"/>
      <c r="V738" s="72"/>
      <c r="W738" s="72"/>
      <c r="X738" s="73"/>
    </row>
    <row r="739" spans="1:24" ht="14.4" x14ac:dyDescent="0.2">
      <c r="A739" s="107" t="s">
        <v>704</v>
      </c>
      <c r="B739" s="107" t="s">
        <v>705</v>
      </c>
      <c r="C739" s="98" t="str">
        <f t="shared" si="23"/>
        <v>21375108 CASA DE LA CULTURA DE PUNTARENAS</v>
      </c>
      <c r="D739" s="49" t="s">
        <v>686</v>
      </c>
      <c r="E739" s="49" t="s">
        <v>204</v>
      </c>
      <c r="F739" s="49" t="s">
        <v>205</v>
      </c>
      <c r="G739" s="48">
        <v>300000</v>
      </c>
      <c r="H739" s="48">
        <v>300000</v>
      </c>
      <c r="I739" s="48">
        <v>300000</v>
      </c>
      <c r="J739" s="48">
        <v>0</v>
      </c>
      <c r="K739" s="48">
        <v>0</v>
      </c>
      <c r="L739" s="48">
        <v>0</v>
      </c>
      <c r="M739" s="48">
        <v>158418.82999999999</v>
      </c>
      <c r="N739" s="48">
        <v>158418.82999999999</v>
      </c>
      <c r="O739" s="48">
        <v>141581.17000000001</v>
      </c>
      <c r="P739" s="102">
        <f t="shared" si="24"/>
        <v>0.52806276666666663</v>
      </c>
      <c r="Q739" s="71"/>
      <c r="R739" s="71"/>
      <c r="S739" s="72"/>
      <c r="T739" s="72"/>
      <c r="U739" s="72"/>
      <c r="V739" s="72"/>
      <c r="W739" s="72"/>
      <c r="X739" s="73"/>
    </row>
    <row r="740" spans="1:24" ht="14.4" x14ac:dyDescent="0.2">
      <c r="A740" s="107" t="s">
        <v>704</v>
      </c>
      <c r="B740" s="107" t="s">
        <v>705</v>
      </c>
      <c r="C740" s="98" t="str">
        <f t="shared" si="23"/>
        <v>21375108 CASA DE LA CULTURA DE PUNTARENAS</v>
      </c>
      <c r="D740" s="49" t="s">
        <v>686</v>
      </c>
      <c r="E740" s="49" t="s">
        <v>206</v>
      </c>
      <c r="F740" s="49" t="s">
        <v>207</v>
      </c>
      <c r="G740" s="48">
        <v>60000</v>
      </c>
      <c r="H740" s="48">
        <v>60000</v>
      </c>
      <c r="I740" s="48">
        <v>45000</v>
      </c>
      <c r="J740" s="48">
        <v>0</v>
      </c>
      <c r="K740" s="48">
        <v>0</v>
      </c>
      <c r="L740" s="48">
        <v>0</v>
      </c>
      <c r="M740" s="48">
        <v>0</v>
      </c>
      <c r="N740" s="48">
        <v>0</v>
      </c>
      <c r="O740" s="48">
        <v>60000</v>
      </c>
      <c r="P740" s="102">
        <f t="shared" si="24"/>
        <v>0</v>
      </c>
      <c r="Q740" s="71"/>
      <c r="R740" s="71"/>
      <c r="S740" s="72"/>
      <c r="T740" s="72"/>
      <c r="U740" s="72"/>
      <c r="V740" s="72"/>
      <c r="W740" s="72"/>
      <c r="X740" s="73"/>
    </row>
    <row r="741" spans="1:24" ht="14.4" x14ac:dyDescent="0.2">
      <c r="A741" s="107" t="s">
        <v>704</v>
      </c>
      <c r="B741" s="107" t="s">
        <v>705</v>
      </c>
      <c r="C741" s="98" t="str">
        <f t="shared" si="23"/>
        <v>21375108 CASA DE LA CULTURA DE PUNTARENAS</v>
      </c>
      <c r="D741" s="49" t="s">
        <v>686</v>
      </c>
      <c r="E741" s="49" t="s">
        <v>208</v>
      </c>
      <c r="F741" s="49" t="s">
        <v>209</v>
      </c>
      <c r="G741" s="48">
        <v>54560000</v>
      </c>
      <c r="H741" s="48">
        <v>59460000</v>
      </c>
      <c r="I741" s="48">
        <v>43370000</v>
      </c>
      <c r="J741" s="48">
        <v>0</v>
      </c>
      <c r="K741" s="48">
        <v>0</v>
      </c>
      <c r="L741" s="48">
        <v>0</v>
      </c>
      <c r="M741" s="48">
        <v>21384976.609999999</v>
      </c>
      <c r="N741" s="48">
        <v>21322995.280000001</v>
      </c>
      <c r="O741" s="48">
        <v>38075023.390000001</v>
      </c>
      <c r="P741" s="102">
        <f t="shared" si="24"/>
        <v>0.35965315523040697</v>
      </c>
      <c r="Q741" s="71"/>
      <c r="R741" s="71"/>
      <c r="S741" s="72"/>
      <c r="T741" s="72"/>
      <c r="U741" s="72"/>
      <c r="V741" s="72"/>
      <c r="W741" s="72"/>
      <c r="X741" s="73"/>
    </row>
    <row r="742" spans="1:24" ht="14.4" x14ac:dyDescent="0.2">
      <c r="A742" s="107" t="s">
        <v>704</v>
      </c>
      <c r="B742" s="107" t="s">
        <v>705</v>
      </c>
      <c r="C742" s="98" t="str">
        <f t="shared" si="23"/>
        <v>21375108 CASA DE LA CULTURA DE PUNTARENAS</v>
      </c>
      <c r="D742" s="49" t="s">
        <v>686</v>
      </c>
      <c r="E742" s="49" t="s">
        <v>220</v>
      </c>
      <c r="F742" s="49" t="s">
        <v>221</v>
      </c>
      <c r="G742" s="48">
        <v>40350000</v>
      </c>
      <c r="H742" s="48">
        <v>45250000</v>
      </c>
      <c r="I742" s="48">
        <v>32712500</v>
      </c>
      <c r="J742" s="48">
        <v>0</v>
      </c>
      <c r="K742" s="48">
        <v>0</v>
      </c>
      <c r="L742" s="48">
        <v>0</v>
      </c>
      <c r="M742" s="48">
        <v>21384976.609999999</v>
      </c>
      <c r="N742" s="48">
        <v>21322995.280000001</v>
      </c>
      <c r="O742" s="48">
        <v>23865023.390000001</v>
      </c>
      <c r="P742" s="102">
        <f t="shared" si="24"/>
        <v>0.47259616817679556</v>
      </c>
      <c r="Q742" s="71"/>
      <c r="R742" s="71"/>
      <c r="S742" s="72"/>
      <c r="T742" s="72"/>
      <c r="U742" s="72"/>
      <c r="V742" s="72"/>
      <c r="W742" s="72"/>
      <c r="X742" s="73"/>
    </row>
    <row r="743" spans="1:24" ht="14.4" x14ac:dyDescent="0.2">
      <c r="A743" s="107" t="s">
        <v>704</v>
      </c>
      <c r="B743" s="107" t="s">
        <v>705</v>
      </c>
      <c r="C743" s="98" t="str">
        <f t="shared" si="23"/>
        <v>21375108 CASA DE LA CULTURA DE PUNTARENAS</v>
      </c>
      <c r="D743" s="49" t="s">
        <v>686</v>
      </c>
      <c r="E743" s="49" t="s">
        <v>222</v>
      </c>
      <c r="F743" s="49" t="s">
        <v>223</v>
      </c>
      <c r="G743" s="48">
        <v>14210000</v>
      </c>
      <c r="H743" s="48">
        <v>14210000</v>
      </c>
      <c r="I743" s="48">
        <v>10657500</v>
      </c>
      <c r="J743" s="48">
        <v>0</v>
      </c>
      <c r="K743" s="48">
        <v>0</v>
      </c>
      <c r="L743" s="48">
        <v>0</v>
      </c>
      <c r="M743" s="48">
        <v>0</v>
      </c>
      <c r="N743" s="48">
        <v>0</v>
      </c>
      <c r="O743" s="48">
        <v>14210000</v>
      </c>
      <c r="P743" s="102">
        <f t="shared" si="24"/>
        <v>0</v>
      </c>
      <c r="Q743" s="71"/>
      <c r="R743" s="71"/>
      <c r="S743" s="72"/>
      <c r="T743" s="72"/>
      <c r="U743" s="72"/>
      <c r="V743" s="72"/>
      <c r="W743" s="72"/>
      <c r="X743" s="73"/>
    </row>
    <row r="744" spans="1:24" ht="14.4" x14ac:dyDescent="0.2">
      <c r="A744" s="107" t="s">
        <v>704</v>
      </c>
      <c r="B744" s="107" t="s">
        <v>705</v>
      </c>
      <c r="C744" s="98" t="str">
        <f t="shared" si="23"/>
        <v>21375108 CASA DE LA CULTURA DE PUNTARENAS</v>
      </c>
      <c r="D744" s="49" t="s">
        <v>686</v>
      </c>
      <c r="E744" s="49" t="s">
        <v>224</v>
      </c>
      <c r="F744" s="49" t="s">
        <v>225</v>
      </c>
      <c r="G744" s="48">
        <v>130000</v>
      </c>
      <c r="H744" s="48">
        <v>130000</v>
      </c>
      <c r="I744" s="48">
        <v>97500</v>
      </c>
      <c r="J744" s="48">
        <v>0</v>
      </c>
      <c r="K744" s="48">
        <v>0</v>
      </c>
      <c r="L744" s="48">
        <v>0</v>
      </c>
      <c r="M744" s="48">
        <v>56000</v>
      </c>
      <c r="N744" s="48">
        <v>56000</v>
      </c>
      <c r="O744" s="48">
        <v>74000</v>
      </c>
      <c r="P744" s="102">
        <f t="shared" si="24"/>
        <v>0.43076923076923079</v>
      </c>
      <c r="Q744" s="71"/>
      <c r="R744" s="71"/>
      <c r="S744" s="72"/>
      <c r="T744" s="72"/>
      <c r="U744" s="72"/>
      <c r="V744" s="72"/>
      <c r="W744" s="72"/>
      <c r="X744" s="73"/>
    </row>
    <row r="745" spans="1:24" ht="14.4" x14ac:dyDescent="0.2">
      <c r="A745" s="107" t="s">
        <v>704</v>
      </c>
      <c r="B745" s="107" t="s">
        <v>705</v>
      </c>
      <c r="C745" s="98" t="str">
        <f t="shared" si="23"/>
        <v>21375108 CASA DE LA CULTURA DE PUNTARENAS</v>
      </c>
      <c r="D745" s="49" t="s">
        <v>686</v>
      </c>
      <c r="E745" s="49" t="s">
        <v>226</v>
      </c>
      <c r="F745" s="49" t="s">
        <v>227</v>
      </c>
      <c r="G745" s="48">
        <v>30000</v>
      </c>
      <c r="H745" s="48">
        <v>30000</v>
      </c>
      <c r="I745" s="48">
        <v>22500</v>
      </c>
      <c r="J745" s="48">
        <v>0</v>
      </c>
      <c r="K745" s="48">
        <v>0</v>
      </c>
      <c r="L745" s="48">
        <v>0</v>
      </c>
      <c r="M745" s="48">
        <v>15000</v>
      </c>
      <c r="N745" s="48">
        <v>15000</v>
      </c>
      <c r="O745" s="48">
        <v>15000</v>
      </c>
      <c r="P745" s="102">
        <f t="shared" si="24"/>
        <v>0.5</v>
      </c>
      <c r="Q745" s="71"/>
      <c r="R745" s="71"/>
      <c r="S745" s="72"/>
      <c r="T745" s="72"/>
      <c r="U745" s="72"/>
      <c r="V745" s="72"/>
      <c r="W745" s="72"/>
      <c r="X745" s="73"/>
    </row>
    <row r="746" spans="1:24" ht="14.4" x14ac:dyDescent="0.2">
      <c r="A746" s="107" t="s">
        <v>704</v>
      </c>
      <c r="B746" s="107" t="s">
        <v>705</v>
      </c>
      <c r="C746" s="98" t="str">
        <f t="shared" si="23"/>
        <v>21375108 CASA DE LA CULTURA DE PUNTARENAS</v>
      </c>
      <c r="D746" s="49" t="s">
        <v>686</v>
      </c>
      <c r="E746" s="49" t="s">
        <v>228</v>
      </c>
      <c r="F746" s="49" t="s">
        <v>229</v>
      </c>
      <c r="G746" s="48">
        <v>100000</v>
      </c>
      <c r="H746" s="48">
        <v>100000</v>
      </c>
      <c r="I746" s="48">
        <v>75000</v>
      </c>
      <c r="J746" s="48">
        <v>0</v>
      </c>
      <c r="K746" s="48">
        <v>0</v>
      </c>
      <c r="L746" s="48">
        <v>0</v>
      </c>
      <c r="M746" s="48">
        <v>41000</v>
      </c>
      <c r="N746" s="48">
        <v>41000</v>
      </c>
      <c r="O746" s="48">
        <v>59000</v>
      </c>
      <c r="P746" s="102">
        <f t="shared" si="24"/>
        <v>0.41</v>
      </c>
      <c r="Q746" s="71"/>
      <c r="R746" s="71"/>
      <c r="S746" s="72"/>
      <c r="T746" s="72"/>
      <c r="U746" s="72"/>
      <c r="V746" s="72"/>
      <c r="W746" s="72"/>
      <c r="X746" s="73"/>
    </row>
    <row r="747" spans="1:24" ht="14.4" x14ac:dyDescent="0.2">
      <c r="A747" s="107" t="s">
        <v>704</v>
      </c>
      <c r="B747" s="107" t="s">
        <v>705</v>
      </c>
      <c r="C747" s="98" t="str">
        <f t="shared" si="23"/>
        <v>21375108 CASA DE LA CULTURA DE PUNTARENAS</v>
      </c>
      <c r="D747" s="49" t="s">
        <v>686</v>
      </c>
      <c r="E747" s="49" t="s">
        <v>234</v>
      </c>
      <c r="F747" s="49" t="s">
        <v>235</v>
      </c>
      <c r="G747" s="48">
        <v>5890287</v>
      </c>
      <c r="H747" s="48">
        <v>990287</v>
      </c>
      <c r="I747" s="48">
        <v>690287</v>
      </c>
      <c r="J747" s="48">
        <v>0</v>
      </c>
      <c r="K747" s="48">
        <v>0</v>
      </c>
      <c r="L747" s="48">
        <v>0</v>
      </c>
      <c r="M747" s="48">
        <v>505678</v>
      </c>
      <c r="N747" s="48">
        <v>505678</v>
      </c>
      <c r="O747" s="48">
        <v>484609</v>
      </c>
      <c r="P747" s="102">
        <f t="shared" si="24"/>
        <v>0.51063782519612999</v>
      </c>
      <c r="Q747" s="71"/>
      <c r="R747" s="71"/>
      <c r="S747" s="72"/>
      <c r="T747" s="72"/>
      <c r="U747" s="72"/>
      <c r="V747" s="72"/>
      <c r="W747" s="72"/>
      <c r="X747" s="73"/>
    </row>
    <row r="748" spans="1:24" ht="14.4" x14ac:dyDescent="0.2">
      <c r="A748" s="107" t="s">
        <v>704</v>
      </c>
      <c r="B748" s="107" t="s">
        <v>705</v>
      </c>
      <c r="C748" s="98" t="str">
        <f t="shared" si="23"/>
        <v>21375108 CASA DE LA CULTURA DE PUNTARENAS</v>
      </c>
      <c r="D748" s="49" t="s">
        <v>686</v>
      </c>
      <c r="E748" s="49" t="s">
        <v>236</v>
      </c>
      <c r="F748" s="49" t="s">
        <v>237</v>
      </c>
      <c r="G748" s="48">
        <v>5890287</v>
      </c>
      <c r="H748" s="48">
        <v>990287</v>
      </c>
      <c r="I748" s="48">
        <v>690287</v>
      </c>
      <c r="J748" s="48">
        <v>0</v>
      </c>
      <c r="K748" s="48">
        <v>0</v>
      </c>
      <c r="L748" s="48">
        <v>0</v>
      </c>
      <c r="M748" s="48">
        <v>505678</v>
      </c>
      <c r="N748" s="48">
        <v>505678</v>
      </c>
      <c r="O748" s="48">
        <v>484609</v>
      </c>
      <c r="P748" s="102">
        <f t="shared" si="24"/>
        <v>0.51063782519612999</v>
      </c>
      <c r="Q748" s="71"/>
      <c r="R748" s="71"/>
      <c r="S748" s="72"/>
      <c r="T748" s="72"/>
      <c r="U748" s="72"/>
      <c r="V748" s="72"/>
      <c r="W748" s="72"/>
      <c r="X748" s="73"/>
    </row>
    <row r="749" spans="1:24" ht="14.4" x14ac:dyDescent="0.2">
      <c r="A749" s="107" t="s">
        <v>704</v>
      </c>
      <c r="B749" s="107" t="s">
        <v>705</v>
      </c>
      <c r="C749" s="98" t="str">
        <f t="shared" si="23"/>
        <v>21375108 CASA DE LA CULTURA DE PUNTARENAS</v>
      </c>
      <c r="D749" s="49" t="s">
        <v>686</v>
      </c>
      <c r="E749" s="49" t="s">
        <v>278</v>
      </c>
      <c r="F749" s="49" t="s">
        <v>279</v>
      </c>
      <c r="G749" s="48">
        <v>1652574</v>
      </c>
      <c r="H749" s="48">
        <v>1652574</v>
      </c>
      <c r="I749" s="48">
        <v>525000</v>
      </c>
      <c r="J749" s="48">
        <v>0</v>
      </c>
      <c r="K749" s="48">
        <v>0</v>
      </c>
      <c r="L749" s="48">
        <v>0</v>
      </c>
      <c r="M749" s="48">
        <v>150000</v>
      </c>
      <c r="N749" s="48">
        <v>150000</v>
      </c>
      <c r="O749" s="48">
        <v>1502574</v>
      </c>
      <c r="P749" s="102">
        <f t="shared" si="24"/>
        <v>9.0767493619045195E-2</v>
      </c>
      <c r="Q749" s="71"/>
      <c r="R749" s="71"/>
      <c r="S749" s="72"/>
      <c r="T749" s="72"/>
      <c r="U749" s="72"/>
      <c r="V749" s="72"/>
      <c r="W749" s="72"/>
      <c r="X749" s="73"/>
    </row>
    <row r="750" spans="1:24" ht="14.4" x14ac:dyDescent="0.2">
      <c r="A750" s="107" t="s">
        <v>704</v>
      </c>
      <c r="B750" s="107" t="s">
        <v>705</v>
      </c>
      <c r="C750" s="98" t="str">
        <f t="shared" si="23"/>
        <v>21375108 CASA DE LA CULTURA DE PUNTARENAS</v>
      </c>
      <c r="D750" s="49" t="s">
        <v>686</v>
      </c>
      <c r="E750" s="49" t="s">
        <v>280</v>
      </c>
      <c r="F750" s="49" t="s">
        <v>281</v>
      </c>
      <c r="G750" s="48">
        <v>350000</v>
      </c>
      <c r="H750" s="48">
        <v>350000</v>
      </c>
      <c r="I750" s="48">
        <v>75000</v>
      </c>
      <c r="J750" s="48">
        <v>0</v>
      </c>
      <c r="K750" s="48">
        <v>0</v>
      </c>
      <c r="L750" s="48">
        <v>0</v>
      </c>
      <c r="M750" s="48">
        <v>0</v>
      </c>
      <c r="N750" s="48">
        <v>0</v>
      </c>
      <c r="O750" s="48">
        <v>350000</v>
      </c>
      <c r="P750" s="102">
        <f t="shared" si="24"/>
        <v>0</v>
      </c>
      <c r="Q750" s="71"/>
      <c r="R750" s="71"/>
      <c r="S750" s="72"/>
      <c r="T750" s="72"/>
      <c r="U750" s="72"/>
      <c r="V750" s="72"/>
      <c r="W750" s="72"/>
      <c r="X750" s="73"/>
    </row>
    <row r="751" spans="1:24" ht="14.4" x14ac:dyDescent="0.2">
      <c r="A751" s="107" t="s">
        <v>704</v>
      </c>
      <c r="B751" s="107" t="s">
        <v>705</v>
      </c>
      <c r="C751" s="98" t="str">
        <f t="shared" si="23"/>
        <v>21375108 CASA DE LA CULTURA DE PUNTARENAS</v>
      </c>
      <c r="D751" s="49" t="s">
        <v>686</v>
      </c>
      <c r="E751" s="49" t="s">
        <v>282</v>
      </c>
      <c r="F751" s="49" t="s">
        <v>283</v>
      </c>
      <c r="G751" s="48">
        <v>100000</v>
      </c>
      <c r="H751" s="48">
        <v>100000</v>
      </c>
      <c r="I751" s="48">
        <v>75000</v>
      </c>
      <c r="J751" s="48">
        <v>0</v>
      </c>
      <c r="K751" s="48">
        <v>0</v>
      </c>
      <c r="L751" s="48">
        <v>0</v>
      </c>
      <c r="M751" s="48">
        <v>0</v>
      </c>
      <c r="N751" s="48">
        <v>0</v>
      </c>
      <c r="O751" s="48">
        <v>100000</v>
      </c>
      <c r="P751" s="102">
        <f t="shared" si="24"/>
        <v>0</v>
      </c>
      <c r="Q751" s="71"/>
      <c r="R751" s="71"/>
      <c r="S751" s="72"/>
      <c r="T751" s="72"/>
      <c r="U751" s="72"/>
      <c r="V751" s="72"/>
      <c r="W751" s="72"/>
      <c r="X751" s="73"/>
    </row>
    <row r="752" spans="1:24" ht="14.4" x14ac:dyDescent="0.2">
      <c r="A752" s="107" t="s">
        <v>704</v>
      </c>
      <c r="B752" s="107" t="s">
        <v>705</v>
      </c>
      <c r="C752" s="98" t="str">
        <f t="shared" si="23"/>
        <v>21375108 CASA DE LA CULTURA DE PUNTARENAS</v>
      </c>
      <c r="D752" s="49" t="s">
        <v>686</v>
      </c>
      <c r="E752" s="49" t="s">
        <v>284</v>
      </c>
      <c r="F752" s="49" t="s">
        <v>285</v>
      </c>
      <c r="G752" s="48">
        <v>50000</v>
      </c>
      <c r="H752" s="48">
        <v>50000</v>
      </c>
      <c r="I752" s="48">
        <v>0</v>
      </c>
      <c r="J752" s="48">
        <v>0</v>
      </c>
      <c r="K752" s="48">
        <v>0</v>
      </c>
      <c r="L752" s="48">
        <v>0</v>
      </c>
      <c r="M752" s="48">
        <v>0</v>
      </c>
      <c r="N752" s="48">
        <v>0</v>
      </c>
      <c r="O752" s="48">
        <v>50000</v>
      </c>
      <c r="P752" s="102">
        <f t="shared" si="24"/>
        <v>0</v>
      </c>
      <c r="Q752" s="71"/>
      <c r="R752" s="71"/>
      <c r="S752" s="72"/>
      <c r="T752" s="72"/>
      <c r="U752" s="72"/>
      <c r="V752" s="72"/>
      <c r="W752" s="72"/>
      <c r="X752" s="73"/>
    </row>
    <row r="753" spans="1:24" ht="14.4" x14ac:dyDescent="0.2">
      <c r="A753" s="107" t="s">
        <v>704</v>
      </c>
      <c r="B753" s="107" t="s">
        <v>705</v>
      </c>
      <c r="C753" s="98" t="str">
        <f t="shared" si="23"/>
        <v>21375108 CASA DE LA CULTURA DE PUNTARENAS</v>
      </c>
      <c r="D753" s="49" t="s">
        <v>686</v>
      </c>
      <c r="E753" s="49" t="s">
        <v>286</v>
      </c>
      <c r="F753" s="49" t="s">
        <v>287</v>
      </c>
      <c r="G753" s="48">
        <v>200000</v>
      </c>
      <c r="H753" s="48">
        <v>200000</v>
      </c>
      <c r="I753" s="48">
        <v>0</v>
      </c>
      <c r="J753" s="48">
        <v>0</v>
      </c>
      <c r="K753" s="48">
        <v>0</v>
      </c>
      <c r="L753" s="48">
        <v>0</v>
      </c>
      <c r="M753" s="48">
        <v>0</v>
      </c>
      <c r="N753" s="48">
        <v>0</v>
      </c>
      <c r="O753" s="48">
        <v>200000</v>
      </c>
      <c r="P753" s="102">
        <f t="shared" si="24"/>
        <v>0</v>
      </c>
      <c r="Q753" s="71"/>
      <c r="R753" s="71"/>
      <c r="S753" s="72"/>
      <c r="T753" s="72"/>
      <c r="U753" s="72"/>
      <c r="V753" s="72"/>
      <c r="W753" s="72"/>
      <c r="X753" s="73"/>
    </row>
    <row r="754" spans="1:24" ht="14.4" x14ac:dyDescent="0.2">
      <c r="A754" s="107" t="s">
        <v>704</v>
      </c>
      <c r="B754" s="107" t="s">
        <v>705</v>
      </c>
      <c r="C754" s="98" t="str">
        <f t="shared" si="23"/>
        <v>21375108 CASA DE LA CULTURA DE PUNTARENAS</v>
      </c>
      <c r="D754" s="49" t="s">
        <v>686</v>
      </c>
      <c r="E754" s="49" t="s">
        <v>296</v>
      </c>
      <c r="F754" s="49" t="s">
        <v>297</v>
      </c>
      <c r="G754" s="48">
        <v>300000</v>
      </c>
      <c r="H754" s="48">
        <v>300000</v>
      </c>
      <c r="I754" s="48">
        <v>75000</v>
      </c>
      <c r="J754" s="48">
        <v>0</v>
      </c>
      <c r="K754" s="48">
        <v>0</v>
      </c>
      <c r="L754" s="48">
        <v>0</v>
      </c>
      <c r="M754" s="48">
        <v>75000</v>
      </c>
      <c r="N754" s="48">
        <v>75000</v>
      </c>
      <c r="O754" s="48">
        <v>225000</v>
      </c>
      <c r="P754" s="102">
        <f t="shared" si="24"/>
        <v>0.25</v>
      </c>
      <c r="Q754" s="71"/>
      <c r="R754" s="71"/>
      <c r="S754" s="72"/>
      <c r="T754" s="72"/>
      <c r="U754" s="72"/>
      <c r="V754" s="72"/>
      <c r="W754" s="72"/>
      <c r="X754" s="73"/>
    </row>
    <row r="755" spans="1:24" ht="14.4" x14ac:dyDescent="0.2">
      <c r="A755" s="107" t="s">
        <v>704</v>
      </c>
      <c r="B755" s="107" t="s">
        <v>705</v>
      </c>
      <c r="C755" s="98" t="str">
        <f t="shared" si="23"/>
        <v>21375108 CASA DE LA CULTURA DE PUNTARENAS</v>
      </c>
      <c r="D755" s="49" t="s">
        <v>686</v>
      </c>
      <c r="E755" s="49" t="s">
        <v>304</v>
      </c>
      <c r="F755" s="49" t="s">
        <v>305</v>
      </c>
      <c r="G755" s="48">
        <v>200000</v>
      </c>
      <c r="H755" s="48">
        <v>200000</v>
      </c>
      <c r="I755" s="48">
        <v>0</v>
      </c>
      <c r="J755" s="48">
        <v>0</v>
      </c>
      <c r="K755" s="48">
        <v>0</v>
      </c>
      <c r="L755" s="48">
        <v>0</v>
      </c>
      <c r="M755" s="48">
        <v>0</v>
      </c>
      <c r="N755" s="48">
        <v>0</v>
      </c>
      <c r="O755" s="48">
        <v>200000</v>
      </c>
      <c r="P755" s="102">
        <f t="shared" si="24"/>
        <v>0</v>
      </c>
      <c r="Q755" s="71"/>
      <c r="R755" s="71"/>
      <c r="S755" s="72"/>
      <c r="T755" s="72"/>
      <c r="U755" s="72"/>
      <c r="V755" s="72"/>
      <c r="W755" s="72"/>
      <c r="X755" s="73"/>
    </row>
    <row r="756" spans="1:24" ht="14.4" x14ac:dyDescent="0.2">
      <c r="A756" s="107" t="s">
        <v>704</v>
      </c>
      <c r="B756" s="107" t="s">
        <v>705</v>
      </c>
      <c r="C756" s="98" t="str">
        <f t="shared" si="23"/>
        <v>21375108 CASA DE LA CULTURA DE PUNTARENAS</v>
      </c>
      <c r="D756" s="49" t="s">
        <v>686</v>
      </c>
      <c r="E756" s="49" t="s">
        <v>310</v>
      </c>
      <c r="F756" s="49" t="s">
        <v>311</v>
      </c>
      <c r="G756" s="48">
        <v>100000</v>
      </c>
      <c r="H756" s="48">
        <v>100000</v>
      </c>
      <c r="I756" s="48">
        <v>75000</v>
      </c>
      <c r="J756" s="48">
        <v>0</v>
      </c>
      <c r="K756" s="48">
        <v>0</v>
      </c>
      <c r="L756" s="48">
        <v>0</v>
      </c>
      <c r="M756" s="48">
        <v>75000</v>
      </c>
      <c r="N756" s="48">
        <v>75000</v>
      </c>
      <c r="O756" s="48">
        <v>25000</v>
      </c>
      <c r="P756" s="102">
        <f t="shared" si="24"/>
        <v>0.75</v>
      </c>
      <c r="Q756" s="71"/>
      <c r="R756" s="71"/>
      <c r="S756" s="72"/>
      <c r="T756" s="72"/>
      <c r="U756" s="72"/>
      <c r="V756" s="72"/>
      <c r="W756" s="72"/>
      <c r="X756" s="73"/>
    </row>
    <row r="757" spans="1:24" ht="14.4" x14ac:dyDescent="0.2">
      <c r="A757" s="107" t="s">
        <v>704</v>
      </c>
      <c r="B757" s="107" t="s">
        <v>705</v>
      </c>
      <c r="C757" s="98" t="str">
        <f t="shared" si="23"/>
        <v>21375108 CASA DE LA CULTURA DE PUNTARENAS</v>
      </c>
      <c r="D757" s="49" t="s">
        <v>686</v>
      </c>
      <c r="E757" s="49" t="s">
        <v>318</v>
      </c>
      <c r="F757" s="49" t="s">
        <v>319</v>
      </c>
      <c r="G757" s="48">
        <v>1002574</v>
      </c>
      <c r="H757" s="48">
        <v>1002574</v>
      </c>
      <c r="I757" s="48">
        <v>375000</v>
      </c>
      <c r="J757" s="48">
        <v>0</v>
      </c>
      <c r="K757" s="48">
        <v>0</v>
      </c>
      <c r="L757" s="48">
        <v>0</v>
      </c>
      <c r="M757" s="48">
        <v>75000</v>
      </c>
      <c r="N757" s="48">
        <v>75000</v>
      </c>
      <c r="O757" s="48">
        <v>927574</v>
      </c>
      <c r="P757" s="102">
        <f t="shared" si="24"/>
        <v>7.4807445634935674E-2</v>
      </c>
      <c r="Q757" s="71"/>
      <c r="R757" s="71"/>
      <c r="S757" s="72"/>
      <c r="T757" s="72"/>
      <c r="U757" s="72"/>
      <c r="V757" s="72"/>
      <c r="W757" s="72"/>
      <c r="X757" s="73"/>
    </row>
    <row r="758" spans="1:24" ht="14.4" x14ac:dyDescent="0.2">
      <c r="A758" s="107" t="s">
        <v>704</v>
      </c>
      <c r="B758" s="107" t="s">
        <v>705</v>
      </c>
      <c r="C758" s="98" t="str">
        <f t="shared" si="23"/>
        <v>21375108 CASA DE LA CULTURA DE PUNTARENAS</v>
      </c>
      <c r="D758" s="49" t="s">
        <v>686</v>
      </c>
      <c r="E758" s="49" t="s">
        <v>320</v>
      </c>
      <c r="F758" s="49" t="s">
        <v>321</v>
      </c>
      <c r="G758" s="48">
        <v>102574</v>
      </c>
      <c r="H758" s="48">
        <v>102574</v>
      </c>
      <c r="I758" s="48">
        <v>0</v>
      </c>
      <c r="J758" s="48">
        <v>0</v>
      </c>
      <c r="K758" s="48">
        <v>0</v>
      </c>
      <c r="L758" s="48">
        <v>0</v>
      </c>
      <c r="M758" s="48">
        <v>0</v>
      </c>
      <c r="N758" s="48">
        <v>0</v>
      </c>
      <c r="O758" s="48">
        <v>102574</v>
      </c>
      <c r="P758" s="102">
        <f t="shared" si="24"/>
        <v>0</v>
      </c>
      <c r="Q758" s="71"/>
      <c r="R758" s="71"/>
      <c r="S758" s="72"/>
      <c r="T758" s="72"/>
      <c r="U758" s="72"/>
      <c r="V758" s="72"/>
      <c r="W758" s="72"/>
      <c r="X758" s="73"/>
    </row>
    <row r="759" spans="1:24" ht="14.4" x14ac:dyDescent="0.2">
      <c r="A759" s="107" t="s">
        <v>704</v>
      </c>
      <c r="B759" s="107" t="s">
        <v>705</v>
      </c>
      <c r="C759" s="98" t="str">
        <f t="shared" si="23"/>
        <v>21375108 CASA DE LA CULTURA DE PUNTARENAS</v>
      </c>
      <c r="D759" s="49" t="s">
        <v>686</v>
      </c>
      <c r="E759" s="49" t="s">
        <v>324</v>
      </c>
      <c r="F759" s="49" t="s">
        <v>325</v>
      </c>
      <c r="G759" s="48">
        <v>100000</v>
      </c>
      <c r="H759" s="48">
        <v>100000</v>
      </c>
      <c r="I759" s="48">
        <v>0</v>
      </c>
      <c r="J759" s="48">
        <v>0</v>
      </c>
      <c r="K759" s="48">
        <v>0</v>
      </c>
      <c r="L759" s="48">
        <v>0</v>
      </c>
      <c r="M759" s="48">
        <v>0</v>
      </c>
      <c r="N759" s="48">
        <v>0</v>
      </c>
      <c r="O759" s="48">
        <v>100000</v>
      </c>
      <c r="P759" s="102">
        <f t="shared" si="24"/>
        <v>0</v>
      </c>
      <c r="Q759" s="71"/>
      <c r="R759" s="71"/>
      <c r="S759" s="72"/>
      <c r="T759" s="72"/>
      <c r="U759" s="72"/>
      <c r="V759" s="72"/>
      <c r="W759" s="72"/>
      <c r="X759" s="73"/>
    </row>
    <row r="760" spans="1:24" ht="14.4" x14ac:dyDescent="0.2">
      <c r="A760" s="107" t="s">
        <v>704</v>
      </c>
      <c r="B760" s="107" t="s">
        <v>705</v>
      </c>
      <c r="C760" s="98" t="str">
        <f t="shared" si="23"/>
        <v>21375108 CASA DE LA CULTURA DE PUNTARENAS</v>
      </c>
      <c r="D760" s="49" t="s">
        <v>686</v>
      </c>
      <c r="E760" s="49" t="s">
        <v>326</v>
      </c>
      <c r="F760" s="49" t="s">
        <v>327</v>
      </c>
      <c r="G760" s="48">
        <v>300000</v>
      </c>
      <c r="H760" s="48">
        <v>300000</v>
      </c>
      <c r="I760" s="48">
        <v>0</v>
      </c>
      <c r="J760" s="48">
        <v>0</v>
      </c>
      <c r="K760" s="48">
        <v>0</v>
      </c>
      <c r="L760" s="48">
        <v>0</v>
      </c>
      <c r="M760" s="48">
        <v>0</v>
      </c>
      <c r="N760" s="48">
        <v>0</v>
      </c>
      <c r="O760" s="48">
        <v>300000</v>
      </c>
      <c r="P760" s="102">
        <f t="shared" si="24"/>
        <v>0</v>
      </c>
      <c r="Q760" s="71"/>
      <c r="R760" s="71"/>
      <c r="S760" s="72"/>
      <c r="T760" s="72"/>
      <c r="U760" s="72"/>
      <c r="V760" s="72"/>
      <c r="W760" s="72"/>
      <c r="X760" s="73"/>
    </row>
    <row r="761" spans="1:24" ht="14.4" x14ac:dyDescent="0.2">
      <c r="A761" s="107" t="s">
        <v>704</v>
      </c>
      <c r="B761" s="107" t="s">
        <v>705</v>
      </c>
      <c r="C761" s="98" t="str">
        <f t="shared" si="23"/>
        <v>21375108 CASA DE LA CULTURA DE PUNTARENAS</v>
      </c>
      <c r="D761" s="49" t="s">
        <v>686</v>
      </c>
      <c r="E761" s="49" t="s">
        <v>328</v>
      </c>
      <c r="F761" s="49" t="s">
        <v>329</v>
      </c>
      <c r="G761" s="48">
        <v>400000</v>
      </c>
      <c r="H761" s="48">
        <v>400000</v>
      </c>
      <c r="I761" s="48">
        <v>300000</v>
      </c>
      <c r="J761" s="48">
        <v>0</v>
      </c>
      <c r="K761" s="48">
        <v>0</v>
      </c>
      <c r="L761" s="48">
        <v>0</v>
      </c>
      <c r="M761" s="48">
        <v>0</v>
      </c>
      <c r="N761" s="48">
        <v>0</v>
      </c>
      <c r="O761" s="48">
        <v>400000</v>
      </c>
      <c r="P761" s="102">
        <f t="shared" si="24"/>
        <v>0</v>
      </c>
      <c r="Q761" s="71"/>
      <c r="R761" s="71"/>
      <c r="S761" s="72"/>
      <c r="T761" s="72"/>
      <c r="U761" s="72"/>
      <c r="V761" s="72"/>
      <c r="W761" s="72"/>
      <c r="X761" s="73"/>
    </row>
    <row r="762" spans="1:24" ht="14.4" x14ac:dyDescent="0.2">
      <c r="A762" s="107" t="s">
        <v>704</v>
      </c>
      <c r="B762" s="107" t="s">
        <v>705</v>
      </c>
      <c r="C762" s="99" t="str">
        <f t="shared" si="23"/>
        <v>21375108 CASA DE LA CULTURA DE PUNTARENAS</v>
      </c>
      <c r="D762" s="49" t="s">
        <v>686</v>
      </c>
      <c r="E762" s="49" t="s">
        <v>330</v>
      </c>
      <c r="F762" s="49" t="s">
        <v>331</v>
      </c>
      <c r="G762" s="48">
        <v>100000</v>
      </c>
      <c r="H762" s="48">
        <v>100000</v>
      </c>
      <c r="I762" s="48">
        <v>75000</v>
      </c>
      <c r="J762" s="48">
        <v>0</v>
      </c>
      <c r="K762" s="48">
        <v>0</v>
      </c>
      <c r="L762" s="48">
        <v>0</v>
      </c>
      <c r="M762" s="48">
        <v>75000</v>
      </c>
      <c r="N762" s="48">
        <v>75000</v>
      </c>
      <c r="O762" s="48">
        <v>25000</v>
      </c>
      <c r="P762" s="102">
        <f t="shared" si="24"/>
        <v>0.75</v>
      </c>
      <c r="Q762" s="71"/>
      <c r="R762" s="71"/>
      <c r="S762" s="72"/>
      <c r="T762" s="72"/>
      <c r="U762" s="72"/>
      <c r="V762" s="72"/>
      <c r="W762" s="72"/>
      <c r="X762" s="73"/>
    </row>
    <row r="763" spans="1:24" ht="14.4" x14ac:dyDescent="0.2">
      <c r="A763" s="107" t="s">
        <v>704</v>
      </c>
      <c r="B763" s="107" t="s">
        <v>705</v>
      </c>
      <c r="C763" s="98" t="str">
        <f t="shared" si="23"/>
        <v>21375108 CASA DE LA CULTURA DE PUNTARENAS</v>
      </c>
      <c r="D763" s="49" t="s">
        <v>686</v>
      </c>
      <c r="E763" s="49" t="s">
        <v>372</v>
      </c>
      <c r="F763" s="49" t="s">
        <v>373</v>
      </c>
      <c r="G763" s="48">
        <v>1432253</v>
      </c>
      <c r="H763" s="48">
        <v>1432253</v>
      </c>
      <c r="I763" s="48">
        <v>1395127</v>
      </c>
      <c r="J763" s="48">
        <v>0</v>
      </c>
      <c r="K763" s="48">
        <v>0</v>
      </c>
      <c r="L763" s="48">
        <v>0</v>
      </c>
      <c r="M763" s="48">
        <v>371328.25</v>
      </c>
      <c r="N763" s="48">
        <v>371328.25</v>
      </c>
      <c r="O763" s="48">
        <v>1060924.75</v>
      </c>
      <c r="P763" s="102">
        <f t="shared" si="24"/>
        <v>0.25926163184856305</v>
      </c>
      <c r="Q763" s="71"/>
      <c r="R763" s="71"/>
      <c r="S763" s="72"/>
      <c r="T763" s="72"/>
      <c r="U763" s="72"/>
      <c r="V763" s="72"/>
      <c r="W763" s="72"/>
      <c r="X763" s="73"/>
    </row>
    <row r="764" spans="1:24" ht="14.4" x14ac:dyDescent="0.2">
      <c r="A764" s="107" t="s">
        <v>704</v>
      </c>
      <c r="B764" s="107" t="s">
        <v>705</v>
      </c>
      <c r="C764" s="98" t="str">
        <f t="shared" si="23"/>
        <v>21375108 CASA DE LA CULTURA DE PUNTARENAS</v>
      </c>
      <c r="D764" s="49" t="s">
        <v>686</v>
      </c>
      <c r="E764" s="49" t="s">
        <v>374</v>
      </c>
      <c r="F764" s="49" t="s">
        <v>375</v>
      </c>
      <c r="G764" s="48">
        <v>932253</v>
      </c>
      <c r="H764" s="48">
        <v>932253</v>
      </c>
      <c r="I764" s="48">
        <v>895127</v>
      </c>
      <c r="J764" s="48">
        <v>0</v>
      </c>
      <c r="K764" s="48">
        <v>0</v>
      </c>
      <c r="L764" s="48">
        <v>0</v>
      </c>
      <c r="M764" s="48">
        <v>371328.25</v>
      </c>
      <c r="N764" s="48">
        <v>371328.25</v>
      </c>
      <c r="O764" s="48">
        <v>560924.75</v>
      </c>
      <c r="P764" s="102">
        <f t="shared" si="24"/>
        <v>0.39831274342909062</v>
      </c>
      <c r="Q764" s="71"/>
      <c r="R764" s="71"/>
      <c r="S764" s="72"/>
      <c r="T764" s="72"/>
      <c r="U764" s="72"/>
      <c r="V764" s="72"/>
      <c r="W764" s="72"/>
      <c r="X764" s="73"/>
    </row>
    <row r="765" spans="1:24" ht="14.4" x14ac:dyDescent="0.2">
      <c r="A765" s="107" t="s">
        <v>704</v>
      </c>
      <c r="B765" s="107" t="s">
        <v>705</v>
      </c>
      <c r="C765" s="98" t="str">
        <f t="shared" si="23"/>
        <v>21375108 CASA DE LA CULTURA DE PUNTARENAS</v>
      </c>
      <c r="D765" s="49" t="s">
        <v>686</v>
      </c>
      <c r="E765" s="49" t="s">
        <v>385</v>
      </c>
      <c r="F765" s="49" t="s">
        <v>377</v>
      </c>
      <c r="G765" s="48">
        <v>804196</v>
      </c>
      <c r="H765" s="48">
        <v>804196</v>
      </c>
      <c r="I765" s="48">
        <v>772170</v>
      </c>
      <c r="J765" s="48">
        <v>0</v>
      </c>
      <c r="K765" s="48">
        <v>0</v>
      </c>
      <c r="L765" s="48">
        <v>0</v>
      </c>
      <c r="M765" s="48">
        <v>320321.62</v>
      </c>
      <c r="N765" s="48">
        <v>320321.62</v>
      </c>
      <c r="O765" s="48">
        <v>483874.38</v>
      </c>
      <c r="P765" s="102">
        <f t="shared" si="24"/>
        <v>0.39831287397599591</v>
      </c>
      <c r="Q765" s="71"/>
      <c r="R765" s="71"/>
      <c r="S765" s="72"/>
      <c r="T765" s="72"/>
      <c r="U765" s="72"/>
      <c r="V765" s="72"/>
      <c r="W765" s="72"/>
      <c r="X765" s="73"/>
    </row>
    <row r="766" spans="1:24" ht="14.4" x14ac:dyDescent="0.2">
      <c r="A766" s="107" t="s">
        <v>704</v>
      </c>
      <c r="B766" s="107" t="s">
        <v>705</v>
      </c>
      <c r="C766" s="98" t="str">
        <f t="shared" si="23"/>
        <v>21375108 CASA DE LA CULTURA DE PUNTARENAS</v>
      </c>
      <c r="D766" s="49" t="s">
        <v>686</v>
      </c>
      <c r="E766" s="49" t="s">
        <v>406</v>
      </c>
      <c r="F766" s="49" t="s">
        <v>398</v>
      </c>
      <c r="G766" s="48">
        <v>128057</v>
      </c>
      <c r="H766" s="48">
        <v>128057</v>
      </c>
      <c r="I766" s="48">
        <v>122957</v>
      </c>
      <c r="J766" s="48">
        <v>0</v>
      </c>
      <c r="K766" s="48">
        <v>0</v>
      </c>
      <c r="L766" s="48">
        <v>0</v>
      </c>
      <c r="M766" s="48">
        <v>51006.63</v>
      </c>
      <c r="N766" s="48">
        <v>51006.63</v>
      </c>
      <c r="O766" s="48">
        <v>77050.37</v>
      </c>
      <c r="P766" s="102">
        <f t="shared" si="24"/>
        <v>0.3983119235965234</v>
      </c>
      <c r="Q766" s="71"/>
      <c r="R766" s="71"/>
      <c r="S766" s="72"/>
      <c r="T766" s="72"/>
      <c r="U766" s="72"/>
      <c r="V766" s="72"/>
      <c r="W766" s="72"/>
      <c r="X766" s="73"/>
    </row>
    <row r="767" spans="1:24" ht="14.4" x14ac:dyDescent="0.2">
      <c r="A767" s="107" t="s">
        <v>704</v>
      </c>
      <c r="B767" s="107" t="s">
        <v>705</v>
      </c>
      <c r="C767" s="98" t="str">
        <f t="shared" si="23"/>
        <v>21375108 CASA DE LA CULTURA DE PUNTARENAS</v>
      </c>
      <c r="D767" s="49" t="s">
        <v>686</v>
      </c>
      <c r="E767" s="49" t="s">
        <v>608</v>
      </c>
      <c r="F767" s="49" t="s">
        <v>609</v>
      </c>
      <c r="G767" s="48">
        <v>500000</v>
      </c>
      <c r="H767" s="48">
        <v>500000</v>
      </c>
      <c r="I767" s="48">
        <v>500000</v>
      </c>
      <c r="J767" s="48">
        <v>0</v>
      </c>
      <c r="K767" s="48">
        <v>0</v>
      </c>
      <c r="L767" s="48">
        <v>0</v>
      </c>
      <c r="M767" s="48">
        <v>0</v>
      </c>
      <c r="N767" s="48">
        <v>0</v>
      </c>
      <c r="O767" s="48">
        <v>500000</v>
      </c>
      <c r="P767" s="102">
        <f t="shared" si="24"/>
        <v>0</v>
      </c>
      <c r="Q767" s="71"/>
      <c r="R767" s="71"/>
      <c r="S767" s="72"/>
      <c r="T767" s="72"/>
      <c r="U767" s="72"/>
      <c r="V767" s="72"/>
      <c r="W767" s="72"/>
      <c r="X767" s="73"/>
    </row>
    <row r="768" spans="1:24" ht="14.4" x14ac:dyDescent="0.2">
      <c r="A768" s="107" t="s">
        <v>704</v>
      </c>
      <c r="B768" s="107" t="s">
        <v>705</v>
      </c>
      <c r="C768" s="98" t="str">
        <f t="shared" si="23"/>
        <v>21375108 CASA DE LA CULTURA DE PUNTARENAS</v>
      </c>
      <c r="D768" s="49" t="s">
        <v>686</v>
      </c>
      <c r="E768" s="49" t="s">
        <v>612</v>
      </c>
      <c r="F768" s="49" t="s">
        <v>613</v>
      </c>
      <c r="G768" s="48">
        <v>500000</v>
      </c>
      <c r="H768" s="48">
        <v>500000</v>
      </c>
      <c r="I768" s="48">
        <v>500000</v>
      </c>
      <c r="J768" s="48">
        <v>0</v>
      </c>
      <c r="K768" s="48">
        <v>0</v>
      </c>
      <c r="L768" s="48">
        <v>0</v>
      </c>
      <c r="M768" s="48">
        <v>0</v>
      </c>
      <c r="N768" s="48">
        <v>0</v>
      </c>
      <c r="O768" s="48">
        <v>500000</v>
      </c>
      <c r="P768" s="102">
        <f t="shared" si="24"/>
        <v>0</v>
      </c>
      <c r="Q768" s="71"/>
      <c r="R768" s="71"/>
      <c r="S768" s="72"/>
      <c r="T768" s="72"/>
      <c r="U768" s="72"/>
      <c r="V768" s="72"/>
      <c r="W768" s="72"/>
      <c r="X768" s="73"/>
    </row>
    <row r="769" spans="1:24" ht="14.4" x14ac:dyDescent="0.2">
      <c r="A769" s="107" t="s">
        <v>704</v>
      </c>
      <c r="B769" s="107" t="s">
        <v>705</v>
      </c>
      <c r="C769" s="98" t="str">
        <f t="shared" si="23"/>
        <v>21375108 CASA DE LA CULTURA DE PUNTARENAS</v>
      </c>
      <c r="D769" s="49" t="s">
        <v>690</v>
      </c>
      <c r="E769" s="49" t="s">
        <v>336</v>
      </c>
      <c r="F769" s="49" t="s">
        <v>337</v>
      </c>
      <c r="G769" s="48">
        <v>18000000</v>
      </c>
      <c r="H769" s="48">
        <v>18000000</v>
      </c>
      <c r="I769" s="48">
        <v>18000000</v>
      </c>
      <c r="J769" s="48">
        <v>0</v>
      </c>
      <c r="K769" s="48">
        <v>0</v>
      </c>
      <c r="L769" s="48">
        <v>0</v>
      </c>
      <c r="M769" s="48">
        <v>0</v>
      </c>
      <c r="N769" s="48">
        <v>0</v>
      </c>
      <c r="O769" s="48">
        <v>18000000</v>
      </c>
      <c r="P769" s="102">
        <f t="shared" si="24"/>
        <v>0</v>
      </c>
      <c r="Q769" s="71"/>
      <c r="R769" s="71"/>
      <c r="S769" s="72"/>
      <c r="T769" s="72"/>
      <c r="U769" s="72"/>
      <c r="V769" s="72"/>
      <c r="W769" s="72"/>
      <c r="X769" s="73"/>
    </row>
    <row r="770" spans="1:24" ht="14.4" x14ac:dyDescent="0.2">
      <c r="A770" s="107" t="s">
        <v>704</v>
      </c>
      <c r="B770" s="107" t="s">
        <v>705</v>
      </c>
      <c r="C770" s="98" t="str">
        <f t="shared" si="23"/>
        <v>21375108 CASA DE LA CULTURA DE PUNTARENAS</v>
      </c>
      <c r="D770" s="49" t="s">
        <v>690</v>
      </c>
      <c r="E770" s="49" t="s">
        <v>338</v>
      </c>
      <c r="F770" s="49" t="s">
        <v>339</v>
      </c>
      <c r="G770" s="48">
        <v>18000000</v>
      </c>
      <c r="H770" s="48">
        <v>18000000</v>
      </c>
      <c r="I770" s="48">
        <v>18000000</v>
      </c>
      <c r="J770" s="48">
        <v>0</v>
      </c>
      <c r="K770" s="48">
        <v>0</v>
      </c>
      <c r="L770" s="48">
        <v>0</v>
      </c>
      <c r="M770" s="48">
        <v>0</v>
      </c>
      <c r="N770" s="48">
        <v>0</v>
      </c>
      <c r="O770" s="48">
        <v>18000000</v>
      </c>
      <c r="P770" s="102">
        <f t="shared" si="24"/>
        <v>0</v>
      </c>
      <c r="Q770" s="71"/>
      <c r="R770" s="71"/>
      <c r="S770" s="72"/>
      <c r="T770" s="72"/>
      <c r="U770" s="72"/>
      <c r="V770" s="72"/>
      <c r="W770" s="72"/>
      <c r="X770" s="73"/>
    </row>
    <row r="771" spans="1:24" ht="14.4" x14ac:dyDescent="0.2">
      <c r="A771" s="107" t="s">
        <v>704</v>
      </c>
      <c r="B771" s="107" t="s">
        <v>705</v>
      </c>
      <c r="C771" s="98" t="str">
        <f t="shared" si="23"/>
        <v>21375108 CASA DE LA CULTURA DE PUNTARENAS</v>
      </c>
      <c r="D771" s="49" t="s">
        <v>690</v>
      </c>
      <c r="E771" s="49" t="s">
        <v>344</v>
      </c>
      <c r="F771" s="49" t="s">
        <v>345</v>
      </c>
      <c r="G771" s="48">
        <v>16000000</v>
      </c>
      <c r="H771" s="48">
        <v>16000000</v>
      </c>
      <c r="I771" s="48">
        <v>16000000</v>
      </c>
      <c r="J771" s="48">
        <v>0</v>
      </c>
      <c r="K771" s="48">
        <v>0</v>
      </c>
      <c r="L771" s="48">
        <v>0</v>
      </c>
      <c r="M771" s="48">
        <v>0</v>
      </c>
      <c r="N771" s="48">
        <v>0</v>
      </c>
      <c r="O771" s="48">
        <v>16000000</v>
      </c>
      <c r="P771" s="102">
        <f t="shared" si="24"/>
        <v>0</v>
      </c>
      <c r="Q771" s="71"/>
      <c r="R771" s="71"/>
      <c r="S771" s="72"/>
      <c r="T771" s="72"/>
      <c r="U771" s="72"/>
      <c r="V771" s="72"/>
      <c r="W771" s="72"/>
      <c r="X771" s="73"/>
    </row>
    <row r="772" spans="1:24" ht="14.4" x14ac:dyDescent="0.2">
      <c r="A772" s="107" t="s">
        <v>704</v>
      </c>
      <c r="B772" s="107" t="s">
        <v>705</v>
      </c>
      <c r="C772" s="99" t="str">
        <f t="shared" si="23"/>
        <v>21375108 CASA DE LA CULTURA DE PUNTARENAS</v>
      </c>
      <c r="D772" s="49" t="s">
        <v>690</v>
      </c>
      <c r="E772" s="49" t="s">
        <v>350</v>
      </c>
      <c r="F772" s="49" t="s">
        <v>351</v>
      </c>
      <c r="G772" s="48">
        <v>2000000</v>
      </c>
      <c r="H772" s="48">
        <v>2000000</v>
      </c>
      <c r="I772" s="48">
        <v>2000000</v>
      </c>
      <c r="J772" s="48">
        <v>0</v>
      </c>
      <c r="K772" s="48">
        <v>0</v>
      </c>
      <c r="L772" s="48">
        <v>0</v>
      </c>
      <c r="M772" s="48">
        <v>0</v>
      </c>
      <c r="N772" s="48">
        <v>0</v>
      </c>
      <c r="O772" s="48">
        <v>2000000</v>
      </c>
      <c r="P772" s="104">
        <f t="shared" si="24"/>
        <v>0</v>
      </c>
      <c r="Q772" s="71"/>
      <c r="R772" s="71"/>
      <c r="S772" s="72"/>
      <c r="T772" s="72"/>
      <c r="U772" s="72"/>
      <c r="V772" s="72"/>
      <c r="W772" s="72"/>
      <c r="X772" s="73"/>
    </row>
    <row r="773" spans="1:24" ht="14.4" x14ac:dyDescent="0.2">
      <c r="A773" s="66" t="s">
        <v>706</v>
      </c>
      <c r="B773" s="66" t="s">
        <v>707</v>
      </c>
      <c r="C773" s="98" t="str">
        <f t="shared" si="23"/>
        <v>21375300 DIRECCIÓN DE GESTIÓN SOCIOCULTURAL</v>
      </c>
      <c r="D773" s="105" t="s">
        <v>686</v>
      </c>
      <c r="E773" s="66" t="s">
        <v>687</v>
      </c>
      <c r="F773" s="66" t="s">
        <v>687</v>
      </c>
      <c r="G773" s="67">
        <v>2469432468</v>
      </c>
      <c r="H773" s="67">
        <v>2469432468</v>
      </c>
      <c r="I773" s="48">
        <v>2282077682.1399999</v>
      </c>
      <c r="J773" s="48">
        <v>175313030.34</v>
      </c>
      <c r="K773" s="48">
        <v>167209588.80000001</v>
      </c>
      <c r="L773" s="48">
        <v>8305414.9100000001</v>
      </c>
      <c r="M773" s="67">
        <v>1091262258.4400001</v>
      </c>
      <c r="N773" s="67">
        <v>1048933748.36</v>
      </c>
      <c r="O773" s="67">
        <v>1027342175.51</v>
      </c>
      <c r="P773" s="103">
        <f t="shared" si="24"/>
        <v>0.44190811961090648</v>
      </c>
      <c r="Q773" s="71"/>
      <c r="R773" s="71"/>
      <c r="S773" s="72"/>
      <c r="T773" s="72"/>
      <c r="U773" s="72"/>
      <c r="V773" s="72"/>
      <c r="W773" s="72"/>
      <c r="X773" s="73"/>
    </row>
    <row r="774" spans="1:24" ht="14.4" x14ac:dyDescent="0.2">
      <c r="A774" s="107" t="s">
        <v>706</v>
      </c>
      <c r="B774" s="107" t="s">
        <v>781</v>
      </c>
      <c r="C774" s="98" t="str">
        <f t="shared" ref="C774:C837" si="25">+CONCATENATE(A774," ",B774)</f>
        <v>21375300 Dirección de Gestión  Sociocultural</v>
      </c>
      <c r="D774" s="49" t="s">
        <v>686</v>
      </c>
      <c r="E774" s="49" t="s">
        <v>10</v>
      </c>
      <c r="F774" s="49" t="s">
        <v>11</v>
      </c>
      <c r="G774" s="48">
        <v>952863293</v>
      </c>
      <c r="H774" s="48">
        <v>952863293</v>
      </c>
      <c r="I774" s="48">
        <v>914023450</v>
      </c>
      <c r="J774" s="48">
        <v>0</v>
      </c>
      <c r="K774" s="48">
        <v>37376504.799999997</v>
      </c>
      <c r="L774" s="48">
        <v>0</v>
      </c>
      <c r="M774" s="48">
        <v>464659657.42000002</v>
      </c>
      <c r="N774" s="48">
        <v>464659657.42000002</v>
      </c>
      <c r="O774" s="48">
        <v>450827130.77999997</v>
      </c>
      <c r="P774" s="102">
        <f t="shared" ref="P774:P837" si="26">+IFERROR(M774/H774,0)</f>
        <v>0.4876456684117435</v>
      </c>
      <c r="Q774" s="71"/>
      <c r="R774" s="71"/>
      <c r="S774" s="72"/>
      <c r="T774" s="72"/>
      <c r="U774" s="72"/>
      <c r="V774" s="72"/>
      <c r="W774" s="72"/>
      <c r="X774" s="73"/>
    </row>
    <row r="775" spans="1:24" ht="14.4" x14ac:dyDescent="0.2">
      <c r="A775" s="107" t="s">
        <v>706</v>
      </c>
      <c r="B775" s="107" t="s">
        <v>781</v>
      </c>
      <c r="C775" s="98" t="str">
        <f t="shared" si="25"/>
        <v>21375300 Dirección de Gestión  Sociocultural</v>
      </c>
      <c r="D775" s="49" t="s">
        <v>686</v>
      </c>
      <c r="E775" s="49" t="s">
        <v>12</v>
      </c>
      <c r="F775" s="49" t="s">
        <v>13</v>
      </c>
      <c r="G775" s="48">
        <v>504055512</v>
      </c>
      <c r="H775" s="48">
        <v>501555512</v>
      </c>
      <c r="I775" s="48">
        <v>473946260</v>
      </c>
      <c r="J775" s="48">
        <v>0</v>
      </c>
      <c r="K775" s="48">
        <v>0</v>
      </c>
      <c r="L775" s="48">
        <v>0</v>
      </c>
      <c r="M775" s="48">
        <v>238066623.69999999</v>
      </c>
      <c r="N775" s="48">
        <v>238066623.69999999</v>
      </c>
      <c r="O775" s="48">
        <v>263488888.30000001</v>
      </c>
      <c r="P775" s="102">
        <f t="shared" si="26"/>
        <v>0.47465657938976052</v>
      </c>
      <c r="Q775" s="71"/>
      <c r="R775" s="71"/>
      <c r="S775" s="72"/>
      <c r="T775" s="72"/>
      <c r="U775" s="72"/>
      <c r="V775" s="72"/>
      <c r="W775" s="72"/>
      <c r="X775" s="73"/>
    </row>
    <row r="776" spans="1:24" ht="14.4" x14ac:dyDescent="0.2">
      <c r="A776" s="107" t="s">
        <v>706</v>
      </c>
      <c r="B776" s="107" t="s">
        <v>781</v>
      </c>
      <c r="C776" s="98" t="str">
        <f t="shared" si="25"/>
        <v>21375300 Dirección de Gestión  Sociocultural</v>
      </c>
      <c r="D776" s="49" t="s">
        <v>686</v>
      </c>
      <c r="E776" s="49" t="s">
        <v>14</v>
      </c>
      <c r="F776" s="49" t="s">
        <v>15</v>
      </c>
      <c r="G776" s="48">
        <v>497055512</v>
      </c>
      <c r="H776" s="48">
        <v>497055512</v>
      </c>
      <c r="I776" s="48">
        <v>469446260</v>
      </c>
      <c r="J776" s="48">
        <v>0</v>
      </c>
      <c r="K776" s="48">
        <v>0</v>
      </c>
      <c r="L776" s="48">
        <v>0</v>
      </c>
      <c r="M776" s="48">
        <v>238066623.69999999</v>
      </c>
      <c r="N776" s="48">
        <v>238066623.69999999</v>
      </c>
      <c r="O776" s="48">
        <v>258988888.30000001</v>
      </c>
      <c r="P776" s="102">
        <f t="shared" si="26"/>
        <v>0.478953794802702</v>
      </c>
      <c r="Q776" s="71"/>
      <c r="R776" s="71"/>
      <c r="S776" s="72"/>
      <c r="T776" s="72"/>
      <c r="U776" s="72"/>
      <c r="V776" s="72"/>
      <c r="W776" s="72"/>
      <c r="X776" s="73"/>
    </row>
    <row r="777" spans="1:24" ht="14.4" x14ac:dyDescent="0.2">
      <c r="A777" s="107" t="s">
        <v>706</v>
      </c>
      <c r="B777" s="107" t="s">
        <v>781</v>
      </c>
      <c r="C777" s="98" t="str">
        <f t="shared" si="25"/>
        <v>21375300 Dirección de Gestión  Sociocultural</v>
      </c>
      <c r="D777" s="49" t="s">
        <v>686</v>
      </c>
      <c r="E777" s="49" t="s">
        <v>18</v>
      </c>
      <c r="F777" s="49" t="s">
        <v>19</v>
      </c>
      <c r="G777" s="48">
        <v>7000000</v>
      </c>
      <c r="H777" s="48">
        <v>4500000</v>
      </c>
      <c r="I777" s="48">
        <v>4500000</v>
      </c>
      <c r="J777" s="48">
        <v>0</v>
      </c>
      <c r="K777" s="48">
        <v>0</v>
      </c>
      <c r="L777" s="48">
        <v>0</v>
      </c>
      <c r="M777" s="48">
        <v>0</v>
      </c>
      <c r="N777" s="48">
        <v>0</v>
      </c>
      <c r="O777" s="48">
        <v>4500000</v>
      </c>
      <c r="P777" s="102">
        <f t="shared" si="26"/>
        <v>0</v>
      </c>
      <c r="Q777" s="71"/>
      <c r="R777" s="71"/>
      <c r="S777" s="72"/>
      <c r="T777" s="72"/>
      <c r="U777" s="72"/>
      <c r="V777" s="72"/>
      <c r="W777" s="72"/>
      <c r="X777" s="73"/>
    </row>
    <row r="778" spans="1:24" ht="14.4" x14ac:dyDescent="0.2">
      <c r="A778" s="107" t="s">
        <v>706</v>
      </c>
      <c r="B778" s="107" t="s">
        <v>781</v>
      </c>
      <c r="C778" s="98" t="str">
        <f t="shared" si="25"/>
        <v>21375300 Dirección de Gestión  Sociocultural</v>
      </c>
      <c r="D778" s="49" t="s">
        <v>686</v>
      </c>
      <c r="E778" s="49" t="s">
        <v>20</v>
      </c>
      <c r="F778" s="49" t="s">
        <v>21</v>
      </c>
      <c r="G778" s="48">
        <v>21200000</v>
      </c>
      <c r="H778" s="48">
        <v>23700000</v>
      </c>
      <c r="I778" s="48">
        <v>23700000</v>
      </c>
      <c r="J778" s="48">
        <v>0</v>
      </c>
      <c r="K778" s="48">
        <v>0</v>
      </c>
      <c r="L778" s="48">
        <v>0</v>
      </c>
      <c r="M778" s="48">
        <v>10485378.880000001</v>
      </c>
      <c r="N778" s="48">
        <v>10485378.880000001</v>
      </c>
      <c r="O778" s="48">
        <v>13214621.119999999</v>
      </c>
      <c r="P778" s="102">
        <f t="shared" si="26"/>
        <v>0.44242104978902957</v>
      </c>
      <c r="Q778" s="71"/>
      <c r="R778" s="71"/>
      <c r="S778" s="72"/>
      <c r="T778" s="72"/>
      <c r="U778" s="72"/>
      <c r="V778" s="72"/>
      <c r="W778" s="72"/>
      <c r="X778" s="73"/>
    </row>
    <row r="779" spans="1:24" ht="14.4" x14ac:dyDescent="0.2">
      <c r="A779" s="107" t="s">
        <v>706</v>
      </c>
      <c r="B779" s="107" t="s">
        <v>781</v>
      </c>
      <c r="C779" s="98" t="str">
        <f t="shared" si="25"/>
        <v>21375300 Dirección de Gestión  Sociocultural</v>
      </c>
      <c r="D779" s="49" t="s">
        <v>686</v>
      </c>
      <c r="E779" s="49" t="s">
        <v>22</v>
      </c>
      <c r="F779" s="49" t="s">
        <v>23</v>
      </c>
      <c r="G779" s="48">
        <v>21200000</v>
      </c>
      <c r="H779" s="48">
        <v>23700000</v>
      </c>
      <c r="I779" s="48">
        <v>23700000</v>
      </c>
      <c r="J779" s="48">
        <v>0</v>
      </c>
      <c r="K779" s="48">
        <v>0</v>
      </c>
      <c r="L779" s="48">
        <v>0</v>
      </c>
      <c r="M779" s="48">
        <v>10485378.880000001</v>
      </c>
      <c r="N779" s="48">
        <v>10485378.880000001</v>
      </c>
      <c r="O779" s="48">
        <v>13214621.119999999</v>
      </c>
      <c r="P779" s="102">
        <f t="shared" si="26"/>
        <v>0.44242104978902957</v>
      </c>
      <c r="Q779" s="71"/>
      <c r="R779" s="71"/>
      <c r="S779" s="72"/>
      <c r="T779" s="72"/>
      <c r="U779" s="72"/>
      <c r="V779" s="72"/>
      <c r="W779" s="72"/>
      <c r="X779" s="73"/>
    </row>
    <row r="780" spans="1:24" ht="14.4" x14ac:dyDescent="0.2">
      <c r="A780" s="107" t="s">
        <v>706</v>
      </c>
      <c r="B780" s="107" t="s">
        <v>781</v>
      </c>
      <c r="C780" s="98" t="str">
        <f t="shared" si="25"/>
        <v>21375300 Dirección de Gestión  Sociocultural</v>
      </c>
      <c r="D780" s="49" t="s">
        <v>686</v>
      </c>
      <c r="E780" s="49" t="s">
        <v>26</v>
      </c>
      <c r="F780" s="49" t="s">
        <v>27</v>
      </c>
      <c r="G780" s="48">
        <v>280909720</v>
      </c>
      <c r="H780" s="48">
        <v>280909720</v>
      </c>
      <c r="I780" s="48">
        <v>275109869</v>
      </c>
      <c r="J780" s="48">
        <v>0</v>
      </c>
      <c r="K780" s="48">
        <v>0</v>
      </c>
      <c r="L780" s="48">
        <v>0</v>
      </c>
      <c r="M780" s="48">
        <v>136125710.84</v>
      </c>
      <c r="N780" s="48">
        <v>136125710.84</v>
      </c>
      <c r="O780" s="48">
        <v>144784009.16</v>
      </c>
      <c r="P780" s="102">
        <f t="shared" si="26"/>
        <v>0.4845888239111128</v>
      </c>
      <c r="Q780" s="71"/>
      <c r="R780" s="71"/>
      <c r="S780" s="72"/>
      <c r="T780" s="72"/>
      <c r="U780" s="72"/>
      <c r="V780" s="72"/>
      <c r="W780" s="72"/>
      <c r="X780" s="73"/>
    </row>
    <row r="781" spans="1:24" ht="14.4" x14ac:dyDescent="0.2">
      <c r="A781" s="107" t="s">
        <v>706</v>
      </c>
      <c r="B781" s="107" t="s">
        <v>781</v>
      </c>
      <c r="C781" s="98" t="str">
        <f t="shared" si="25"/>
        <v>21375300 Dirección de Gestión  Sociocultural</v>
      </c>
      <c r="D781" s="49" t="s">
        <v>686</v>
      </c>
      <c r="E781" s="49" t="s">
        <v>28</v>
      </c>
      <c r="F781" s="49" t="s">
        <v>29</v>
      </c>
      <c r="G781" s="48">
        <v>73500000</v>
      </c>
      <c r="H781" s="48">
        <v>73500000</v>
      </c>
      <c r="I781" s="48">
        <v>73500000</v>
      </c>
      <c r="J781" s="48">
        <v>0</v>
      </c>
      <c r="K781" s="48">
        <v>0</v>
      </c>
      <c r="L781" s="48">
        <v>0</v>
      </c>
      <c r="M781" s="48">
        <v>35808770.789999999</v>
      </c>
      <c r="N781" s="48">
        <v>35808770.789999999</v>
      </c>
      <c r="O781" s="48">
        <v>37691229.210000001</v>
      </c>
      <c r="P781" s="102">
        <f t="shared" si="26"/>
        <v>0.48719416040816327</v>
      </c>
      <c r="Q781" s="71"/>
      <c r="R781" s="71"/>
      <c r="S781" s="72"/>
      <c r="T781" s="72"/>
      <c r="U781" s="72"/>
      <c r="V781" s="72"/>
      <c r="W781" s="72"/>
      <c r="X781" s="73"/>
    </row>
    <row r="782" spans="1:24" ht="14.4" x14ac:dyDescent="0.2">
      <c r="A782" s="107" t="s">
        <v>706</v>
      </c>
      <c r="B782" s="107" t="s">
        <v>781</v>
      </c>
      <c r="C782" s="98" t="str">
        <f t="shared" si="25"/>
        <v>21375300 Dirección de Gestión  Sociocultural</v>
      </c>
      <c r="D782" s="49" t="s">
        <v>686</v>
      </c>
      <c r="E782" s="49" t="s">
        <v>30</v>
      </c>
      <c r="F782" s="49" t="s">
        <v>31</v>
      </c>
      <c r="G782" s="48">
        <v>76184880</v>
      </c>
      <c r="H782" s="48">
        <v>76184880</v>
      </c>
      <c r="I782" s="48">
        <v>76184880</v>
      </c>
      <c r="J782" s="48">
        <v>0</v>
      </c>
      <c r="K782" s="48">
        <v>0</v>
      </c>
      <c r="L782" s="48">
        <v>0</v>
      </c>
      <c r="M782" s="48">
        <v>43504311.229999997</v>
      </c>
      <c r="N782" s="48">
        <v>43504311.229999997</v>
      </c>
      <c r="O782" s="48">
        <v>32680568.77</v>
      </c>
      <c r="P782" s="102">
        <f t="shared" si="26"/>
        <v>0.57103602748996907</v>
      </c>
      <c r="Q782" s="71"/>
      <c r="R782" s="71"/>
      <c r="S782" s="72"/>
      <c r="T782" s="72"/>
      <c r="U782" s="72"/>
      <c r="V782" s="72"/>
      <c r="W782" s="72"/>
      <c r="X782" s="73"/>
    </row>
    <row r="783" spans="1:24" ht="14.4" x14ac:dyDescent="0.2">
      <c r="A783" s="107" t="s">
        <v>706</v>
      </c>
      <c r="B783" s="107" t="s">
        <v>781</v>
      </c>
      <c r="C783" s="98" t="str">
        <f t="shared" si="25"/>
        <v>21375300 Dirección de Gestión  Sociocultural</v>
      </c>
      <c r="D783" s="49" t="s">
        <v>686</v>
      </c>
      <c r="E783" s="49" t="s">
        <v>32</v>
      </c>
      <c r="F783" s="49" t="s">
        <v>33</v>
      </c>
      <c r="G783" s="48">
        <v>60752479</v>
      </c>
      <c r="H783" s="48">
        <v>60752479</v>
      </c>
      <c r="I783" s="48">
        <v>58452628</v>
      </c>
      <c r="J783" s="48">
        <v>0</v>
      </c>
      <c r="K783" s="48">
        <v>0</v>
      </c>
      <c r="L783" s="48">
        <v>0</v>
      </c>
      <c r="M783" s="48">
        <v>932185.88</v>
      </c>
      <c r="N783" s="48">
        <v>932185.88</v>
      </c>
      <c r="O783" s="48">
        <v>59820293.119999997</v>
      </c>
      <c r="P783" s="102">
        <f t="shared" si="26"/>
        <v>1.5343997402970173E-2</v>
      </c>
      <c r="Q783" s="71"/>
      <c r="R783" s="71"/>
      <c r="S783" s="72"/>
      <c r="T783" s="72"/>
      <c r="U783" s="72"/>
      <c r="V783" s="72"/>
      <c r="W783" s="72"/>
      <c r="X783" s="73"/>
    </row>
    <row r="784" spans="1:24" ht="14.4" x14ac:dyDescent="0.2">
      <c r="A784" s="107" t="s">
        <v>706</v>
      </c>
      <c r="B784" s="107" t="s">
        <v>781</v>
      </c>
      <c r="C784" s="98" t="str">
        <f t="shared" si="25"/>
        <v>21375300 Dirección de Gestión  Sociocultural</v>
      </c>
      <c r="D784" s="49" t="s">
        <v>686</v>
      </c>
      <c r="E784" s="49" t="s">
        <v>34</v>
      </c>
      <c r="F784" s="49" t="s">
        <v>35</v>
      </c>
      <c r="G784" s="48">
        <v>50172361</v>
      </c>
      <c r="H784" s="48">
        <v>50172361</v>
      </c>
      <c r="I784" s="48">
        <v>46672361</v>
      </c>
      <c r="J784" s="48">
        <v>0</v>
      </c>
      <c r="K784" s="48">
        <v>0</v>
      </c>
      <c r="L784" s="48">
        <v>0</v>
      </c>
      <c r="M784" s="48">
        <v>45299595.289999999</v>
      </c>
      <c r="N784" s="48">
        <v>45299595.289999999</v>
      </c>
      <c r="O784" s="48">
        <v>4872765.71</v>
      </c>
      <c r="P784" s="102">
        <f t="shared" si="26"/>
        <v>0.90287948159346132</v>
      </c>
      <c r="Q784" s="71"/>
      <c r="R784" s="71"/>
      <c r="S784" s="72"/>
      <c r="T784" s="72"/>
      <c r="U784" s="72"/>
      <c r="V784" s="72"/>
      <c r="W784" s="72"/>
      <c r="X784" s="73"/>
    </row>
    <row r="785" spans="1:24" ht="14.4" x14ac:dyDescent="0.2">
      <c r="A785" s="107" t="s">
        <v>706</v>
      </c>
      <c r="B785" s="107" t="s">
        <v>781</v>
      </c>
      <c r="C785" s="98" t="str">
        <f t="shared" si="25"/>
        <v>21375300 Dirección de Gestión  Sociocultural</v>
      </c>
      <c r="D785" s="49" t="s">
        <v>686</v>
      </c>
      <c r="E785" s="49" t="s">
        <v>36</v>
      </c>
      <c r="F785" s="49" t="s">
        <v>37</v>
      </c>
      <c r="G785" s="48">
        <v>20300000</v>
      </c>
      <c r="H785" s="48">
        <v>20300000</v>
      </c>
      <c r="I785" s="48">
        <v>20300000</v>
      </c>
      <c r="J785" s="48">
        <v>0</v>
      </c>
      <c r="K785" s="48">
        <v>0</v>
      </c>
      <c r="L785" s="48">
        <v>0</v>
      </c>
      <c r="M785" s="48">
        <v>10580847.65</v>
      </c>
      <c r="N785" s="48">
        <v>10580847.65</v>
      </c>
      <c r="O785" s="48">
        <v>9719152.3499999996</v>
      </c>
      <c r="P785" s="102">
        <f t="shared" si="26"/>
        <v>0.52122402216748775</v>
      </c>
      <c r="Q785" s="71"/>
      <c r="R785" s="71"/>
      <c r="S785" s="72"/>
      <c r="T785" s="72"/>
      <c r="U785" s="72"/>
      <c r="V785" s="72"/>
      <c r="W785" s="72"/>
      <c r="X785" s="73"/>
    </row>
    <row r="786" spans="1:24" ht="14.4" x14ac:dyDescent="0.2">
      <c r="A786" s="107" t="s">
        <v>706</v>
      </c>
      <c r="B786" s="107" t="s">
        <v>781</v>
      </c>
      <c r="C786" s="98" t="str">
        <f t="shared" si="25"/>
        <v>21375300 Dirección de Gestión  Sociocultural</v>
      </c>
      <c r="D786" s="49" t="s">
        <v>686</v>
      </c>
      <c r="E786" s="49" t="s">
        <v>38</v>
      </c>
      <c r="F786" s="49" t="s">
        <v>39</v>
      </c>
      <c r="G786" s="48">
        <v>72715104</v>
      </c>
      <c r="H786" s="48">
        <v>72715104</v>
      </c>
      <c r="I786" s="48">
        <v>70023202</v>
      </c>
      <c r="J786" s="48">
        <v>0</v>
      </c>
      <c r="K786" s="48">
        <v>18464464.199999999</v>
      </c>
      <c r="L786" s="48">
        <v>0</v>
      </c>
      <c r="M786" s="48">
        <v>39707619</v>
      </c>
      <c r="N786" s="48">
        <v>39707619</v>
      </c>
      <c r="O786" s="48">
        <v>14543020.800000001</v>
      </c>
      <c r="P786" s="102">
        <f t="shared" si="26"/>
        <v>0.54607112987145012</v>
      </c>
      <c r="Q786" s="71"/>
      <c r="R786" s="71"/>
      <c r="S786" s="72"/>
      <c r="T786" s="72"/>
      <c r="U786" s="72"/>
      <c r="V786" s="72"/>
      <c r="W786" s="72"/>
      <c r="X786" s="73"/>
    </row>
    <row r="787" spans="1:24" ht="14.4" x14ac:dyDescent="0.2">
      <c r="A787" s="107" t="s">
        <v>706</v>
      </c>
      <c r="B787" s="107" t="s">
        <v>781</v>
      </c>
      <c r="C787" s="98" t="str">
        <f t="shared" si="25"/>
        <v>21375300 Dirección de Gestión  Sociocultural</v>
      </c>
      <c r="D787" s="49" t="s">
        <v>686</v>
      </c>
      <c r="E787" s="49" t="s">
        <v>50</v>
      </c>
      <c r="F787" s="49" t="s">
        <v>41</v>
      </c>
      <c r="G787" s="48">
        <v>68986124</v>
      </c>
      <c r="H787" s="48">
        <v>68986124</v>
      </c>
      <c r="I787" s="48">
        <v>66432268</v>
      </c>
      <c r="J787" s="48">
        <v>0</v>
      </c>
      <c r="K787" s="48">
        <v>17535569.199999999</v>
      </c>
      <c r="L787" s="48">
        <v>0</v>
      </c>
      <c r="M787" s="48">
        <v>37653330</v>
      </c>
      <c r="N787" s="48">
        <v>37653330</v>
      </c>
      <c r="O787" s="48">
        <v>13797224.800000001</v>
      </c>
      <c r="P787" s="102">
        <f t="shared" si="26"/>
        <v>0.54581019800445663</v>
      </c>
      <c r="Q787" s="71"/>
      <c r="R787" s="71"/>
      <c r="S787" s="72"/>
      <c r="T787" s="72"/>
      <c r="U787" s="72"/>
      <c r="V787" s="72"/>
      <c r="W787" s="72"/>
      <c r="X787" s="73"/>
    </row>
    <row r="788" spans="1:24" ht="14.4" x14ac:dyDescent="0.2">
      <c r="A788" s="107" t="s">
        <v>706</v>
      </c>
      <c r="B788" s="107" t="s">
        <v>781</v>
      </c>
      <c r="C788" s="98" t="str">
        <f t="shared" si="25"/>
        <v>21375300 Dirección de Gestión  Sociocultural</v>
      </c>
      <c r="D788" s="49" t="s">
        <v>686</v>
      </c>
      <c r="E788" s="49" t="s">
        <v>71</v>
      </c>
      <c r="F788" s="49" t="s">
        <v>62</v>
      </c>
      <c r="G788" s="48">
        <v>3728980</v>
      </c>
      <c r="H788" s="48">
        <v>3728980</v>
      </c>
      <c r="I788" s="48">
        <v>3590934</v>
      </c>
      <c r="J788" s="48">
        <v>0</v>
      </c>
      <c r="K788" s="48">
        <v>928895</v>
      </c>
      <c r="L788" s="48">
        <v>0</v>
      </c>
      <c r="M788" s="48">
        <v>2054289</v>
      </c>
      <c r="N788" s="48">
        <v>2054289</v>
      </c>
      <c r="O788" s="48">
        <v>745796</v>
      </c>
      <c r="P788" s="102">
        <f t="shared" si="26"/>
        <v>0.5508983689909841</v>
      </c>
      <c r="Q788" s="71"/>
      <c r="R788" s="71"/>
      <c r="S788" s="72"/>
      <c r="T788" s="72"/>
      <c r="U788" s="72"/>
      <c r="V788" s="72"/>
      <c r="W788" s="72"/>
      <c r="X788" s="73"/>
    </row>
    <row r="789" spans="1:24" ht="14.4" x14ac:dyDescent="0.2">
      <c r="A789" s="107" t="s">
        <v>706</v>
      </c>
      <c r="B789" s="107" t="s">
        <v>781</v>
      </c>
      <c r="C789" s="98" t="str">
        <f t="shared" si="25"/>
        <v>21375300 Dirección de Gestión  Sociocultural</v>
      </c>
      <c r="D789" s="49" t="s">
        <v>686</v>
      </c>
      <c r="E789" s="49" t="s">
        <v>83</v>
      </c>
      <c r="F789" s="49" t="s">
        <v>84</v>
      </c>
      <c r="G789" s="48">
        <v>73982957</v>
      </c>
      <c r="H789" s="48">
        <v>73982957</v>
      </c>
      <c r="I789" s="48">
        <v>71244119</v>
      </c>
      <c r="J789" s="48">
        <v>0</v>
      </c>
      <c r="K789" s="48">
        <v>18912040.600000001</v>
      </c>
      <c r="L789" s="48">
        <v>0</v>
      </c>
      <c r="M789" s="48">
        <v>40274325</v>
      </c>
      <c r="N789" s="48">
        <v>40274325</v>
      </c>
      <c r="O789" s="48">
        <v>14796591.4</v>
      </c>
      <c r="P789" s="102">
        <f t="shared" si="26"/>
        <v>0.54437301012448047</v>
      </c>
      <c r="Q789" s="71"/>
      <c r="R789" s="71"/>
      <c r="S789" s="72"/>
      <c r="T789" s="72"/>
      <c r="U789" s="72"/>
      <c r="V789" s="72"/>
      <c r="W789" s="72"/>
      <c r="X789" s="73"/>
    </row>
    <row r="790" spans="1:24" ht="14.4" x14ac:dyDescent="0.2">
      <c r="A790" s="107" t="s">
        <v>706</v>
      </c>
      <c r="B790" s="107" t="s">
        <v>781</v>
      </c>
      <c r="C790" s="98" t="str">
        <f t="shared" si="25"/>
        <v>21375300 Dirección de Gestión  Sociocultural</v>
      </c>
      <c r="D790" s="49" t="s">
        <v>686</v>
      </c>
      <c r="E790" s="49" t="s">
        <v>95</v>
      </c>
      <c r="F790" s="49" t="s">
        <v>86</v>
      </c>
      <c r="G790" s="48">
        <v>40422140</v>
      </c>
      <c r="H790" s="48">
        <v>40422140</v>
      </c>
      <c r="I790" s="48">
        <v>38925719</v>
      </c>
      <c r="J790" s="48">
        <v>0</v>
      </c>
      <c r="K790" s="48">
        <v>10276230</v>
      </c>
      <c r="L790" s="48">
        <v>0</v>
      </c>
      <c r="M790" s="48">
        <v>22061482</v>
      </c>
      <c r="N790" s="48">
        <v>22061482</v>
      </c>
      <c r="O790" s="48">
        <v>8084428</v>
      </c>
      <c r="P790" s="102">
        <f t="shared" si="26"/>
        <v>0.54577719042089312</v>
      </c>
      <c r="Q790" s="71"/>
      <c r="R790" s="71"/>
      <c r="S790" s="72"/>
      <c r="T790" s="72"/>
      <c r="U790" s="72"/>
      <c r="V790" s="72"/>
      <c r="W790" s="72"/>
      <c r="X790" s="73"/>
    </row>
    <row r="791" spans="1:24" ht="14.4" x14ac:dyDescent="0.2">
      <c r="A791" s="107" t="s">
        <v>706</v>
      </c>
      <c r="B791" s="107" t="s">
        <v>781</v>
      </c>
      <c r="C791" s="98" t="str">
        <f t="shared" si="25"/>
        <v>21375300 Dirección de Gestión  Sociocultural</v>
      </c>
      <c r="D791" s="49" t="s">
        <v>686</v>
      </c>
      <c r="E791" s="49" t="s">
        <v>116</v>
      </c>
      <c r="F791" s="49" t="s">
        <v>107</v>
      </c>
      <c r="G791" s="48">
        <v>22373878</v>
      </c>
      <c r="H791" s="48">
        <v>22373878</v>
      </c>
      <c r="I791" s="48">
        <v>21545600</v>
      </c>
      <c r="J791" s="48">
        <v>0</v>
      </c>
      <c r="K791" s="48">
        <v>5813124.4000000004</v>
      </c>
      <c r="L791" s="48">
        <v>0</v>
      </c>
      <c r="M791" s="48">
        <v>12085978</v>
      </c>
      <c r="N791" s="48">
        <v>12085978</v>
      </c>
      <c r="O791" s="48">
        <v>4474775.5999999996</v>
      </c>
      <c r="P791" s="102">
        <f t="shared" si="26"/>
        <v>0.54018252892949536</v>
      </c>
      <c r="Q791" s="71"/>
      <c r="R791" s="71"/>
      <c r="S791" s="72"/>
      <c r="T791" s="72"/>
      <c r="U791" s="72"/>
      <c r="V791" s="72"/>
      <c r="W791" s="72"/>
      <c r="X791" s="73"/>
    </row>
    <row r="792" spans="1:24" ht="14.4" x14ac:dyDescent="0.2">
      <c r="A792" s="107" t="s">
        <v>706</v>
      </c>
      <c r="B792" s="107" t="s">
        <v>781</v>
      </c>
      <c r="C792" s="98" t="str">
        <f t="shared" si="25"/>
        <v>21375300 Dirección de Gestión  Sociocultural</v>
      </c>
      <c r="D792" s="49" t="s">
        <v>686</v>
      </c>
      <c r="E792" s="49" t="s">
        <v>137</v>
      </c>
      <c r="F792" s="49" t="s">
        <v>128</v>
      </c>
      <c r="G792" s="48">
        <v>11186939</v>
      </c>
      <c r="H792" s="48">
        <v>11186939</v>
      </c>
      <c r="I792" s="48">
        <v>10772800</v>
      </c>
      <c r="J792" s="48">
        <v>0</v>
      </c>
      <c r="K792" s="48">
        <v>2822686.2</v>
      </c>
      <c r="L792" s="48">
        <v>0</v>
      </c>
      <c r="M792" s="48">
        <v>6126865</v>
      </c>
      <c r="N792" s="48">
        <v>6126865</v>
      </c>
      <c r="O792" s="48">
        <v>2237387.7999999998</v>
      </c>
      <c r="P792" s="102">
        <f t="shared" si="26"/>
        <v>0.54768020099153125</v>
      </c>
      <c r="Q792" s="71"/>
      <c r="R792" s="71"/>
      <c r="S792" s="72"/>
      <c r="T792" s="72"/>
      <c r="U792" s="72"/>
      <c r="V792" s="72"/>
      <c r="W792" s="72"/>
      <c r="X792" s="73"/>
    </row>
    <row r="793" spans="1:24" ht="14.4" x14ac:dyDescent="0.2">
      <c r="A793" s="107" t="s">
        <v>706</v>
      </c>
      <c r="B793" s="107" t="s">
        <v>781</v>
      </c>
      <c r="C793" s="98" t="str">
        <f t="shared" si="25"/>
        <v>21375300 Dirección de Gestión  Sociocultural</v>
      </c>
      <c r="D793" s="49" t="s">
        <v>686</v>
      </c>
      <c r="E793" s="49" t="s">
        <v>166</v>
      </c>
      <c r="F793" s="49" t="s">
        <v>167</v>
      </c>
      <c r="G793" s="48">
        <v>608819487</v>
      </c>
      <c r="H793" s="48">
        <v>608819487</v>
      </c>
      <c r="I793" s="48">
        <v>464783582.47000003</v>
      </c>
      <c r="J793" s="48">
        <v>9515923.6300000008</v>
      </c>
      <c r="K793" s="48">
        <v>104890015.06999999</v>
      </c>
      <c r="L793" s="48">
        <v>8192414.9100000001</v>
      </c>
      <c r="M793" s="48">
        <v>126963142.94</v>
      </c>
      <c r="N793" s="48">
        <v>116702730.91</v>
      </c>
      <c r="O793" s="48">
        <v>359257990.44999999</v>
      </c>
      <c r="P793" s="102">
        <f t="shared" si="26"/>
        <v>0.20853988029460035</v>
      </c>
      <c r="Q793" s="71"/>
      <c r="R793" s="71"/>
      <c r="S793" s="72"/>
      <c r="T793" s="72"/>
      <c r="U793" s="72"/>
      <c r="V793" s="72"/>
      <c r="W793" s="72"/>
      <c r="X793" s="73"/>
    </row>
    <row r="794" spans="1:24" ht="14.4" x14ac:dyDescent="0.2">
      <c r="A794" s="107" t="s">
        <v>706</v>
      </c>
      <c r="B794" s="107" t="s">
        <v>781</v>
      </c>
      <c r="C794" s="98" t="str">
        <f t="shared" si="25"/>
        <v>21375300 Dirección de Gestión  Sociocultural</v>
      </c>
      <c r="D794" s="49" t="s">
        <v>686</v>
      </c>
      <c r="E794" s="49" t="s">
        <v>168</v>
      </c>
      <c r="F794" s="49" t="s">
        <v>169</v>
      </c>
      <c r="G794" s="48">
        <v>8511662</v>
      </c>
      <c r="H794" s="48">
        <v>8511662</v>
      </c>
      <c r="I794" s="48">
        <v>6383746.5</v>
      </c>
      <c r="J794" s="48">
        <v>0</v>
      </c>
      <c r="K794" s="48">
        <v>2080679.28</v>
      </c>
      <c r="L794" s="48">
        <v>0</v>
      </c>
      <c r="M794" s="48">
        <v>3782614.92</v>
      </c>
      <c r="N794" s="48">
        <v>3782614.92</v>
      </c>
      <c r="O794" s="48">
        <v>2648367.7999999998</v>
      </c>
      <c r="P794" s="102">
        <f t="shared" si="26"/>
        <v>0.44440379798915886</v>
      </c>
      <c r="Q794" s="71"/>
      <c r="R794" s="71"/>
      <c r="S794" s="72"/>
      <c r="T794" s="72"/>
      <c r="U794" s="72"/>
      <c r="V794" s="72"/>
      <c r="W794" s="72"/>
      <c r="X794" s="73"/>
    </row>
    <row r="795" spans="1:24" ht="14.4" x14ac:dyDescent="0.2">
      <c r="A795" s="107" t="s">
        <v>706</v>
      </c>
      <c r="B795" s="107" t="s">
        <v>781</v>
      </c>
      <c r="C795" s="98" t="str">
        <f t="shared" si="25"/>
        <v>21375300 Dirección de Gestión  Sociocultural</v>
      </c>
      <c r="D795" s="49" t="s">
        <v>686</v>
      </c>
      <c r="E795" s="49" t="s">
        <v>174</v>
      </c>
      <c r="F795" s="49" t="s">
        <v>175</v>
      </c>
      <c r="G795" s="48">
        <v>8511662</v>
      </c>
      <c r="H795" s="48">
        <v>8511662</v>
      </c>
      <c r="I795" s="48">
        <v>6383746.5</v>
      </c>
      <c r="J795" s="48">
        <v>0</v>
      </c>
      <c r="K795" s="48">
        <v>2080679.28</v>
      </c>
      <c r="L795" s="48">
        <v>0</v>
      </c>
      <c r="M795" s="48">
        <v>3782614.92</v>
      </c>
      <c r="N795" s="48">
        <v>3782614.92</v>
      </c>
      <c r="O795" s="48">
        <v>2648367.7999999998</v>
      </c>
      <c r="P795" s="102">
        <f t="shared" si="26"/>
        <v>0.44440379798915886</v>
      </c>
      <c r="Q795" s="71"/>
      <c r="R795" s="71"/>
      <c r="S795" s="72"/>
      <c r="T795" s="72"/>
      <c r="U795" s="72"/>
      <c r="V795" s="72"/>
      <c r="W795" s="72"/>
      <c r="X795" s="73"/>
    </row>
    <row r="796" spans="1:24" ht="14.4" x14ac:dyDescent="0.2">
      <c r="A796" s="107" t="s">
        <v>706</v>
      </c>
      <c r="B796" s="107" t="s">
        <v>781</v>
      </c>
      <c r="C796" s="98" t="str">
        <f t="shared" si="25"/>
        <v>21375300 Dirección de Gestión  Sociocultural</v>
      </c>
      <c r="D796" s="49" t="s">
        <v>686</v>
      </c>
      <c r="E796" s="49" t="s">
        <v>180</v>
      </c>
      <c r="F796" s="49" t="s">
        <v>181</v>
      </c>
      <c r="G796" s="48">
        <v>21636000</v>
      </c>
      <c r="H796" s="48">
        <v>21636000</v>
      </c>
      <c r="I796" s="48">
        <v>14820333.289999999</v>
      </c>
      <c r="J796" s="48">
        <v>0</v>
      </c>
      <c r="K796" s="48">
        <v>2457992.33</v>
      </c>
      <c r="L796" s="48">
        <v>1500884.25</v>
      </c>
      <c r="M796" s="48">
        <v>9435123.4199999999</v>
      </c>
      <c r="N796" s="48">
        <v>9435123.4199999999</v>
      </c>
      <c r="O796" s="48">
        <v>8242000</v>
      </c>
      <c r="P796" s="102">
        <f t="shared" si="26"/>
        <v>0.43608446200776485</v>
      </c>
      <c r="Q796" s="71"/>
      <c r="R796" s="71"/>
      <c r="S796" s="72"/>
      <c r="T796" s="72"/>
      <c r="U796" s="72"/>
      <c r="V796" s="72"/>
      <c r="W796" s="72"/>
      <c r="X796" s="73"/>
    </row>
    <row r="797" spans="1:24" ht="14.4" x14ac:dyDescent="0.2">
      <c r="A797" s="107" t="s">
        <v>706</v>
      </c>
      <c r="B797" s="107" t="s">
        <v>781</v>
      </c>
      <c r="C797" s="98" t="str">
        <f t="shared" si="25"/>
        <v>21375300 Dirección de Gestión  Sociocultural</v>
      </c>
      <c r="D797" s="49" t="s">
        <v>686</v>
      </c>
      <c r="E797" s="49" t="s">
        <v>182</v>
      </c>
      <c r="F797" s="49" t="s">
        <v>183</v>
      </c>
      <c r="G797" s="48">
        <v>2142000</v>
      </c>
      <c r="H797" s="48">
        <v>2142000</v>
      </c>
      <c r="I797" s="48">
        <v>1961500</v>
      </c>
      <c r="J797" s="48">
        <v>0</v>
      </c>
      <c r="K797" s="48">
        <v>213166.56</v>
      </c>
      <c r="L797" s="48">
        <v>0</v>
      </c>
      <c r="M797" s="48">
        <v>1666833.44</v>
      </c>
      <c r="N797" s="48">
        <v>1666833.44</v>
      </c>
      <c r="O797" s="48">
        <v>262000</v>
      </c>
      <c r="P797" s="102">
        <f t="shared" si="26"/>
        <v>0.77816687208216617</v>
      </c>
      <c r="Q797" s="71"/>
      <c r="R797" s="71"/>
      <c r="S797" s="72"/>
      <c r="T797" s="72"/>
      <c r="U797" s="72"/>
      <c r="V797" s="72"/>
      <c r="W797" s="72"/>
      <c r="X797" s="73"/>
    </row>
    <row r="798" spans="1:24" ht="14.4" x14ac:dyDescent="0.2">
      <c r="A798" s="107" t="s">
        <v>706</v>
      </c>
      <c r="B798" s="107" t="s">
        <v>781</v>
      </c>
      <c r="C798" s="98" t="str">
        <f t="shared" si="25"/>
        <v>21375300 Dirección de Gestión  Sociocultural</v>
      </c>
      <c r="D798" s="49" t="s">
        <v>686</v>
      </c>
      <c r="E798" s="49" t="s">
        <v>184</v>
      </c>
      <c r="F798" s="49" t="s">
        <v>185</v>
      </c>
      <c r="G798" s="48">
        <v>6174000</v>
      </c>
      <c r="H798" s="48">
        <v>6174000</v>
      </c>
      <c r="I798" s="48">
        <v>4630500</v>
      </c>
      <c r="J798" s="48">
        <v>0</v>
      </c>
      <c r="K798" s="48">
        <v>546129</v>
      </c>
      <c r="L798" s="48">
        <v>0</v>
      </c>
      <c r="M798" s="48">
        <v>3283871</v>
      </c>
      <c r="N798" s="48">
        <v>3283871</v>
      </c>
      <c r="O798" s="48">
        <v>2344000</v>
      </c>
      <c r="P798" s="102">
        <f t="shared" si="26"/>
        <v>0.53188710722384192</v>
      </c>
      <c r="Q798" s="71"/>
      <c r="R798" s="71"/>
      <c r="S798" s="72"/>
      <c r="T798" s="72"/>
      <c r="U798" s="72"/>
      <c r="V798" s="72"/>
      <c r="W798" s="72"/>
      <c r="X798" s="73"/>
    </row>
    <row r="799" spans="1:24" ht="14.4" x14ac:dyDescent="0.2">
      <c r="A799" s="107" t="s">
        <v>706</v>
      </c>
      <c r="B799" s="107" t="s">
        <v>781</v>
      </c>
      <c r="C799" s="98" t="str">
        <f t="shared" si="25"/>
        <v>21375300 Dirección de Gestión  Sociocultural</v>
      </c>
      <c r="D799" s="49" t="s">
        <v>686</v>
      </c>
      <c r="E799" s="49" t="s">
        <v>188</v>
      </c>
      <c r="F799" s="49" t="s">
        <v>189</v>
      </c>
      <c r="G799" s="48">
        <v>13320000</v>
      </c>
      <c r="H799" s="48">
        <v>13320000</v>
      </c>
      <c r="I799" s="48">
        <v>8228333.29</v>
      </c>
      <c r="J799" s="48">
        <v>0</v>
      </c>
      <c r="K799" s="48">
        <v>1698696.77</v>
      </c>
      <c r="L799" s="48">
        <v>1500884.25</v>
      </c>
      <c r="M799" s="48">
        <v>4484418.9800000004</v>
      </c>
      <c r="N799" s="48">
        <v>4484418.9800000004</v>
      </c>
      <c r="O799" s="48">
        <v>5636000</v>
      </c>
      <c r="P799" s="102">
        <f t="shared" si="26"/>
        <v>0.33666809159159161</v>
      </c>
      <c r="Q799" s="71"/>
      <c r="R799" s="71"/>
      <c r="S799" s="72"/>
      <c r="T799" s="72"/>
      <c r="U799" s="72"/>
      <c r="V799" s="72"/>
      <c r="W799" s="72"/>
      <c r="X799" s="73"/>
    </row>
    <row r="800" spans="1:24" ht="14.4" x14ac:dyDescent="0.2">
      <c r="A800" s="107" t="s">
        <v>706</v>
      </c>
      <c r="B800" s="107" t="s">
        <v>781</v>
      </c>
      <c r="C800" s="98" t="str">
        <f t="shared" si="25"/>
        <v>21375300 Dirección de Gestión  Sociocultural</v>
      </c>
      <c r="D800" s="49" t="s">
        <v>686</v>
      </c>
      <c r="E800" s="49" t="s">
        <v>192</v>
      </c>
      <c r="F800" s="49" t="s">
        <v>193</v>
      </c>
      <c r="G800" s="48">
        <v>550000</v>
      </c>
      <c r="H800" s="48">
        <v>750000</v>
      </c>
      <c r="I800" s="48">
        <v>625163.18000000005</v>
      </c>
      <c r="J800" s="48">
        <v>0</v>
      </c>
      <c r="K800" s="48">
        <v>232507.22</v>
      </c>
      <c r="L800" s="48">
        <v>0</v>
      </c>
      <c r="M800" s="48">
        <v>297120.84000000003</v>
      </c>
      <c r="N800" s="48">
        <v>297120.84000000003</v>
      </c>
      <c r="O800" s="48">
        <v>220371.94</v>
      </c>
      <c r="P800" s="102">
        <f t="shared" si="26"/>
        <v>0.39616112000000003</v>
      </c>
      <c r="Q800" s="71"/>
      <c r="R800" s="71"/>
      <c r="S800" s="72"/>
      <c r="T800" s="72"/>
      <c r="U800" s="72"/>
      <c r="V800" s="72"/>
      <c r="W800" s="72"/>
      <c r="X800" s="73"/>
    </row>
    <row r="801" spans="1:24" ht="14.4" x14ac:dyDescent="0.2">
      <c r="A801" s="107" t="s">
        <v>706</v>
      </c>
      <c r="B801" s="107" t="s">
        <v>781</v>
      </c>
      <c r="C801" s="98" t="str">
        <f t="shared" si="25"/>
        <v>21375300 Dirección de Gestión  Sociocultural</v>
      </c>
      <c r="D801" s="49" t="s">
        <v>686</v>
      </c>
      <c r="E801" s="49" t="s">
        <v>194</v>
      </c>
      <c r="F801" s="49" t="s">
        <v>195</v>
      </c>
      <c r="G801" s="48">
        <v>200000</v>
      </c>
      <c r="H801" s="48">
        <v>400000</v>
      </c>
      <c r="I801" s="48">
        <v>300000</v>
      </c>
      <c r="J801" s="48">
        <v>0</v>
      </c>
      <c r="K801" s="48">
        <v>35731.730000000003</v>
      </c>
      <c r="L801" s="48">
        <v>0</v>
      </c>
      <c r="M801" s="48">
        <v>198733.1</v>
      </c>
      <c r="N801" s="48">
        <v>198733.1</v>
      </c>
      <c r="O801" s="48">
        <v>165535.17000000001</v>
      </c>
      <c r="P801" s="102">
        <f t="shared" si="26"/>
        <v>0.49683274999999999</v>
      </c>
      <c r="Q801" s="71"/>
      <c r="R801" s="71"/>
      <c r="S801" s="72"/>
      <c r="T801" s="72"/>
      <c r="U801" s="72"/>
      <c r="V801" s="72"/>
      <c r="W801" s="72"/>
      <c r="X801" s="73"/>
    </row>
    <row r="802" spans="1:24" ht="14.4" x14ac:dyDescent="0.2">
      <c r="A802" s="107" t="s">
        <v>706</v>
      </c>
      <c r="B802" s="107" t="s">
        <v>781</v>
      </c>
      <c r="C802" s="98" t="str">
        <f t="shared" si="25"/>
        <v>21375300 Dirección de Gestión  Sociocultural</v>
      </c>
      <c r="D802" s="49" t="s">
        <v>686</v>
      </c>
      <c r="E802" s="49" t="s">
        <v>206</v>
      </c>
      <c r="F802" s="49" t="s">
        <v>207</v>
      </c>
      <c r="G802" s="48">
        <v>350000</v>
      </c>
      <c r="H802" s="48">
        <v>350000</v>
      </c>
      <c r="I802" s="48">
        <v>325163.18</v>
      </c>
      <c r="J802" s="48">
        <v>0</v>
      </c>
      <c r="K802" s="48">
        <v>196775.49</v>
      </c>
      <c r="L802" s="48">
        <v>0</v>
      </c>
      <c r="M802" s="48">
        <v>98387.74</v>
      </c>
      <c r="N802" s="48">
        <v>98387.74</v>
      </c>
      <c r="O802" s="48">
        <v>54836.77</v>
      </c>
      <c r="P802" s="102">
        <f t="shared" si="26"/>
        <v>0.28110782857142858</v>
      </c>
      <c r="Q802" s="71"/>
      <c r="R802" s="71"/>
      <c r="S802" s="72"/>
      <c r="T802" s="72"/>
      <c r="U802" s="72"/>
      <c r="V802" s="72"/>
      <c r="W802" s="72"/>
      <c r="X802" s="73"/>
    </row>
    <row r="803" spans="1:24" ht="14.4" x14ac:dyDescent="0.2">
      <c r="A803" s="107" t="s">
        <v>706</v>
      </c>
      <c r="B803" s="107" t="s">
        <v>781</v>
      </c>
      <c r="C803" s="98" t="str">
        <f t="shared" si="25"/>
        <v>21375300 Dirección de Gestión  Sociocultural</v>
      </c>
      <c r="D803" s="49" t="s">
        <v>686</v>
      </c>
      <c r="E803" s="49" t="s">
        <v>208</v>
      </c>
      <c r="F803" s="49" t="s">
        <v>209</v>
      </c>
      <c r="G803" s="48">
        <v>519430885</v>
      </c>
      <c r="H803" s="48">
        <v>519214823</v>
      </c>
      <c r="I803" s="48">
        <v>404693322.31</v>
      </c>
      <c r="J803" s="48">
        <v>9370973.6300000008</v>
      </c>
      <c r="K803" s="48">
        <v>95811895.430000007</v>
      </c>
      <c r="L803" s="48">
        <v>6691530.6600000001</v>
      </c>
      <c r="M803" s="48">
        <v>91938405.769999996</v>
      </c>
      <c r="N803" s="48">
        <v>81758973.739999995</v>
      </c>
      <c r="O803" s="48">
        <v>315402017.50999999</v>
      </c>
      <c r="P803" s="102">
        <f t="shared" si="26"/>
        <v>0.17707199736475937</v>
      </c>
      <c r="Q803" s="71"/>
      <c r="R803" s="71"/>
      <c r="S803" s="72"/>
      <c r="T803" s="72"/>
      <c r="U803" s="72"/>
      <c r="V803" s="72"/>
      <c r="W803" s="72"/>
      <c r="X803" s="73"/>
    </row>
    <row r="804" spans="1:24" ht="14.4" x14ac:dyDescent="0.2">
      <c r="A804" s="107" t="s">
        <v>706</v>
      </c>
      <c r="B804" s="107" t="s">
        <v>781</v>
      </c>
      <c r="C804" s="98" t="str">
        <f t="shared" si="25"/>
        <v>21375300 Dirección de Gestión  Sociocultural</v>
      </c>
      <c r="D804" s="49" t="s">
        <v>686</v>
      </c>
      <c r="E804" s="49" t="s">
        <v>218</v>
      </c>
      <c r="F804" s="49" t="s">
        <v>219</v>
      </c>
      <c r="G804" s="48">
        <v>5430885</v>
      </c>
      <c r="H804" s="48">
        <v>5214823</v>
      </c>
      <c r="I804" s="48">
        <v>4252354.83</v>
      </c>
      <c r="J804" s="48">
        <v>1416451.62</v>
      </c>
      <c r="K804" s="48">
        <v>0</v>
      </c>
      <c r="L804" s="48">
        <v>0</v>
      </c>
      <c r="M804" s="48">
        <v>2832903.22</v>
      </c>
      <c r="N804" s="48">
        <v>2832903.22</v>
      </c>
      <c r="O804" s="48">
        <v>965468.16000000003</v>
      </c>
      <c r="P804" s="102">
        <f t="shared" si="26"/>
        <v>0.54324053184547205</v>
      </c>
      <c r="Q804" s="71"/>
      <c r="R804" s="71"/>
      <c r="S804" s="72"/>
      <c r="T804" s="72"/>
      <c r="U804" s="72"/>
      <c r="V804" s="72"/>
      <c r="W804" s="72"/>
      <c r="X804" s="73"/>
    </row>
    <row r="805" spans="1:24" ht="14.4" x14ac:dyDescent="0.2">
      <c r="A805" s="107" t="s">
        <v>706</v>
      </c>
      <c r="B805" s="107" t="s">
        <v>781</v>
      </c>
      <c r="C805" s="98" t="str">
        <f t="shared" si="25"/>
        <v>21375300 Dirección de Gestión  Sociocultural</v>
      </c>
      <c r="D805" s="49" t="s">
        <v>686</v>
      </c>
      <c r="E805" s="49" t="s">
        <v>220</v>
      </c>
      <c r="F805" s="49" t="s">
        <v>221</v>
      </c>
      <c r="G805" s="48">
        <v>110000000</v>
      </c>
      <c r="H805" s="48">
        <v>110000000</v>
      </c>
      <c r="I805" s="48">
        <v>85121943.090000004</v>
      </c>
      <c r="J805" s="48">
        <v>0</v>
      </c>
      <c r="K805" s="48">
        <v>24839576.969999999</v>
      </c>
      <c r="L805" s="48">
        <v>0</v>
      </c>
      <c r="M805" s="48">
        <v>59421308.020000003</v>
      </c>
      <c r="N805" s="48">
        <v>57400628.390000001</v>
      </c>
      <c r="O805" s="48">
        <v>25739115.010000002</v>
      </c>
      <c r="P805" s="102">
        <f t="shared" si="26"/>
        <v>0.54019370927272725</v>
      </c>
      <c r="Q805" s="71"/>
      <c r="R805" s="71"/>
      <c r="S805" s="72"/>
      <c r="T805" s="72"/>
      <c r="U805" s="72"/>
      <c r="V805" s="72"/>
      <c r="W805" s="72"/>
      <c r="X805" s="73"/>
    </row>
    <row r="806" spans="1:24" ht="14.4" x14ac:dyDescent="0.2">
      <c r="A806" s="107" t="s">
        <v>706</v>
      </c>
      <c r="B806" s="107" t="s">
        <v>781</v>
      </c>
      <c r="C806" s="98" t="str">
        <f t="shared" si="25"/>
        <v>21375300 Dirección de Gestión  Sociocultural</v>
      </c>
      <c r="D806" s="49" t="s">
        <v>686</v>
      </c>
      <c r="E806" s="49" t="s">
        <v>222</v>
      </c>
      <c r="F806" s="49" t="s">
        <v>223</v>
      </c>
      <c r="G806" s="48">
        <v>404000000</v>
      </c>
      <c r="H806" s="48">
        <v>404000000</v>
      </c>
      <c r="I806" s="48">
        <v>315319024.38999999</v>
      </c>
      <c r="J806" s="48">
        <v>7954522.0099999998</v>
      </c>
      <c r="K806" s="48">
        <v>70972318.459999993</v>
      </c>
      <c r="L806" s="48">
        <v>6691530.6600000001</v>
      </c>
      <c r="M806" s="48">
        <v>29684194.530000001</v>
      </c>
      <c r="N806" s="48">
        <v>21525442.129999999</v>
      </c>
      <c r="O806" s="48">
        <v>288697434.33999997</v>
      </c>
      <c r="P806" s="102">
        <f t="shared" si="26"/>
        <v>7.3475729034653464E-2</v>
      </c>
      <c r="Q806" s="71"/>
      <c r="R806" s="71"/>
      <c r="S806" s="72"/>
      <c r="T806" s="72"/>
      <c r="U806" s="72"/>
      <c r="V806" s="72"/>
      <c r="W806" s="72"/>
      <c r="X806" s="73"/>
    </row>
    <row r="807" spans="1:24" ht="14.4" x14ac:dyDescent="0.2">
      <c r="A807" s="107" t="s">
        <v>706</v>
      </c>
      <c r="B807" s="107" t="s">
        <v>781</v>
      </c>
      <c r="C807" s="98" t="str">
        <f t="shared" si="25"/>
        <v>21375300 Dirección de Gestión  Sociocultural</v>
      </c>
      <c r="D807" s="49" t="s">
        <v>686</v>
      </c>
      <c r="E807" s="49" t="s">
        <v>224</v>
      </c>
      <c r="F807" s="49" t="s">
        <v>225</v>
      </c>
      <c r="G807" s="48">
        <v>24000000</v>
      </c>
      <c r="H807" s="48">
        <v>24000000</v>
      </c>
      <c r="I807" s="48">
        <v>15786890.67</v>
      </c>
      <c r="J807" s="48">
        <v>144950</v>
      </c>
      <c r="K807" s="48">
        <v>2348582.8199999998</v>
      </c>
      <c r="L807" s="48">
        <v>0</v>
      </c>
      <c r="M807" s="48">
        <v>9696107.1799999997</v>
      </c>
      <c r="N807" s="48">
        <v>9615127.1799999997</v>
      </c>
      <c r="O807" s="48">
        <v>11810360</v>
      </c>
      <c r="P807" s="102">
        <f t="shared" si="26"/>
        <v>0.40400446583333333</v>
      </c>
      <c r="Q807" s="71"/>
      <c r="R807" s="71"/>
      <c r="S807" s="72"/>
      <c r="T807" s="72"/>
      <c r="U807" s="72"/>
      <c r="V807" s="72"/>
      <c r="W807" s="72"/>
      <c r="X807" s="73"/>
    </row>
    <row r="808" spans="1:24" ht="14.4" x14ac:dyDescent="0.2">
      <c r="A808" s="107" t="s">
        <v>706</v>
      </c>
      <c r="B808" s="107" t="s">
        <v>781</v>
      </c>
      <c r="C808" s="98" t="str">
        <f t="shared" si="25"/>
        <v>21375300 Dirección de Gestión  Sociocultural</v>
      </c>
      <c r="D808" s="49" t="s">
        <v>686</v>
      </c>
      <c r="E808" s="49" t="s">
        <v>226</v>
      </c>
      <c r="F808" s="49" t="s">
        <v>227</v>
      </c>
      <c r="G808" s="48">
        <v>2000000</v>
      </c>
      <c r="H808" s="48">
        <v>2000000</v>
      </c>
      <c r="I808" s="48">
        <v>1750000</v>
      </c>
      <c r="J808" s="48">
        <v>1350</v>
      </c>
      <c r="K808" s="48">
        <v>721782.88</v>
      </c>
      <c r="L808" s="48">
        <v>0</v>
      </c>
      <c r="M808" s="48">
        <v>815407.12</v>
      </c>
      <c r="N808" s="48">
        <v>812827.12</v>
      </c>
      <c r="O808" s="48">
        <v>461460</v>
      </c>
      <c r="P808" s="102">
        <f t="shared" si="26"/>
        <v>0.40770356000000002</v>
      </c>
      <c r="Q808" s="71"/>
      <c r="R808" s="71"/>
      <c r="S808" s="72"/>
      <c r="T808" s="72"/>
      <c r="U808" s="72"/>
      <c r="V808" s="72"/>
      <c r="W808" s="72"/>
      <c r="X808" s="73"/>
    </row>
    <row r="809" spans="1:24" ht="14.4" x14ac:dyDescent="0.2">
      <c r="A809" s="107" t="s">
        <v>706</v>
      </c>
      <c r="B809" s="107" t="s">
        <v>781</v>
      </c>
      <c r="C809" s="98" t="str">
        <f t="shared" si="25"/>
        <v>21375300 Dirección de Gestión  Sociocultural</v>
      </c>
      <c r="D809" s="49" t="s">
        <v>686</v>
      </c>
      <c r="E809" s="49" t="s">
        <v>228</v>
      </c>
      <c r="F809" s="49" t="s">
        <v>229</v>
      </c>
      <c r="G809" s="48">
        <v>22000000</v>
      </c>
      <c r="H809" s="48">
        <v>22000000</v>
      </c>
      <c r="I809" s="48">
        <v>14036890.67</v>
      </c>
      <c r="J809" s="48">
        <v>143600</v>
      </c>
      <c r="K809" s="48">
        <v>1626799.94</v>
      </c>
      <c r="L809" s="48">
        <v>0</v>
      </c>
      <c r="M809" s="48">
        <v>8880700.0600000005</v>
      </c>
      <c r="N809" s="48">
        <v>8802300.0600000005</v>
      </c>
      <c r="O809" s="48">
        <v>11348900</v>
      </c>
      <c r="P809" s="102">
        <f t="shared" si="26"/>
        <v>0.40366818454545456</v>
      </c>
      <c r="Q809" s="71"/>
      <c r="R809" s="71"/>
      <c r="S809" s="72"/>
      <c r="T809" s="72"/>
      <c r="U809" s="72"/>
      <c r="V809" s="72"/>
      <c r="W809" s="72"/>
      <c r="X809" s="73"/>
    </row>
    <row r="810" spans="1:24" ht="14.4" x14ac:dyDescent="0.2">
      <c r="A810" s="107" t="s">
        <v>706</v>
      </c>
      <c r="B810" s="107" t="s">
        <v>781</v>
      </c>
      <c r="C810" s="98" t="str">
        <f t="shared" si="25"/>
        <v>21375300 Dirección de Gestión  Sociocultural</v>
      </c>
      <c r="D810" s="49" t="s">
        <v>686</v>
      </c>
      <c r="E810" s="49" t="s">
        <v>234</v>
      </c>
      <c r="F810" s="49" t="s">
        <v>235</v>
      </c>
      <c r="G810" s="48">
        <v>9500000</v>
      </c>
      <c r="H810" s="48">
        <v>9500000</v>
      </c>
      <c r="I810" s="48">
        <v>7000000</v>
      </c>
      <c r="J810" s="48">
        <v>0</v>
      </c>
      <c r="K810" s="48">
        <v>0</v>
      </c>
      <c r="L810" s="48">
        <v>0</v>
      </c>
      <c r="M810" s="48">
        <v>6593073</v>
      </c>
      <c r="N810" s="48">
        <v>6593073</v>
      </c>
      <c r="O810" s="48">
        <v>2906927</v>
      </c>
      <c r="P810" s="102">
        <f t="shared" si="26"/>
        <v>0.69400768421052628</v>
      </c>
      <c r="Q810" s="71"/>
      <c r="R810" s="71"/>
      <c r="S810" s="72"/>
      <c r="T810" s="72"/>
      <c r="U810" s="72"/>
      <c r="V810" s="72"/>
      <c r="W810" s="72"/>
      <c r="X810" s="73"/>
    </row>
    <row r="811" spans="1:24" ht="14.4" x14ac:dyDescent="0.2">
      <c r="A811" s="107" t="s">
        <v>706</v>
      </c>
      <c r="B811" s="107" t="s">
        <v>781</v>
      </c>
      <c r="C811" s="98" t="str">
        <f t="shared" si="25"/>
        <v>21375300 Dirección de Gestión  Sociocultural</v>
      </c>
      <c r="D811" s="49" t="s">
        <v>686</v>
      </c>
      <c r="E811" s="49" t="s">
        <v>236</v>
      </c>
      <c r="F811" s="49" t="s">
        <v>237</v>
      </c>
      <c r="G811" s="48">
        <v>9500000</v>
      </c>
      <c r="H811" s="48">
        <v>9500000</v>
      </c>
      <c r="I811" s="48">
        <v>7000000</v>
      </c>
      <c r="J811" s="48">
        <v>0</v>
      </c>
      <c r="K811" s="48">
        <v>0</v>
      </c>
      <c r="L811" s="48">
        <v>0</v>
      </c>
      <c r="M811" s="48">
        <v>6593073</v>
      </c>
      <c r="N811" s="48">
        <v>6593073</v>
      </c>
      <c r="O811" s="48">
        <v>2906927</v>
      </c>
      <c r="P811" s="102">
        <f t="shared" si="26"/>
        <v>0.69400768421052628</v>
      </c>
      <c r="Q811" s="71"/>
      <c r="R811" s="71"/>
      <c r="S811" s="72"/>
      <c r="T811" s="72"/>
      <c r="U811" s="72"/>
      <c r="V811" s="72"/>
      <c r="W811" s="72"/>
      <c r="X811" s="73"/>
    </row>
    <row r="812" spans="1:24" ht="14.4" x14ac:dyDescent="0.2">
      <c r="A812" s="107" t="s">
        <v>706</v>
      </c>
      <c r="B812" s="107" t="s">
        <v>781</v>
      </c>
      <c r="C812" s="98" t="str">
        <f t="shared" si="25"/>
        <v>21375300 Dirección de Gestión  Sociocultural</v>
      </c>
      <c r="D812" s="49" t="s">
        <v>686</v>
      </c>
      <c r="E812" s="49" t="s">
        <v>246</v>
      </c>
      <c r="F812" s="49" t="s">
        <v>247</v>
      </c>
      <c r="G812" s="48">
        <v>24215940</v>
      </c>
      <c r="H812" s="48">
        <v>24215940</v>
      </c>
      <c r="I812" s="48">
        <v>14549731.18</v>
      </c>
      <c r="J812" s="48">
        <v>0</v>
      </c>
      <c r="K812" s="48">
        <v>1942295.99</v>
      </c>
      <c r="L812" s="48">
        <v>0</v>
      </c>
      <c r="M812" s="48">
        <v>4445697.8099999996</v>
      </c>
      <c r="N812" s="48">
        <v>4445697.8099999996</v>
      </c>
      <c r="O812" s="48">
        <v>17827946.199999999</v>
      </c>
      <c r="P812" s="102">
        <f t="shared" si="26"/>
        <v>0.18358559733795177</v>
      </c>
      <c r="Q812" s="71"/>
      <c r="R812" s="71"/>
      <c r="S812" s="72"/>
      <c r="T812" s="72"/>
      <c r="U812" s="72"/>
      <c r="V812" s="72"/>
      <c r="W812" s="72"/>
      <c r="X812" s="73"/>
    </row>
    <row r="813" spans="1:24" ht="14.4" x14ac:dyDescent="0.2">
      <c r="A813" s="107" t="s">
        <v>706</v>
      </c>
      <c r="B813" s="107" t="s">
        <v>781</v>
      </c>
      <c r="C813" s="98" t="str">
        <f t="shared" si="25"/>
        <v>21375300 Dirección de Gestión  Sociocultural</v>
      </c>
      <c r="D813" s="49" t="s">
        <v>686</v>
      </c>
      <c r="E813" s="49" t="s">
        <v>248</v>
      </c>
      <c r="F813" s="49" t="s">
        <v>249</v>
      </c>
      <c r="G813" s="48">
        <v>15000000</v>
      </c>
      <c r="H813" s="48">
        <v>15000000</v>
      </c>
      <c r="I813" s="48">
        <v>7500000.3399999999</v>
      </c>
      <c r="J813" s="48">
        <v>0</v>
      </c>
      <c r="K813" s="48">
        <v>0</v>
      </c>
      <c r="L813" s="48">
        <v>0</v>
      </c>
      <c r="M813" s="48">
        <v>0</v>
      </c>
      <c r="N813" s="48">
        <v>0</v>
      </c>
      <c r="O813" s="48">
        <v>15000000</v>
      </c>
      <c r="P813" s="102">
        <f t="shared" si="26"/>
        <v>0</v>
      </c>
      <c r="Q813" s="71"/>
      <c r="R813" s="71"/>
      <c r="S813" s="72"/>
      <c r="T813" s="72"/>
      <c r="U813" s="72"/>
      <c r="V813" s="72"/>
      <c r="W813" s="72"/>
      <c r="X813" s="73"/>
    </row>
    <row r="814" spans="1:24" ht="14.4" x14ac:dyDescent="0.2">
      <c r="A814" s="107" t="s">
        <v>706</v>
      </c>
      <c r="B814" s="107" t="s">
        <v>781</v>
      </c>
      <c r="C814" s="98" t="str">
        <f t="shared" si="25"/>
        <v>21375300 Dirección de Gestión  Sociocultural</v>
      </c>
      <c r="D814" s="49" t="s">
        <v>686</v>
      </c>
      <c r="E814" s="49" t="s">
        <v>254</v>
      </c>
      <c r="F814" s="49" t="s">
        <v>255</v>
      </c>
      <c r="G814" s="48">
        <v>8000000</v>
      </c>
      <c r="H814" s="48">
        <v>8000000</v>
      </c>
      <c r="I814" s="48">
        <v>6082500</v>
      </c>
      <c r="J814" s="48">
        <v>0</v>
      </c>
      <c r="K814" s="48">
        <v>1932126</v>
      </c>
      <c r="L814" s="48">
        <v>0</v>
      </c>
      <c r="M814" s="48">
        <v>4129298.94</v>
      </c>
      <c r="N814" s="48">
        <v>4129298.94</v>
      </c>
      <c r="O814" s="48">
        <v>1938575.06</v>
      </c>
      <c r="P814" s="102">
        <f t="shared" si="26"/>
        <v>0.5161623675</v>
      </c>
      <c r="Q814" s="71"/>
      <c r="R814" s="71"/>
      <c r="S814" s="72"/>
      <c r="T814" s="72"/>
      <c r="U814" s="72"/>
      <c r="V814" s="72"/>
      <c r="W814" s="72"/>
      <c r="X814" s="73"/>
    </row>
    <row r="815" spans="1:24" ht="14.4" x14ac:dyDescent="0.2">
      <c r="A815" s="107" t="s">
        <v>706</v>
      </c>
      <c r="B815" s="107" t="s">
        <v>781</v>
      </c>
      <c r="C815" s="98" t="str">
        <f t="shared" si="25"/>
        <v>21375300 Dirección de Gestión  Sociocultural</v>
      </c>
      <c r="D815" s="49" t="s">
        <v>686</v>
      </c>
      <c r="E815" s="49" t="s">
        <v>256</v>
      </c>
      <c r="F815" s="49" t="s">
        <v>257</v>
      </c>
      <c r="G815" s="48">
        <v>632800</v>
      </c>
      <c r="H815" s="48">
        <v>632800</v>
      </c>
      <c r="I815" s="48">
        <v>527333.34</v>
      </c>
      <c r="J815" s="48">
        <v>0</v>
      </c>
      <c r="K815" s="48">
        <v>0</v>
      </c>
      <c r="L815" s="48">
        <v>0</v>
      </c>
      <c r="M815" s="48">
        <v>316398.87</v>
      </c>
      <c r="N815" s="48">
        <v>316398.87</v>
      </c>
      <c r="O815" s="48">
        <v>316401.13</v>
      </c>
      <c r="P815" s="102">
        <f t="shared" si="26"/>
        <v>0.49999821428571428</v>
      </c>
      <c r="Q815" s="71"/>
      <c r="R815" s="71"/>
      <c r="S815" s="72"/>
      <c r="T815" s="72"/>
      <c r="U815" s="72"/>
      <c r="V815" s="72"/>
      <c r="W815" s="72"/>
      <c r="X815" s="73"/>
    </row>
    <row r="816" spans="1:24" ht="14.4" x14ac:dyDescent="0.2">
      <c r="A816" s="107" t="s">
        <v>706</v>
      </c>
      <c r="B816" s="107" t="s">
        <v>781</v>
      </c>
      <c r="C816" s="98" t="str">
        <f t="shared" si="25"/>
        <v>21375300 Dirección de Gestión  Sociocultural</v>
      </c>
      <c r="D816" s="49" t="s">
        <v>686</v>
      </c>
      <c r="E816" s="49" t="s">
        <v>258</v>
      </c>
      <c r="F816" s="49" t="s">
        <v>259</v>
      </c>
      <c r="G816" s="48">
        <v>572970</v>
      </c>
      <c r="H816" s="48">
        <v>572970</v>
      </c>
      <c r="I816" s="48">
        <v>429727.5</v>
      </c>
      <c r="J816" s="48">
        <v>0</v>
      </c>
      <c r="K816" s="48">
        <v>0</v>
      </c>
      <c r="L816" s="48">
        <v>0</v>
      </c>
      <c r="M816" s="48">
        <v>0</v>
      </c>
      <c r="N816" s="48">
        <v>0</v>
      </c>
      <c r="O816" s="48">
        <v>572970</v>
      </c>
      <c r="P816" s="102">
        <f t="shared" si="26"/>
        <v>0</v>
      </c>
      <c r="Q816" s="71"/>
      <c r="R816" s="71"/>
      <c r="S816" s="72"/>
      <c r="T816" s="72"/>
      <c r="U816" s="72"/>
      <c r="V816" s="72"/>
      <c r="W816" s="72"/>
      <c r="X816" s="73"/>
    </row>
    <row r="817" spans="1:24" ht="14.4" x14ac:dyDescent="0.2">
      <c r="A817" s="107" t="s">
        <v>706</v>
      </c>
      <c r="B817" s="107" t="s">
        <v>781</v>
      </c>
      <c r="C817" s="98" t="str">
        <f t="shared" si="25"/>
        <v>21375300 Dirección de Gestión  Sociocultural</v>
      </c>
      <c r="D817" s="49" t="s">
        <v>686</v>
      </c>
      <c r="E817" s="49" t="s">
        <v>262</v>
      </c>
      <c r="F817" s="49" t="s">
        <v>263</v>
      </c>
      <c r="G817" s="48">
        <v>10170</v>
      </c>
      <c r="H817" s="48">
        <v>10170</v>
      </c>
      <c r="I817" s="48">
        <v>10170</v>
      </c>
      <c r="J817" s="48">
        <v>0</v>
      </c>
      <c r="K817" s="48">
        <v>10169.99</v>
      </c>
      <c r="L817" s="48">
        <v>0</v>
      </c>
      <c r="M817" s="48">
        <v>0</v>
      </c>
      <c r="N817" s="48">
        <v>0</v>
      </c>
      <c r="O817" s="48">
        <v>0.01</v>
      </c>
      <c r="P817" s="102">
        <f t="shared" si="26"/>
        <v>0</v>
      </c>
      <c r="Q817" s="71"/>
      <c r="R817" s="71"/>
      <c r="S817" s="72"/>
      <c r="T817" s="72"/>
      <c r="U817" s="72"/>
      <c r="V817" s="72"/>
      <c r="W817" s="72"/>
      <c r="X817" s="73"/>
    </row>
    <row r="818" spans="1:24" ht="14.4" x14ac:dyDescent="0.2">
      <c r="A818" s="107" t="s">
        <v>706</v>
      </c>
      <c r="B818" s="107" t="s">
        <v>781</v>
      </c>
      <c r="C818" s="98" t="str">
        <f t="shared" si="25"/>
        <v>21375300 Dirección de Gestión  Sociocultural</v>
      </c>
      <c r="D818" s="49" t="s">
        <v>686</v>
      </c>
      <c r="E818" s="49" t="s">
        <v>264</v>
      </c>
      <c r="F818" s="49" t="s">
        <v>265</v>
      </c>
      <c r="G818" s="48">
        <v>375000</v>
      </c>
      <c r="H818" s="48">
        <v>391062</v>
      </c>
      <c r="I818" s="48">
        <v>391062</v>
      </c>
      <c r="J818" s="48">
        <v>0</v>
      </c>
      <c r="K818" s="48">
        <v>16062</v>
      </c>
      <c r="L818" s="48">
        <v>0</v>
      </c>
      <c r="M818" s="48">
        <v>375000</v>
      </c>
      <c r="N818" s="48">
        <v>375000</v>
      </c>
      <c r="O818" s="48">
        <v>0</v>
      </c>
      <c r="P818" s="102">
        <f t="shared" si="26"/>
        <v>0.9589272289304509</v>
      </c>
      <c r="Q818" s="71"/>
      <c r="R818" s="71"/>
      <c r="S818" s="72"/>
      <c r="T818" s="72"/>
      <c r="U818" s="72"/>
      <c r="V818" s="72"/>
      <c r="W818" s="72"/>
      <c r="X818" s="73"/>
    </row>
    <row r="819" spans="1:24" ht="14.4" x14ac:dyDescent="0.2">
      <c r="A819" s="107" t="s">
        <v>706</v>
      </c>
      <c r="B819" s="107" t="s">
        <v>781</v>
      </c>
      <c r="C819" s="98" t="str">
        <f t="shared" si="25"/>
        <v>21375300 Dirección de Gestión  Sociocultural</v>
      </c>
      <c r="D819" s="49" t="s">
        <v>686</v>
      </c>
      <c r="E819" s="49" t="s">
        <v>268</v>
      </c>
      <c r="F819" s="49" t="s">
        <v>269</v>
      </c>
      <c r="G819" s="48">
        <v>375000</v>
      </c>
      <c r="H819" s="48">
        <v>391062</v>
      </c>
      <c r="I819" s="48">
        <v>391062</v>
      </c>
      <c r="J819" s="48">
        <v>0</v>
      </c>
      <c r="K819" s="48">
        <v>16062</v>
      </c>
      <c r="L819" s="48">
        <v>0</v>
      </c>
      <c r="M819" s="48">
        <v>375000</v>
      </c>
      <c r="N819" s="48">
        <v>375000</v>
      </c>
      <c r="O819" s="48">
        <v>0</v>
      </c>
      <c r="P819" s="102">
        <f t="shared" si="26"/>
        <v>0.9589272289304509</v>
      </c>
      <c r="Q819" s="71"/>
      <c r="R819" s="71"/>
      <c r="S819" s="72"/>
      <c r="T819" s="72"/>
      <c r="U819" s="72"/>
      <c r="V819" s="72"/>
      <c r="W819" s="72"/>
      <c r="X819" s="73"/>
    </row>
    <row r="820" spans="1:24" ht="14.4" x14ac:dyDescent="0.2">
      <c r="A820" s="107" t="s">
        <v>706</v>
      </c>
      <c r="B820" s="107" t="s">
        <v>781</v>
      </c>
      <c r="C820" s="98" t="str">
        <f t="shared" si="25"/>
        <v>21375300 Dirección de Gestión  Sociocultural</v>
      </c>
      <c r="D820" s="49" t="s">
        <v>686</v>
      </c>
      <c r="E820" s="49" t="s">
        <v>270</v>
      </c>
      <c r="F820" s="49" t="s">
        <v>271</v>
      </c>
      <c r="G820" s="48">
        <v>600000</v>
      </c>
      <c r="H820" s="48">
        <v>600000</v>
      </c>
      <c r="I820" s="48">
        <v>533333.34</v>
      </c>
      <c r="J820" s="48">
        <v>0</v>
      </c>
      <c r="K820" s="48">
        <v>0</v>
      </c>
      <c r="L820" s="48">
        <v>0</v>
      </c>
      <c r="M820" s="48">
        <v>400000</v>
      </c>
      <c r="N820" s="48">
        <v>400000</v>
      </c>
      <c r="O820" s="48">
        <v>200000</v>
      </c>
      <c r="P820" s="102">
        <f t="shared" si="26"/>
        <v>0.66666666666666663</v>
      </c>
      <c r="Q820" s="71"/>
      <c r="R820" s="71"/>
      <c r="S820" s="72"/>
      <c r="T820" s="72"/>
      <c r="U820" s="72"/>
      <c r="V820" s="72"/>
      <c r="W820" s="72"/>
      <c r="X820" s="73"/>
    </row>
    <row r="821" spans="1:24" ht="14.4" x14ac:dyDescent="0.2">
      <c r="A821" s="107" t="s">
        <v>706</v>
      </c>
      <c r="B821" s="107" t="s">
        <v>781</v>
      </c>
      <c r="C821" s="98" t="str">
        <f t="shared" si="25"/>
        <v>21375300 Dirección de Gestión  Sociocultural</v>
      </c>
      <c r="D821" s="49" t="s">
        <v>686</v>
      </c>
      <c r="E821" s="49" t="s">
        <v>274</v>
      </c>
      <c r="F821" s="49" t="s">
        <v>275</v>
      </c>
      <c r="G821" s="48">
        <v>600000</v>
      </c>
      <c r="H821" s="48">
        <v>600000</v>
      </c>
      <c r="I821" s="48">
        <v>533333.34</v>
      </c>
      <c r="J821" s="48">
        <v>0</v>
      </c>
      <c r="K821" s="48">
        <v>0</v>
      </c>
      <c r="L821" s="48">
        <v>0</v>
      </c>
      <c r="M821" s="48">
        <v>400000</v>
      </c>
      <c r="N821" s="48">
        <v>400000</v>
      </c>
      <c r="O821" s="48">
        <v>200000</v>
      </c>
      <c r="P821" s="102">
        <f t="shared" si="26"/>
        <v>0.66666666666666663</v>
      </c>
      <c r="Q821" s="71"/>
      <c r="R821" s="71"/>
      <c r="S821" s="72"/>
      <c r="T821" s="72"/>
      <c r="U821" s="72"/>
      <c r="V821" s="72"/>
      <c r="W821" s="72"/>
      <c r="X821" s="73"/>
    </row>
    <row r="822" spans="1:24" ht="14.4" x14ac:dyDescent="0.2">
      <c r="A822" s="107" t="s">
        <v>706</v>
      </c>
      <c r="B822" s="107" t="s">
        <v>781</v>
      </c>
      <c r="C822" s="98" t="str">
        <f t="shared" si="25"/>
        <v>21375300 Dirección de Gestión  Sociocultural</v>
      </c>
      <c r="D822" s="49" t="s">
        <v>686</v>
      </c>
      <c r="E822" s="49" t="s">
        <v>278</v>
      </c>
      <c r="F822" s="49" t="s">
        <v>279</v>
      </c>
      <c r="G822" s="48">
        <v>12700000</v>
      </c>
      <c r="H822" s="48">
        <v>12700000</v>
      </c>
      <c r="I822" s="48">
        <v>10953090.67</v>
      </c>
      <c r="J822" s="48">
        <v>0</v>
      </c>
      <c r="K822" s="48">
        <v>2088615.21</v>
      </c>
      <c r="L822" s="48">
        <v>113000</v>
      </c>
      <c r="M822" s="48">
        <v>7157760.4299999997</v>
      </c>
      <c r="N822" s="48">
        <v>7157760.4299999997</v>
      </c>
      <c r="O822" s="48">
        <v>3340624.36</v>
      </c>
      <c r="P822" s="102">
        <f t="shared" si="26"/>
        <v>0.56360318346456695</v>
      </c>
      <c r="Q822" s="71"/>
      <c r="R822" s="71"/>
      <c r="S822" s="72"/>
      <c r="T822" s="72"/>
      <c r="U822" s="72"/>
      <c r="V822" s="72"/>
      <c r="W822" s="72"/>
      <c r="X822" s="73"/>
    </row>
    <row r="823" spans="1:24" ht="14.4" x14ac:dyDescent="0.2">
      <c r="A823" s="107" t="s">
        <v>706</v>
      </c>
      <c r="B823" s="107" t="s">
        <v>781</v>
      </c>
      <c r="C823" s="98" t="str">
        <f t="shared" si="25"/>
        <v>21375300 Dirección de Gestión  Sociocultural</v>
      </c>
      <c r="D823" s="49" t="s">
        <v>686</v>
      </c>
      <c r="E823" s="49" t="s">
        <v>280</v>
      </c>
      <c r="F823" s="49" t="s">
        <v>281</v>
      </c>
      <c r="G823" s="48">
        <v>7000000</v>
      </c>
      <c r="H823" s="48">
        <v>7000000</v>
      </c>
      <c r="I823" s="48">
        <v>5354875</v>
      </c>
      <c r="J823" s="48">
        <v>0</v>
      </c>
      <c r="K823" s="48">
        <v>2088615.21</v>
      </c>
      <c r="L823" s="48">
        <v>0</v>
      </c>
      <c r="M823" s="48">
        <v>3224575.16</v>
      </c>
      <c r="N823" s="48">
        <v>3224575.16</v>
      </c>
      <c r="O823" s="48">
        <v>1686809.63</v>
      </c>
      <c r="P823" s="102">
        <f t="shared" si="26"/>
        <v>0.46065359428571429</v>
      </c>
      <c r="Q823" s="71"/>
      <c r="R823" s="71"/>
      <c r="S823" s="72"/>
      <c r="T823" s="72"/>
      <c r="U823" s="72"/>
      <c r="V823" s="72"/>
      <c r="W823" s="72"/>
      <c r="X823" s="73"/>
    </row>
    <row r="824" spans="1:24" ht="14.4" x14ac:dyDescent="0.2">
      <c r="A824" s="107" t="s">
        <v>706</v>
      </c>
      <c r="B824" s="107" t="s">
        <v>781</v>
      </c>
      <c r="C824" s="98" t="str">
        <f t="shared" si="25"/>
        <v>21375300 Dirección de Gestión  Sociocultural</v>
      </c>
      <c r="D824" s="49" t="s">
        <v>686</v>
      </c>
      <c r="E824" s="49" t="s">
        <v>282</v>
      </c>
      <c r="F824" s="49" t="s">
        <v>283</v>
      </c>
      <c r="G824" s="48">
        <v>6000000</v>
      </c>
      <c r="H824" s="48">
        <v>6000000</v>
      </c>
      <c r="I824" s="48">
        <v>4500000</v>
      </c>
      <c r="J824" s="48">
        <v>0</v>
      </c>
      <c r="K824" s="48">
        <v>1609150</v>
      </c>
      <c r="L824" s="48">
        <v>0</v>
      </c>
      <c r="M824" s="48">
        <v>2890850</v>
      </c>
      <c r="N824" s="48">
        <v>2890850</v>
      </c>
      <c r="O824" s="48">
        <v>1500000</v>
      </c>
      <c r="P824" s="102">
        <f t="shared" si="26"/>
        <v>0.48180833333333334</v>
      </c>
      <c r="Q824" s="71"/>
      <c r="R824" s="71"/>
      <c r="S824" s="72"/>
      <c r="T824" s="72"/>
      <c r="U824" s="72"/>
      <c r="V824" s="72"/>
      <c r="W824" s="72"/>
      <c r="X824" s="73"/>
    </row>
    <row r="825" spans="1:24" ht="14.4" x14ac:dyDescent="0.2">
      <c r="A825" s="107" t="s">
        <v>706</v>
      </c>
      <c r="B825" s="107" t="s">
        <v>781</v>
      </c>
      <c r="C825" s="98" t="str">
        <f t="shared" si="25"/>
        <v>21375300 Dirección de Gestión  Sociocultural</v>
      </c>
      <c r="D825" s="49" t="s">
        <v>686</v>
      </c>
      <c r="E825" s="49" t="s">
        <v>284</v>
      </c>
      <c r="F825" s="49" t="s">
        <v>285</v>
      </c>
      <c r="G825" s="48">
        <v>500000</v>
      </c>
      <c r="H825" s="48">
        <v>500000</v>
      </c>
      <c r="I825" s="48">
        <v>354875</v>
      </c>
      <c r="J825" s="48">
        <v>0</v>
      </c>
      <c r="K825" s="48">
        <v>0</v>
      </c>
      <c r="L825" s="48">
        <v>0</v>
      </c>
      <c r="M825" s="48">
        <v>324875</v>
      </c>
      <c r="N825" s="48">
        <v>324875</v>
      </c>
      <c r="O825" s="48">
        <v>175125</v>
      </c>
      <c r="P825" s="102">
        <f t="shared" si="26"/>
        <v>0.64975000000000005</v>
      </c>
      <c r="Q825" s="71"/>
      <c r="R825" s="71"/>
      <c r="S825" s="72"/>
      <c r="T825" s="72"/>
      <c r="U825" s="72"/>
      <c r="V825" s="72"/>
      <c r="W825" s="72"/>
      <c r="X825" s="73"/>
    </row>
    <row r="826" spans="1:24" ht="14.4" x14ac:dyDescent="0.2">
      <c r="A826" s="107" t="s">
        <v>706</v>
      </c>
      <c r="B826" s="107" t="s">
        <v>781</v>
      </c>
      <c r="C826" s="98" t="str">
        <f t="shared" si="25"/>
        <v>21375300 Dirección de Gestión  Sociocultural</v>
      </c>
      <c r="D826" s="49" t="s">
        <v>686</v>
      </c>
      <c r="E826" s="49" t="s">
        <v>286</v>
      </c>
      <c r="F826" s="49" t="s">
        <v>287</v>
      </c>
      <c r="G826" s="48">
        <v>500000</v>
      </c>
      <c r="H826" s="48">
        <v>500000</v>
      </c>
      <c r="I826" s="48">
        <v>500000</v>
      </c>
      <c r="J826" s="48">
        <v>0</v>
      </c>
      <c r="K826" s="48">
        <v>479465.21</v>
      </c>
      <c r="L826" s="48">
        <v>0</v>
      </c>
      <c r="M826" s="48">
        <v>8850.16</v>
      </c>
      <c r="N826" s="48">
        <v>8850.16</v>
      </c>
      <c r="O826" s="48">
        <v>11684.63</v>
      </c>
      <c r="P826" s="102">
        <f t="shared" si="26"/>
        <v>1.7700319999999999E-2</v>
      </c>
      <c r="Q826" s="71"/>
      <c r="R826" s="71"/>
      <c r="S826" s="72"/>
      <c r="T826" s="72"/>
      <c r="U826" s="72"/>
      <c r="V826" s="72"/>
      <c r="W826" s="72"/>
      <c r="X826" s="73"/>
    </row>
    <row r="827" spans="1:24" ht="14.4" x14ac:dyDescent="0.2">
      <c r="A827" s="107" t="s">
        <v>706</v>
      </c>
      <c r="B827" s="107" t="s">
        <v>781</v>
      </c>
      <c r="C827" s="98" t="str">
        <f t="shared" si="25"/>
        <v>21375300 Dirección de Gestión  Sociocultural</v>
      </c>
      <c r="D827" s="49" t="s">
        <v>686</v>
      </c>
      <c r="E827" s="49" t="s">
        <v>312</v>
      </c>
      <c r="F827" s="49" t="s">
        <v>313</v>
      </c>
      <c r="G827" s="48">
        <v>1000000</v>
      </c>
      <c r="H827" s="48">
        <v>1000000</v>
      </c>
      <c r="I827" s="48">
        <v>978333.34</v>
      </c>
      <c r="J827" s="48">
        <v>0</v>
      </c>
      <c r="K827" s="48">
        <v>0</v>
      </c>
      <c r="L827" s="48">
        <v>0</v>
      </c>
      <c r="M827" s="48">
        <v>869318.41</v>
      </c>
      <c r="N827" s="48">
        <v>869318.41</v>
      </c>
      <c r="O827" s="48">
        <v>130681.59</v>
      </c>
      <c r="P827" s="102">
        <f t="shared" si="26"/>
        <v>0.86931840999999999</v>
      </c>
      <c r="Q827" s="71"/>
      <c r="R827" s="71"/>
      <c r="S827" s="72"/>
      <c r="T827" s="72"/>
      <c r="U827" s="72"/>
      <c r="V827" s="72"/>
      <c r="W827" s="72"/>
      <c r="X827" s="73"/>
    </row>
    <row r="828" spans="1:24" ht="14.4" x14ac:dyDescent="0.2">
      <c r="A828" s="107" t="s">
        <v>706</v>
      </c>
      <c r="B828" s="107" t="s">
        <v>781</v>
      </c>
      <c r="C828" s="98" t="str">
        <f t="shared" si="25"/>
        <v>21375300 Dirección de Gestión  Sociocultural</v>
      </c>
      <c r="D828" s="49" t="s">
        <v>686</v>
      </c>
      <c r="E828" s="49" t="s">
        <v>316</v>
      </c>
      <c r="F828" s="49" t="s">
        <v>317</v>
      </c>
      <c r="G828" s="48">
        <v>1000000</v>
      </c>
      <c r="H828" s="48">
        <v>1000000</v>
      </c>
      <c r="I828" s="48">
        <v>978333.34</v>
      </c>
      <c r="J828" s="48">
        <v>0</v>
      </c>
      <c r="K828" s="48">
        <v>0</v>
      </c>
      <c r="L828" s="48">
        <v>0</v>
      </c>
      <c r="M828" s="48">
        <v>869318.41</v>
      </c>
      <c r="N828" s="48">
        <v>869318.41</v>
      </c>
      <c r="O828" s="48">
        <v>130681.59</v>
      </c>
      <c r="P828" s="102">
        <f t="shared" si="26"/>
        <v>0.86931840999999999</v>
      </c>
      <c r="Q828" s="71"/>
      <c r="R828" s="71"/>
      <c r="S828" s="72"/>
      <c r="T828" s="72"/>
      <c r="U828" s="72"/>
      <c r="V828" s="72"/>
      <c r="W828" s="72"/>
      <c r="X828" s="73"/>
    </row>
    <row r="829" spans="1:24" ht="14.4" x14ac:dyDescent="0.2">
      <c r="A829" s="107" t="s">
        <v>706</v>
      </c>
      <c r="B829" s="107" t="s">
        <v>781</v>
      </c>
      <c r="C829" s="98" t="str">
        <f t="shared" si="25"/>
        <v>21375300 Dirección de Gestión  Sociocultural</v>
      </c>
      <c r="D829" s="49" t="s">
        <v>686</v>
      </c>
      <c r="E829" s="49" t="s">
        <v>318</v>
      </c>
      <c r="F829" s="49" t="s">
        <v>319</v>
      </c>
      <c r="G829" s="48">
        <v>4700000</v>
      </c>
      <c r="H829" s="48">
        <v>4700000</v>
      </c>
      <c r="I829" s="48">
        <v>4619882.33</v>
      </c>
      <c r="J829" s="48">
        <v>0</v>
      </c>
      <c r="K829" s="48">
        <v>0</v>
      </c>
      <c r="L829" s="48">
        <v>113000</v>
      </c>
      <c r="M829" s="48">
        <v>3063866.86</v>
      </c>
      <c r="N829" s="48">
        <v>3063866.86</v>
      </c>
      <c r="O829" s="48">
        <v>1523133.14</v>
      </c>
      <c r="P829" s="102">
        <f t="shared" si="26"/>
        <v>0.65188656595744676</v>
      </c>
      <c r="Q829" s="71"/>
      <c r="R829" s="71"/>
      <c r="S829" s="72"/>
      <c r="T829" s="72"/>
      <c r="U829" s="72"/>
      <c r="V829" s="72"/>
      <c r="W829" s="72"/>
      <c r="X829" s="73"/>
    </row>
    <row r="830" spans="1:24" ht="14.4" x14ac:dyDescent="0.2">
      <c r="A830" s="107" t="s">
        <v>706</v>
      </c>
      <c r="B830" s="107" t="s">
        <v>781</v>
      </c>
      <c r="C830" s="98" t="str">
        <f t="shared" si="25"/>
        <v>21375300 Dirección de Gestión  Sociocultural</v>
      </c>
      <c r="D830" s="49" t="s">
        <v>686</v>
      </c>
      <c r="E830" s="49" t="s">
        <v>320</v>
      </c>
      <c r="F830" s="49" t="s">
        <v>321</v>
      </c>
      <c r="G830" s="48">
        <v>1000000</v>
      </c>
      <c r="H830" s="48">
        <v>1000000</v>
      </c>
      <c r="I830" s="48">
        <v>1000000</v>
      </c>
      <c r="J830" s="48">
        <v>0</v>
      </c>
      <c r="K830" s="48">
        <v>0</v>
      </c>
      <c r="L830" s="48">
        <v>0</v>
      </c>
      <c r="M830" s="48">
        <v>718819.74</v>
      </c>
      <c r="N830" s="48">
        <v>718819.74</v>
      </c>
      <c r="O830" s="48">
        <v>281180.26</v>
      </c>
      <c r="P830" s="102">
        <f t="shared" si="26"/>
        <v>0.71881974000000004</v>
      </c>
      <c r="Q830" s="71"/>
      <c r="R830" s="71"/>
      <c r="S830" s="72"/>
      <c r="T830" s="72"/>
      <c r="U830" s="72"/>
      <c r="V830" s="72"/>
      <c r="W830" s="72"/>
      <c r="X830" s="73"/>
    </row>
    <row r="831" spans="1:24" ht="14.4" x14ac:dyDescent="0.2">
      <c r="A831" s="107" t="s">
        <v>706</v>
      </c>
      <c r="B831" s="107" t="s">
        <v>781</v>
      </c>
      <c r="C831" s="98" t="str">
        <f t="shared" si="25"/>
        <v>21375300 Dirección de Gestión  Sociocultural</v>
      </c>
      <c r="D831" s="49" t="s">
        <v>686</v>
      </c>
      <c r="E831" s="49" t="s">
        <v>324</v>
      </c>
      <c r="F831" s="49" t="s">
        <v>325</v>
      </c>
      <c r="G831" s="48">
        <v>700000</v>
      </c>
      <c r="H831" s="48">
        <v>450000</v>
      </c>
      <c r="I831" s="48">
        <v>400000</v>
      </c>
      <c r="J831" s="48">
        <v>0</v>
      </c>
      <c r="K831" s="48">
        <v>0</v>
      </c>
      <c r="L831" s="48">
        <v>0</v>
      </c>
      <c r="M831" s="48">
        <v>157977.29999999999</v>
      </c>
      <c r="N831" s="48">
        <v>157977.29999999999</v>
      </c>
      <c r="O831" s="48">
        <v>292022.7</v>
      </c>
      <c r="P831" s="102">
        <f t="shared" si="26"/>
        <v>0.35106066666666663</v>
      </c>
      <c r="Q831" s="71"/>
      <c r="R831" s="71"/>
      <c r="S831" s="72"/>
      <c r="T831" s="72"/>
      <c r="U831" s="72"/>
      <c r="V831" s="72"/>
      <c r="W831" s="72"/>
      <c r="X831" s="73"/>
    </row>
    <row r="832" spans="1:24" ht="14.4" x14ac:dyDescent="0.2">
      <c r="A832" s="107" t="s">
        <v>706</v>
      </c>
      <c r="B832" s="107" t="s">
        <v>781</v>
      </c>
      <c r="C832" s="98" t="str">
        <f t="shared" si="25"/>
        <v>21375300 Dirección de Gestión  Sociocultural</v>
      </c>
      <c r="D832" s="49" t="s">
        <v>686</v>
      </c>
      <c r="E832" s="49" t="s">
        <v>326</v>
      </c>
      <c r="F832" s="49" t="s">
        <v>327</v>
      </c>
      <c r="G832" s="48">
        <v>500000</v>
      </c>
      <c r="H832" s="48">
        <v>500000</v>
      </c>
      <c r="I832" s="48">
        <v>471549</v>
      </c>
      <c r="J832" s="48">
        <v>0</v>
      </c>
      <c r="K832" s="48">
        <v>0</v>
      </c>
      <c r="L832" s="48">
        <v>0</v>
      </c>
      <c r="M832" s="48">
        <v>471549</v>
      </c>
      <c r="N832" s="48">
        <v>471549</v>
      </c>
      <c r="O832" s="48">
        <v>28451</v>
      </c>
      <c r="P832" s="102">
        <f t="shared" si="26"/>
        <v>0.94309799999999999</v>
      </c>
      <c r="Q832" s="71"/>
      <c r="R832" s="71"/>
      <c r="S832" s="72"/>
      <c r="T832" s="72"/>
      <c r="U832" s="72"/>
      <c r="V832" s="72"/>
      <c r="W832" s="72"/>
      <c r="X832" s="73"/>
    </row>
    <row r="833" spans="1:24" ht="14.4" x14ac:dyDescent="0.2">
      <c r="A833" s="107" t="s">
        <v>706</v>
      </c>
      <c r="B833" s="107" t="s">
        <v>781</v>
      </c>
      <c r="C833" s="98" t="str">
        <f t="shared" si="25"/>
        <v>21375300 Dirección de Gestión  Sociocultural</v>
      </c>
      <c r="D833" s="49" t="s">
        <v>686</v>
      </c>
      <c r="E833" s="49" t="s">
        <v>328</v>
      </c>
      <c r="F833" s="49" t="s">
        <v>329</v>
      </c>
      <c r="G833" s="48">
        <v>2500000</v>
      </c>
      <c r="H833" s="48">
        <v>2500000</v>
      </c>
      <c r="I833" s="48">
        <v>2498333.33</v>
      </c>
      <c r="J833" s="48">
        <v>0</v>
      </c>
      <c r="K833" s="48">
        <v>0</v>
      </c>
      <c r="L833" s="48">
        <v>0</v>
      </c>
      <c r="M833" s="48">
        <v>1675247.62</v>
      </c>
      <c r="N833" s="48">
        <v>1675247.62</v>
      </c>
      <c r="O833" s="48">
        <v>824752.38</v>
      </c>
      <c r="P833" s="102">
        <f t="shared" si="26"/>
        <v>0.67009904800000009</v>
      </c>
      <c r="Q833" s="71"/>
      <c r="R833" s="71"/>
      <c r="S833" s="72"/>
      <c r="T833" s="72"/>
      <c r="U833" s="72"/>
      <c r="V833" s="72"/>
      <c r="W833" s="72"/>
      <c r="X833" s="73"/>
    </row>
    <row r="834" spans="1:24" ht="14.4" x14ac:dyDescent="0.2">
      <c r="A834" s="107" t="s">
        <v>706</v>
      </c>
      <c r="B834" s="107" t="s">
        <v>781</v>
      </c>
      <c r="C834" s="98" t="str">
        <f t="shared" si="25"/>
        <v>21375300 Dirección de Gestión  Sociocultural</v>
      </c>
      <c r="D834" s="49" t="s">
        <v>686</v>
      </c>
      <c r="E834" s="49" t="s">
        <v>330</v>
      </c>
      <c r="F834" s="49" t="s">
        <v>331</v>
      </c>
      <c r="G834" s="48">
        <v>0</v>
      </c>
      <c r="H834" s="48">
        <v>250000</v>
      </c>
      <c r="I834" s="48">
        <v>250000</v>
      </c>
      <c r="J834" s="48">
        <v>0</v>
      </c>
      <c r="K834" s="48">
        <v>0</v>
      </c>
      <c r="L834" s="48">
        <v>113000</v>
      </c>
      <c r="M834" s="48">
        <v>40273.199999999997</v>
      </c>
      <c r="N834" s="48">
        <v>40273.199999999997</v>
      </c>
      <c r="O834" s="48">
        <v>96726.8</v>
      </c>
      <c r="P834" s="102">
        <f t="shared" si="26"/>
        <v>0.16109279999999998</v>
      </c>
      <c r="Q834" s="71"/>
      <c r="R834" s="71"/>
      <c r="S834" s="72"/>
      <c r="T834" s="72"/>
      <c r="U834" s="72"/>
      <c r="V834" s="72"/>
      <c r="W834" s="72"/>
      <c r="X834" s="73"/>
    </row>
    <row r="835" spans="1:24" ht="14.4" x14ac:dyDescent="0.2">
      <c r="A835" s="107" t="s">
        <v>706</v>
      </c>
      <c r="B835" s="107" t="s">
        <v>781</v>
      </c>
      <c r="C835" s="98" t="str">
        <f t="shared" si="25"/>
        <v>21375300 Dirección de Gestión  Sociocultural</v>
      </c>
      <c r="D835" s="49" t="s">
        <v>686</v>
      </c>
      <c r="E835" s="49" t="s">
        <v>372</v>
      </c>
      <c r="F835" s="49" t="s">
        <v>373</v>
      </c>
      <c r="G835" s="48">
        <v>518049688</v>
      </c>
      <c r="H835" s="48">
        <v>518049688</v>
      </c>
      <c r="I835" s="48">
        <v>515317559</v>
      </c>
      <c r="J835" s="48">
        <v>0</v>
      </c>
      <c r="K835" s="48">
        <v>21827256.469999999</v>
      </c>
      <c r="L835" s="48">
        <v>0</v>
      </c>
      <c r="M835" s="48">
        <v>488225100.13</v>
      </c>
      <c r="N835" s="48">
        <v>456875100.13</v>
      </c>
      <c r="O835" s="48">
        <v>7997331.4000000004</v>
      </c>
      <c r="P835" s="102">
        <f t="shared" si="26"/>
        <v>0.94242909790151252</v>
      </c>
      <c r="Q835" s="71"/>
      <c r="R835" s="71"/>
      <c r="S835" s="72"/>
      <c r="T835" s="72"/>
      <c r="U835" s="72"/>
      <c r="V835" s="72"/>
      <c r="W835" s="72"/>
      <c r="X835" s="73"/>
    </row>
    <row r="836" spans="1:24" ht="14.4" x14ac:dyDescent="0.2">
      <c r="A836" s="107" t="s">
        <v>706</v>
      </c>
      <c r="B836" s="107" t="s">
        <v>781</v>
      </c>
      <c r="C836" s="98" t="str">
        <f t="shared" si="25"/>
        <v>21375300 Dirección de Gestión  Sociocultural</v>
      </c>
      <c r="D836" s="49" t="s">
        <v>686</v>
      </c>
      <c r="E836" s="49" t="s">
        <v>374</v>
      </c>
      <c r="F836" s="49" t="s">
        <v>375</v>
      </c>
      <c r="G836" s="48">
        <v>13573487</v>
      </c>
      <c r="H836" s="48">
        <v>13573487</v>
      </c>
      <c r="I836" s="48">
        <v>13070999</v>
      </c>
      <c r="J836" s="48">
        <v>0</v>
      </c>
      <c r="K836" s="48">
        <v>3540546.47</v>
      </c>
      <c r="L836" s="48">
        <v>0</v>
      </c>
      <c r="M836" s="48">
        <v>7318243.1299999999</v>
      </c>
      <c r="N836" s="48">
        <v>7318243.1299999999</v>
      </c>
      <c r="O836" s="48">
        <v>2714697.4</v>
      </c>
      <c r="P836" s="102">
        <f t="shared" si="26"/>
        <v>0.53915719151607833</v>
      </c>
      <c r="Q836" s="71"/>
      <c r="R836" s="71"/>
      <c r="S836" s="72"/>
      <c r="T836" s="72"/>
      <c r="U836" s="72"/>
      <c r="V836" s="72"/>
      <c r="W836" s="72"/>
      <c r="X836" s="73"/>
    </row>
    <row r="837" spans="1:24" ht="14.4" x14ac:dyDescent="0.2">
      <c r="A837" s="107" t="s">
        <v>706</v>
      </c>
      <c r="B837" s="107" t="s">
        <v>781</v>
      </c>
      <c r="C837" s="98" t="str">
        <f t="shared" si="25"/>
        <v>21375300 Dirección de Gestión  Sociocultural</v>
      </c>
      <c r="D837" s="49" t="s">
        <v>686</v>
      </c>
      <c r="E837" s="49" t="s">
        <v>386</v>
      </c>
      <c r="F837" s="49" t="s">
        <v>377</v>
      </c>
      <c r="G837" s="48">
        <v>11708997</v>
      </c>
      <c r="H837" s="48">
        <v>11708997</v>
      </c>
      <c r="I837" s="48">
        <v>11275532</v>
      </c>
      <c r="J837" s="48">
        <v>0</v>
      </c>
      <c r="K837" s="48">
        <v>3054207.67</v>
      </c>
      <c r="L837" s="48">
        <v>0</v>
      </c>
      <c r="M837" s="48">
        <v>6312989.9299999997</v>
      </c>
      <c r="N837" s="48">
        <v>6312989.9299999997</v>
      </c>
      <c r="O837" s="48">
        <v>2341799.4</v>
      </c>
      <c r="P837" s="102">
        <f t="shared" si="26"/>
        <v>0.53915719083368108</v>
      </c>
      <c r="Q837" s="71"/>
      <c r="R837" s="71"/>
      <c r="S837" s="72"/>
      <c r="T837" s="72"/>
      <c r="U837" s="72"/>
      <c r="V837" s="72"/>
      <c r="W837" s="72"/>
      <c r="X837" s="73"/>
    </row>
    <row r="838" spans="1:24" ht="14.4" x14ac:dyDescent="0.2">
      <c r="A838" s="107" t="s">
        <v>706</v>
      </c>
      <c r="B838" s="107" t="s">
        <v>781</v>
      </c>
      <c r="C838" s="98" t="str">
        <f t="shared" ref="C838:C901" si="27">+CONCATENATE(A838," ",B838)</f>
        <v>21375300 Dirección de Gestión  Sociocultural</v>
      </c>
      <c r="D838" s="49" t="s">
        <v>686</v>
      </c>
      <c r="E838" s="49" t="s">
        <v>407</v>
      </c>
      <c r="F838" s="49" t="s">
        <v>398</v>
      </c>
      <c r="G838" s="48">
        <v>1864490</v>
      </c>
      <c r="H838" s="48">
        <v>1864490</v>
      </c>
      <c r="I838" s="48">
        <v>1795467</v>
      </c>
      <c r="J838" s="48">
        <v>0</v>
      </c>
      <c r="K838" s="48">
        <v>486338.8</v>
      </c>
      <c r="L838" s="48">
        <v>0</v>
      </c>
      <c r="M838" s="48">
        <v>1005253.2</v>
      </c>
      <c r="N838" s="48">
        <v>1005253.2</v>
      </c>
      <c r="O838" s="48">
        <v>372898</v>
      </c>
      <c r="P838" s="102">
        <f t="shared" ref="P838:P901" si="28">+IFERROR(M838/H838,0)</f>
        <v>0.53915719580153287</v>
      </c>
      <c r="Q838" s="71"/>
      <c r="R838" s="71"/>
      <c r="S838" s="72"/>
      <c r="T838" s="72"/>
      <c r="U838" s="72"/>
      <c r="V838" s="72"/>
      <c r="W838" s="72"/>
      <c r="X838" s="73"/>
    </row>
    <row r="839" spans="1:24" ht="14.4" x14ac:dyDescent="0.2">
      <c r="A839" s="107" t="s">
        <v>706</v>
      </c>
      <c r="B839" s="107" t="s">
        <v>781</v>
      </c>
      <c r="C839" s="98" t="str">
        <f t="shared" si="27"/>
        <v>21375300 Dirección de Gestión  Sociocultural</v>
      </c>
      <c r="D839" s="49" t="s">
        <v>686</v>
      </c>
      <c r="E839" s="49" t="s">
        <v>602</v>
      </c>
      <c r="F839" s="49" t="s">
        <v>603</v>
      </c>
      <c r="G839" s="48">
        <v>476133126</v>
      </c>
      <c r="H839" s="48">
        <v>476133126</v>
      </c>
      <c r="I839" s="48">
        <v>476133126</v>
      </c>
      <c r="J839" s="48">
        <v>0</v>
      </c>
      <c r="K839" s="48">
        <v>9852776</v>
      </c>
      <c r="L839" s="48">
        <v>0</v>
      </c>
      <c r="M839" s="48">
        <v>466280350</v>
      </c>
      <c r="N839" s="48">
        <v>434930350</v>
      </c>
      <c r="O839" s="48">
        <v>0</v>
      </c>
      <c r="P839" s="102">
        <f t="shared" si="28"/>
        <v>0.97930667819151063</v>
      </c>
      <c r="Q839" s="71"/>
      <c r="R839" s="71"/>
      <c r="S839" s="72"/>
      <c r="T839" s="72"/>
      <c r="U839" s="72"/>
      <c r="V839" s="72"/>
      <c r="W839" s="72"/>
      <c r="X839" s="73"/>
    </row>
    <row r="840" spans="1:24" ht="14.4" x14ac:dyDescent="0.2">
      <c r="A840" s="107" t="s">
        <v>706</v>
      </c>
      <c r="B840" s="107" t="s">
        <v>781</v>
      </c>
      <c r="C840" s="98" t="str">
        <f t="shared" si="27"/>
        <v>21375300 Dirección de Gestión  Sociocultural</v>
      </c>
      <c r="D840" s="49" t="s">
        <v>686</v>
      </c>
      <c r="E840" s="49" t="s">
        <v>606</v>
      </c>
      <c r="F840" s="49" t="s">
        <v>607</v>
      </c>
      <c r="G840" s="48">
        <v>476133126</v>
      </c>
      <c r="H840" s="48">
        <v>476133126</v>
      </c>
      <c r="I840" s="48">
        <v>476133126</v>
      </c>
      <c r="J840" s="48">
        <v>0</v>
      </c>
      <c r="K840" s="48">
        <v>9852776</v>
      </c>
      <c r="L840" s="48">
        <v>0</v>
      </c>
      <c r="M840" s="48">
        <v>466280350</v>
      </c>
      <c r="N840" s="48">
        <v>434930350</v>
      </c>
      <c r="O840" s="48">
        <v>0</v>
      </c>
      <c r="P840" s="102">
        <f t="shared" si="28"/>
        <v>0.97930667819151063</v>
      </c>
      <c r="Q840" s="71"/>
      <c r="R840" s="71"/>
      <c r="S840" s="72"/>
      <c r="T840" s="72"/>
      <c r="U840" s="72"/>
      <c r="V840" s="72"/>
      <c r="W840" s="72"/>
      <c r="X840" s="73"/>
    </row>
    <row r="841" spans="1:24" ht="14.4" x14ac:dyDescent="0.2">
      <c r="A841" s="107" t="s">
        <v>706</v>
      </c>
      <c r="B841" s="107" t="s">
        <v>781</v>
      </c>
      <c r="C841" s="98" t="str">
        <f t="shared" si="27"/>
        <v>21375300 Dirección de Gestión  Sociocultural</v>
      </c>
      <c r="D841" s="49" t="s">
        <v>686</v>
      </c>
      <c r="E841" s="49" t="s">
        <v>608</v>
      </c>
      <c r="F841" s="49" t="s">
        <v>609</v>
      </c>
      <c r="G841" s="48">
        <v>14100000</v>
      </c>
      <c r="H841" s="48">
        <v>14100000</v>
      </c>
      <c r="I841" s="48">
        <v>13433934</v>
      </c>
      <c r="J841" s="48">
        <v>0</v>
      </c>
      <c r="K841" s="48">
        <v>8433934</v>
      </c>
      <c r="L841" s="48">
        <v>0</v>
      </c>
      <c r="M841" s="48">
        <v>1947007</v>
      </c>
      <c r="N841" s="48">
        <v>1947007</v>
      </c>
      <c r="O841" s="48">
        <v>3719059</v>
      </c>
      <c r="P841" s="102">
        <f t="shared" si="28"/>
        <v>0.13808560283687943</v>
      </c>
      <c r="Q841" s="71"/>
      <c r="R841" s="71"/>
      <c r="S841" s="72"/>
      <c r="T841" s="72"/>
      <c r="U841" s="72"/>
      <c r="V841" s="72"/>
      <c r="W841" s="72"/>
      <c r="X841" s="73"/>
    </row>
    <row r="842" spans="1:24" ht="14.4" x14ac:dyDescent="0.2">
      <c r="A842" s="107" t="s">
        <v>706</v>
      </c>
      <c r="B842" s="107" t="s">
        <v>781</v>
      </c>
      <c r="C842" s="98" t="str">
        <f t="shared" si="27"/>
        <v>21375300 Dirección de Gestión  Sociocultural</v>
      </c>
      <c r="D842" s="49" t="s">
        <v>686</v>
      </c>
      <c r="E842" s="49" t="s">
        <v>610</v>
      </c>
      <c r="F842" s="49" t="s">
        <v>611</v>
      </c>
      <c r="G842" s="48">
        <v>9100000</v>
      </c>
      <c r="H842" s="48">
        <v>9100000</v>
      </c>
      <c r="I842" s="48">
        <v>8433934</v>
      </c>
      <c r="J842" s="48">
        <v>0</v>
      </c>
      <c r="K842" s="48">
        <v>8433934</v>
      </c>
      <c r="L842" s="48">
        <v>0</v>
      </c>
      <c r="M842" s="48">
        <v>0</v>
      </c>
      <c r="N842" s="48">
        <v>0</v>
      </c>
      <c r="O842" s="48">
        <v>666066</v>
      </c>
      <c r="P842" s="102">
        <f t="shared" si="28"/>
        <v>0</v>
      </c>
      <c r="Q842" s="71"/>
      <c r="R842" s="71"/>
      <c r="S842" s="72"/>
      <c r="T842" s="72"/>
      <c r="U842" s="72"/>
      <c r="V842" s="72"/>
      <c r="W842" s="72"/>
      <c r="X842" s="73"/>
    </row>
    <row r="843" spans="1:24" ht="14.4" x14ac:dyDescent="0.2">
      <c r="A843" s="107" t="s">
        <v>706</v>
      </c>
      <c r="B843" s="107" t="s">
        <v>781</v>
      </c>
      <c r="C843" s="98" t="str">
        <f t="shared" si="27"/>
        <v>21375300 Dirección de Gestión  Sociocultural</v>
      </c>
      <c r="D843" s="49" t="s">
        <v>686</v>
      </c>
      <c r="E843" s="49" t="s">
        <v>612</v>
      </c>
      <c r="F843" s="49" t="s">
        <v>613</v>
      </c>
      <c r="G843" s="48">
        <v>5000000</v>
      </c>
      <c r="H843" s="48">
        <v>5000000</v>
      </c>
      <c r="I843" s="48">
        <v>5000000</v>
      </c>
      <c r="J843" s="48">
        <v>0</v>
      </c>
      <c r="K843" s="48">
        <v>0</v>
      </c>
      <c r="L843" s="48">
        <v>0</v>
      </c>
      <c r="M843" s="48">
        <v>1947007</v>
      </c>
      <c r="N843" s="48">
        <v>1947007</v>
      </c>
      <c r="O843" s="48">
        <v>3052993</v>
      </c>
      <c r="P843" s="102">
        <f t="shared" si="28"/>
        <v>0.38940140000000001</v>
      </c>
      <c r="Q843" s="71"/>
      <c r="R843" s="71"/>
      <c r="S843" s="72"/>
      <c r="T843" s="72"/>
      <c r="U843" s="72"/>
      <c r="V843" s="72"/>
      <c r="W843" s="72"/>
      <c r="X843" s="73"/>
    </row>
    <row r="844" spans="1:24" ht="14.4" x14ac:dyDescent="0.2">
      <c r="A844" s="107" t="s">
        <v>706</v>
      </c>
      <c r="B844" s="107" t="s">
        <v>781</v>
      </c>
      <c r="C844" s="98" t="str">
        <f t="shared" si="27"/>
        <v>21375300 Dirección de Gestión  Sociocultural</v>
      </c>
      <c r="D844" s="49" t="s">
        <v>686</v>
      </c>
      <c r="E844" s="49" t="s">
        <v>636</v>
      </c>
      <c r="F844" s="49" t="s">
        <v>637</v>
      </c>
      <c r="G844" s="48">
        <v>14243075</v>
      </c>
      <c r="H844" s="48">
        <v>14243075</v>
      </c>
      <c r="I844" s="48">
        <v>12679500</v>
      </c>
      <c r="J844" s="48">
        <v>0</v>
      </c>
      <c r="K844" s="48">
        <v>0</v>
      </c>
      <c r="L844" s="48">
        <v>0</v>
      </c>
      <c r="M844" s="48">
        <v>12679500</v>
      </c>
      <c r="N844" s="48">
        <v>12679500</v>
      </c>
      <c r="O844" s="48">
        <v>1563575</v>
      </c>
      <c r="P844" s="102">
        <f t="shared" si="28"/>
        <v>0.89022209038427447</v>
      </c>
      <c r="Q844" s="71"/>
      <c r="R844" s="71"/>
      <c r="S844" s="72"/>
      <c r="T844" s="72"/>
      <c r="U844" s="72"/>
      <c r="V844" s="72"/>
      <c r="W844" s="72"/>
      <c r="X844" s="73"/>
    </row>
    <row r="845" spans="1:24" ht="14.4" x14ac:dyDescent="0.2">
      <c r="A845" s="107" t="s">
        <v>706</v>
      </c>
      <c r="B845" s="107" t="s">
        <v>781</v>
      </c>
      <c r="C845" s="98" t="str">
        <f t="shared" si="27"/>
        <v>21375300 Dirección de Gestión  Sociocultural</v>
      </c>
      <c r="D845" s="49" t="s">
        <v>686</v>
      </c>
      <c r="E845" s="49" t="s">
        <v>666</v>
      </c>
      <c r="F845" s="49" t="s">
        <v>667</v>
      </c>
      <c r="G845" s="48">
        <v>14243075</v>
      </c>
      <c r="H845" s="48">
        <v>14243075</v>
      </c>
      <c r="I845" s="48">
        <v>12679500</v>
      </c>
      <c r="J845" s="48">
        <v>0</v>
      </c>
      <c r="K845" s="48">
        <v>0</v>
      </c>
      <c r="L845" s="48">
        <v>0</v>
      </c>
      <c r="M845" s="48">
        <v>12679500</v>
      </c>
      <c r="N845" s="48">
        <v>12679500</v>
      </c>
      <c r="O845" s="48">
        <v>1563575</v>
      </c>
      <c r="P845" s="102">
        <f t="shared" si="28"/>
        <v>0.89022209038427447</v>
      </c>
      <c r="Q845" s="71"/>
      <c r="R845" s="71"/>
      <c r="S845" s="72"/>
      <c r="T845" s="72"/>
      <c r="U845" s="72"/>
      <c r="V845" s="72"/>
      <c r="W845" s="72"/>
      <c r="X845" s="73"/>
    </row>
    <row r="846" spans="1:24" ht="14.4" x14ac:dyDescent="0.2">
      <c r="A846" s="107" t="s">
        <v>706</v>
      </c>
      <c r="B846" s="107" t="s">
        <v>781</v>
      </c>
      <c r="C846" s="99" t="str">
        <f t="shared" si="27"/>
        <v>21375300 Dirección de Gestión  Sociocultural</v>
      </c>
      <c r="D846" s="49" t="s">
        <v>690</v>
      </c>
      <c r="E846" s="49" t="s">
        <v>336</v>
      </c>
      <c r="F846" s="49" t="s">
        <v>337</v>
      </c>
      <c r="G846" s="48">
        <v>377000000</v>
      </c>
      <c r="H846" s="48">
        <v>377000000</v>
      </c>
      <c r="I846" s="48">
        <v>377000000</v>
      </c>
      <c r="J846" s="48">
        <v>165797106.71000001</v>
      </c>
      <c r="K846" s="48">
        <v>1027197.25</v>
      </c>
      <c r="L846" s="48">
        <v>0</v>
      </c>
      <c r="M846" s="48">
        <v>4256597.5199999996</v>
      </c>
      <c r="N846" s="48">
        <v>3538499.47</v>
      </c>
      <c r="O846" s="48">
        <v>205919098.52000001</v>
      </c>
      <c r="P846" s="102">
        <f t="shared" si="28"/>
        <v>1.1290709602122015E-2</v>
      </c>
      <c r="Q846" s="71"/>
      <c r="R846" s="71"/>
      <c r="S846" s="72"/>
      <c r="T846" s="72"/>
      <c r="U846" s="72"/>
      <c r="V846" s="72"/>
      <c r="W846" s="72"/>
      <c r="X846" s="73"/>
    </row>
    <row r="847" spans="1:24" ht="14.4" x14ac:dyDescent="0.2">
      <c r="A847" s="107" t="s">
        <v>706</v>
      </c>
      <c r="B847" s="107" t="s">
        <v>781</v>
      </c>
      <c r="C847" s="98" t="str">
        <f t="shared" si="27"/>
        <v>21375300 Dirección de Gestión  Sociocultural</v>
      </c>
      <c r="D847" s="49" t="s">
        <v>690</v>
      </c>
      <c r="E847" s="49" t="s">
        <v>338</v>
      </c>
      <c r="F847" s="49" t="s">
        <v>339</v>
      </c>
      <c r="G847" s="48">
        <v>9030244</v>
      </c>
      <c r="H847" s="48">
        <v>9030244</v>
      </c>
      <c r="I847" s="48">
        <v>9030244</v>
      </c>
      <c r="J847" s="48">
        <v>797106.69</v>
      </c>
      <c r="K847" s="48">
        <v>1027197.25</v>
      </c>
      <c r="L847" s="48">
        <v>0</v>
      </c>
      <c r="M847" s="48">
        <v>2434543.52</v>
      </c>
      <c r="N847" s="48">
        <v>1716445.47</v>
      </c>
      <c r="O847" s="48">
        <v>4771396.54</v>
      </c>
      <c r="P847" s="102">
        <f t="shared" si="28"/>
        <v>0.26959886355230267</v>
      </c>
      <c r="Q847" s="71"/>
      <c r="R847" s="71"/>
      <c r="S847" s="72"/>
      <c r="T847" s="72"/>
      <c r="U847" s="72"/>
      <c r="V847" s="72"/>
      <c r="W847" s="72"/>
      <c r="X847" s="73"/>
    </row>
    <row r="848" spans="1:24" ht="14.4" x14ac:dyDescent="0.2">
      <c r="A848" s="107" t="s">
        <v>706</v>
      </c>
      <c r="B848" s="107" t="s">
        <v>781</v>
      </c>
      <c r="C848" s="98" t="str">
        <f t="shared" si="27"/>
        <v>21375300 Dirección de Gestión  Sociocultural</v>
      </c>
      <c r="D848" s="49" t="s">
        <v>690</v>
      </c>
      <c r="E848" s="49" t="s">
        <v>344</v>
      </c>
      <c r="F848" s="49" t="s">
        <v>345</v>
      </c>
      <c r="G848" s="48">
        <v>1000000</v>
      </c>
      <c r="H848" s="48">
        <v>1000000</v>
      </c>
      <c r="I848" s="48">
        <v>1000000</v>
      </c>
      <c r="J848" s="48">
        <v>0</v>
      </c>
      <c r="K848" s="48">
        <v>0</v>
      </c>
      <c r="L848" s="48">
        <v>0</v>
      </c>
      <c r="M848" s="48">
        <v>940589.4</v>
      </c>
      <c r="N848" s="48">
        <v>940589.4</v>
      </c>
      <c r="O848" s="48">
        <v>59410.6</v>
      </c>
      <c r="P848" s="102">
        <f t="shared" si="28"/>
        <v>0.94058940000000002</v>
      </c>
      <c r="Q848" s="71"/>
      <c r="R848" s="71"/>
      <c r="S848" s="72"/>
      <c r="T848" s="72"/>
      <c r="U848" s="72"/>
      <c r="V848" s="72"/>
      <c r="W848" s="72"/>
      <c r="X848" s="73"/>
    </row>
    <row r="849" spans="1:24" ht="14.4" x14ac:dyDescent="0.2">
      <c r="A849" s="107" t="s">
        <v>706</v>
      </c>
      <c r="B849" s="107" t="s">
        <v>781</v>
      </c>
      <c r="C849" s="98" t="str">
        <f t="shared" si="27"/>
        <v>21375300 Dirección de Gestión  Sociocultural</v>
      </c>
      <c r="D849" s="49" t="s">
        <v>690</v>
      </c>
      <c r="E849" s="49" t="s">
        <v>346</v>
      </c>
      <c r="F849" s="49" t="s">
        <v>347</v>
      </c>
      <c r="G849" s="48">
        <v>1530244</v>
      </c>
      <c r="H849" s="48">
        <v>1530244</v>
      </c>
      <c r="I849" s="48">
        <v>1530244</v>
      </c>
      <c r="J849" s="48">
        <v>797106.69</v>
      </c>
      <c r="K849" s="48">
        <v>722868.62</v>
      </c>
      <c r="L849" s="48">
        <v>0</v>
      </c>
      <c r="M849" s="48">
        <v>0</v>
      </c>
      <c r="N849" s="48">
        <v>0</v>
      </c>
      <c r="O849" s="48">
        <v>10268.69</v>
      </c>
      <c r="P849" s="102">
        <f t="shared" si="28"/>
        <v>0</v>
      </c>
      <c r="Q849" s="71"/>
      <c r="R849" s="71"/>
      <c r="S849" s="72"/>
      <c r="T849" s="72"/>
      <c r="U849" s="72"/>
      <c r="V849" s="72"/>
      <c r="W849" s="72"/>
      <c r="X849" s="73"/>
    </row>
    <row r="850" spans="1:24" ht="14.4" x14ac:dyDescent="0.2">
      <c r="A850" s="107" t="s">
        <v>706</v>
      </c>
      <c r="B850" s="107" t="s">
        <v>781</v>
      </c>
      <c r="C850" s="98" t="str">
        <f t="shared" si="27"/>
        <v>21375300 Dirección de Gestión  Sociocultural</v>
      </c>
      <c r="D850" s="49" t="s">
        <v>690</v>
      </c>
      <c r="E850" s="49" t="s">
        <v>348</v>
      </c>
      <c r="F850" s="49" t="s">
        <v>349</v>
      </c>
      <c r="G850" s="48">
        <v>3000000</v>
      </c>
      <c r="H850" s="48">
        <v>4000000</v>
      </c>
      <c r="I850" s="48">
        <v>4000000</v>
      </c>
      <c r="J850" s="48">
        <v>0</v>
      </c>
      <c r="K850" s="48">
        <v>0</v>
      </c>
      <c r="L850" s="48">
        <v>0</v>
      </c>
      <c r="M850" s="48">
        <v>0</v>
      </c>
      <c r="N850" s="48">
        <v>0</v>
      </c>
      <c r="O850" s="48">
        <v>4000000</v>
      </c>
      <c r="P850" s="102">
        <f t="shared" si="28"/>
        <v>0</v>
      </c>
      <c r="Q850" s="71"/>
      <c r="R850" s="71"/>
      <c r="S850" s="72"/>
      <c r="T850" s="72"/>
      <c r="U850" s="72"/>
      <c r="V850" s="72"/>
      <c r="W850" s="72"/>
      <c r="X850" s="73"/>
    </row>
    <row r="851" spans="1:24" ht="14.4" x14ac:dyDescent="0.2">
      <c r="A851" s="107" t="s">
        <v>706</v>
      </c>
      <c r="B851" s="107" t="s">
        <v>781</v>
      </c>
      <c r="C851" s="98" t="str">
        <f t="shared" si="27"/>
        <v>21375300 Dirección de Gestión  Sociocultural</v>
      </c>
      <c r="D851" s="49" t="s">
        <v>690</v>
      </c>
      <c r="E851" s="49" t="s">
        <v>354</v>
      </c>
      <c r="F851" s="49" t="s">
        <v>355</v>
      </c>
      <c r="G851" s="48">
        <v>3500000</v>
      </c>
      <c r="H851" s="48">
        <v>2500000</v>
      </c>
      <c r="I851" s="48">
        <v>2500000</v>
      </c>
      <c r="J851" s="48">
        <v>0</v>
      </c>
      <c r="K851" s="48">
        <v>304328.63</v>
      </c>
      <c r="L851" s="48">
        <v>0</v>
      </c>
      <c r="M851" s="48">
        <v>1493954.12</v>
      </c>
      <c r="N851" s="48">
        <v>775856.07</v>
      </c>
      <c r="O851" s="48">
        <v>701717.25</v>
      </c>
      <c r="P851" s="102">
        <f t="shared" si="28"/>
        <v>0.59758164800000002</v>
      </c>
      <c r="Q851" s="71"/>
      <c r="R851" s="71"/>
      <c r="S851" s="72"/>
      <c r="T851" s="72"/>
      <c r="U851" s="72"/>
      <c r="V851" s="72"/>
      <c r="W851" s="72"/>
      <c r="X851" s="73"/>
    </row>
    <row r="852" spans="1:24" ht="14.4" x14ac:dyDescent="0.2">
      <c r="A852" s="107" t="s">
        <v>706</v>
      </c>
      <c r="B852" s="107" t="s">
        <v>781</v>
      </c>
      <c r="C852" s="98" t="str">
        <f t="shared" si="27"/>
        <v>21375300 Dirección de Gestión  Sociocultural</v>
      </c>
      <c r="D852" s="49" t="s">
        <v>690</v>
      </c>
      <c r="E852" s="49" t="s">
        <v>356</v>
      </c>
      <c r="F852" s="49" t="s">
        <v>357</v>
      </c>
      <c r="G852" s="48">
        <v>362000000</v>
      </c>
      <c r="H852" s="48">
        <v>362000000</v>
      </c>
      <c r="I852" s="48">
        <v>362000000</v>
      </c>
      <c r="J852" s="48">
        <v>165000000.02000001</v>
      </c>
      <c r="K852" s="48">
        <v>0</v>
      </c>
      <c r="L852" s="48">
        <v>0</v>
      </c>
      <c r="M852" s="48">
        <v>0</v>
      </c>
      <c r="N852" s="48">
        <v>0</v>
      </c>
      <c r="O852" s="48">
        <v>196999999.97999999</v>
      </c>
      <c r="P852" s="102">
        <f t="shared" si="28"/>
        <v>0</v>
      </c>
      <c r="Q852" s="71"/>
      <c r="R852" s="71"/>
      <c r="S852" s="72"/>
      <c r="T852" s="72"/>
      <c r="U852" s="72"/>
      <c r="V852" s="72"/>
      <c r="W852" s="72"/>
      <c r="X852" s="73"/>
    </row>
    <row r="853" spans="1:24" ht="14.4" x14ac:dyDescent="0.2">
      <c r="A853" s="107" t="s">
        <v>706</v>
      </c>
      <c r="B853" s="107" t="s">
        <v>781</v>
      </c>
      <c r="C853" s="98" t="str">
        <f t="shared" si="27"/>
        <v>21375300 Dirección de Gestión  Sociocultural</v>
      </c>
      <c r="D853" s="49" t="s">
        <v>690</v>
      </c>
      <c r="E853" s="49" t="s">
        <v>358</v>
      </c>
      <c r="F853" s="49" t="s">
        <v>359</v>
      </c>
      <c r="G853" s="48">
        <v>327000000</v>
      </c>
      <c r="H853" s="48">
        <v>327000000</v>
      </c>
      <c r="I853" s="48">
        <v>327000000</v>
      </c>
      <c r="J853" s="48">
        <v>165000000.02000001</v>
      </c>
      <c r="K853" s="48">
        <v>0</v>
      </c>
      <c r="L853" s="48">
        <v>0</v>
      </c>
      <c r="M853" s="48">
        <v>0</v>
      </c>
      <c r="N853" s="48">
        <v>0</v>
      </c>
      <c r="O853" s="48">
        <v>161999999.97999999</v>
      </c>
      <c r="P853" s="102">
        <f t="shared" si="28"/>
        <v>0</v>
      </c>
      <c r="Q853" s="71"/>
      <c r="R853" s="71"/>
      <c r="S853" s="72"/>
      <c r="T853" s="72"/>
      <c r="U853" s="72"/>
      <c r="V853" s="72"/>
      <c r="W853" s="72"/>
      <c r="X853" s="73"/>
    </row>
    <row r="854" spans="1:24" ht="14.4" x14ac:dyDescent="0.2">
      <c r="A854" s="107" t="s">
        <v>706</v>
      </c>
      <c r="B854" s="107" t="s">
        <v>781</v>
      </c>
      <c r="C854" s="98" t="str">
        <f t="shared" si="27"/>
        <v>21375300 Dirección de Gestión  Sociocultural</v>
      </c>
      <c r="D854" s="49" t="s">
        <v>690</v>
      </c>
      <c r="E854" s="49" t="s">
        <v>362</v>
      </c>
      <c r="F854" s="49" t="s">
        <v>363</v>
      </c>
      <c r="G854" s="48">
        <v>35000000</v>
      </c>
      <c r="H854" s="48">
        <v>35000000</v>
      </c>
      <c r="I854" s="48">
        <v>35000000</v>
      </c>
      <c r="J854" s="48">
        <v>0</v>
      </c>
      <c r="K854" s="48">
        <v>0</v>
      </c>
      <c r="L854" s="48">
        <v>0</v>
      </c>
      <c r="M854" s="48">
        <v>0</v>
      </c>
      <c r="N854" s="48">
        <v>0</v>
      </c>
      <c r="O854" s="48">
        <v>35000000</v>
      </c>
      <c r="P854" s="102">
        <f t="shared" si="28"/>
        <v>0</v>
      </c>
      <c r="Q854" s="71"/>
      <c r="R854" s="71"/>
      <c r="S854" s="72"/>
      <c r="T854" s="72"/>
      <c r="U854" s="72"/>
      <c r="V854" s="72"/>
      <c r="W854" s="72"/>
      <c r="X854" s="73"/>
    </row>
    <row r="855" spans="1:24" ht="14.4" x14ac:dyDescent="0.2">
      <c r="A855" s="107" t="s">
        <v>706</v>
      </c>
      <c r="B855" s="107" t="s">
        <v>781</v>
      </c>
      <c r="C855" s="98" t="str">
        <f t="shared" si="27"/>
        <v>21375300 Dirección de Gestión  Sociocultural</v>
      </c>
      <c r="D855" s="49" t="s">
        <v>690</v>
      </c>
      <c r="E855" s="49" t="s">
        <v>364</v>
      </c>
      <c r="F855" s="49" t="s">
        <v>365</v>
      </c>
      <c r="G855" s="48">
        <v>5969756</v>
      </c>
      <c r="H855" s="48">
        <v>5969756</v>
      </c>
      <c r="I855" s="48">
        <v>5969756</v>
      </c>
      <c r="J855" s="48">
        <v>0</v>
      </c>
      <c r="K855" s="48">
        <v>0</v>
      </c>
      <c r="L855" s="48">
        <v>0</v>
      </c>
      <c r="M855" s="48">
        <v>1822054</v>
      </c>
      <c r="N855" s="48">
        <v>1822054</v>
      </c>
      <c r="O855" s="48">
        <v>4147702</v>
      </c>
      <c r="P855" s="102">
        <f t="shared" si="28"/>
        <v>0.30521414945602465</v>
      </c>
      <c r="Q855" s="71"/>
      <c r="R855" s="71"/>
      <c r="S855" s="72"/>
      <c r="T855" s="72"/>
      <c r="U855" s="72"/>
      <c r="V855" s="72"/>
      <c r="W855" s="72"/>
      <c r="X855" s="73"/>
    </row>
    <row r="856" spans="1:24" ht="14.4" x14ac:dyDescent="0.2">
      <c r="A856" s="107" t="s">
        <v>706</v>
      </c>
      <c r="B856" s="107" t="s">
        <v>781</v>
      </c>
      <c r="C856" s="99" t="str">
        <f t="shared" si="27"/>
        <v>21375300 Dirección de Gestión  Sociocultural</v>
      </c>
      <c r="D856" s="49" t="s">
        <v>690</v>
      </c>
      <c r="E856" s="49" t="s">
        <v>368</v>
      </c>
      <c r="F856" s="49" t="s">
        <v>369</v>
      </c>
      <c r="G856" s="48">
        <v>5969756</v>
      </c>
      <c r="H856" s="48">
        <v>5969756</v>
      </c>
      <c r="I856" s="48">
        <v>5969756</v>
      </c>
      <c r="J856" s="48">
        <v>0</v>
      </c>
      <c r="K856" s="48">
        <v>0</v>
      </c>
      <c r="L856" s="48">
        <v>0</v>
      </c>
      <c r="M856" s="48">
        <v>1822054</v>
      </c>
      <c r="N856" s="48">
        <v>1822054</v>
      </c>
      <c r="O856" s="48">
        <v>4147702</v>
      </c>
      <c r="P856" s="104">
        <f t="shared" si="28"/>
        <v>0.30521414945602465</v>
      </c>
      <c r="Q856" s="71"/>
      <c r="R856" s="71"/>
      <c r="S856" s="72"/>
      <c r="T856" s="72"/>
      <c r="U856" s="72"/>
      <c r="V856" s="72"/>
      <c r="W856" s="72"/>
      <c r="X856" s="73"/>
    </row>
    <row r="857" spans="1:24" ht="14.4" x14ac:dyDescent="0.2">
      <c r="A857" s="66" t="s">
        <v>708</v>
      </c>
      <c r="B857" s="66" t="s">
        <v>774</v>
      </c>
      <c r="C857" s="98" t="str">
        <f t="shared" si="27"/>
        <v>21375500 SIST. NAC. DE BIBLIOTECAS</v>
      </c>
      <c r="D857" s="105" t="s">
        <v>686</v>
      </c>
      <c r="E857" s="66" t="s">
        <v>687</v>
      </c>
      <c r="F857" s="66" t="s">
        <v>687</v>
      </c>
      <c r="G857" s="67">
        <v>3269693980</v>
      </c>
      <c r="H857" s="67">
        <v>3315879634</v>
      </c>
      <c r="I857" s="48">
        <v>3145408650</v>
      </c>
      <c r="J857" s="48">
        <v>193600</v>
      </c>
      <c r="K857" s="48">
        <v>189319284.68000001</v>
      </c>
      <c r="L857" s="48">
        <v>0</v>
      </c>
      <c r="M857" s="67">
        <v>1599387690.0899999</v>
      </c>
      <c r="N857" s="67">
        <v>1591284482.3</v>
      </c>
      <c r="O857" s="67">
        <v>1526979059.23</v>
      </c>
      <c r="P857" s="103">
        <f t="shared" si="28"/>
        <v>0.48234190218799716</v>
      </c>
      <c r="Q857" s="71"/>
      <c r="R857" s="71"/>
      <c r="S857" s="72"/>
      <c r="T857" s="72"/>
      <c r="U857" s="72"/>
      <c r="V857" s="72"/>
      <c r="W857" s="72"/>
      <c r="X857" s="73"/>
    </row>
    <row r="858" spans="1:24" ht="14.4" x14ac:dyDescent="0.2">
      <c r="A858" s="107" t="s">
        <v>708</v>
      </c>
      <c r="B858" s="107" t="s">
        <v>782</v>
      </c>
      <c r="C858" s="98" t="str">
        <f t="shared" si="27"/>
        <v>21375500 Sist. Nac. De Bibliotecas</v>
      </c>
      <c r="D858" s="49" t="s">
        <v>686</v>
      </c>
      <c r="E858" s="49" t="s">
        <v>10</v>
      </c>
      <c r="F858" s="49" t="s">
        <v>11</v>
      </c>
      <c r="G858" s="48">
        <v>2681976115</v>
      </c>
      <c r="H858" s="48">
        <v>2681976115</v>
      </c>
      <c r="I858" s="48">
        <v>2636859248</v>
      </c>
      <c r="J858" s="48">
        <v>0</v>
      </c>
      <c r="K858" s="48">
        <v>94901129.599999994</v>
      </c>
      <c r="L858" s="48">
        <v>0</v>
      </c>
      <c r="M858" s="48">
        <v>1387296028.3699999</v>
      </c>
      <c r="N858" s="48">
        <v>1387296028.3699999</v>
      </c>
      <c r="O858" s="48">
        <v>1199778957.03</v>
      </c>
      <c r="P858" s="102">
        <f t="shared" si="28"/>
        <v>0.51726636214655475</v>
      </c>
      <c r="Q858" s="71"/>
      <c r="R858" s="71"/>
      <c r="S858" s="72"/>
      <c r="T858" s="72"/>
      <c r="U858" s="72"/>
      <c r="V858" s="72"/>
      <c r="W858" s="72"/>
      <c r="X858" s="73"/>
    </row>
    <row r="859" spans="1:24" ht="14.4" x14ac:dyDescent="0.2">
      <c r="A859" s="107" t="s">
        <v>708</v>
      </c>
      <c r="B859" s="107" t="s">
        <v>782</v>
      </c>
      <c r="C859" s="98" t="str">
        <f t="shared" si="27"/>
        <v>21375500 Sist. Nac. De Bibliotecas</v>
      </c>
      <c r="D859" s="49" t="s">
        <v>686</v>
      </c>
      <c r="E859" s="49" t="s">
        <v>12</v>
      </c>
      <c r="F859" s="49" t="s">
        <v>13</v>
      </c>
      <c r="G859" s="48">
        <v>1406478180</v>
      </c>
      <c r="H859" s="48">
        <v>1406478180</v>
      </c>
      <c r="I859" s="48">
        <v>1377668128</v>
      </c>
      <c r="J859" s="48">
        <v>0</v>
      </c>
      <c r="K859" s="48">
        <v>0</v>
      </c>
      <c r="L859" s="48">
        <v>0</v>
      </c>
      <c r="M859" s="48">
        <v>737686779.15999997</v>
      </c>
      <c r="N859" s="48">
        <v>737686779.15999997</v>
      </c>
      <c r="O859" s="48">
        <v>668791400.84000003</v>
      </c>
      <c r="P859" s="102">
        <f t="shared" si="28"/>
        <v>0.52449216038317781</v>
      </c>
      <c r="Q859" s="71"/>
      <c r="R859" s="71"/>
      <c r="S859" s="72"/>
      <c r="T859" s="72"/>
      <c r="U859" s="72"/>
      <c r="V859" s="72"/>
      <c r="W859" s="72"/>
      <c r="X859" s="73"/>
    </row>
    <row r="860" spans="1:24" ht="14.4" x14ac:dyDescent="0.2">
      <c r="A860" s="107" t="s">
        <v>708</v>
      </c>
      <c r="B860" s="107" t="s">
        <v>782</v>
      </c>
      <c r="C860" s="98" t="str">
        <f t="shared" si="27"/>
        <v>21375500 Sist. Nac. De Bibliotecas</v>
      </c>
      <c r="D860" s="49" t="s">
        <v>686</v>
      </c>
      <c r="E860" s="49" t="s">
        <v>14</v>
      </c>
      <c r="F860" s="49" t="s">
        <v>15</v>
      </c>
      <c r="G860" s="48">
        <v>1404478180</v>
      </c>
      <c r="H860" s="48">
        <v>1404478180</v>
      </c>
      <c r="I860" s="48">
        <v>1377668128</v>
      </c>
      <c r="J860" s="48">
        <v>0</v>
      </c>
      <c r="K860" s="48">
        <v>0</v>
      </c>
      <c r="L860" s="48">
        <v>0</v>
      </c>
      <c r="M860" s="48">
        <v>737686779.15999997</v>
      </c>
      <c r="N860" s="48">
        <v>737686779.15999997</v>
      </c>
      <c r="O860" s="48">
        <v>666791400.84000003</v>
      </c>
      <c r="P860" s="102">
        <f t="shared" si="28"/>
        <v>0.52523904583551451</v>
      </c>
      <c r="Q860" s="71"/>
      <c r="R860" s="71"/>
      <c r="S860" s="72"/>
      <c r="T860" s="72"/>
      <c r="U860" s="72"/>
      <c r="V860" s="72"/>
      <c r="W860" s="72"/>
      <c r="X860" s="73"/>
    </row>
    <row r="861" spans="1:24" ht="14.4" x14ac:dyDescent="0.2">
      <c r="A861" s="107" t="s">
        <v>708</v>
      </c>
      <c r="B861" s="107" t="s">
        <v>782</v>
      </c>
      <c r="C861" s="98" t="str">
        <f t="shared" si="27"/>
        <v>21375500 Sist. Nac. De Bibliotecas</v>
      </c>
      <c r="D861" s="49" t="s">
        <v>686</v>
      </c>
      <c r="E861" s="49" t="s">
        <v>18</v>
      </c>
      <c r="F861" s="49" t="s">
        <v>19</v>
      </c>
      <c r="G861" s="48">
        <v>2000000</v>
      </c>
      <c r="H861" s="48">
        <v>2000000</v>
      </c>
      <c r="I861" s="48">
        <v>0</v>
      </c>
      <c r="J861" s="48">
        <v>0</v>
      </c>
      <c r="K861" s="48">
        <v>0</v>
      </c>
      <c r="L861" s="48">
        <v>0</v>
      </c>
      <c r="M861" s="48">
        <v>0</v>
      </c>
      <c r="N861" s="48">
        <v>0</v>
      </c>
      <c r="O861" s="48">
        <v>2000000</v>
      </c>
      <c r="P861" s="102">
        <f t="shared" si="28"/>
        <v>0</v>
      </c>
      <c r="Q861" s="71"/>
      <c r="R861" s="71"/>
      <c r="S861" s="72"/>
      <c r="T861" s="72"/>
      <c r="U861" s="72"/>
      <c r="V861" s="72"/>
      <c r="W861" s="72"/>
      <c r="X861" s="73"/>
    </row>
    <row r="862" spans="1:24" ht="14.4" x14ac:dyDescent="0.2">
      <c r="A862" s="107" t="s">
        <v>708</v>
      </c>
      <c r="B862" s="107" t="s">
        <v>782</v>
      </c>
      <c r="C862" s="98" t="str">
        <f t="shared" si="27"/>
        <v>21375500 Sist. Nac. De Bibliotecas</v>
      </c>
      <c r="D862" s="49" t="s">
        <v>686</v>
      </c>
      <c r="E862" s="49" t="s">
        <v>20</v>
      </c>
      <c r="F862" s="49" t="s">
        <v>21</v>
      </c>
      <c r="G862" s="48">
        <v>3600000</v>
      </c>
      <c r="H862" s="48">
        <v>3600000</v>
      </c>
      <c r="I862" s="48">
        <v>3600000</v>
      </c>
      <c r="J862" s="48">
        <v>0</v>
      </c>
      <c r="K862" s="48">
        <v>0</v>
      </c>
      <c r="L862" s="48">
        <v>0</v>
      </c>
      <c r="M862" s="48">
        <v>2387624</v>
      </c>
      <c r="N862" s="48">
        <v>2387624</v>
      </c>
      <c r="O862" s="48">
        <v>1212376</v>
      </c>
      <c r="P862" s="102">
        <f t="shared" si="28"/>
        <v>0.66322888888888887</v>
      </c>
      <c r="Q862" s="71"/>
      <c r="R862" s="71"/>
      <c r="S862" s="72"/>
      <c r="T862" s="72"/>
      <c r="U862" s="72"/>
      <c r="V862" s="72"/>
      <c r="W862" s="72"/>
      <c r="X862" s="73"/>
    </row>
    <row r="863" spans="1:24" ht="14.4" x14ac:dyDescent="0.2">
      <c r="A863" s="107" t="s">
        <v>708</v>
      </c>
      <c r="B863" s="107" t="s">
        <v>782</v>
      </c>
      <c r="C863" s="98" t="str">
        <f t="shared" si="27"/>
        <v>21375500 Sist. Nac. De Bibliotecas</v>
      </c>
      <c r="D863" s="49" t="s">
        <v>686</v>
      </c>
      <c r="E863" s="49" t="s">
        <v>22</v>
      </c>
      <c r="F863" s="49" t="s">
        <v>23</v>
      </c>
      <c r="G863" s="48">
        <v>3600000</v>
      </c>
      <c r="H863" s="48">
        <v>3600000</v>
      </c>
      <c r="I863" s="48">
        <v>3600000</v>
      </c>
      <c r="J863" s="48">
        <v>0</v>
      </c>
      <c r="K863" s="48">
        <v>0</v>
      </c>
      <c r="L863" s="48">
        <v>0</v>
      </c>
      <c r="M863" s="48">
        <v>2387624</v>
      </c>
      <c r="N863" s="48">
        <v>2387624</v>
      </c>
      <c r="O863" s="48">
        <v>1212376</v>
      </c>
      <c r="P863" s="102">
        <f t="shared" si="28"/>
        <v>0.66322888888888887</v>
      </c>
      <c r="Q863" s="71"/>
      <c r="R863" s="71"/>
      <c r="S863" s="72"/>
      <c r="T863" s="72"/>
      <c r="U863" s="72"/>
      <c r="V863" s="72"/>
      <c r="W863" s="72"/>
      <c r="X863" s="73"/>
    </row>
    <row r="864" spans="1:24" ht="14.4" x14ac:dyDescent="0.2">
      <c r="A864" s="107" t="s">
        <v>708</v>
      </c>
      <c r="B864" s="107" t="s">
        <v>782</v>
      </c>
      <c r="C864" s="98" t="str">
        <f t="shared" si="27"/>
        <v>21375500 Sist. Nac. De Bibliotecas</v>
      </c>
      <c r="D864" s="49" t="s">
        <v>686</v>
      </c>
      <c r="E864" s="49" t="s">
        <v>26</v>
      </c>
      <c r="F864" s="49" t="s">
        <v>27</v>
      </c>
      <c r="G864" s="48">
        <v>860105768</v>
      </c>
      <c r="H864" s="48">
        <v>860105768</v>
      </c>
      <c r="I864" s="48">
        <v>849072491</v>
      </c>
      <c r="J864" s="48">
        <v>0</v>
      </c>
      <c r="K864" s="48">
        <v>0</v>
      </c>
      <c r="L864" s="48">
        <v>0</v>
      </c>
      <c r="M864" s="48">
        <v>412689021.20999998</v>
      </c>
      <c r="N864" s="48">
        <v>412689021.20999998</v>
      </c>
      <c r="O864" s="48">
        <v>447416746.79000002</v>
      </c>
      <c r="P864" s="102">
        <f t="shared" si="28"/>
        <v>0.47981194472119848</v>
      </c>
      <c r="Q864" s="71"/>
      <c r="R864" s="71"/>
      <c r="S864" s="72"/>
      <c r="T864" s="72"/>
      <c r="U864" s="72"/>
      <c r="V864" s="72"/>
      <c r="W864" s="72"/>
      <c r="X864" s="73"/>
    </row>
    <row r="865" spans="1:24" ht="14.4" x14ac:dyDescent="0.2">
      <c r="A865" s="107" t="s">
        <v>708</v>
      </c>
      <c r="B865" s="107" t="s">
        <v>782</v>
      </c>
      <c r="C865" s="98" t="str">
        <f t="shared" si="27"/>
        <v>21375500 Sist. Nac. De Bibliotecas</v>
      </c>
      <c r="D865" s="49" t="s">
        <v>686</v>
      </c>
      <c r="E865" s="49" t="s">
        <v>28</v>
      </c>
      <c r="F865" s="49" t="s">
        <v>29</v>
      </c>
      <c r="G865" s="48">
        <v>261900000</v>
      </c>
      <c r="H865" s="48">
        <v>261900000</v>
      </c>
      <c r="I865" s="48">
        <v>261900000</v>
      </c>
      <c r="J865" s="48">
        <v>0</v>
      </c>
      <c r="K865" s="48">
        <v>0</v>
      </c>
      <c r="L865" s="48">
        <v>0</v>
      </c>
      <c r="M865" s="48">
        <v>141576766.44999999</v>
      </c>
      <c r="N865" s="48">
        <v>141576766.44999999</v>
      </c>
      <c r="O865" s="48">
        <v>120323233.55</v>
      </c>
      <c r="P865" s="102">
        <f t="shared" si="28"/>
        <v>0.5405756641848033</v>
      </c>
      <c r="Q865" s="71"/>
      <c r="R865" s="71"/>
      <c r="S865" s="72"/>
      <c r="T865" s="72"/>
      <c r="U865" s="72"/>
      <c r="V865" s="72"/>
      <c r="W865" s="72"/>
      <c r="X865" s="73"/>
    </row>
    <row r="866" spans="1:24" ht="14.4" x14ac:dyDescent="0.2">
      <c r="A866" s="107" t="s">
        <v>708</v>
      </c>
      <c r="B866" s="107" t="s">
        <v>782</v>
      </c>
      <c r="C866" s="98" t="str">
        <f t="shared" si="27"/>
        <v>21375500 Sist. Nac. De Bibliotecas</v>
      </c>
      <c r="D866" s="49" t="s">
        <v>686</v>
      </c>
      <c r="E866" s="49" t="s">
        <v>30</v>
      </c>
      <c r="F866" s="49" t="s">
        <v>31</v>
      </c>
      <c r="G866" s="48">
        <v>222769110</v>
      </c>
      <c r="H866" s="48">
        <v>222769110</v>
      </c>
      <c r="I866" s="48">
        <v>222769110</v>
      </c>
      <c r="J866" s="48">
        <v>0</v>
      </c>
      <c r="K866" s="48">
        <v>0</v>
      </c>
      <c r="L866" s="48">
        <v>0</v>
      </c>
      <c r="M866" s="48">
        <v>114406189.98</v>
      </c>
      <c r="N866" s="48">
        <v>114406189.98</v>
      </c>
      <c r="O866" s="48">
        <v>108362920.02</v>
      </c>
      <c r="P866" s="102">
        <f t="shared" si="28"/>
        <v>0.51356397653157571</v>
      </c>
      <c r="Q866" s="71"/>
      <c r="R866" s="71"/>
      <c r="S866" s="72"/>
      <c r="T866" s="72"/>
      <c r="U866" s="72"/>
      <c r="V866" s="72"/>
      <c r="W866" s="72"/>
      <c r="X866" s="73"/>
    </row>
    <row r="867" spans="1:24" ht="14.4" x14ac:dyDescent="0.2">
      <c r="A867" s="107" t="s">
        <v>708</v>
      </c>
      <c r="B867" s="107" t="s">
        <v>782</v>
      </c>
      <c r="C867" s="98" t="str">
        <f t="shared" si="27"/>
        <v>21375500 Sist. Nac. De Bibliotecas</v>
      </c>
      <c r="D867" s="49" t="s">
        <v>686</v>
      </c>
      <c r="E867" s="49" t="s">
        <v>32</v>
      </c>
      <c r="F867" s="49" t="s">
        <v>33</v>
      </c>
      <c r="G867" s="48">
        <v>176680308</v>
      </c>
      <c r="H867" s="48">
        <v>176680308</v>
      </c>
      <c r="I867" s="48">
        <v>174447031</v>
      </c>
      <c r="J867" s="48">
        <v>0</v>
      </c>
      <c r="K867" s="48">
        <v>0</v>
      </c>
      <c r="L867" s="48">
        <v>0</v>
      </c>
      <c r="M867" s="48">
        <v>0</v>
      </c>
      <c r="N867" s="48">
        <v>0</v>
      </c>
      <c r="O867" s="48">
        <v>176680308</v>
      </c>
      <c r="P867" s="102">
        <f t="shared" si="28"/>
        <v>0</v>
      </c>
      <c r="Q867" s="71"/>
      <c r="R867" s="71"/>
      <c r="S867" s="72"/>
      <c r="T867" s="72"/>
      <c r="U867" s="72"/>
      <c r="V867" s="72"/>
      <c r="W867" s="72"/>
      <c r="X867" s="73"/>
    </row>
    <row r="868" spans="1:24" ht="14.4" x14ac:dyDescent="0.2">
      <c r="A868" s="107" t="s">
        <v>708</v>
      </c>
      <c r="B868" s="107" t="s">
        <v>782</v>
      </c>
      <c r="C868" s="98" t="str">
        <f t="shared" si="27"/>
        <v>21375500 Sist. Nac. De Bibliotecas</v>
      </c>
      <c r="D868" s="49" t="s">
        <v>686</v>
      </c>
      <c r="E868" s="49" t="s">
        <v>34</v>
      </c>
      <c r="F868" s="49" t="s">
        <v>35</v>
      </c>
      <c r="G868" s="48">
        <v>154856350</v>
      </c>
      <c r="H868" s="48">
        <v>154856350</v>
      </c>
      <c r="I868" s="48">
        <v>146056350</v>
      </c>
      <c r="J868" s="48">
        <v>0</v>
      </c>
      <c r="K868" s="48">
        <v>0</v>
      </c>
      <c r="L868" s="48">
        <v>0</v>
      </c>
      <c r="M868" s="48">
        <v>132948035.06999999</v>
      </c>
      <c r="N868" s="48">
        <v>132948035.06999999</v>
      </c>
      <c r="O868" s="48">
        <v>21908314.93</v>
      </c>
      <c r="P868" s="102">
        <f t="shared" si="28"/>
        <v>0.85852491725395819</v>
      </c>
      <c r="Q868" s="71"/>
      <c r="R868" s="71"/>
      <c r="S868" s="72"/>
      <c r="T868" s="72"/>
      <c r="U868" s="72"/>
      <c r="V868" s="72"/>
      <c r="W868" s="72"/>
      <c r="X868" s="73"/>
    </row>
    <row r="869" spans="1:24" ht="14.4" x14ac:dyDescent="0.2">
      <c r="A869" s="107" t="s">
        <v>708</v>
      </c>
      <c r="B869" s="107" t="s">
        <v>782</v>
      </c>
      <c r="C869" s="98" t="str">
        <f t="shared" si="27"/>
        <v>21375500 Sist. Nac. De Bibliotecas</v>
      </c>
      <c r="D869" s="49" t="s">
        <v>686</v>
      </c>
      <c r="E869" s="49" t="s">
        <v>36</v>
      </c>
      <c r="F869" s="49" t="s">
        <v>37</v>
      </c>
      <c r="G869" s="48">
        <v>43900000</v>
      </c>
      <c r="H869" s="48">
        <v>43900000</v>
      </c>
      <c r="I869" s="48">
        <v>43900000</v>
      </c>
      <c r="J869" s="48">
        <v>0</v>
      </c>
      <c r="K869" s="48">
        <v>0</v>
      </c>
      <c r="L869" s="48">
        <v>0</v>
      </c>
      <c r="M869" s="48">
        <v>23758029.710000001</v>
      </c>
      <c r="N869" s="48">
        <v>23758029.710000001</v>
      </c>
      <c r="O869" s="48">
        <v>20141970.289999999</v>
      </c>
      <c r="P869" s="102">
        <f t="shared" si="28"/>
        <v>0.54118518701594531</v>
      </c>
      <c r="Q869" s="71"/>
      <c r="R869" s="71"/>
      <c r="S869" s="72"/>
      <c r="T869" s="72"/>
      <c r="U869" s="72"/>
      <c r="V869" s="72"/>
      <c r="W869" s="72"/>
      <c r="X869" s="73"/>
    </row>
    <row r="870" spans="1:24" ht="14.4" x14ac:dyDescent="0.2">
      <c r="A870" s="107" t="s">
        <v>708</v>
      </c>
      <c r="B870" s="107" t="s">
        <v>782</v>
      </c>
      <c r="C870" s="98" t="str">
        <f t="shared" si="27"/>
        <v>21375500 Sist. Nac. De Bibliotecas</v>
      </c>
      <c r="D870" s="49" t="s">
        <v>686</v>
      </c>
      <c r="E870" s="49" t="s">
        <v>38</v>
      </c>
      <c r="F870" s="49" t="s">
        <v>39</v>
      </c>
      <c r="G870" s="48">
        <v>204116605</v>
      </c>
      <c r="H870" s="48">
        <v>204116605</v>
      </c>
      <c r="I870" s="48">
        <v>201502625</v>
      </c>
      <c r="J870" s="48">
        <v>0</v>
      </c>
      <c r="K870" s="48">
        <v>46964243</v>
      </c>
      <c r="L870" s="48">
        <v>0</v>
      </c>
      <c r="M870" s="48">
        <v>116329041</v>
      </c>
      <c r="N870" s="48">
        <v>116329041</v>
      </c>
      <c r="O870" s="48">
        <v>40823321</v>
      </c>
      <c r="P870" s="102">
        <f t="shared" si="28"/>
        <v>0.56991463776305706</v>
      </c>
      <c r="Q870" s="71"/>
      <c r="R870" s="71"/>
      <c r="S870" s="72"/>
      <c r="T870" s="72"/>
      <c r="U870" s="72"/>
      <c r="V870" s="72"/>
      <c r="W870" s="72"/>
      <c r="X870" s="73"/>
    </row>
    <row r="871" spans="1:24" ht="14.4" x14ac:dyDescent="0.2">
      <c r="A871" s="107" t="s">
        <v>708</v>
      </c>
      <c r="B871" s="107" t="s">
        <v>782</v>
      </c>
      <c r="C871" s="98" t="str">
        <f t="shared" si="27"/>
        <v>21375500 Sist. Nac. De Bibliotecas</v>
      </c>
      <c r="D871" s="49" t="s">
        <v>686</v>
      </c>
      <c r="E871" s="49" t="s">
        <v>51</v>
      </c>
      <c r="F871" s="49" t="s">
        <v>41</v>
      </c>
      <c r="G871" s="48">
        <v>193649087</v>
      </c>
      <c r="H871" s="48">
        <v>193649087</v>
      </c>
      <c r="I871" s="48">
        <v>191169157</v>
      </c>
      <c r="J871" s="48">
        <v>0</v>
      </c>
      <c r="K871" s="48">
        <v>44558965.600000001</v>
      </c>
      <c r="L871" s="48">
        <v>0</v>
      </c>
      <c r="M871" s="48">
        <v>110360304</v>
      </c>
      <c r="N871" s="48">
        <v>110360304</v>
      </c>
      <c r="O871" s="48">
        <v>38729817.399999999</v>
      </c>
      <c r="P871" s="102">
        <f t="shared" si="28"/>
        <v>0.56989839564800016</v>
      </c>
      <c r="Q871" s="71"/>
      <c r="R871" s="71"/>
      <c r="S871" s="72"/>
      <c r="T871" s="72"/>
      <c r="U871" s="72"/>
      <c r="V871" s="72"/>
      <c r="W871" s="72"/>
      <c r="X871" s="73"/>
    </row>
    <row r="872" spans="1:24" ht="14.4" x14ac:dyDescent="0.2">
      <c r="A872" s="107" t="s">
        <v>708</v>
      </c>
      <c r="B872" s="107" t="s">
        <v>782</v>
      </c>
      <c r="C872" s="98" t="str">
        <f t="shared" si="27"/>
        <v>21375500 Sist. Nac. De Bibliotecas</v>
      </c>
      <c r="D872" s="49" t="s">
        <v>686</v>
      </c>
      <c r="E872" s="49" t="s">
        <v>72</v>
      </c>
      <c r="F872" s="49" t="s">
        <v>62</v>
      </c>
      <c r="G872" s="48">
        <v>10467518</v>
      </c>
      <c r="H872" s="48">
        <v>10467518</v>
      </c>
      <c r="I872" s="48">
        <v>10333468</v>
      </c>
      <c r="J872" s="48">
        <v>0</v>
      </c>
      <c r="K872" s="48">
        <v>2405277.4</v>
      </c>
      <c r="L872" s="48">
        <v>0</v>
      </c>
      <c r="M872" s="48">
        <v>5968737</v>
      </c>
      <c r="N872" s="48">
        <v>5968737</v>
      </c>
      <c r="O872" s="48">
        <v>2093503.6</v>
      </c>
      <c r="P872" s="102">
        <f t="shared" si="28"/>
        <v>0.57021511689781668</v>
      </c>
      <c r="Q872" s="71"/>
      <c r="R872" s="71"/>
      <c r="S872" s="72"/>
      <c r="T872" s="72"/>
      <c r="U872" s="72"/>
      <c r="V872" s="72"/>
      <c r="W872" s="72"/>
      <c r="X872" s="73"/>
    </row>
    <row r="873" spans="1:24" ht="14.4" x14ac:dyDescent="0.2">
      <c r="A873" s="107" t="s">
        <v>708</v>
      </c>
      <c r="B873" s="107" t="s">
        <v>782</v>
      </c>
      <c r="C873" s="98" t="str">
        <f t="shared" si="27"/>
        <v>21375500 Sist. Nac. De Bibliotecas</v>
      </c>
      <c r="D873" s="49" t="s">
        <v>686</v>
      </c>
      <c r="E873" s="49" t="s">
        <v>83</v>
      </c>
      <c r="F873" s="49" t="s">
        <v>84</v>
      </c>
      <c r="G873" s="48">
        <v>207675562</v>
      </c>
      <c r="H873" s="48">
        <v>207675562</v>
      </c>
      <c r="I873" s="48">
        <v>205016004</v>
      </c>
      <c r="J873" s="48">
        <v>0</v>
      </c>
      <c r="K873" s="48">
        <v>47936886.600000001</v>
      </c>
      <c r="L873" s="48">
        <v>0</v>
      </c>
      <c r="M873" s="48">
        <v>118203563</v>
      </c>
      <c r="N873" s="48">
        <v>118203563</v>
      </c>
      <c r="O873" s="48">
        <v>41535112.399999999</v>
      </c>
      <c r="P873" s="102">
        <f t="shared" si="28"/>
        <v>0.56917415733296539</v>
      </c>
      <c r="Q873" s="71"/>
      <c r="R873" s="71"/>
      <c r="S873" s="72"/>
      <c r="T873" s="72"/>
      <c r="U873" s="72"/>
      <c r="V873" s="72"/>
      <c r="W873" s="72"/>
      <c r="X873" s="73"/>
    </row>
    <row r="874" spans="1:24" ht="14.4" x14ac:dyDescent="0.2">
      <c r="A874" s="107" t="s">
        <v>708</v>
      </c>
      <c r="B874" s="107" t="s">
        <v>782</v>
      </c>
      <c r="C874" s="98" t="str">
        <f t="shared" si="27"/>
        <v>21375500 Sist. Nac. De Bibliotecas</v>
      </c>
      <c r="D874" s="49" t="s">
        <v>686</v>
      </c>
      <c r="E874" s="49" t="s">
        <v>96</v>
      </c>
      <c r="F874" s="49" t="s">
        <v>86</v>
      </c>
      <c r="G874" s="48">
        <v>113467897</v>
      </c>
      <c r="H874" s="48">
        <v>113467897</v>
      </c>
      <c r="I874" s="48">
        <v>112014792</v>
      </c>
      <c r="J874" s="48">
        <v>0</v>
      </c>
      <c r="K874" s="48">
        <v>26116201.600000001</v>
      </c>
      <c r="L874" s="48">
        <v>0</v>
      </c>
      <c r="M874" s="48">
        <v>64658116</v>
      </c>
      <c r="N874" s="48">
        <v>64658116</v>
      </c>
      <c r="O874" s="48">
        <v>22693579.399999999</v>
      </c>
      <c r="P874" s="102">
        <f t="shared" si="28"/>
        <v>0.56983620662327072</v>
      </c>
      <c r="Q874" s="71"/>
      <c r="R874" s="71"/>
      <c r="S874" s="72"/>
      <c r="T874" s="72"/>
      <c r="U874" s="72"/>
      <c r="V874" s="72"/>
      <c r="W874" s="72"/>
      <c r="X874" s="73"/>
    </row>
    <row r="875" spans="1:24" ht="14.4" x14ac:dyDescent="0.2">
      <c r="A875" s="107" t="s">
        <v>708</v>
      </c>
      <c r="B875" s="107" t="s">
        <v>782</v>
      </c>
      <c r="C875" s="98" t="str">
        <f t="shared" si="27"/>
        <v>21375500 Sist. Nac. De Bibliotecas</v>
      </c>
      <c r="D875" s="49" t="s">
        <v>686</v>
      </c>
      <c r="E875" s="49" t="s">
        <v>117</v>
      </c>
      <c r="F875" s="49" t="s">
        <v>107</v>
      </c>
      <c r="G875" s="48">
        <v>62805110</v>
      </c>
      <c r="H875" s="48">
        <v>62805110</v>
      </c>
      <c r="I875" s="48">
        <v>62000808</v>
      </c>
      <c r="J875" s="48">
        <v>0</v>
      </c>
      <c r="K875" s="48">
        <v>14579209</v>
      </c>
      <c r="L875" s="48">
        <v>0</v>
      </c>
      <c r="M875" s="48">
        <v>35664879</v>
      </c>
      <c r="N875" s="48">
        <v>35664879</v>
      </c>
      <c r="O875" s="48">
        <v>12561022</v>
      </c>
      <c r="P875" s="102">
        <f t="shared" si="28"/>
        <v>0.56786587906620978</v>
      </c>
      <c r="Q875" s="71"/>
      <c r="R875" s="71"/>
      <c r="S875" s="72"/>
      <c r="T875" s="72"/>
      <c r="U875" s="72"/>
      <c r="V875" s="72"/>
      <c r="W875" s="72"/>
      <c r="X875" s="73"/>
    </row>
    <row r="876" spans="1:24" ht="14.4" x14ac:dyDescent="0.2">
      <c r="A876" s="107" t="s">
        <v>708</v>
      </c>
      <c r="B876" s="107" t="s">
        <v>782</v>
      </c>
      <c r="C876" s="98" t="str">
        <f t="shared" si="27"/>
        <v>21375500 Sist. Nac. De Bibliotecas</v>
      </c>
      <c r="D876" s="49" t="s">
        <v>686</v>
      </c>
      <c r="E876" s="49" t="s">
        <v>138</v>
      </c>
      <c r="F876" s="49" t="s">
        <v>128</v>
      </c>
      <c r="G876" s="48">
        <v>31402555</v>
      </c>
      <c r="H876" s="48">
        <v>31402555</v>
      </c>
      <c r="I876" s="48">
        <v>31000404</v>
      </c>
      <c r="J876" s="48">
        <v>0</v>
      </c>
      <c r="K876" s="48">
        <v>7241476</v>
      </c>
      <c r="L876" s="48">
        <v>0</v>
      </c>
      <c r="M876" s="48">
        <v>17880568</v>
      </c>
      <c r="N876" s="48">
        <v>17880568</v>
      </c>
      <c r="O876" s="48">
        <v>6280511</v>
      </c>
      <c r="P876" s="102">
        <f t="shared" si="28"/>
        <v>0.56939850913404977</v>
      </c>
      <c r="Q876" s="71"/>
      <c r="R876" s="71"/>
      <c r="S876" s="72"/>
      <c r="T876" s="72"/>
      <c r="U876" s="72"/>
      <c r="V876" s="72"/>
      <c r="W876" s="72"/>
      <c r="X876" s="73"/>
    </row>
    <row r="877" spans="1:24" ht="14.4" x14ac:dyDescent="0.2">
      <c r="A877" s="107" t="s">
        <v>708</v>
      </c>
      <c r="B877" s="107" t="s">
        <v>782</v>
      </c>
      <c r="C877" s="98" t="str">
        <f t="shared" si="27"/>
        <v>21375500 Sist. Nac. De Bibliotecas</v>
      </c>
      <c r="D877" s="49" t="s">
        <v>686</v>
      </c>
      <c r="E877" s="49" t="s">
        <v>166</v>
      </c>
      <c r="F877" s="49" t="s">
        <v>167</v>
      </c>
      <c r="G877" s="48">
        <v>300898694</v>
      </c>
      <c r="H877" s="48">
        <v>300898694</v>
      </c>
      <c r="I877" s="48">
        <v>222837745.5</v>
      </c>
      <c r="J877" s="48">
        <v>193600</v>
      </c>
      <c r="K877" s="48">
        <v>45572987.030000001</v>
      </c>
      <c r="L877" s="48">
        <v>0</v>
      </c>
      <c r="M877" s="48">
        <v>139150198.71000001</v>
      </c>
      <c r="N877" s="48">
        <v>137574792.09999999</v>
      </c>
      <c r="O877" s="48">
        <v>115981908.26000001</v>
      </c>
      <c r="P877" s="102">
        <f t="shared" si="28"/>
        <v>0.46244866290446579</v>
      </c>
      <c r="Q877" s="71"/>
      <c r="R877" s="71"/>
      <c r="S877" s="72"/>
      <c r="T877" s="72"/>
      <c r="U877" s="72"/>
      <c r="V877" s="72"/>
      <c r="W877" s="72"/>
      <c r="X877" s="73"/>
    </row>
    <row r="878" spans="1:24" ht="14.4" x14ac:dyDescent="0.2">
      <c r="A878" s="107" t="s">
        <v>708</v>
      </c>
      <c r="B878" s="107" t="s">
        <v>782</v>
      </c>
      <c r="C878" s="98" t="str">
        <f t="shared" si="27"/>
        <v>21375500 Sist. Nac. De Bibliotecas</v>
      </c>
      <c r="D878" s="49" t="s">
        <v>686</v>
      </c>
      <c r="E878" s="49" t="s">
        <v>180</v>
      </c>
      <c r="F878" s="49" t="s">
        <v>181</v>
      </c>
      <c r="G878" s="48">
        <v>120616681</v>
      </c>
      <c r="H878" s="48">
        <v>120253726.63</v>
      </c>
      <c r="I878" s="48">
        <v>85967717.010000005</v>
      </c>
      <c r="J878" s="48">
        <v>0</v>
      </c>
      <c r="K878" s="48">
        <v>13737794.699999999</v>
      </c>
      <c r="L878" s="48">
        <v>0</v>
      </c>
      <c r="M878" s="48">
        <v>61680244.409999996</v>
      </c>
      <c r="N878" s="48">
        <v>60683775.409999996</v>
      </c>
      <c r="O878" s="48">
        <v>44835687.520000003</v>
      </c>
      <c r="P878" s="102">
        <f t="shared" si="28"/>
        <v>0.51291752978083982</v>
      </c>
      <c r="Q878" s="71"/>
      <c r="R878" s="71"/>
      <c r="S878" s="72"/>
      <c r="T878" s="72"/>
      <c r="U878" s="72"/>
      <c r="V878" s="72"/>
      <c r="W878" s="72"/>
      <c r="X878" s="73"/>
    </row>
    <row r="879" spans="1:24" ht="14.4" x14ac:dyDescent="0.2">
      <c r="A879" s="107" t="s">
        <v>708</v>
      </c>
      <c r="B879" s="107" t="s">
        <v>782</v>
      </c>
      <c r="C879" s="98" t="str">
        <f t="shared" si="27"/>
        <v>21375500 Sist. Nac. De Bibliotecas</v>
      </c>
      <c r="D879" s="49" t="s">
        <v>686</v>
      </c>
      <c r="E879" s="49" t="s">
        <v>182</v>
      </c>
      <c r="F879" s="49" t="s">
        <v>183</v>
      </c>
      <c r="G879" s="48">
        <v>32000000</v>
      </c>
      <c r="H879" s="48">
        <v>32000000</v>
      </c>
      <c r="I879" s="48">
        <v>25600000</v>
      </c>
      <c r="J879" s="48">
        <v>0</v>
      </c>
      <c r="K879" s="48">
        <v>5876057.4000000004</v>
      </c>
      <c r="L879" s="48">
        <v>0</v>
      </c>
      <c r="M879" s="48">
        <v>19323942.600000001</v>
      </c>
      <c r="N879" s="48">
        <v>19312861.600000001</v>
      </c>
      <c r="O879" s="48">
        <v>6800000</v>
      </c>
      <c r="P879" s="102">
        <f t="shared" si="28"/>
        <v>0.60387320625000007</v>
      </c>
      <c r="Q879" s="71"/>
      <c r="R879" s="71"/>
      <c r="S879" s="72"/>
      <c r="T879" s="72"/>
      <c r="U879" s="72"/>
      <c r="V879" s="72"/>
      <c r="W879" s="72"/>
      <c r="X879" s="73"/>
    </row>
    <row r="880" spans="1:24" ht="14.4" x14ac:dyDescent="0.2">
      <c r="A880" s="107" t="s">
        <v>708</v>
      </c>
      <c r="B880" s="107" t="s">
        <v>782</v>
      </c>
      <c r="C880" s="98" t="str">
        <f t="shared" si="27"/>
        <v>21375500 Sist. Nac. De Bibliotecas</v>
      </c>
      <c r="D880" s="49" t="s">
        <v>686</v>
      </c>
      <c r="E880" s="49" t="s">
        <v>184</v>
      </c>
      <c r="F880" s="49" t="s">
        <v>185</v>
      </c>
      <c r="G880" s="48">
        <v>43000000</v>
      </c>
      <c r="H880" s="48">
        <v>43000000</v>
      </c>
      <c r="I880" s="48">
        <v>34550000</v>
      </c>
      <c r="J880" s="48">
        <v>0</v>
      </c>
      <c r="K880" s="48">
        <v>6832735.9500000002</v>
      </c>
      <c r="L880" s="48">
        <v>0</v>
      </c>
      <c r="M880" s="48">
        <v>27717264.050000001</v>
      </c>
      <c r="N880" s="48">
        <v>26731876.050000001</v>
      </c>
      <c r="O880" s="48">
        <v>8450000</v>
      </c>
      <c r="P880" s="102">
        <f t="shared" si="28"/>
        <v>0.64458753604651164</v>
      </c>
      <c r="Q880" s="71"/>
      <c r="R880" s="71"/>
      <c r="S880" s="72"/>
      <c r="T880" s="72"/>
      <c r="U880" s="72"/>
      <c r="V880" s="72"/>
      <c r="W880" s="72"/>
      <c r="X880" s="73"/>
    </row>
    <row r="881" spans="1:24" ht="14.4" x14ac:dyDescent="0.2">
      <c r="A881" s="107" t="s">
        <v>708</v>
      </c>
      <c r="B881" s="107" t="s">
        <v>782</v>
      </c>
      <c r="C881" s="98" t="str">
        <f t="shared" si="27"/>
        <v>21375500 Sist. Nac. De Bibliotecas</v>
      </c>
      <c r="D881" s="49" t="s">
        <v>686</v>
      </c>
      <c r="E881" s="49" t="s">
        <v>186</v>
      </c>
      <c r="F881" s="49" t="s">
        <v>187</v>
      </c>
      <c r="G881" s="48">
        <v>24000</v>
      </c>
      <c r="H881" s="48">
        <v>29000</v>
      </c>
      <c r="I881" s="48">
        <v>29000</v>
      </c>
      <c r="J881" s="48">
        <v>0</v>
      </c>
      <c r="K881" s="48">
        <v>145.5</v>
      </c>
      <c r="L881" s="48">
        <v>0</v>
      </c>
      <c r="M881" s="48">
        <v>27854.5</v>
      </c>
      <c r="N881" s="48">
        <v>27854.5</v>
      </c>
      <c r="O881" s="48">
        <v>1000</v>
      </c>
      <c r="P881" s="102">
        <f t="shared" si="28"/>
        <v>0.96050000000000002</v>
      </c>
      <c r="Q881" s="71"/>
      <c r="R881" s="71"/>
      <c r="S881" s="72"/>
      <c r="T881" s="72"/>
      <c r="U881" s="72"/>
      <c r="V881" s="72"/>
      <c r="W881" s="72"/>
      <c r="X881" s="73"/>
    </row>
    <row r="882" spans="1:24" ht="14.4" x14ac:dyDescent="0.2">
      <c r="A882" s="107" t="s">
        <v>708</v>
      </c>
      <c r="B882" s="107" t="s">
        <v>782</v>
      </c>
      <c r="C882" s="98" t="str">
        <f t="shared" si="27"/>
        <v>21375500 Sist. Nac. De Bibliotecas</v>
      </c>
      <c r="D882" s="49" t="s">
        <v>686</v>
      </c>
      <c r="E882" s="49" t="s">
        <v>188</v>
      </c>
      <c r="F882" s="49" t="s">
        <v>189</v>
      </c>
      <c r="G882" s="48">
        <v>42392681</v>
      </c>
      <c r="H882" s="48">
        <v>42024726.630000003</v>
      </c>
      <c r="I882" s="48">
        <v>23352050.34</v>
      </c>
      <c r="J882" s="48">
        <v>0</v>
      </c>
      <c r="K882" s="48">
        <v>0</v>
      </c>
      <c r="L882" s="48">
        <v>0</v>
      </c>
      <c r="M882" s="48">
        <v>13226039.109999999</v>
      </c>
      <c r="N882" s="48">
        <v>13226039.109999999</v>
      </c>
      <c r="O882" s="48">
        <v>28798687.52</v>
      </c>
      <c r="P882" s="102">
        <f t="shared" si="28"/>
        <v>0.31472040797425166</v>
      </c>
      <c r="Q882" s="71"/>
      <c r="R882" s="71"/>
      <c r="S882" s="72"/>
      <c r="T882" s="72"/>
      <c r="U882" s="72"/>
      <c r="V882" s="72"/>
      <c r="W882" s="72"/>
      <c r="X882" s="73"/>
    </row>
    <row r="883" spans="1:24" ht="14.4" x14ac:dyDescent="0.2">
      <c r="A883" s="107" t="s">
        <v>708</v>
      </c>
      <c r="B883" s="107" t="s">
        <v>782</v>
      </c>
      <c r="C883" s="98" t="str">
        <f t="shared" si="27"/>
        <v>21375500 Sist. Nac. De Bibliotecas</v>
      </c>
      <c r="D883" s="49" t="s">
        <v>686</v>
      </c>
      <c r="E883" s="49" t="s">
        <v>190</v>
      </c>
      <c r="F883" s="49" t="s">
        <v>191</v>
      </c>
      <c r="G883" s="48">
        <v>3200000</v>
      </c>
      <c r="H883" s="48">
        <v>3200000</v>
      </c>
      <c r="I883" s="48">
        <v>2436666.67</v>
      </c>
      <c r="J883" s="48">
        <v>0</v>
      </c>
      <c r="K883" s="48">
        <v>1028855.85</v>
      </c>
      <c r="L883" s="48">
        <v>0</v>
      </c>
      <c r="M883" s="48">
        <v>1385144.15</v>
      </c>
      <c r="N883" s="48">
        <v>1385144.15</v>
      </c>
      <c r="O883" s="48">
        <v>786000</v>
      </c>
      <c r="P883" s="102">
        <f t="shared" si="28"/>
        <v>0.43285754687499994</v>
      </c>
      <c r="Q883" s="71"/>
      <c r="R883" s="71"/>
      <c r="S883" s="72"/>
      <c r="T883" s="72"/>
      <c r="U883" s="72"/>
      <c r="V883" s="72"/>
      <c r="W883" s="72"/>
      <c r="X883" s="73"/>
    </row>
    <row r="884" spans="1:24" ht="14.4" x14ac:dyDescent="0.2">
      <c r="A884" s="107" t="s">
        <v>708</v>
      </c>
      <c r="B884" s="107" t="s">
        <v>782</v>
      </c>
      <c r="C884" s="98" t="str">
        <f t="shared" si="27"/>
        <v>21375500 Sist. Nac. De Bibliotecas</v>
      </c>
      <c r="D884" s="49" t="s">
        <v>686</v>
      </c>
      <c r="E884" s="49" t="s">
        <v>192</v>
      </c>
      <c r="F884" s="49" t="s">
        <v>193</v>
      </c>
      <c r="G884" s="48">
        <v>0</v>
      </c>
      <c r="H884" s="48">
        <v>1615220.66</v>
      </c>
      <c r="I884" s="48">
        <v>1537695.13</v>
      </c>
      <c r="J884" s="48">
        <v>0</v>
      </c>
      <c r="K884" s="48">
        <v>546005.64</v>
      </c>
      <c r="L884" s="48">
        <v>0</v>
      </c>
      <c r="M884" s="48">
        <v>443973.5</v>
      </c>
      <c r="N884" s="48">
        <v>443973.5</v>
      </c>
      <c r="O884" s="48">
        <v>625241.52</v>
      </c>
      <c r="P884" s="102">
        <f t="shared" si="28"/>
        <v>0.27486863621469526</v>
      </c>
      <c r="Q884" s="71"/>
      <c r="R884" s="71"/>
      <c r="S884" s="72"/>
      <c r="T884" s="72"/>
      <c r="U884" s="72"/>
      <c r="V884" s="72"/>
      <c r="W884" s="72"/>
      <c r="X884" s="73"/>
    </row>
    <row r="885" spans="1:24" ht="14.4" x14ac:dyDescent="0.2">
      <c r="A885" s="107" t="s">
        <v>708</v>
      </c>
      <c r="B885" s="107" t="s">
        <v>782</v>
      </c>
      <c r="C885" s="98" t="str">
        <f t="shared" si="27"/>
        <v>21375500 Sist. Nac. De Bibliotecas</v>
      </c>
      <c r="D885" s="49" t="s">
        <v>686</v>
      </c>
      <c r="E885" s="49" t="s">
        <v>194</v>
      </c>
      <c r="F885" s="49" t="s">
        <v>195</v>
      </c>
      <c r="G885" s="48">
        <v>0</v>
      </c>
      <c r="H885" s="48">
        <v>532576.6</v>
      </c>
      <c r="I885" s="48">
        <v>455051.07</v>
      </c>
      <c r="J885" s="48">
        <v>0</v>
      </c>
      <c r="K885" s="48">
        <v>150323.9</v>
      </c>
      <c r="L885" s="48">
        <v>0</v>
      </c>
      <c r="M885" s="48">
        <v>75743.899999999994</v>
      </c>
      <c r="N885" s="48">
        <v>75743.899999999994</v>
      </c>
      <c r="O885" s="48">
        <v>306508.79999999999</v>
      </c>
      <c r="P885" s="102">
        <f t="shared" si="28"/>
        <v>0.14222160718289162</v>
      </c>
      <c r="Q885" s="71"/>
      <c r="R885" s="71"/>
      <c r="S885" s="72"/>
      <c r="T885" s="72"/>
      <c r="U885" s="72"/>
      <c r="V885" s="72"/>
      <c r="W885" s="72"/>
      <c r="X885" s="73"/>
    </row>
    <row r="886" spans="1:24" ht="14.4" x14ac:dyDescent="0.2">
      <c r="A886" s="107" t="s">
        <v>708</v>
      </c>
      <c r="B886" s="107" t="s">
        <v>782</v>
      </c>
      <c r="C886" s="98" t="str">
        <f t="shared" si="27"/>
        <v>21375500 Sist. Nac. De Bibliotecas</v>
      </c>
      <c r="D886" s="49" t="s">
        <v>686</v>
      </c>
      <c r="E886" s="49" t="s">
        <v>198</v>
      </c>
      <c r="F886" s="49" t="s">
        <v>199</v>
      </c>
      <c r="G886" s="48">
        <v>0</v>
      </c>
      <c r="H886" s="48">
        <v>0</v>
      </c>
      <c r="I886" s="48">
        <v>0</v>
      </c>
      <c r="J886" s="48">
        <v>0</v>
      </c>
      <c r="K886" s="48">
        <v>0</v>
      </c>
      <c r="L886" s="48">
        <v>0</v>
      </c>
      <c r="M886" s="48">
        <v>0</v>
      </c>
      <c r="N886" s="48">
        <v>0</v>
      </c>
      <c r="O886" s="48">
        <v>0</v>
      </c>
      <c r="P886" s="102">
        <f t="shared" si="28"/>
        <v>0</v>
      </c>
      <c r="Q886" s="71"/>
      <c r="R886" s="71"/>
      <c r="S886" s="72"/>
      <c r="T886" s="72"/>
      <c r="U886" s="72"/>
      <c r="V886" s="72"/>
      <c r="W886" s="72"/>
      <c r="X886" s="73"/>
    </row>
    <row r="887" spans="1:24" ht="14.4" x14ac:dyDescent="0.2">
      <c r="A887" s="107" t="s">
        <v>708</v>
      </c>
      <c r="B887" s="107" t="s">
        <v>782</v>
      </c>
      <c r="C887" s="98" t="str">
        <f t="shared" si="27"/>
        <v>21375500 Sist. Nac. De Bibliotecas</v>
      </c>
      <c r="D887" s="49" t="s">
        <v>686</v>
      </c>
      <c r="E887" s="49" t="s">
        <v>206</v>
      </c>
      <c r="F887" s="49" t="s">
        <v>207</v>
      </c>
      <c r="G887" s="48">
        <v>0</v>
      </c>
      <c r="H887" s="48">
        <v>1082644.06</v>
      </c>
      <c r="I887" s="48">
        <v>1082644.06</v>
      </c>
      <c r="J887" s="48">
        <v>0</v>
      </c>
      <c r="K887" s="48">
        <v>395681.74</v>
      </c>
      <c r="L887" s="48">
        <v>0</v>
      </c>
      <c r="M887" s="48">
        <v>368229.6</v>
      </c>
      <c r="N887" s="48">
        <v>368229.6</v>
      </c>
      <c r="O887" s="48">
        <v>318732.71999999997</v>
      </c>
      <c r="P887" s="102">
        <f t="shared" si="28"/>
        <v>0.34012064870147624</v>
      </c>
      <c r="Q887" s="71"/>
      <c r="R887" s="71"/>
      <c r="S887" s="72"/>
      <c r="T887" s="72"/>
      <c r="U887" s="72"/>
      <c r="V887" s="72"/>
      <c r="W887" s="72"/>
      <c r="X887" s="73"/>
    </row>
    <row r="888" spans="1:24" ht="14.4" x14ac:dyDescent="0.2">
      <c r="A888" s="107" t="s">
        <v>708</v>
      </c>
      <c r="B888" s="107" t="s">
        <v>782</v>
      </c>
      <c r="C888" s="98" t="str">
        <f t="shared" si="27"/>
        <v>21375500 Sist. Nac. De Bibliotecas</v>
      </c>
      <c r="D888" s="49" t="s">
        <v>686</v>
      </c>
      <c r="E888" s="49" t="s">
        <v>208</v>
      </c>
      <c r="F888" s="49" t="s">
        <v>209</v>
      </c>
      <c r="G888" s="48">
        <v>178164584</v>
      </c>
      <c r="H888" s="48">
        <v>139055842.71000001</v>
      </c>
      <c r="I888" s="48">
        <v>99462322.450000003</v>
      </c>
      <c r="J888" s="48">
        <v>0</v>
      </c>
      <c r="K888" s="48">
        <v>8095573.9699999997</v>
      </c>
      <c r="L888" s="48">
        <v>0</v>
      </c>
      <c r="M888" s="48">
        <v>69511813.989999995</v>
      </c>
      <c r="N888" s="48">
        <v>69459080.280000001</v>
      </c>
      <c r="O888" s="48">
        <v>61448454.75</v>
      </c>
      <c r="P888" s="102">
        <f t="shared" si="28"/>
        <v>0.49988416621203324</v>
      </c>
      <c r="Q888" s="71"/>
      <c r="R888" s="71"/>
      <c r="S888" s="72"/>
      <c r="T888" s="72"/>
      <c r="U888" s="72"/>
      <c r="V888" s="72"/>
      <c r="W888" s="72"/>
      <c r="X888" s="73"/>
    </row>
    <row r="889" spans="1:24" ht="14.4" x14ac:dyDescent="0.2">
      <c r="A889" s="107" t="s">
        <v>708</v>
      </c>
      <c r="B889" s="107" t="s">
        <v>782</v>
      </c>
      <c r="C889" s="98" t="str">
        <f t="shared" si="27"/>
        <v>21375500 Sist. Nac. De Bibliotecas</v>
      </c>
      <c r="D889" s="49" t="s">
        <v>686</v>
      </c>
      <c r="E889" s="49" t="s">
        <v>220</v>
      </c>
      <c r="F889" s="49" t="s">
        <v>221</v>
      </c>
      <c r="G889" s="48">
        <v>178164584</v>
      </c>
      <c r="H889" s="48">
        <v>120158109</v>
      </c>
      <c r="I889" s="48">
        <v>87349539.640000001</v>
      </c>
      <c r="J889" s="48">
        <v>0</v>
      </c>
      <c r="K889" s="48">
        <v>2915580.98</v>
      </c>
      <c r="L889" s="48">
        <v>0</v>
      </c>
      <c r="M889" s="48">
        <v>63743955.439999998</v>
      </c>
      <c r="N889" s="48">
        <v>63743955.439999998</v>
      </c>
      <c r="O889" s="48">
        <v>53498572.579999998</v>
      </c>
      <c r="P889" s="102">
        <f t="shared" si="28"/>
        <v>0.53050065426712067</v>
      </c>
      <c r="Q889" s="71"/>
      <c r="R889" s="71"/>
      <c r="S889" s="72"/>
      <c r="T889" s="72"/>
      <c r="U889" s="72"/>
      <c r="V889" s="72"/>
      <c r="W889" s="72"/>
      <c r="X889" s="73"/>
    </row>
    <row r="890" spans="1:24" ht="14.4" x14ac:dyDescent="0.2">
      <c r="A890" s="107" t="s">
        <v>708</v>
      </c>
      <c r="B890" s="107" t="s">
        <v>782</v>
      </c>
      <c r="C890" s="98" t="str">
        <f t="shared" si="27"/>
        <v>21375500 Sist. Nac. De Bibliotecas</v>
      </c>
      <c r="D890" s="49" t="s">
        <v>686</v>
      </c>
      <c r="E890" s="49" t="s">
        <v>222</v>
      </c>
      <c r="F890" s="49" t="s">
        <v>223</v>
      </c>
      <c r="G890" s="48">
        <v>0</v>
      </c>
      <c r="H890" s="48">
        <v>18897733.710000001</v>
      </c>
      <c r="I890" s="48">
        <v>12112782.810000001</v>
      </c>
      <c r="J890" s="48">
        <v>0</v>
      </c>
      <c r="K890" s="48">
        <v>5179992.99</v>
      </c>
      <c r="L890" s="48">
        <v>0</v>
      </c>
      <c r="M890" s="48">
        <v>5767858.5499999998</v>
      </c>
      <c r="N890" s="48">
        <v>5715124.8399999999</v>
      </c>
      <c r="O890" s="48">
        <v>7949882.1699999999</v>
      </c>
      <c r="P890" s="102">
        <f t="shared" si="28"/>
        <v>0.30521429915947312</v>
      </c>
      <c r="Q890" s="71"/>
      <c r="R890" s="71"/>
      <c r="S890" s="72"/>
      <c r="T890" s="72"/>
      <c r="U890" s="72"/>
      <c r="V890" s="72"/>
      <c r="W890" s="72"/>
      <c r="X890" s="73"/>
    </row>
    <row r="891" spans="1:24" ht="14.4" x14ac:dyDescent="0.2">
      <c r="A891" s="107" t="s">
        <v>708</v>
      </c>
      <c r="B891" s="107" t="s">
        <v>782</v>
      </c>
      <c r="C891" s="98" t="str">
        <f t="shared" si="27"/>
        <v>21375500 Sist. Nac. De Bibliotecas</v>
      </c>
      <c r="D891" s="49" t="s">
        <v>686</v>
      </c>
      <c r="E891" s="49" t="s">
        <v>224</v>
      </c>
      <c r="F891" s="49" t="s">
        <v>225</v>
      </c>
      <c r="G891" s="48">
        <v>1000000</v>
      </c>
      <c r="H891" s="48">
        <v>7096475</v>
      </c>
      <c r="I891" s="48">
        <v>4656741.6500000004</v>
      </c>
      <c r="J891" s="48">
        <v>193600</v>
      </c>
      <c r="K891" s="48">
        <v>1852475.18</v>
      </c>
      <c r="L891" s="48">
        <v>0</v>
      </c>
      <c r="M891" s="48">
        <v>1905591.15</v>
      </c>
      <c r="N891" s="48">
        <v>1897411.15</v>
      </c>
      <c r="O891" s="48">
        <v>3144808.67</v>
      </c>
      <c r="P891" s="102">
        <f t="shared" si="28"/>
        <v>0.26852643742139581</v>
      </c>
      <c r="Q891" s="71"/>
      <c r="R891" s="71"/>
      <c r="S891" s="72"/>
      <c r="T891" s="72"/>
      <c r="U891" s="72"/>
      <c r="V891" s="72"/>
      <c r="W891" s="72"/>
      <c r="X891" s="73"/>
    </row>
    <row r="892" spans="1:24" ht="14.4" x14ac:dyDescent="0.2">
      <c r="A892" s="107" t="s">
        <v>708</v>
      </c>
      <c r="B892" s="107" t="s">
        <v>782</v>
      </c>
      <c r="C892" s="98" t="str">
        <f t="shared" si="27"/>
        <v>21375500 Sist. Nac. De Bibliotecas</v>
      </c>
      <c r="D892" s="49" t="s">
        <v>686</v>
      </c>
      <c r="E892" s="49" t="s">
        <v>226</v>
      </c>
      <c r="F892" s="49" t="s">
        <v>227</v>
      </c>
      <c r="G892" s="48">
        <v>0</v>
      </c>
      <c r="H892" s="48">
        <v>436875</v>
      </c>
      <c r="I892" s="48">
        <v>336875</v>
      </c>
      <c r="J892" s="48">
        <v>0</v>
      </c>
      <c r="K892" s="48">
        <v>222851.18</v>
      </c>
      <c r="L892" s="48">
        <v>0</v>
      </c>
      <c r="M892" s="48">
        <v>77148.820000000007</v>
      </c>
      <c r="N892" s="48">
        <v>74568.820000000007</v>
      </c>
      <c r="O892" s="48">
        <v>136875</v>
      </c>
      <c r="P892" s="102">
        <f t="shared" si="28"/>
        <v>0.17659243490701004</v>
      </c>
      <c r="Q892" s="71"/>
      <c r="R892" s="71"/>
      <c r="S892" s="72"/>
      <c r="T892" s="72"/>
      <c r="U892" s="72"/>
      <c r="V892" s="72"/>
      <c r="W892" s="72"/>
      <c r="X892" s="73"/>
    </row>
    <row r="893" spans="1:24" ht="14.4" x14ac:dyDescent="0.2">
      <c r="A893" s="107" t="s">
        <v>708</v>
      </c>
      <c r="B893" s="107" t="s">
        <v>782</v>
      </c>
      <c r="C893" s="98" t="str">
        <f t="shared" si="27"/>
        <v>21375500 Sist. Nac. De Bibliotecas</v>
      </c>
      <c r="D893" s="49" t="s">
        <v>686</v>
      </c>
      <c r="E893" s="49" t="s">
        <v>228</v>
      </c>
      <c r="F893" s="49" t="s">
        <v>229</v>
      </c>
      <c r="G893" s="48">
        <v>1000000</v>
      </c>
      <c r="H893" s="48">
        <v>6659600</v>
      </c>
      <c r="I893" s="48">
        <v>4319866.6500000004</v>
      </c>
      <c r="J893" s="48">
        <v>193600</v>
      </c>
      <c r="K893" s="48">
        <v>1629624</v>
      </c>
      <c r="L893" s="48">
        <v>0</v>
      </c>
      <c r="M893" s="48">
        <v>1828442.33</v>
      </c>
      <c r="N893" s="48">
        <v>1822842.33</v>
      </c>
      <c r="O893" s="48">
        <v>3007933.67</v>
      </c>
      <c r="P893" s="102">
        <f t="shared" si="28"/>
        <v>0.27455738032314253</v>
      </c>
      <c r="Q893" s="71"/>
      <c r="R893" s="71"/>
      <c r="S893" s="72"/>
      <c r="T893" s="72"/>
      <c r="U893" s="72"/>
      <c r="V893" s="72"/>
      <c r="W893" s="72"/>
      <c r="X893" s="73"/>
    </row>
    <row r="894" spans="1:24" ht="14.4" x14ac:dyDescent="0.2">
      <c r="A894" s="107" t="s">
        <v>708</v>
      </c>
      <c r="B894" s="107" t="s">
        <v>782</v>
      </c>
      <c r="C894" s="98" t="str">
        <f t="shared" si="27"/>
        <v>21375500 Sist. Nac. De Bibliotecas</v>
      </c>
      <c r="D894" s="49" t="s">
        <v>686</v>
      </c>
      <c r="E894" s="49" t="s">
        <v>234</v>
      </c>
      <c r="F894" s="49" t="s">
        <v>235</v>
      </c>
      <c r="G894" s="48">
        <v>0</v>
      </c>
      <c r="H894" s="48">
        <v>5060000</v>
      </c>
      <c r="I894" s="48">
        <v>5060000</v>
      </c>
      <c r="J894" s="48">
        <v>0</v>
      </c>
      <c r="K894" s="48">
        <v>1929806.3</v>
      </c>
      <c r="L894" s="48">
        <v>0</v>
      </c>
      <c r="M894" s="48">
        <v>3122882</v>
      </c>
      <c r="N894" s="48">
        <v>3122882</v>
      </c>
      <c r="O894" s="48">
        <v>7311.7</v>
      </c>
      <c r="P894" s="102">
        <f t="shared" si="28"/>
        <v>0.61717035573122525</v>
      </c>
      <c r="Q894" s="71"/>
      <c r="R894" s="71"/>
      <c r="S894" s="72"/>
      <c r="T894" s="72"/>
      <c r="U894" s="72"/>
      <c r="V894" s="72"/>
      <c r="W894" s="72"/>
      <c r="X894" s="73"/>
    </row>
    <row r="895" spans="1:24" ht="14.4" x14ac:dyDescent="0.2">
      <c r="A895" s="107" t="s">
        <v>708</v>
      </c>
      <c r="B895" s="107" t="s">
        <v>782</v>
      </c>
      <c r="C895" s="98" t="str">
        <f t="shared" si="27"/>
        <v>21375500 Sist. Nac. De Bibliotecas</v>
      </c>
      <c r="D895" s="49" t="s">
        <v>686</v>
      </c>
      <c r="E895" s="49" t="s">
        <v>236</v>
      </c>
      <c r="F895" s="49" t="s">
        <v>237</v>
      </c>
      <c r="G895" s="48">
        <v>0</v>
      </c>
      <c r="H895" s="48">
        <v>5060000</v>
      </c>
      <c r="I895" s="48">
        <v>5060000</v>
      </c>
      <c r="J895" s="48">
        <v>0</v>
      </c>
      <c r="K895" s="48">
        <v>1929806.3</v>
      </c>
      <c r="L895" s="48">
        <v>0</v>
      </c>
      <c r="M895" s="48">
        <v>3122882</v>
      </c>
      <c r="N895" s="48">
        <v>3122882</v>
      </c>
      <c r="O895" s="48">
        <v>7311.7</v>
      </c>
      <c r="P895" s="102">
        <f t="shared" si="28"/>
        <v>0.61717035573122525</v>
      </c>
      <c r="Q895" s="71"/>
      <c r="R895" s="71"/>
      <c r="S895" s="72"/>
      <c r="T895" s="72"/>
      <c r="U895" s="72"/>
      <c r="V895" s="72"/>
      <c r="W895" s="72"/>
      <c r="X895" s="73"/>
    </row>
    <row r="896" spans="1:24" ht="14.4" x14ac:dyDescent="0.2">
      <c r="A896" s="107" t="s">
        <v>708</v>
      </c>
      <c r="B896" s="107" t="s">
        <v>782</v>
      </c>
      <c r="C896" s="98" t="str">
        <f t="shared" si="27"/>
        <v>21375500 Sist. Nac. De Bibliotecas</v>
      </c>
      <c r="D896" s="49" t="s">
        <v>686</v>
      </c>
      <c r="E896" s="49" t="s">
        <v>246</v>
      </c>
      <c r="F896" s="49" t="s">
        <v>247</v>
      </c>
      <c r="G896" s="48">
        <v>557429</v>
      </c>
      <c r="H896" s="48">
        <v>27357429</v>
      </c>
      <c r="I896" s="48">
        <v>25747935.920000002</v>
      </c>
      <c r="J896" s="48">
        <v>0</v>
      </c>
      <c r="K896" s="48">
        <v>19410629.239999998</v>
      </c>
      <c r="L896" s="48">
        <v>0</v>
      </c>
      <c r="M896" s="48">
        <v>2295395.66</v>
      </c>
      <c r="N896" s="48">
        <v>1777371.76</v>
      </c>
      <c r="O896" s="48">
        <v>5651404.0999999996</v>
      </c>
      <c r="P896" s="102">
        <f t="shared" si="28"/>
        <v>8.3903924597592855E-2</v>
      </c>
      <c r="Q896" s="71"/>
      <c r="R896" s="71"/>
      <c r="S896" s="72"/>
      <c r="T896" s="72"/>
      <c r="U896" s="72"/>
      <c r="V896" s="72"/>
      <c r="W896" s="72"/>
      <c r="X896" s="73"/>
    </row>
    <row r="897" spans="1:24" ht="14.4" x14ac:dyDescent="0.2">
      <c r="A897" s="107" t="s">
        <v>708</v>
      </c>
      <c r="B897" s="107" t="s">
        <v>782</v>
      </c>
      <c r="C897" s="98" t="str">
        <f t="shared" si="27"/>
        <v>21375500 Sist. Nac. De Bibliotecas</v>
      </c>
      <c r="D897" s="49" t="s">
        <v>686</v>
      </c>
      <c r="E897" s="49" t="s">
        <v>248</v>
      </c>
      <c r="F897" s="49" t="s">
        <v>249</v>
      </c>
      <c r="G897" s="48">
        <v>0</v>
      </c>
      <c r="H897" s="48">
        <v>4200000</v>
      </c>
      <c r="I897" s="48">
        <v>2773197.5</v>
      </c>
      <c r="J897" s="48">
        <v>0</v>
      </c>
      <c r="K897" s="48">
        <v>1209384.76</v>
      </c>
      <c r="L897" s="48">
        <v>0</v>
      </c>
      <c r="M897" s="48">
        <v>572627.5</v>
      </c>
      <c r="N897" s="48">
        <v>572627.5</v>
      </c>
      <c r="O897" s="48">
        <v>2417987.7400000002</v>
      </c>
      <c r="P897" s="102">
        <f t="shared" si="28"/>
        <v>0.13633988095238095</v>
      </c>
      <c r="Q897" s="71"/>
      <c r="R897" s="71"/>
      <c r="S897" s="72"/>
      <c r="T897" s="72"/>
      <c r="U897" s="72"/>
      <c r="V897" s="72"/>
      <c r="W897" s="72"/>
      <c r="X897" s="73"/>
    </row>
    <row r="898" spans="1:24" ht="14.4" x14ac:dyDescent="0.2">
      <c r="A898" s="107" t="s">
        <v>708</v>
      </c>
      <c r="B898" s="107" t="s">
        <v>782</v>
      </c>
      <c r="C898" s="98" t="str">
        <f t="shared" si="27"/>
        <v>21375500 Sist. Nac. De Bibliotecas</v>
      </c>
      <c r="D898" s="49" t="s">
        <v>686</v>
      </c>
      <c r="E898" s="49" t="s">
        <v>252</v>
      </c>
      <c r="F898" s="49" t="s">
        <v>253</v>
      </c>
      <c r="G898" s="48">
        <v>0</v>
      </c>
      <c r="H898" s="48">
        <v>1300000</v>
      </c>
      <c r="I898" s="48">
        <v>1300000</v>
      </c>
      <c r="J898" s="48">
        <v>0</v>
      </c>
      <c r="K898" s="48">
        <v>0</v>
      </c>
      <c r="L898" s="48">
        <v>0</v>
      </c>
      <c r="M898" s="48">
        <v>518023.9</v>
      </c>
      <c r="N898" s="48">
        <v>0</v>
      </c>
      <c r="O898" s="48">
        <v>781976.1</v>
      </c>
      <c r="P898" s="102">
        <f t="shared" si="28"/>
        <v>0.39847992307692309</v>
      </c>
      <c r="Q898" s="71"/>
      <c r="R898" s="71"/>
      <c r="S898" s="72"/>
      <c r="T898" s="72"/>
      <c r="U898" s="72"/>
      <c r="V898" s="72"/>
      <c r="W898" s="72"/>
      <c r="X898" s="73"/>
    </row>
    <row r="899" spans="1:24" ht="14.4" x14ac:dyDescent="0.2">
      <c r="A899" s="107" t="s">
        <v>708</v>
      </c>
      <c r="B899" s="107" t="s">
        <v>782</v>
      </c>
      <c r="C899" s="98" t="str">
        <f t="shared" si="27"/>
        <v>21375500 Sist. Nac. De Bibliotecas</v>
      </c>
      <c r="D899" s="49" t="s">
        <v>686</v>
      </c>
      <c r="E899" s="49" t="s">
        <v>254</v>
      </c>
      <c r="F899" s="49" t="s">
        <v>255</v>
      </c>
      <c r="G899" s="48">
        <v>0</v>
      </c>
      <c r="H899" s="48">
        <v>2300000</v>
      </c>
      <c r="I899" s="48">
        <v>2300000</v>
      </c>
      <c r="J899" s="48">
        <v>0</v>
      </c>
      <c r="K899" s="48">
        <v>239894.48</v>
      </c>
      <c r="L899" s="48">
        <v>0</v>
      </c>
      <c r="M899" s="48">
        <v>360440.35</v>
      </c>
      <c r="N899" s="48">
        <v>360440.35</v>
      </c>
      <c r="O899" s="48">
        <v>1699665.17</v>
      </c>
      <c r="P899" s="102">
        <f t="shared" si="28"/>
        <v>0.1567131956521739</v>
      </c>
      <c r="Q899" s="71"/>
      <c r="R899" s="71"/>
      <c r="S899" s="72"/>
      <c r="T899" s="72"/>
      <c r="U899" s="72"/>
      <c r="V899" s="72"/>
      <c r="W899" s="72"/>
      <c r="X899" s="73"/>
    </row>
    <row r="900" spans="1:24" ht="14.4" x14ac:dyDescent="0.2">
      <c r="A900" s="107" t="s">
        <v>708</v>
      </c>
      <c r="B900" s="107" t="s">
        <v>782</v>
      </c>
      <c r="C900" s="98" t="str">
        <f t="shared" si="27"/>
        <v>21375500 Sist. Nac. De Bibliotecas</v>
      </c>
      <c r="D900" s="49" t="s">
        <v>686</v>
      </c>
      <c r="E900" s="49" t="s">
        <v>258</v>
      </c>
      <c r="F900" s="49" t="s">
        <v>259</v>
      </c>
      <c r="G900" s="48">
        <v>0</v>
      </c>
      <c r="H900" s="48">
        <v>1000000</v>
      </c>
      <c r="I900" s="48">
        <v>1000000</v>
      </c>
      <c r="J900" s="48">
        <v>0</v>
      </c>
      <c r="K900" s="48">
        <v>0</v>
      </c>
      <c r="L900" s="48">
        <v>0</v>
      </c>
      <c r="M900" s="48">
        <v>844303.91</v>
      </c>
      <c r="N900" s="48">
        <v>844303.91</v>
      </c>
      <c r="O900" s="48">
        <v>155696.09</v>
      </c>
      <c r="P900" s="102">
        <f t="shared" si="28"/>
        <v>0.84430391000000005</v>
      </c>
      <c r="Q900" s="71"/>
      <c r="R900" s="71"/>
      <c r="S900" s="72"/>
      <c r="T900" s="72"/>
      <c r="U900" s="72"/>
      <c r="V900" s="72"/>
      <c r="W900" s="72"/>
      <c r="X900" s="73"/>
    </row>
    <row r="901" spans="1:24" ht="14.4" x14ac:dyDescent="0.2">
      <c r="A901" s="107" t="s">
        <v>708</v>
      </c>
      <c r="B901" s="107" t="s">
        <v>782</v>
      </c>
      <c r="C901" s="98" t="str">
        <f t="shared" si="27"/>
        <v>21375500 Sist. Nac. De Bibliotecas</v>
      </c>
      <c r="D901" s="49" t="s">
        <v>686</v>
      </c>
      <c r="E901" s="49" t="s">
        <v>260</v>
      </c>
      <c r="F901" s="49" t="s">
        <v>261</v>
      </c>
      <c r="G901" s="48">
        <v>0</v>
      </c>
      <c r="H901" s="48">
        <v>18000000</v>
      </c>
      <c r="I901" s="48">
        <v>18000000</v>
      </c>
      <c r="J901" s="48">
        <v>0</v>
      </c>
      <c r="K901" s="48">
        <v>17961350</v>
      </c>
      <c r="L901" s="48">
        <v>0</v>
      </c>
      <c r="M901" s="48">
        <v>0</v>
      </c>
      <c r="N901" s="48">
        <v>0</v>
      </c>
      <c r="O901" s="48">
        <v>38650</v>
      </c>
      <c r="P901" s="102">
        <f t="shared" si="28"/>
        <v>0</v>
      </c>
      <c r="Q901" s="71"/>
      <c r="R901" s="71"/>
      <c r="S901" s="72"/>
      <c r="T901" s="72"/>
      <c r="U901" s="72"/>
      <c r="V901" s="72"/>
      <c r="W901" s="72"/>
      <c r="X901" s="73"/>
    </row>
    <row r="902" spans="1:24" ht="14.4" x14ac:dyDescent="0.2">
      <c r="A902" s="107" t="s">
        <v>708</v>
      </c>
      <c r="B902" s="107" t="s">
        <v>782</v>
      </c>
      <c r="C902" s="98" t="str">
        <f t="shared" ref="C902:C965" si="29">+CONCATENATE(A902," ",B902)</f>
        <v>21375500 Sist. Nac. De Bibliotecas</v>
      </c>
      <c r="D902" s="49" t="s">
        <v>686</v>
      </c>
      <c r="E902" s="49" t="s">
        <v>262</v>
      </c>
      <c r="F902" s="49" t="s">
        <v>263</v>
      </c>
      <c r="G902" s="48">
        <v>557429</v>
      </c>
      <c r="H902" s="48">
        <v>557429</v>
      </c>
      <c r="I902" s="48">
        <v>374738.42</v>
      </c>
      <c r="J902" s="48">
        <v>0</v>
      </c>
      <c r="K902" s="48">
        <v>0</v>
      </c>
      <c r="L902" s="48">
        <v>0</v>
      </c>
      <c r="M902" s="48">
        <v>0</v>
      </c>
      <c r="N902" s="48">
        <v>0</v>
      </c>
      <c r="O902" s="48">
        <v>557429</v>
      </c>
      <c r="P902" s="102">
        <f t="shared" ref="P902:P965" si="30">+IFERROR(M902/H902,0)</f>
        <v>0</v>
      </c>
      <c r="Q902" s="71"/>
      <c r="R902" s="71"/>
      <c r="S902" s="72"/>
      <c r="T902" s="72"/>
      <c r="U902" s="72"/>
      <c r="V902" s="72"/>
      <c r="W902" s="72"/>
      <c r="X902" s="73"/>
    </row>
    <row r="903" spans="1:24" ht="14.4" x14ac:dyDescent="0.2">
      <c r="A903" s="107" t="s">
        <v>708</v>
      </c>
      <c r="B903" s="107" t="s">
        <v>782</v>
      </c>
      <c r="C903" s="98" t="str">
        <f t="shared" si="29"/>
        <v>21375500 Sist. Nac. De Bibliotecas</v>
      </c>
      <c r="D903" s="49" t="s">
        <v>686</v>
      </c>
      <c r="E903" s="49" t="s">
        <v>264</v>
      </c>
      <c r="F903" s="49" t="s">
        <v>265</v>
      </c>
      <c r="G903" s="48">
        <v>560000</v>
      </c>
      <c r="H903" s="48">
        <v>460000</v>
      </c>
      <c r="I903" s="48">
        <v>405333.34</v>
      </c>
      <c r="J903" s="48">
        <v>0</v>
      </c>
      <c r="K903" s="48">
        <v>702</v>
      </c>
      <c r="L903" s="48">
        <v>0</v>
      </c>
      <c r="M903" s="48">
        <v>190298</v>
      </c>
      <c r="N903" s="48">
        <v>190298</v>
      </c>
      <c r="O903" s="48">
        <v>269000</v>
      </c>
      <c r="P903" s="102">
        <f t="shared" si="30"/>
        <v>0.41369130434782608</v>
      </c>
      <c r="Q903" s="71"/>
      <c r="R903" s="71"/>
      <c r="S903" s="72"/>
      <c r="T903" s="72"/>
      <c r="U903" s="72"/>
      <c r="V903" s="72"/>
      <c r="W903" s="72"/>
      <c r="X903" s="73"/>
    </row>
    <row r="904" spans="1:24" ht="14.4" x14ac:dyDescent="0.2">
      <c r="A904" s="107" t="s">
        <v>708</v>
      </c>
      <c r="B904" s="107" t="s">
        <v>782</v>
      </c>
      <c r="C904" s="98" t="str">
        <f t="shared" si="29"/>
        <v>21375500 Sist. Nac. De Bibliotecas</v>
      </c>
      <c r="D904" s="49" t="s">
        <v>686</v>
      </c>
      <c r="E904" s="49" t="s">
        <v>268</v>
      </c>
      <c r="F904" s="49" t="s">
        <v>269</v>
      </c>
      <c r="G904" s="48">
        <v>560000</v>
      </c>
      <c r="H904" s="48">
        <v>460000</v>
      </c>
      <c r="I904" s="48">
        <v>405333.34</v>
      </c>
      <c r="J904" s="48">
        <v>0</v>
      </c>
      <c r="K904" s="48">
        <v>702</v>
      </c>
      <c r="L904" s="48">
        <v>0</v>
      </c>
      <c r="M904" s="48">
        <v>190298</v>
      </c>
      <c r="N904" s="48">
        <v>190298</v>
      </c>
      <c r="O904" s="48">
        <v>269000</v>
      </c>
      <c r="P904" s="102">
        <f t="shared" si="30"/>
        <v>0.41369130434782608</v>
      </c>
      <c r="Q904" s="71"/>
      <c r="R904" s="71"/>
      <c r="S904" s="72"/>
      <c r="T904" s="72"/>
      <c r="U904" s="72"/>
      <c r="V904" s="72"/>
      <c r="W904" s="72"/>
      <c r="X904" s="73"/>
    </row>
    <row r="905" spans="1:24" ht="14.4" x14ac:dyDescent="0.2">
      <c r="A905" s="107" t="s">
        <v>708</v>
      </c>
      <c r="B905" s="107" t="s">
        <v>782</v>
      </c>
      <c r="C905" s="98" t="str">
        <f t="shared" si="29"/>
        <v>21375500 Sist. Nac. De Bibliotecas</v>
      </c>
      <c r="D905" s="49" t="s">
        <v>686</v>
      </c>
      <c r="E905" s="49" t="s">
        <v>278</v>
      </c>
      <c r="F905" s="49" t="s">
        <v>279</v>
      </c>
      <c r="G905" s="48">
        <v>1447386</v>
      </c>
      <c r="H905" s="48">
        <v>19643861</v>
      </c>
      <c r="I905" s="48">
        <v>7851814.5</v>
      </c>
      <c r="J905" s="48">
        <v>0</v>
      </c>
      <c r="K905" s="48">
        <v>832350</v>
      </c>
      <c r="L905" s="48">
        <v>0</v>
      </c>
      <c r="M905" s="48">
        <v>7010000.1799999997</v>
      </c>
      <c r="N905" s="48">
        <v>482199</v>
      </c>
      <c r="O905" s="48">
        <v>11801510.82</v>
      </c>
      <c r="P905" s="102">
        <f t="shared" si="30"/>
        <v>0.35685449922497414</v>
      </c>
      <c r="Q905" s="71"/>
      <c r="R905" s="71"/>
      <c r="S905" s="72"/>
      <c r="T905" s="72"/>
      <c r="U905" s="72"/>
      <c r="V905" s="72"/>
      <c r="W905" s="72"/>
      <c r="X905" s="73"/>
    </row>
    <row r="906" spans="1:24" ht="14.4" x14ac:dyDescent="0.2">
      <c r="A906" s="107" t="s">
        <v>708</v>
      </c>
      <c r="B906" s="107" t="s">
        <v>782</v>
      </c>
      <c r="C906" s="98" t="str">
        <f t="shared" si="29"/>
        <v>21375500 Sist. Nac. De Bibliotecas</v>
      </c>
      <c r="D906" s="49" t="s">
        <v>686</v>
      </c>
      <c r="E906" s="49" t="s">
        <v>280</v>
      </c>
      <c r="F906" s="49" t="s">
        <v>281</v>
      </c>
      <c r="G906" s="48">
        <v>1447386</v>
      </c>
      <c r="H906" s="48">
        <v>2447386</v>
      </c>
      <c r="I906" s="48">
        <v>1085539.5</v>
      </c>
      <c r="J906" s="48">
        <v>0</v>
      </c>
      <c r="K906" s="48">
        <v>601491</v>
      </c>
      <c r="L906" s="48">
        <v>0</v>
      </c>
      <c r="M906" s="48">
        <v>482199</v>
      </c>
      <c r="N906" s="48">
        <v>482199</v>
      </c>
      <c r="O906" s="48">
        <v>1363696</v>
      </c>
      <c r="P906" s="102">
        <f t="shared" si="30"/>
        <v>0.19702613318863474</v>
      </c>
      <c r="Q906" s="71"/>
      <c r="R906" s="71"/>
      <c r="S906" s="72"/>
      <c r="T906" s="72"/>
      <c r="U906" s="72"/>
      <c r="V906" s="72"/>
      <c r="W906" s="72"/>
      <c r="X906" s="73"/>
    </row>
    <row r="907" spans="1:24" ht="14.4" x14ac:dyDescent="0.2">
      <c r="A907" s="107" t="s">
        <v>708</v>
      </c>
      <c r="B907" s="107" t="s">
        <v>782</v>
      </c>
      <c r="C907" s="98" t="str">
        <f t="shared" si="29"/>
        <v>21375500 Sist. Nac. De Bibliotecas</v>
      </c>
      <c r="D907" s="49" t="s">
        <v>686</v>
      </c>
      <c r="E907" s="49" t="s">
        <v>282</v>
      </c>
      <c r="F907" s="49" t="s">
        <v>283</v>
      </c>
      <c r="G907" s="48">
        <v>1447386</v>
      </c>
      <c r="H907" s="48">
        <v>2447386</v>
      </c>
      <c r="I907" s="48">
        <v>1085539.5</v>
      </c>
      <c r="J907" s="48">
        <v>0</v>
      </c>
      <c r="K907" s="48">
        <v>601491</v>
      </c>
      <c r="L907" s="48">
        <v>0</v>
      </c>
      <c r="M907" s="48">
        <v>482199</v>
      </c>
      <c r="N907" s="48">
        <v>482199</v>
      </c>
      <c r="O907" s="48">
        <v>1363696</v>
      </c>
      <c r="P907" s="102">
        <f t="shared" si="30"/>
        <v>0.19702613318863474</v>
      </c>
      <c r="Q907" s="71"/>
      <c r="R907" s="71"/>
      <c r="S907" s="72"/>
      <c r="T907" s="72"/>
      <c r="U907" s="72"/>
      <c r="V907" s="72"/>
      <c r="W907" s="72"/>
      <c r="X907" s="73"/>
    </row>
    <row r="908" spans="1:24" ht="14.4" x14ac:dyDescent="0.2">
      <c r="A908" s="107" t="s">
        <v>708</v>
      </c>
      <c r="B908" s="107" t="s">
        <v>782</v>
      </c>
      <c r="C908" s="98" t="str">
        <f t="shared" si="29"/>
        <v>21375500 Sist. Nac. De Bibliotecas</v>
      </c>
      <c r="D908" s="49" t="s">
        <v>686</v>
      </c>
      <c r="E908" s="49" t="s">
        <v>318</v>
      </c>
      <c r="F908" s="49" t="s">
        <v>319</v>
      </c>
      <c r="G908" s="48">
        <v>0</v>
      </c>
      <c r="H908" s="48">
        <v>17196475</v>
      </c>
      <c r="I908" s="48">
        <v>6766275</v>
      </c>
      <c r="J908" s="48">
        <v>0</v>
      </c>
      <c r="K908" s="48">
        <v>230859</v>
      </c>
      <c r="L908" s="48">
        <v>0</v>
      </c>
      <c r="M908" s="48">
        <v>6527801.1799999997</v>
      </c>
      <c r="N908" s="48">
        <v>0</v>
      </c>
      <c r="O908" s="48">
        <v>10437814.82</v>
      </c>
      <c r="P908" s="102">
        <f t="shared" si="30"/>
        <v>0.37960112057849066</v>
      </c>
      <c r="Q908" s="71"/>
      <c r="R908" s="71"/>
      <c r="S908" s="72"/>
      <c r="T908" s="72"/>
      <c r="U908" s="72"/>
      <c r="V908" s="72"/>
      <c r="W908" s="72"/>
      <c r="X908" s="73"/>
    </row>
    <row r="909" spans="1:24" ht="14.4" x14ac:dyDescent="0.2">
      <c r="A909" s="107" t="s">
        <v>708</v>
      </c>
      <c r="B909" s="107" t="s">
        <v>782</v>
      </c>
      <c r="C909" s="98" t="str">
        <f t="shared" si="29"/>
        <v>21375500 Sist. Nac. De Bibliotecas</v>
      </c>
      <c r="D909" s="49" t="s">
        <v>686</v>
      </c>
      <c r="E909" s="49" t="s">
        <v>324</v>
      </c>
      <c r="F909" s="49" t="s">
        <v>325</v>
      </c>
      <c r="G909" s="48">
        <v>0</v>
      </c>
      <c r="H909" s="48">
        <v>10500000</v>
      </c>
      <c r="I909" s="48">
        <v>69800</v>
      </c>
      <c r="J909" s="48">
        <v>0</v>
      </c>
      <c r="K909" s="48">
        <v>64636</v>
      </c>
      <c r="L909" s="48">
        <v>0</v>
      </c>
      <c r="M909" s="48">
        <v>0</v>
      </c>
      <c r="N909" s="48">
        <v>0</v>
      </c>
      <c r="O909" s="48">
        <v>10435364</v>
      </c>
      <c r="P909" s="102">
        <f t="shared" si="30"/>
        <v>0</v>
      </c>
      <c r="Q909" s="71"/>
      <c r="R909" s="71"/>
      <c r="S909" s="72"/>
      <c r="T909" s="72"/>
      <c r="U909" s="72"/>
      <c r="V909" s="72"/>
      <c r="W909" s="72"/>
      <c r="X909" s="73"/>
    </row>
    <row r="910" spans="1:24" ht="14.4" x14ac:dyDescent="0.2">
      <c r="A910" s="107" t="s">
        <v>708</v>
      </c>
      <c r="B910" s="107" t="s">
        <v>782</v>
      </c>
      <c r="C910" s="98" t="str">
        <f t="shared" si="29"/>
        <v>21375500 Sist. Nac. De Bibliotecas</v>
      </c>
      <c r="D910" s="49" t="s">
        <v>686</v>
      </c>
      <c r="E910" s="49" t="s">
        <v>328</v>
      </c>
      <c r="F910" s="49" t="s">
        <v>329</v>
      </c>
      <c r="G910" s="48">
        <v>0</v>
      </c>
      <c r="H910" s="48">
        <v>6696475</v>
      </c>
      <c r="I910" s="48">
        <v>6696475</v>
      </c>
      <c r="J910" s="48">
        <v>0</v>
      </c>
      <c r="K910" s="48">
        <v>166223</v>
      </c>
      <c r="L910" s="48">
        <v>0</v>
      </c>
      <c r="M910" s="48">
        <v>6527801.1799999997</v>
      </c>
      <c r="N910" s="48">
        <v>0</v>
      </c>
      <c r="O910" s="48">
        <v>2450.8200000000002</v>
      </c>
      <c r="P910" s="102">
        <f t="shared" si="30"/>
        <v>0.97481155085324733</v>
      </c>
      <c r="Q910" s="71"/>
      <c r="R910" s="71"/>
      <c r="S910" s="72"/>
      <c r="T910" s="72"/>
      <c r="U910" s="72"/>
      <c r="V910" s="72"/>
      <c r="W910" s="72"/>
      <c r="X910" s="73"/>
    </row>
    <row r="911" spans="1:24" ht="14.4" x14ac:dyDescent="0.2">
      <c r="A911" s="107" t="s">
        <v>708</v>
      </c>
      <c r="B911" s="107" t="s">
        <v>782</v>
      </c>
      <c r="C911" s="98" t="str">
        <f t="shared" si="29"/>
        <v>21375500 Sist. Nac. De Bibliotecas</v>
      </c>
      <c r="D911" s="49" t="s">
        <v>686</v>
      </c>
      <c r="E911" s="49" t="s">
        <v>336</v>
      </c>
      <c r="F911" s="49" t="s">
        <v>337</v>
      </c>
      <c r="G911" s="48">
        <v>100000000</v>
      </c>
      <c r="H911" s="48">
        <v>127989179</v>
      </c>
      <c r="I911" s="48">
        <v>100000000</v>
      </c>
      <c r="J911" s="48">
        <v>0</v>
      </c>
      <c r="K911" s="48">
        <v>38785764.57</v>
      </c>
      <c r="L911" s="48">
        <v>0</v>
      </c>
      <c r="M911" s="48">
        <v>20872374.91</v>
      </c>
      <c r="N911" s="48">
        <v>20872374.91</v>
      </c>
      <c r="O911" s="48">
        <v>68331039.519999996</v>
      </c>
      <c r="P911" s="102">
        <f t="shared" si="30"/>
        <v>0.16307921554837071</v>
      </c>
      <c r="Q911" s="71"/>
      <c r="R911" s="71"/>
      <c r="S911" s="72"/>
      <c r="T911" s="72"/>
      <c r="U911" s="72"/>
      <c r="V911" s="72"/>
      <c r="W911" s="72"/>
      <c r="X911" s="73"/>
    </row>
    <row r="912" spans="1:24" ht="14.4" x14ac:dyDescent="0.2">
      <c r="A912" s="107" t="s">
        <v>708</v>
      </c>
      <c r="B912" s="107" t="s">
        <v>782</v>
      </c>
      <c r="C912" s="98" t="str">
        <f t="shared" si="29"/>
        <v>21375500 Sist. Nac. De Bibliotecas</v>
      </c>
      <c r="D912" s="49" t="s">
        <v>686</v>
      </c>
      <c r="E912" s="49" t="s">
        <v>356</v>
      </c>
      <c r="F912" s="49" t="s">
        <v>357</v>
      </c>
      <c r="G912" s="48">
        <v>30000000</v>
      </c>
      <c r="H912" s="48">
        <v>57989179</v>
      </c>
      <c r="I912" s="48">
        <v>30000000</v>
      </c>
      <c r="J912" s="48">
        <v>0</v>
      </c>
      <c r="K912" s="48">
        <v>0</v>
      </c>
      <c r="L912" s="48">
        <v>0</v>
      </c>
      <c r="M912" s="48">
        <v>0</v>
      </c>
      <c r="N912" s="48">
        <v>0</v>
      </c>
      <c r="O912" s="48">
        <v>57989179</v>
      </c>
      <c r="P912" s="102">
        <f t="shared" si="30"/>
        <v>0</v>
      </c>
      <c r="Q912" s="71"/>
      <c r="R912" s="71"/>
      <c r="S912" s="72"/>
      <c r="T912" s="72"/>
      <c r="U912" s="72"/>
      <c r="V912" s="72"/>
      <c r="W912" s="72"/>
      <c r="X912" s="73"/>
    </row>
    <row r="913" spans="1:24" ht="14.4" x14ac:dyDescent="0.2">
      <c r="A913" s="107" t="s">
        <v>708</v>
      </c>
      <c r="B913" s="107" t="s">
        <v>782</v>
      </c>
      <c r="C913" s="98" t="str">
        <f t="shared" si="29"/>
        <v>21375500 Sist. Nac. De Bibliotecas</v>
      </c>
      <c r="D913" s="49" t="s">
        <v>686</v>
      </c>
      <c r="E913" s="49" t="s">
        <v>358</v>
      </c>
      <c r="F913" s="49" t="s">
        <v>359</v>
      </c>
      <c r="G913" s="48">
        <v>0</v>
      </c>
      <c r="H913" s="48">
        <v>27989179</v>
      </c>
      <c r="I913" s="48">
        <v>0</v>
      </c>
      <c r="J913" s="48">
        <v>0</v>
      </c>
      <c r="K913" s="48">
        <v>0</v>
      </c>
      <c r="L913" s="48">
        <v>0</v>
      </c>
      <c r="M913" s="48">
        <v>0</v>
      </c>
      <c r="N913" s="48">
        <v>0</v>
      </c>
      <c r="O913" s="48">
        <v>27989179</v>
      </c>
      <c r="P913" s="102">
        <f t="shared" si="30"/>
        <v>0</v>
      </c>
      <c r="Q913" s="71"/>
      <c r="R913" s="71"/>
      <c r="S913" s="72"/>
      <c r="T913" s="72"/>
      <c r="U913" s="72"/>
      <c r="V913" s="72"/>
      <c r="W913" s="72"/>
      <c r="X913" s="73"/>
    </row>
    <row r="914" spans="1:24" ht="14.4" x14ac:dyDescent="0.2">
      <c r="A914" s="107" t="s">
        <v>708</v>
      </c>
      <c r="B914" s="107" t="s">
        <v>782</v>
      </c>
      <c r="C914" s="98" t="str">
        <f t="shared" si="29"/>
        <v>21375500 Sist. Nac. De Bibliotecas</v>
      </c>
      <c r="D914" s="49" t="s">
        <v>690</v>
      </c>
      <c r="E914" s="49" t="s">
        <v>358</v>
      </c>
      <c r="F914" s="49" t="s">
        <v>359</v>
      </c>
      <c r="G914" s="48">
        <v>30000000</v>
      </c>
      <c r="H914" s="48">
        <v>30000000</v>
      </c>
      <c r="I914" s="48">
        <v>30000000</v>
      </c>
      <c r="J914" s="48">
        <v>0</v>
      </c>
      <c r="K914" s="48">
        <v>0</v>
      </c>
      <c r="L914" s="48">
        <v>0</v>
      </c>
      <c r="M914" s="48">
        <v>0</v>
      </c>
      <c r="N914" s="48">
        <v>0</v>
      </c>
      <c r="O914" s="48">
        <v>30000000</v>
      </c>
      <c r="P914" s="102">
        <f t="shared" si="30"/>
        <v>0</v>
      </c>
      <c r="Q914" s="71"/>
      <c r="R914" s="71"/>
      <c r="S914" s="72"/>
      <c r="T914" s="72"/>
      <c r="U914" s="72"/>
      <c r="V914" s="72"/>
      <c r="W914" s="72"/>
      <c r="X914" s="73"/>
    </row>
    <row r="915" spans="1:24" ht="14.4" x14ac:dyDescent="0.2">
      <c r="A915" s="107" t="s">
        <v>708</v>
      </c>
      <c r="B915" s="107" t="s">
        <v>782</v>
      </c>
      <c r="C915" s="98" t="str">
        <f t="shared" si="29"/>
        <v>21375500 Sist. Nac. De Bibliotecas</v>
      </c>
      <c r="D915" s="49" t="s">
        <v>690</v>
      </c>
      <c r="E915" s="49" t="s">
        <v>338</v>
      </c>
      <c r="F915" s="49" t="s">
        <v>339</v>
      </c>
      <c r="G915" s="48">
        <v>45208503</v>
      </c>
      <c r="H915" s="48">
        <v>30000000</v>
      </c>
      <c r="I915" s="48">
        <v>30000000</v>
      </c>
      <c r="J915" s="48">
        <v>0</v>
      </c>
      <c r="K915" s="48">
        <v>29476140.399999999</v>
      </c>
      <c r="L915" s="48">
        <v>0</v>
      </c>
      <c r="M915" s="48">
        <v>0</v>
      </c>
      <c r="N915" s="48">
        <v>0</v>
      </c>
      <c r="O915" s="48">
        <v>523859.6</v>
      </c>
      <c r="P915" s="102">
        <f t="shared" si="30"/>
        <v>0</v>
      </c>
      <c r="Q915" s="71"/>
      <c r="R915" s="71"/>
      <c r="S915" s="72"/>
      <c r="T915" s="72"/>
      <c r="U915" s="72"/>
      <c r="V915" s="72"/>
      <c r="W915" s="72"/>
      <c r="X915" s="73"/>
    </row>
    <row r="916" spans="1:24" ht="14.4" x14ac:dyDescent="0.2">
      <c r="A916" s="107" t="s">
        <v>708</v>
      </c>
      <c r="B916" s="107" t="s">
        <v>782</v>
      </c>
      <c r="C916" s="98" t="str">
        <f t="shared" si="29"/>
        <v>21375500 Sist. Nac. De Bibliotecas</v>
      </c>
      <c r="D916" s="49" t="s">
        <v>690</v>
      </c>
      <c r="E916" s="49" t="s">
        <v>348</v>
      </c>
      <c r="F916" s="49" t="s">
        <v>349</v>
      </c>
      <c r="G916" s="48">
        <v>30000000</v>
      </c>
      <c r="H916" s="48">
        <v>30000000</v>
      </c>
      <c r="I916" s="48">
        <v>30000000</v>
      </c>
      <c r="J916" s="48">
        <v>0</v>
      </c>
      <c r="K916" s="48">
        <v>29476140.399999999</v>
      </c>
      <c r="L916" s="48">
        <v>0</v>
      </c>
      <c r="M916" s="48">
        <v>0</v>
      </c>
      <c r="N916" s="48">
        <v>0</v>
      </c>
      <c r="O916" s="48">
        <v>523859.6</v>
      </c>
      <c r="P916" s="102">
        <f t="shared" si="30"/>
        <v>0</v>
      </c>
      <c r="Q916" s="71"/>
      <c r="R916" s="71"/>
      <c r="S916" s="72"/>
      <c r="T916" s="72"/>
      <c r="U916" s="72"/>
      <c r="V916" s="72"/>
      <c r="W916" s="72"/>
      <c r="X916" s="73"/>
    </row>
    <row r="917" spans="1:24" ht="14.4" x14ac:dyDescent="0.2">
      <c r="A917" s="107" t="s">
        <v>708</v>
      </c>
      <c r="B917" s="107" t="s">
        <v>782</v>
      </c>
      <c r="C917" s="98" t="str">
        <f t="shared" si="29"/>
        <v>21375500 Sist. Nac. De Bibliotecas</v>
      </c>
      <c r="D917" s="49" t="s">
        <v>690</v>
      </c>
      <c r="E917" s="49" t="s">
        <v>354</v>
      </c>
      <c r="F917" s="49" t="s">
        <v>355</v>
      </c>
      <c r="G917" s="48">
        <v>15208503</v>
      </c>
      <c r="H917" s="48">
        <v>0</v>
      </c>
      <c r="I917" s="48">
        <v>0</v>
      </c>
      <c r="J917" s="48">
        <v>0</v>
      </c>
      <c r="K917" s="48">
        <v>0</v>
      </c>
      <c r="L917" s="48">
        <v>0</v>
      </c>
      <c r="M917" s="48">
        <v>0</v>
      </c>
      <c r="N917" s="48">
        <v>0</v>
      </c>
      <c r="O917" s="48">
        <v>0</v>
      </c>
      <c r="P917" s="102">
        <f t="shared" si="30"/>
        <v>0</v>
      </c>
      <c r="Q917" s="71"/>
      <c r="R917" s="71"/>
      <c r="S917" s="72"/>
      <c r="T917" s="72"/>
      <c r="U917" s="72"/>
      <c r="V917" s="72"/>
      <c r="W917" s="72"/>
      <c r="X917" s="73"/>
    </row>
    <row r="918" spans="1:24" ht="14.4" x14ac:dyDescent="0.2">
      <c r="A918" s="107" t="s">
        <v>708</v>
      </c>
      <c r="B918" s="107" t="s">
        <v>782</v>
      </c>
      <c r="C918" s="98" t="str">
        <f t="shared" si="29"/>
        <v>21375500 Sist. Nac. De Bibliotecas</v>
      </c>
      <c r="D918" s="49" t="s">
        <v>690</v>
      </c>
      <c r="E918" s="49" t="s">
        <v>364</v>
      </c>
      <c r="F918" s="49" t="s">
        <v>365</v>
      </c>
      <c r="G918" s="48">
        <v>24791497</v>
      </c>
      <c r="H918" s="48">
        <v>40000000</v>
      </c>
      <c r="I918" s="48">
        <v>40000000</v>
      </c>
      <c r="J918" s="48">
        <v>0</v>
      </c>
      <c r="K918" s="48">
        <v>9309624.1699999999</v>
      </c>
      <c r="L918" s="48">
        <v>0</v>
      </c>
      <c r="M918" s="48">
        <v>20872374.91</v>
      </c>
      <c r="N918" s="48">
        <v>20872374.91</v>
      </c>
      <c r="O918" s="48">
        <v>9818000.9199999999</v>
      </c>
      <c r="P918" s="102">
        <f t="shared" si="30"/>
        <v>0.52180937275000006</v>
      </c>
      <c r="Q918" s="71"/>
      <c r="R918" s="71"/>
      <c r="S918" s="72"/>
      <c r="T918" s="72"/>
      <c r="U918" s="72"/>
      <c r="V918" s="72"/>
      <c r="W918" s="72"/>
      <c r="X918" s="73"/>
    </row>
    <row r="919" spans="1:24" ht="14.4" x14ac:dyDescent="0.2">
      <c r="A919" s="107" t="s">
        <v>708</v>
      </c>
      <c r="B919" s="107" t="s">
        <v>782</v>
      </c>
      <c r="C919" s="98" t="str">
        <f t="shared" si="29"/>
        <v>21375500 Sist. Nac. De Bibliotecas</v>
      </c>
      <c r="D919" s="49" t="s">
        <v>690</v>
      </c>
      <c r="E919" s="49" t="s">
        <v>368</v>
      </c>
      <c r="F919" s="49" t="s">
        <v>369</v>
      </c>
      <c r="G919" s="48">
        <v>24791497</v>
      </c>
      <c r="H919" s="48">
        <v>40000000</v>
      </c>
      <c r="I919" s="48">
        <v>40000000</v>
      </c>
      <c r="J919" s="48">
        <v>0</v>
      </c>
      <c r="K919" s="48">
        <v>9309624.1699999999</v>
      </c>
      <c r="L919" s="48">
        <v>0</v>
      </c>
      <c r="M919" s="48">
        <v>20872374.91</v>
      </c>
      <c r="N919" s="48">
        <v>20872374.91</v>
      </c>
      <c r="O919" s="48">
        <v>9818000.9199999999</v>
      </c>
      <c r="P919" s="102">
        <f t="shared" si="30"/>
        <v>0.52180937275000006</v>
      </c>
      <c r="Q919" s="71"/>
      <c r="R919" s="71"/>
      <c r="S919" s="72"/>
      <c r="T919" s="72"/>
      <c r="U919" s="72"/>
      <c r="V919" s="72"/>
      <c r="W919" s="72"/>
      <c r="X919" s="73"/>
    </row>
    <row r="920" spans="1:24" ht="14.4" x14ac:dyDescent="0.2">
      <c r="A920" s="107" t="s">
        <v>708</v>
      </c>
      <c r="B920" s="107" t="s">
        <v>782</v>
      </c>
      <c r="C920" s="99" t="str">
        <f t="shared" si="29"/>
        <v>21375500 Sist. Nac. De Bibliotecas</v>
      </c>
      <c r="D920" s="49" t="s">
        <v>686</v>
      </c>
      <c r="E920" s="49" t="s">
        <v>372</v>
      </c>
      <c r="F920" s="49" t="s">
        <v>373</v>
      </c>
      <c r="G920" s="48">
        <v>185371785</v>
      </c>
      <c r="H920" s="48">
        <v>185371785</v>
      </c>
      <c r="I920" s="48">
        <v>177859842</v>
      </c>
      <c r="J920" s="48">
        <v>0</v>
      </c>
      <c r="K920" s="48">
        <v>9227053.4800000004</v>
      </c>
      <c r="L920" s="48">
        <v>0</v>
      </c>
      <c r="M920" s="48">
        <v>45059087.920000002</v>
      </c>
      <c r="N920" s="48">
        <v>45059087.920000002</v>
      </c>
      <c r="O920" s="48">
        <v>131085643.59999999</v>
      </c>
      <c r="P920" s="102">
        <f t="shared" si="30"/>
        <v>0.24307414378083483</v>
      </c>
      <c r="Q920" s="71"/>
      <c r="R920" s="71"/>
      <c r="S920" s="72"/>
      <c r="T920" s="72"/>
      <c r="U920" s="72"/>
      <c r="V920" s="72"/>
      <c r="W920" s="72"/>
      <c r="X920" s="73"/>
    </row>
    <row r="921" spans="1:24" ht="14.4" x14ac:dyDescent="0.2">
      <c r="A921" s="107" t="s">
        <v>708</v>
      </c>
      <c r="B921" s="107" t="s">
        <v>782</v>
      </c>
      <c r="C921" s="98" t="str">
        <f t="shared" si="29"/>
        <v>21375500 Sist. Nac. De Bibliotecas</v>
      </c>
      <c r="D921" s="49" t="s">
        <v>686</v>
      </c>
      <c r="E921" s="49" t="s">
        <v>374</v>
      </c>
      <c r="F921" s="49" t="s">
        <v>375</v>
      </c>
      <c r="G921" s="48">
        <v>38101768</v>
      </c>
      <c r="H921" s="48">
        <v>38101768</v>
      </c>
      <c r="I921" s="48">
        <v>37613825</v>
      </c>
      <c r="J921" s="48">
        <v>0</v>
      </c>
      <c r="K921" s="48">
        <v>8855544.9800000004</v>
      </c>
      <c r="L921" s="48">
        <v>0</v>
      </c>
      <c r="M921" s="48">
        <v>21625869.420000002</v>
      </c>
      <c r="N921" s="48">
        <v>21625869.420000002</v>
      </c>
      <c r="O921" s="48">
        <v>7620353.5999999996</v>
      </c>
      <c r="P921" s="102">
        <f t="shared" si="30"/>
        <v>0.56758178308156204</v>
      </c>
      <c r="Q921" s="71"/>
      <c r="R921" s="71"/>
      <c r="S921" s="72"/>
      <c r="T921" s="72"/>
      <c r="U921" s="72"/>
      <c r="V921" s="72"/>
      <c r="W921" s="72"/>
      <c r="X921" s="73"/>
    </row>
    <row r="922" spans="1:24" ht="14.4" x14ac:dyDescent="0.2">
      <c r="A922" s="107" t="s">
        <v>708</v>
      </c>
      <c r="B922" s="107" t="s">
        <v>782</v>
      </c>
      <c r="C922" s="98" t="str">
        <f t="shared" si="29"/>
        <v>21375500 Sist. Nac. De Bibliotecas</v>
      </c>
      <c r="D922" s="49" t="s">
        <v>686</v>
      </c>
      <c r="E922" s="49" t="s">
        <v>387</v>
      </c>
      <c r="F922" s="49" t="s">
        <v>377</v>
      </c>
      <c r="G922" s="48">
        <v>32868008</v>
      </c>
      <c r="H922" s="48">
        <v>32868008</v>
      </c>
      <c r="I922" s="48">
        <v>32447090</v>
      </c>
      <c r="J922" s="48">
        <v>0</v>
      </c>
      <c r="K922" s="48">
        <v>7639123.4699999997</v>
      </c>
      <c r="L922" s="48">
        <v>0</v>
      </c>
      <c r="M922" s="48">
        <v>18655282.93</v>
      </c>
      <c r="N922" s="48">
        <v>18655282.93</v>
      </c>
      <c r="O922" s="48">
        <v>6573601.5999999996</v>
      </c>
      <c r="P922" s="102">
        <f t="shared" si="30"/>
        <v>0.56758179351787919</v>
      </c>
      <c r="Q922" s="71"/>
      <c r="R922" s="71"/>
      <c r="S922" s="72"/>
      <c r="T922" s="72"/>
      <c r="U922" s="72"/>
      <c r="V922" s="72"/>
      <c r="W922" s="72"/>
      <c r="X922" s="73"/>
    </row>
    <row r="923" spans="1:24" ht="14.4" x14ac:dyDescent="0.2">
      <c r="A923" s="107" t="s">
        <v>708</v>
      </c>
      <c r="B923" s="107" t="s">
        <v>782</v>
      </c>
      <c r="C923" s="98" t="str">
        <f t="shared" si="29"/>
        <v>21375500 Sist. Nac. De Bibliotecas</v>
      </c>
      <c r="D923" s="49" t="s">
        <v>686</v>
      </c>
      <c r="E923" s="49" t="s">
        <v>408</v>
      </c>
      <c r="F923" s="49" t="s">
        <v>398</v>
      </c>
      <c r="G923" s="48">
        <v>5233760</v>
      </c>
      <c r="H923" s="48">
        <v>5233760</v>
      </c>
      <c r="I923" s="48">
        <v>5166735</v>
      </c>
      <c r="J923" s="48">
        <v>0</v>
      </c>
      <c r="K923" s="48">
        <v>1216421.51</v>
      </c>
      <c r="L923" s="48">
        <v>0</v>
      </c>
      <c r="M923" s="48">
        <v>2970586.49</v>
      </c>
      <c r="N923" s="48">
        <v>2970586.49</v>
      </c>
      <c r="O923" s="48">
        <v>1046752</v>
      </c>
      <c r="P923" s="102">
        <f t="shared" si="30"/>
        <v>0.56758171754149989</v>
      </c>
      <c r="Q923" s="71"/>
      <c r="R923" s="71"/>
      <c r="S923" s="72"/>
      <c r="T923" s="72"/>
      <c r="U923" s="72"/>
      <c r="V923" s="72"/>
      <c r="W923" s="72"/>
      <c r="X923" s="73"/>
    </row>
    <row r="924" spans="1:24" ht="14.4" x14ac:dyDescent="0.2">
      <c r="A924" s="107" t="s">
        <v>708</v>
      </c>
      <c r="B924" s="107" t="s">
        <v>782</v>
      </c>
      <c r="C924" s="98" t="str">
        <f t="shared" si="29"/>
        <v>21375500 Sist. Nac. De Bibliotecas</v>
      </c>
      <c r="D924" s="49" t="s">
        <v>686</v>
      </c>
      <c r="E924" s="49" t="s">
        <v>602</v>
      </c>
      <c r="F924" s="49" t="s">
        <v>603</v>
      </c>
      <c r="G924" s="48">
        <v>100000000</v>
      </c>
      <c r="H924" s="48">
        <v>100000000</v>
      </c>
      <c r="I924" s="48">
        <v>100000000</v>
      </c>
      <c r="J924" s="48">
        <v>0</v>
      </c>
      <c r="K924" s="48">
        <v>0</v>
      </c>
      <c r="L924" s="48">
        <v>0</v>
      </c>
      <c r="M924" s="48">
        <v>0</v>
      </c>
      <c r="N924" s="48">
        <v>0</v>
      </c>
      <c r="O924" s="48">
        <v>100000000</v>
      </c>
      <c r="P924" s="102">
        <f t="shared" si="30"/>
        <v>0</v>
      </c>
      <c r="Q924" s="71"/>
      <c r="R924" s="71"/>
      <c r="S924" s="72"/>
      <c r="T924" s="72"/>
      <c r="U924" s="72"/>
      <c r="V924" s="72"/>
      <c r="W924" s="72"/>
      <c r="X924" s="73"/>
    </row>
    <row r="925" spans="1:24" ht="14.4" x14ac:dyDescent="0.2">
      <c r="A925" s="107" t="s">
        <v>708</v>
      </c>
      <c r="B925" s="107" t="s">
        <v>782</v>
      </c>
      <c r="C925" s="98" t="str">
        <f t="shared" si="29"/>
        <v>21375500 Sist. Nac. De Bibliotecas</v>
      </c>
      <c r="D925" s="49" t="s">
        <v>686</v>
      </c>
      <c r="E925" s="49" t="s">
        <v>606</v>
      </c>
      <c r="F925" s="49" t="s">
        <v>607</v>
      </c>
      <c r="G925" s="48">
        <v>100000000</v>
      </c>
      <c r="H925" s="48">
        <v>100000000</v>
      </c>
      <c r="I925" s="48">
        <v>100000000</v>
      </c>
      <c r="J925" s="48">
        <v>0</v>
      </c>
      <c r="K925" s="48">
        <v>0</v>
      </c>
      <c r="L925" s="48">
        <v>0</v>
      </c>
      <c r="M925" s="48">
        <v>0</v>
      </c>
      <c r="N925" s="48">
        <v>0</v>
      </c>
      <c r="O925" s="48">
        <v>100000000</v>
      </c>
      <c r="P925" s="102">
        <f t="shared" si="30"/>
        <v>0</v>
      </c>
      <c r="Q925" s="71"/>
      <c r="R925" s="71"/>
      <c r="S925" s="72"/>
      <c r="T925" s="72"/>
      <c r="U925" s="72"/>
      <c r="V925" s="72"/>
      <c r="W925" s="72"/>
      <c r="X925" s="73"/>
    </row>
    <row r="926" spans="1:24" ht="14.4" x14ac:dyDescent="0.2">
      <c r="A926" s="107" t="s">
        <v>708</v>
      </c>
      <c r="B926" s="107" t="s">
        <v>782</v>
      </c>
      <c r="C926" s="98" t="str">
        <f t="shared" si="29"/>
        <v>21375500 Sist. Nac. De Bibliotecas</v>
      </c>
      <c r="D926" s="49" t="s">
        <v>686</v>
      </c>
      <c r="E926" s="49" t="s">
        <v>608</v>
      </c>
      <c r="F926" s="49" t="s">
        <v>609</v>
      </c>
      <c r="G926" s="48">
        <v>30400000</v>
      </c>
      <c r="H926" s="48">
        <v>30400000</v>
      </c>
      <c r="I926" s="48">
        <v>23470000</v>
      </c>
      <c r="J926" s="48">
        <v>0</v>
      </c>
      <c r="K926" s="48">
        <v>0</v>
      </c>
      <c r="L926" s="48">
        <v>0</v>
      </c>
      <c r="M926" s="48">
        <v>7525318</v>
      </c>
      <c r="N926" s="48">
        <v>7525318</v>
      </c>
      <c r="O926" s="48">
        <v>22874682</v>
      </c>
      <c r="P926" s="102">
        <f t="shared" si="30"/>
        <v>0.2475433552631579</v>
      </c>
      <c r="Q926" s="71"/>
      <c r="R926" s="71"/>
      <c r="S926" s="72"/>
      <c r="T926" s="72"/>
      <c r="U926" s="72"/>
      <c r="V926" s="72"/>
      <c r="W926" s="72"/>
      <c r="X926" s="73"/>
    </row>
    <row r="927" spans="1:24" ht="14.4" x14ac:dyDescent="0.2">
      <c r="A927" s="107" t="s">
        <v>708</v>
      </c>
      <c r="B927" s="107" t="s">
        <v>782</v>
      </c>
      <c r="C927" s="98" t="str">
        <f t="shared" si="29"/>
        <v>21375500 Sist. Nac. De Bibliotecas</v>
      </c>
      <c r="D927" s="49" t="s">
        <v>686</v>
      </c>
      <c r="E927" s="49" t="s">
        <v>610</v>
      </c>
      <c r="F927" s="49" t="s">
        <v>611</v>
      </c>
      <c r="G927" s="48">
        <v>20400000</v>
      </c>
      <c r="H927" s="48">
        <v>20400000</v>
      </c>
      <c r="I927" s="48">
        <v>13470000</v>
      </c>
      <c r="J927" s="48">
        <v>0</v>
      </c>
      <c r="K927" s="48">
        <v>0</v>
      </c>
      <c r="L927" s="48">
        <v>0</v>
      </c>
      <c r="M927" s="48">
        <v>0</v>
      </c>
      <c r="N927" s="48">
        <v>0</v>
      </c>
      <c r="O927" s="48">
        <v>20400000</v>
      </c>
      <c r="P927" s="102">
        <f t="shared" si="30"/>
        <v>0</v>
      </c>
      <c r="Q927" s="71"/>
      <c r="R927" s="71"/>
      <c r="S927" s="72"/>
      <c r="T927" s="72"/>
      <c r="U927" s="72"/>
      <c r="V927" s="72"/>
      <c r="W927" s="72"/>
      <c r="X927" s="73"/>
    </row>
    <row r="928" spans="1:24" ht="14.4" x14ac:dyDescent="0.2">
      <c r="A928" s="107" t="s">
        <v>708</v>
      </c>
      <c r="B928" s="107" t="s">
        <v>782</v>
      </c>
      <c r="C928" s="98" t="str">
        <f t="shared" si="29"/>
        <v>21375500 Sist. Nac. De Bibliotecas</v>
      </c>
      <c r="D928" s="49" t="s">
        <v>686</v>
      </c>
      <c r="E928" s="49" t="s">
        <v>612</v>
      </c>
      <c r="F928" s="49" t="s">
        <v>613</v>
      </c>
      <c r="G928" s="48">
        <v>10000000</v>
      </c>
      <c r="H928" s="48">
        <v>10000000</v>
      </c>
      <c r="I928" s="48">
        <v>10000000</v>
      </c>
      <c r="J928" s="48">
        <v>0</v>
      </c>
      <c r="K928" s="48">
        <v>0</v>
      </c>
      <c r="L928" s="48">
        <v>0</v>
      </c>
      <c r="M928" s="48">
        <v>7525318</v>
      </c>
      <c r="N928" s="48">
        <v>7525318</v>
      </c>
      <c r="O928" s="48">
        <v>2474682</v>
      </c>
      <c r="P928" s="102">
        <f t="shared" si="30"/>
        <v>0.75253179999999997</v>
      </c>
      <c r="Q928" s="71"/>
      <c r="R928" s="71"/>
      <c r="S928" s="72"/>
      <c r="T928" s="72"/>
      <c r="U928" s="72"/>
      <c r="V928" s="72"/>
      <c r="W928" s="72"/>
      <c r="X928" s="73"/>
    </row>
    <row r="929" spans="1:24" ht="14.4" x14ac:dyDescent="0.2">
      <c r="A929" s="107" t="s">
        <v>708</v>
      </c>
      <c r="B929" s="107" t="s">
        <v>782</v>
      </c>
      <c r="C929" s="98" t="str">
        <f t="shared" si="29"/>
        <v>21375500 Sist. Nac. De Bibliotecas</v>
      </c>
      <c r="D929" s="49" t="s">
        <v>686</v>
      </c>
      <c r="E929" s="49" t="s">
        <v>636</v>
      </c>
      <c r="F929" s="49" t="s">
        <v>637</v>
      </c>
      <c r="G929" s="48">
        <v>16870017</v>
      </c>
      <c r="H929" s="48">
        <v>16870017</v>
      </c>
      <c r="I929" s="48">
        <v>16776017</v>
      </c>
      <c r="J929" s="48">
        <v>0</v>
      </c>
      <c r="K929" s="48">
        <v>371508.5</v>
      </c>
      <c r="L929" s="48">
        <v>0</v>
      </c>
      <c r="M929" s="48">
        <v>15907900.5</v>
      </c>
      <c r="N929" s="48">
        <v>15907900.5</v>
      </c>
      <c r="O929" s="48">
        <v>590608</v>
      </c>
      <c r="P929" s="102">
        <f t="shared" si="30"/>
        <v>0.94296884822344873</v>
      </c>
      <c r="Q929" s="71"/>
      <c r="R929" s="71"/>
      <c r="S929" s="72"/>
      <c r="T929" s="72"/>
      <c r="U929" s="72"/>
      <c r="V929" s="72"/>
      <c r="W929" s="72"/>
      <c r="X929" s="73"/>
    </row>
    <row r="930" spans="1:24" ht="14.4" x14ac:dyDescent="0.2">
      <c r="A930" s="107" t="s">
        <v>708</v>
      </c>
      <c r="B930" s="107" t="s">
        <v>782</v>
      </c>
      <c r="C930" s="98" t="str">
        <f t="shared" si="29"/>
        <v>21375500 Sist. Nac. De Bibliotecas</v>
      </c>
      <c r="D930" s="49" t="s">
        <v>686</v>
      </c>
      <c r="E930" s="49" t="s">
        <v>640</v>
      </c>
      <c r="F930" s="49" t="s">
        <v>641</v>
      </c>
      <c r="G930" s="48">
        <v>4039854</v>
      </c>
      <c r="H930" s="48">
        <v>4039854</v>
      </c>
      <c r="I930" s="48">
        <v>4039854</v>
      </c>
      <c r="J930" s="48">
        <v>0</v>
      </c>
      <c r="K930" s="48">
        <v>13416</v>
      </c>
      <c r="L930" s="48">
        <v>0</v>
      </c>
      <c r="M930" s="48">
        <v>3964584</v>
      </c>
      <c r="N930" s="48">
        <v>3964584</v>
      </c>
      <c r="O930" s="48">
        <v>61854</v>
      </c>
      <c r="P930" s="102">
        <f t="shared" si="30"/>
        <v>0.9813681385515417</v>
      </c>
      <c r="Q930" s="71"/>
      <c r="R930" s="71"/>
      <c r="S930" s="72"/>
      <c r="T930" s="72"/>
      <c r="U930" s="72"/>
      <c r="V930" s="72"/>
      <c r="W930" s="72"/>
      <c r="X930" s="73"/>
    </row>
    <row r="931" spans="1:24" ht="14.4" x14ac:dyDescent="0.2">
      <c r="A931" s="107" t="s">
        <v>708</v>
      </c>
      <c r="B931" s="107" t="s">
        <v>782</v>
      </c>
      <c r="C931" s="99" t="str">
        <f t="shared" si="29"/>
        <v>21375500 Sist. Nac. De Bibliotecas</v>
      </c>
      <c r="D931" s="49" t="s">
        <v>686</v>
      </c>
      <c r="E931" s="49" t="s">
        <v>644</v>
      </c>
      <c r="F931" s="49" t="s">
        <v>645</v>
      </c>
      <c r="G931" s="48">
        <v>7768950</v>
      </c>
      <c r="H931" s="48">
        <v>7768950</v>
      </c>
      <c r="I931" s="48">
        <v>7699950</v>
      </c>
      <c r="J931" s="48">
        <v>0</v>
      </c>
      <c r="K931" s="48">
        <v>56400</v>
      </c>
      <c r="L931" s="48">
        <v>0</v>
      </c>
      <c r="M931" s="48">
        <v>7643550</v>
      </c>
      <c r="N931" s="48">
        <v>7643550</v>
      </c>
      <c r="O931" s="48">
        <v>69000</v>
      </c>
      <c r="P931" s="104">
        <f t="shared" si="30"/>
        <v>0.98385882262081747</v>
      </c>
      <c r="Q931" s="71"/>
      <c r="R931" s="71"/>
      <c r="S931" s="72"/>
      <c r="T931" s="72"/>
      <c r="U931" s="72"/>
      <c r="V931" s="72"/>
      <c r="W931" s="72"/>
      <c r="X931" s="73"/>
    </row>
    <row r="932" spans="1:24" ht="14.4" x14ac:dyDescent="0.2">
      <c r="A932" s="107" t="s">
        <v>708</v>
      </c>
      <c r="B932" s="107" t="s">
        <v>782</v>
      </c>
      <c r="C932" s="98" t="str">
        <f t="shared" si="29"/>
        <v>21375500 Sist. Nac. De Bibliotecas</v>
      </c>
      <c r="D932" s="49" t="s">
        <v>686</v>
      </c>
      <c r="E932" s="49" t="s">
        <v>648</v>
      </c>
      <c r="F932" s="49" t="s">
        <v>649</v>
      </c>
      <c r="G932" s="48">
        <v>2589650</v>
      </c>
      <c r="H932" s="48">
        <v>2589650</v>
      </c>
      <c r="I932" s="48">
        <v>2589650</v>
      </c>
      <c r="J932" s="48">
        <v>0</v>
      </c>
      <c r="K932" s="48">
        <v>47850</v>
      </c>
      <c r="L932" s="48">
        <v>0</v>
      </c>
      <c r="M932" s="48">
        <v>2541750</v>
      </c>
      <c r="N932" s="48">
        <v>2541750</v>
      </c>
      <c r="O932" s="48">
        <v>50</v>
      </c>
      <c r="P932" s="102">
        <f t="shared" si="30"/>
        <v>0.98150329195064967</v>
      </c>
      <c r="Q932" s="71"/>
      <c r="R932" s="71"/>
      <c r="S932" s="72"/>
      <c r="T932" s="72"/>
      <c r="U932" s="72"/>
      <c r="V932" s="72"/>
      <c r="W932" s="72"/>
      <c r="X932" s="73"/>
    </row>
    <row r="933" spans="1:24" ht="14.4" x14ac:dyDescent="0.2">
      <c r="A933" s="107" t="s">
        <v>708</v>
      </c>
      <c r="B933" s="107" t="s">
        <v>782</v>
      </c>
      <c r="C933" s="98" t="str">
        <f t="shared" si="29"/>
        <v>21375500 Sist. Nac. De Bibliotecas</v>
      </c>
      <c r="D933" s="49" t="s">
        <v>686</v>
      </c>
      <c r="E933" s="49" t="s">
        <v>664</v>
      </c>
      <c r="F933" s="49" t="s">
        <v>665</v>
      </c>
      <c r="G933" s="48">
        <v>1786859</v>
      </c>
      <c r="H933" s="48">
        <v>1786859</v>
      </c>
      <c r="I933" s="48">
        <v>1761859</v>
      </c>
      <c r="J933" s="48">
        <v>0</v>
      </c>
      <c r="K933" s="48">
        <v>3842.5</v>
      </c>
      <c r="L933" s="48">
        <v>0</v>
      </c>
      <c r="M933" s="48">
        <v>1758016.5</v>
      </c>
      <c r="N933" s="48">
        <v>1758016.5</v>
      </c>
      <c r="O933" s="48">
        <v>25000</v>
      </c>
      <c r="P933" s="102">
        <f t="shared" si="30"/>
        <v>0.98385854731682798</v>
      </c>
      <c r="Q933" s="71"/>
      <c r="R933" s="71"/>
      <c r="S933" s="72"/>
      <c r="T933" s="72"/>
      <c r="U933" s="72"/>
      <c r="V933" s="72"/>
      <c r="W933" s="72"/>
      <c r="X933" s="73"/>
    </row>
    <row r="934" spans="1:24" ht="14.4" x14ac:dyDescent="0.2">
      <c r="A934" s="107" t="s">
        <v>708</v>
      </c>
      <c r="B934" s="107" t="s">
        <v>782</v>
      </c>
      <c r="C934" s="98" t="str">
        <f t="shared" si="29"/>
        <v>21375500 Sist. Nac. De Bibliotecas</v>
      </c>
      <c r="D934" s="49" t="s">
        <v>686</v>
      </c>
      <c r="E934" s="49" t="s">
        <v>672</v>
      </c>
      <c r="F934" s="49" t="s">
        <v>673</v>
      </c>
      <c r="G934" s="48">
        <v>253786</v>
      </c>
      <c r="H934" s="48">
        <v>253786</v>
      </c>
      <c r="I934" s="48">
        <v>253786</v>
      </c>
      <c r="J934" s="48">
        <v>0</v>
      </c>
      <c r="K934" s="48">
        <v>250000</v>
      </c>
      <c r="L934" s="48">
        <v>0</v>
      </c>
      <c r="M934" s="48">
        <v>0</v>
      </c>
      <c r="N934" s="48">
        <v>0</v>
      </c>
      <c r="O934" s="48">
        <v>3786</v>
      </c>
      <c r="P934" s="102">
        <f t="shared" si="30"/>
        <v>0</v>
      </c>
      <c r="Q934" s="71"/>
      <c r="R934" s="71"/>
      <c r="S934" s="72"/>
      <c r="T934" s="72"/>
      <c r="U934" s="72"/>
      <c r="V934" s="72"/>
      <c r="W934" s="72"/>
      <c r="X934" s="73"/>
    </row>
    <row r="935" spans="1:24" ht="14.4" x14ac:dyDescent="0.2">
      <c r="A935" s="107" t="s">
        <v>708</v>
      </c>
      <c r="B935" s="107" t="s">
        <v>782</v>
      </c>
      <c r="C935" s="98" t="str">
        <f t="shared" si="29"/>
        <v>21375500 Sist. Nac. De Bibliotecas</v>
      </c>
      <c r="D935" s="49" t="s">
        <v>686</v>
      </c>
      <c r="E935" s="49" t="s">
        <v>674</v>
      </c>
      <c r="F935" s="49" t="s">
        <v>675</v>
      </c>
      <c r="G935" s="48">
        <v>430918</v>
      </c>
      <c r="H935" s="48">
        <v>430918</v>
      </c>
      <c r="I935" s="48">
        <v>430918</v>
      </c>
      <c r="J935" s="48">
        <v>0</v>
      </c>
      <c r="K935" s="48">
        <v>0</v>
      </c>
      <c r="L935" s="48">
        <v>0</v>
      </c>
      <c r="M935" s="48">
        <v>0</v>
      </c>
      <c r="N935" s="48">
        <v>0</v>
      </c>
      <c r="O935" s="48">
        <v>430918</v>
      </c>
      <c r="P935" s="102">
        <f t="shared" si="30"/>
        <v>0</v>
      </c>
      <c r="Q935" s="71"/>
      <c r="R935" s="71"/>
      <c r="S935" s="72"/>
      <c r="T935" s="72"/>
      <c r="U935" s="72"/>
      <c r="V935" s="72"/>
      <c r="W935" s="72"/>
      <c r="X935" s="73"/>
    </row>
    <row r="936" spans="1:24" ht="14.4" x14ac:dyDescent="0.2">
      <c r="A936" s="66" t="s">
        <v>709</v>
      </c>
      <c r="B936" s="66" t="s">
        <v>710</v>
      </c>
      <c r="C936" s="98" t="str">
        <f t="shared" si="29"/>
        <v>21375800 DIRECCIÓN DE BANDAS</v>
      </c>
      <c r="D936" s="105" t="s">
        <v>686</v>
      </c>
      <c r="E936" s="66" t="s">
        <v>687</v>
      </c>
      <c r="F936" s="66" t="s">
        <v>687</v>
      </c>
      <c r="G936" s="67">
        <v>3662694627</v>
      </c>
      <c r="H936" s="67">
        <v>3662694627</v>
      </c>
      <c r="I936" s="48">
        <v>3478788611.75</v>
      </c>
      <c r="J936" s="48">
        <v>132340</v>
      </c>
      <c r="K936" s="48">
        <v>254495935.72999999</v>
      </c>
      <c r="L936" s="48">
        <v>0</v>
      </c>
      <c r="M936" s="67">
        <v>1857447846.53</v>
      </c>
      <c r="N936" s="67">
        <v>1855145358.53</v>
      </c>
      <c r="O936" s="67">
        <v>1550618504.74</v>
      </c>
      <c r="P936" s="103">
        <f t="shared" si="30"/>
        <v>0.50712604671915495</v>
      </c>
      <c r="Q936" s="71"/>
      <c r="R936" s="71"/>
      <c r="S936" s="72"/>
      <c r="T936" s="72"/>
      <c r="U936" s="72"/>
      <c r="V936" s="72"/>
      <c r="W936" s="72"/>
      <c r="X936" s="73"/>
    </row>
    <row r="937" spans="1:24" ht="14.4" x14ac:dyDescent="0.2">
      <c r="A937" s="107" t="s">
        <v>709</v>
      </c>
      <c r="B937" s="107" t="s">
        <v>783</v>
      </c>
      <c r="C937" s="98" t="str">
        <f t="shared" si="29"/>
        <v>21375800 Dirección de Bandas</v>
      </c>
      <c r="D937" s="49" t="s">
        <v>686</v>
      </c>
      <c r="E937" s="49" t="s">
        <v>10</v>
      </c>
      <c r="F937" s="49" t="s">
        <v>11</v>
      </c>
      <c r="G937" s="48">
        <v>2992632294</v>
      </c>
      <c r="H937" s="48">
        <v>2986032294</v>
      </c>
      <c r="I937" s="48">
        <v>2955032294</v>
      </c>
      <c r="J937" s="48">
        <v>0</v>
      </c>
      <c r="K937" s="48">
        <v>117982802.40000001</v>
      </c>
      <c r="L937" s="48">
        <v>0</v>
      </c>
      <c r="M937" s="48">
        <v>1593273532.04</v>
      </c>
      <c r="N937" s="48">
        <v>1593273532.04</v>
      </c>
      <c r="O937" s="48">
        <v>1274775959.5599999</v>
      </c>
      <c r="P937" s="102">
        <f t="shared" si="30"/>
        <v>0.53357545236247195</v>
      </c>
      <c r="Q937" s="71"/>
      <c r="R937" s="71"/>
      <c r="S937" s="72"/>
      <c r="T937" s="72"/>
      <c r="U937" s="72"/>
      <c r="V937" s="72"/>
      <c r="W937" s="72"/>
      <c r="X937" s="73"/>
    </row>
    <row r="938" spans="1:24" ht="14.4" x14ac:dyDescent="0.2">
      <c r="A938" s="107" t="s">
        <v>709</v>
      </c>
      <c r="B938" s="107" t="s">
        <v>783</v>
      </c>
      <c r="C938" s="98" t="str">
        <f t="shared" si="29"/>
        <v>21375800 Dirección de Bandas</v>
      </c>
      <c r="D938" s="49" t="s">
        <v>686</v>
      </c>
      <c r="E938" s="49" t="s">
        <v>12</v>
      </c>
      <c r="F938" s="49" t="s">
        <v>13</v>
      </c>
      <c r="G938" s="48">
        <v>1542076840</v>
      </c>
      <c r="H938" s="48">
        <v>1542076840</v>
      </c>
      <c r="I938" s="48">
        <v>1542076840</v>
      </c>
      <c r="J938" s="48">
        <v>0</v>
      </c>
      <c r="K938" s="48">
        <v>0</v>
      </c>
      <c r="L938" s="48">
        <v>0</v>
      </c>
      <c r="M938" s="48">
        <v>866814945.00999999</v>
      </c>
      <c r="N938" s="48">
        <v>866814945.00999999</v>
      </c>
      <c r="O938" s="48">
        <v>675261894.99000001</v>
      </c>
      <c r="P938" s="102">
        <f t="shared" si="30"/>
        <v>0.56210878895632721</v>
      </c>
      <c r="Q938" s="71"/>
      <c r="R938" s="71"/>
      <c r="S938" s="72"/>
      <c r="T938" s="72"/>
      <c r="U938" s="72"/>
      <c r="V938" s="72"/>
      <c r="W938" s="72"/>
      <c r="X938" s="73"/>
    </row>
    <row r="939" spans="1:24" ht="14.4" x14ac:dyDescent="0.2">
      <c r="A939" s="107" t="s">
        <v>709</v>
      </c>
      <c r="B939" s="107" t="s">
        <v>783</v>
      </c>
      <c r="C939" s="98" t="str">
        <f t="shared" si="29"/>
        <v>21375800 Dirección de Bandas</v>
      </c>
      <c r="D939" s="49" t="s">
        <v>686</v>
      </c>
      <c r="E939" s="49" t="s">
        <v>14</v>
      </c>
      <c r="F939" s="49" t="s">
        <v>15</v>
      </c>
      <c r="G939" s="48">
        <v>1542076840</v>
      </c>
      <c r="H939" s="48">
        <v>1542076840</v>
      </c>
      <c r="I939" s="48">
        <v>1542076840</v>
      </c>
      <c r="J939" s="48">
        <v>0</v>
      </c>
      <c r="K939" s="48">
        <v>0</v>
      </c>
      <c r="L939" s="48">
        <v>0</v>
      </c>
      <c r="M939" s="48">
        <v>866814945.00999999</v>
      </c>
      <c r="N939" s="48">
        <v>866814945.00999999</v>
      </c>
      <c r="O939" s="48">
        <v>675261894.99000001</v>
      </c>
      <c r="P939" s="102">
        <f t="shared" si="30"/>
        <v>0.56210878895632721</v>
      </c>
      <c r="Q939" s="71"/>
      <c r="R939" s="71"/>
      <c r="S939" s="72"/>
      <c r="T939" s="72"/>
      <c r="U939" s="72"/>
      <c r="V939" s="72"/>
      <c r="W939" s="72"/>
      <c r="X939" s="73"/>
    </row>
    <row r="940" spans="1:24" ht="14.4" x14ac:dyDescent="0.2">
      <c r="A940" s="107" t="s">
        <v>709</v>
      </c>
      <c r="B940" s="107" t="s">
        <v>783</v>
      </c>
      <c r="C940" s="98" t="str">
        <f t="shared" si="29"/>
        <v>21375800 Dirección de Bandas</v>
      </c>
      <c r="D940" s="49" t="s">
        <v>686</v>
      </c>
      <c r="E940" s="49" t="s">
        <v>18</v>
      </c>
      <c r="F940" s="49" t="s">
        <v>19</v>
      </c>
      <c r="G940" s="48">
        <v>0</v>
      </c>
      <c r="H940" s="48">
        <v>0</v>
      </c>
      <c r="I940" s="48">
        <v>0</v>
      </c>
      <c r="J940" s="48">
        <v>0</v>
      </c>
      <c r="K940" s="48">
        <v>0</v>
      </c>
      <c r="L940" s="48">
        <v>0</v>
      </c>
      <c r="M940" s="48">
        <v>0</v>
      </c>
      <c r="N940" s="48">
        <v>0</v>
      </c>
      <c r="O940" s="48">
        <v>0</v>
      </c>
      <c r="P940" s="102">
        <f t="shared" si="30"/>
        <v>0</v>
      </c>
      <c r="Q940" s="71"/>
      <c r="R940" s="71"/>
      <c r="S940" s="72"/>
      <c r="T940" s="72"/>
      <c r="U940" s="72"/>
      <c r="V940" s="72"/>
      <c r="W940" s="72"/>
      <c r="X940" s="73"/>
    </row>
    <row r="941" spans="1:24" ht="14.4" x14ac:dyDescent="0.2">
      <c r="A941" s="107" t="s">
        <v>709</v>
      </c>
      <c r="B941" s="107" t="s">
        <v>783</v>
      </c>
      <c r="C941" s="98" t="str">
        <f t="shared" si="29"/>
        <v>21375800 Dirección de Bandas</v>
      </c>
      <c r="D941" s="49" t="s">
        <v>686</v>
      </c>
      <c r="E941" s="49" t="s">
        <v>20</v>
      </c>
      <c r="F941" s="49" t="s">
        <v>21</v>
      </c>
      <c r="G941" s="48">
        <v>1800000</v>
      </c>
      <c r="H941" s="48">
        <v>9630000</v>
      </c>
      <c r="I941" s="48">
        <v>9630000</v>
      </c>
      <c r="J941" s="48">
        <v>0</v>
      </c>
      <c r="K941" s="48">
        <v>0</v>
      </c>
      <c r="L941" s="48">
        <v>0</v>
      </c>
      <c r="M941" s="48">
        <v>3593699.31</v>
      </c>
      <c r="N941" s="48">
        <v>3593699.31</v>
      </c>
      <c r="O941" s="48">
        <v>6036300.6900000004</v>
      </c>
      <c r="P941" s="102">
        <f t="shared" si="30"/>
        <v>0.37317749844236758</v>
      </c>
      <c r="Q941" s="71"/>
      <c r="R941" s="71"/>
      <c r="S941" s="72"/>
      <c r="T941" s="72"/>
      <c r="U941" s="72"/>
      <c r="V941" s="72"/>
      <c r="W941" s="72"/>
      <c r="X941" s="73"/>
    </row>
    <row r="942" spans="1:24" ht="14.4" x14ac:dyDescent="0.2">
      <c r="A942" s="107" t="s">
        <v>709</v>
      </c>
      <c r="B942" s="107" t="s">
        <v>783</v>
      </c>
      <c r="C942" s="98" t="str">
        <f t="shared" si="29"/>
        <v>21375800 Dirección de Bandas</v>
      </c>
      <c r="D942" s="49" t="s">
        <v>686</v>
      </c>
      <c r="E942" s="49" t="s">
        <v>22</v>
      </c>
      <c r="F942" s="49" t="s">
        <v>23</v>
      </c>
      <c r="G942" s="48">
        <v>1800000</v>
      </c>
      <c r="H942" s="48">
        <v>9630000</v>
      </c>
      <c r="I942" s="48">
        <v>9630000</v>
      </c>
      <c r="J942" s="48">
        <v>0</v>
      </c>
      <c r="K942" s="48">
        <v>0</v>
      </c>
      <c r="L942" s="48">
        <v>0</v>
      </c>
      <c r="M942" s="48">
        <v>3593699.31</v>
      </c>
      <c r="N942" s="48">
        <v>3593699.31</v>
      </c>
      <c r="O942" s="48">
        <v>6036300.6900000004</v>
      </c>
      <c r="P942" s="102">
        <f t="shared" si="30"/>
        <v>0.37317749844236758</v>
      </c>
      <c r="Q942" s="71"/>
      <c r="R942" s="71"/>
      <c r="S942" s="72"/>
      <c r="T942" s="72"/>
      <c r="U942" s="72"/>
      <c r="V942" s="72"/>
      <c r="W942" s="72"/>
      <c r="X942" s="73"/>
    </row>
    <row r="943" spans="1:24" ht="14.4" x14ac:dyDescent="0.2">
      <c r="A943" s="107" t="s">
        <v>709</v>
      </c>
      <c r="B943" s="107" t="s">
        <v>783</v>
      </c>
      <c r="C943" s="98" t="str">
        <f t="shared" si="29"/>
        <v>21375800 Dirección de Bandas</v>
      </c>
      <c r="D943" s="49" t="s">
        <v>686</v>
      </c>
      <c r="E943" s="49" t="s">
        <v>26</v>
      </c>
      <c r="F943" s="49" t="s">
        <v>27</v>
      </c>
      <c r="G943" s="48">
        <v>988915006</v>
      </c>
      <c r="H943" s="48">
        <v>974485006</v>
      </c>
      <c r="I943" s="48">
        <v>943485006</v>
      </c>
      <c r="J943" s="48">
        <v>0</v>
      </c>
      <c r="K943" s="48">
        <v>0</v>
      </c>
      <c r="L943" s="48">
        <v>0</v>
      </c>
      <c r="M943" s="48">
        <v>472975331.72000003</v>
      </c>
      <c r="N943" s="48">
        <v>472975331.72000003</v>
      </c>
      <c r="O943" s="48">
        <v>501509674.27999997</v>
      </c>
      <c r="P943" s="102">
        <f t="shared" si="30"/>
        <v>0.48535927059713019</v>
      </c>
      <c r="Q943" s="71"/>
      <c r="R943" s="71"/>
      <c r="S943" s="72"/>
      <c r="T943" s="72"/>
      <c r="U943" s="72"/>
      <c r="V943" s="72"/>
      <c r="W943" s="72"/>
      <c r="X943" s="73"/>
    </row>
    <row r="944" spans="1:24" ht="14.4" x14ac:dyDescent="0.2">
      <c r="A944" s="107" t="s">
        <v>709</v>
      </c>
      <c r="B944" s="107" t="s">
        <v>783</v>
      </c>
      <c r="C944" s="98" t="str">
        <f t="shared" si="29"/>
        <v>21375800 Dirección de Bandas</v>
      </c>
      <c r="D944" s="49" t="s">
        <v>686</v>
      </c>
      <c r="E944" s="49" t="s">
        <v>28</v>
      </c>
      <c r="F944" s="49" t="s">
        <v>29</v>
      </c>
      <c r="G944" s="48">
        <v>612400000</v>
      </c>
      <c r="H944" s="48">
        <v>596720000</v>
      </c>
      <c r="I944" s="48">
        <v>565720000</v>
      </c>
      <c r="J944" s="48">
        <v>0</v>
      </c>
      <c r="K944" s="48">
        <v>0</v>
      </c>
      <c r="L944" s="48">
        <v>0</v>
      </c>
      <c r="M944" s="48">
        <v>301178149.66000003</v>
      </c>
      <c r="N944" s="48">
        <v>301178149.66000003</v>
      </c>
      <c r="O944" s="48">
        <v>295541850.33999997</v>
      </c>
      <c r="P944" s="102">
        <f t="shared" si="30"/>
        <v>0.50472273371095322</v>
      </c>
      <c r="Q944" s="71"/>
      <c r="R944" s="71"/>
      <c r="S944" s="72"/>
      <c r="T944" s="72"/>
      <c r="U944" s="72"/>
      <c r="V944" s="72"/>
      <c r="W944" s="72"/>
      <c r="X944" s="73"/>
    </row>
    <row r="945" spans="1:24" ht="14.4" x14ac:dyDescent="0.2">
      <c r="A945" s="107" t="s">
        <v>709</v>
      </c>
      <c r="B945" s="107" t="s">
        <v>783</v>
      </c>
      <c r="C945" s="98" t="str">
        <f t="shared" si="29"/>
        <v>21375800 Dirección de Bandas</v>
      </c>
      <c r="D945" s="49" t="s">
        <v>686</v>
      </c>
      <c r="E945" s="49" t="s">
        <v>30</v>
      </c>
      <c r="F945" s="49" t="s">
        <v>31</v>
      </c>
      <c r="G945" s="48">
        <v>5065170</v>
      </c>
      <c r="H945" s="48">
        <v>5065170</v>
      </c>
      <c r="I945" s="48">
        <v>5065170</v>
      </c>
      <c r="J945" s="48">
        <v>0</v>
      </c>
      <c r="K945" s="48">
        <v>0</v>
      </c>
      <c r="L945" s="48">
        <v>0</v>
      </c>
      <c r="M945" s="48">
        <v>2954682.5</v>
      </c>
      <c r="N945" s="48">
        <v>2954682.5</v>
      </c>
      <c r="O945" s="48">
        <v>2110487.5</v>
      </c>
      <c r="P945" s="102">
        <f t="shared" si="30"/>
        <v>0.58333333333333337</v>
      </c>
      <c r="Q945" s="71"/>
      <c r="R945" s="71"/>
      <c r="S945" s="72"/>
      <c r="T945" s="72"/>
      <c r="U945" s="72"/>
      <c r="V945" s="72"/>
      <c r="W945" s="72"/>
      <c r="X945" s="73"/>
    </row>
    <row r="946" spans="1:24" ht="14.4" x14ac:dyDescent="0.2">
      <c r="A946" s="107" t="s">
        <v>709</v>
      </c>
      <c r="B946" s="107" t="s">
        <v>783</v>
      </c>
      <c r="C946" s="98" t="str">
        <f t="shared" si="29"/>
        <v>21375800 Dirección de Bandas</v>
      </c>
      <c r="D946" s="49" t="s">
        <v>686</v>
      </c>
      <c r="E946" s="49" t="s">
        <v>32</v>
      </c>
      <c r="F946" s="49" t="s">
        <v>33</v>
      </c>
      <c r="G946" s="48">
        <v>195016318</v>
      </c>
      <c r="H946" s="48">
        <v>195016318</v>
      </c>
      <c r="I946" s="48">
        <v>195016318</v>
      </c>
      <c r="J946" s="48">
        <v>0</v>
      </c>
      <c r="K946" s="48">
        <v>0</v>
      </c>
      <c r="L946" s="48">
        <v>0</v>
      </c>
      <c r="M946" s="48">
        <v>250390.74</v>
      </c>
      <c r="N946" s="48">
        <v>250390.74</v>
      </c>
      <c r="O946" s="48">
        <v>194765927.25999999</v>
      </c>
      <c r="P946" s="102">
        <f t="shared" si="30"/>
        <v>1.2839476335513625E-3</v>
      </c>
      <c r="Q946" s="71"/>
      <c r="R946" s="71"/>
      <c r="S946" s="72"/>
      <c r="T946" s="72"/>
      <c r="U946" s="72"/>
      <c r="V946" s="72"/>
      <c r="W946" s="72"/>
      <c r="X946" s="73"/>
    </row>
    <row r="947" spans="1:24" ht="14.4" x14ac:dyDescent="0.2">
      <c r="A947" s="107" t="s">
        <v>709</v>
      </c>
      <c r="B947" s="107" t="s">
        <v>783</v>
      </c>
      <c r="C947" s="98" t="str">
        <f t="shared" si="29"/>
        <v>21375800 Dirección de Bandas</v>
      </c>
      <c r="D947" s="49" t="s">
        <v>686</v>
      </c>
      <c r="E947" s="49" t="s">
        <v>34</v>
      </c>
      <c r="F947" s="49" t="s">
        <v>35</v>
      </c>
      <c r="G947" s="48">
        <v>171333518</v>
      </c>
      <c r="H947" s="48">
        <v>164333518</v>
      </c>
      <c r="I947" s="48">
        <v>164333518</v>
      </c>
      <c r="J947" s="48">
        <v>0</v>
      </c>
      <c r="K947" s="48">
        <v>0</v>
      </c>
      <c r="L947" s="48">
        <v>0</v>
      </c>
      <c r="M947" s="48">
        <v>160899643.31</v>
      </c>
      <c r="N947" s="48">
        <v>160899643.31</v>
      </c>
      <c r="O947" s="48">
        <v>3433874.69</v>
      </c>
      <c r="P947" s="102">
        <f t="shared" si="30"/>
        <v>0.97910423429260485</v>
      </c>
      <c r="Q947" s="71"/>
      <c r="R947" s="71"/>
      <c r="S947" s="72"/>
      <c r="T947" s="72"/>
      <c r="U947" s="72"/>
      <c r="V947" s="72"/>
      <c r="W947" s="72"/>
      <c r="X947" s="73"/>
    </row>
    <row r="948" spans="1:24" ht="14.4" x14ac:dyDescent="0.2">
      <c r="A948" s="107" t="s">
        <v>709</v>
      </c>
      <c r="B948" s="107" t="s">
        <v>783</v>
      </c>
      <c r="C948" s="98" t="str">
        <f t="shared" si="29"/>
        <v>21375800 Dirección de Bandas</v>
      </c>
      <c r="D948" s="49" t="s">
        <v>686</v>
      </c>
      <c r="E948" s="49" t="s">
        <v>36</v>
      </c>
      <c r="F948" s="49" t="s">
        <v>37</v>
      </c>
      <c r="G948" s="48">
        <v>5100000</v>
      </c>
      <c r="H948" s="48">
        <v>13350000</v>
      </c>
      <c r="I948" s="48">
        <v>13350000</v>
      </c>
      <c r="J948" s="48">
        <v>0</v>
      </c>
      <c r="K948" s="48">
        <v>0</v>
      </c>
      <c r="L948" s="48">
        <v>0</v>
      </c>
      <c r="M948" s="48">
        <v>7692465.5099999998</v>
      </c>
      <c r="N948" s="48">
        <v>7692465.5099999998</v>
      </c>
      <c r="O948" s="48">
        <v>5657534.4900000002</v>
      </c>
      <c r="P948" s="102">
        <f t="shared" si="30"/>
        <v>0.57621464494382024</v>
      </c>
      <c r="Q948" s="71"/>
      <c r="R948" s="71"/>
      <c r="S948" s="72"/>
      <c r="T948" s="72"/>
      <c r="U948" s="72"/>
      <c r="V948" s="72"/>
      <c r="W948" s="72"/>
      <c r="X948" s="73"/>
    </row>
    <row r="949" spans="1:24" ht="14.4" x14ac:dyDescent="0.2">
      <c r="A949" s="107" t="s">
        <v>709</v>
      </c>
      <c r="B949" s="107" t="s">
        <v>783</v>
      </c>
      <c r="C949" s="98" t="str">
        <f t="shared" si="29"/>
        <v>21375800 Dirección de Bandas</v>
      </c>
      <c r="D949" s="49" t="s">
        <v>686</v>
      </c>
      <c r="E949" s="49" t="s">
        <v>38</v>
      </c>
      <c r="F949" s="49" t="s">
        <v>39</v>
      </c>
      <c r="G949" s="48">
        <v>227933115</v>
      </c>
      <c r="H949" s="48">
        <v>227933115</v>
      </c>
      <c r="I949" s="48">
        <v>227933115</v>
      </c>
      <c r="J949" s="48">
        <v>0</v>
      </c>
      <c r="K949" s="48">
        <v>51781582</v>
      </c>
      <c r="L949" s="48">
        <v>0</v>
      </c>
      <c r="M949" s="48">
        <v>130564910</v>
      </c>
      <c r="N949" s="48">
        <v>130564910</v>
      </c>
      <c r="O949" s="48">
        <v>45586623</v>
      </c>
      <c r="P949" s="102">
        <f t="shared" si="30"/>
        <v>0.5728211541355015</v>
      </c>
      <c r="Q949" s="71"/>
      <c r="R949" s="71"/>
      <c r="S949" s="72"/>
      <c r="T949" s="72"/>
      <c r="U949" s="72"/>
      <c r="V949" s="72"/>
      <c r="W949" s="72"/>
      <c r="X949" s="73"/>
    </row>
    <row r="950" spans="1:24" ht="14.4" x14ac:dyDescent="0.2">
      <c r="A950" s="107" t="s">
        <v>709</v>
      </c>
      <c r="B950" s="107" t="s">
        <v>783</v>
      </c>
      <c r="C950" s="98" t="str">
        <f t="shared" si="29"/>
        <v>21375800 Dirección de Bandas</v>
      </c>
      <c r="D950" s="49" t="s">
        <v>686</v>
      </c>
      <c r="E950" s="49" t="s">
        <v>52</v>
      </c>
      <c r="F950" s="49" t="s">
        <v>41</v>
      </c>
      <c r="G950" s="48">
        <v>216244237</v>
      </c>
      <c r="H950" s="48">
        <v>216244237</v>
      </c>
      <c r="I950" s="48">
        <v>216244237</v>
      </c>
      <c r="J950" s="48">
        <v>0</v>
      </c>
      <c r="K950" s="48">
        <v>49126976.600000001</v>
      </c>
      <c r="L950" s="48">
        <v>0</v>
      </c>
      <c r="M950" s="48">
        <v>123868413</v>
      </c>
      <c r="N950" s="48">
        <v>123868413</v>
      </c>
      <c r="O950" s="48">
        <v>43248847.399999999</v>
      </c>
      <c r="P950" s="102">
        <f t="shared" si="30"/>
        <v>0.57281717523875564</v>
      </c>
      <c r="Q950" s="71"/>
      <c r="R950" s="71"/>
      <c r="S950" s="72"/>
      <c r="T950" s="72"/>
      <c r="U950" s="72"/>
      <c r="V950" s="72"/>
      <c r="W950" s="72"/>
      <c r="X950" s="73"/>
    </row>
    <row r="951" spans="1:24" ht="14.4" x14ac:dyDescent="0.2">
      <c r="A951" s="107" t="s">
        <v>709</v>
      </c>
      <c r="B951" s="107" t="s">
        <v>783</v>
      </c>
      <c r="C951" s="98" t="str">
        <f t="shared" si="29"/>
        <v>21375800 Dirección de Bandas</v>
      </c>
      <c r="D951" s="49" t="s">
        <v>686</v>
      </c>
      <c r="E951" s="49" t="s">
        <v>73</v>
      </c>
      <c r="F951" s="49" t="s">
        <v>62</v>
      </c>
      <c r="G951" s="48">
        <v>11688878</v>
      </c>
      <c r="H951" s="48">
        <v>11688878</v>
      </c>
      <c r="I951" s="48">
        <v>11688878</v>
      </c>
      <c r="J951" s="48">
        <v>0</v>
      </c>
      <c r="K951" s="48">
        <v>2654605.4</v>
      </c>
      <c r="L951" s="48">
        <v>0</v>
      </c>
      <c r="M951" s="48">
        <v>6696497</v>
      </c>
      <c r="N951" s="48">
        <v>6696497</v>
      </c>
      <c r="O951" s="48">
        <v>2337775.6</v>
      </c>
      <c r="P951" s="102">
        <f t="shared" si="30"/>
        <v>0.57289476372325898</v>
      </c>
      <c r="Q951" s="71"/>
      <c r="R951" s="71"/>
      <c r="S951" s="72"/>
      <c r="T951" s="72"/>
      <c r="U951" s="72"/>
      <c r="V951" s="72"/>
      <c r="W951" s="72"/>
      <c r="X951" s="73"/>
    </row>
    <row r="952" spans="1:24" ht="14.4" x14ac:dyDescent="0.2">
      <c r="A952" s="107" t="s">
        <v>709</v>
      </c>
      <c r="B952" s="107" t="s">
        <v>783</v>
      </c>
      <c r="C952" s="98" t="str">
        <f t="shared" si="29"/>
        <v>21375800 Dirección de Bandas</v>
      </c>
      <c r="D952" s="49" t="s">
        <v>686</v>
      </c>
      <c r="E952" s="49" t="s">
        <v>83</v>
      </c>
      <c r="F952" s="49" t="s">
        <v>84</v>
      </c>
      <c r="G952" s="48">
        <v>231907333</v>
      </c>
      <c r="H952" s="48">
        <v>231907333</v>
      </c>
      <c r="I952" s="48">
        <v>231907333</v>
      </c>
      <c r="J952" s="48">
        <v>0</v>
      </c>
      <c r="K952" s="48">
        <v>66201220.399999999</v>
      </c>
      <c r="L952" s="48">
        <v>0</v>
      </c>
      <c r="M952" s="48">
        <v>119324646</v>
      </c>
      <c r="N952" s="48">
        <v>119324646</v>
      </c>
      <c r="O952" s="48">
        <v>46381466.600000001</v>
      </c>
      <c r="P952" s="102">
        <f t="shared" si="30"/>
        <v>0.51453589007467915</v>
      </c>
      <c r="Q952" s="71"/>
      <c r="R952" s="71"/>
      <c r="S952" s="72"/>
      <c r="T952" s="72"/>
      <c r="U952" s="72"/>
      <c r="V952" s="72"/>
      <c r="W952" s="72"/>
      <c r="X952" s="73"/>
    </row>
    <row r="953" spans="1:24" ht="14.4" x14ac:dyDescent="0.2">
      <c r="A953" s="107" t="s">
        <v>709</v>
      </c>
      <c r="B953" s="107" t="s">
        <v>783</v>
      </c>
      <c r="C953" s="98" t="str">
        <f t="shared" si="29"/>
        <v>21375800 Dirección de Bandas</v>
      </c>
      <c r="D953" s="49" t="s">
        <v>686</v>
      </c>
      <c r="E953" s="49" t="s">
        <v>97</v>
      </c>
      <c r="F953" s="49" t="s">
        <v>86</v>
      </c>
      <c r="G953" s="48">
        <v>126707434</v>
      </c>
      <c r="H953" s="48">
        <v>126707434</v>
      </c>
      <c r="I953" s="48">
        <v>126707434</v>
      </c>
      <c r="J953" s="48">
        <v>0</v>
      </c>
      <c r="K953" s="48">
        <v>42277982.200000003</v>
      </c>
      <c r="L953" s="48">
        <v>0</v>
      </c>
      <c r="M953" s="48">
        <v>59087965</v>
      </c>
      <c r="N953" s="48">
        <v>59087965</v>
      </c>
      <c r="O953" s="48">
        <v>25341486.800000001</v>
      </c>
      <c r="P953" s="102">
        <f t="shared" si="30"/>
        <v>0.46633384588942112</v>
      </c>
      <c r="Q953" s="71"/>
      <c r="R953" s="71"/>
      <c r="S953" s="72"/>
      <c r="T953" s="72"/>
      <c r="U953" s="72"/>
      <c r="V953" s="72"/>
      <c r="W953" s="72"/>
      <c r="X953" s="73"/>
    </row>
    <row r="954" spans="1:24" ht="14.4" x14ac:dyDescent="0.2">
      <c r="A954" s="107" t="s">
        <v>709</v>
      </c>
      <c r="B954" s="107" t="s">
        <v>783</v>
      </c>
      <c r="C954" s="98" t="str">
        <f t="shared" si="29"/>
        <v>21375800 Dirección de Bandas</v>
      </c>
      <c r="D954" s="49" t="s">
        <v>686</v>
      </c>
      <c r="E954" s="49" t="s">
        <v>118</v>
      </c>
      <c r="F954" s="49" t="s">
        <v>107</v>
      </c>
      <c r="G954" s="48">
        <v>70133266</v>
      </c>
      <c r="H954" s="48">
        <v>70133266</v>
      </c>
      <c r="I954" s="48">
        <v>70133266</v>
      </c>
      <c r="J954" s="48">
        <v>0</v>
      </c>
      <c r="K954" s="48">
        <v>15956687.800000001</v>
      </c>
      <c r="L954" s="48">
        <v>0</v>
      </c>
      <c r="M954" s="48">
        <v>40149925</v>
      </c>
      <c r="N954" s="48">
        <v>40149925</v>
      </c>
      <c r="O954" s="48">
        <v>14026653.199999999</v>
      </c>
      <c r="P954" s="102">
        <f t="shared" si="30"/>
        <v>0.57248046882630566</v>
      </c>
      <c r="Q954" s="71"/>
      <c r="R954" s="71"/>
      <c r="S954" s="72"/>
      <c r="T954" s="72"/>
      <c r="U954" s="72"/>
      <c r="V954" s="72"/>
      <c r="W954" s="72"/>
      <c r="X954" s="73"/>
    </row>
    <row r="955" spans="1:24" ht="14.4" x14ac:dyDescent="0.2">
      <c r="A955" s="107" t="s">
        <v>709</v>
      </c>
      <c r="B955" s="107" t="s">
        <v>783</v>
      </c>
      <c r="C955" s="98" t="str">
        <f t="shared" si="29"/>
        <v>21375800 Dirección de Bandas</v>
      </c>
      <c r="D955" s="49" t="s">
        <v>686</v>
      </c>
      <c r="E955" s="49" t="s">
        <v>139</v>
      </c>
      <c r="F955" s="49" t="s">
        <v>128</v>
      </c>
      <c r="G955" s="48">
        <v>35066633</v>
      </c>
      <c r="H955" s="48">
        <v>35066633</v>
      </c>
      <c r="I955" s="48">
        <v>35066633</v>
      </c>
      <c r="J955" s="48">
        <v>0</v>
      </c>
      <c r="K955" s="48">
        <v>7966550.4000000004</v>
      </c>
      <c r="L955" s="48">
        <v>0</v>
      </c>
      <c r="M955" s="48">
        <v>20086756</v>
      </c>
      <c r="N955" s="48">
        <v>20086756</v>
      </c>
      <c r="O955" s="48">
        <v>7013326.5999999996</v>
      </c>
      <c r="P955" s="102">
        <f t="shared" si="30"/>
        <v>0.57281678568911931</v>
      </c>
      <c r="Q955" s="71"/>
      <c r="R955" s="71"/>
      <c r="S955" s="72"/>
      <c r="T955" s="72"/>
      <c r="U955" s="72"/>
      <c r="V955" s="72"/>
      <c r="W955" s="72"/>
      <c r="X955" s="73"/>
    </row>
    <row r="956" spans="1:24" ht="14.4" x14ac:dyDescent="0.2">
      <c r="A956" s="107" t="s">
        <v>709</v>
      </c>
      <c r="B956" s="107" t="s">
        <v>783</v>
      </c>
      <c r="C956" s="98" t="str">
        <f t="shared" si="29"/>
        <v>21375800 Dirección de Bandas</v>
      </c>
      <c r="D956" s="49" t="s">
        <v>686</v>
      </c>
      <c r="E956" s="49" t="s">
        <v>166</v>
      </c>
      <c r="F956" s="49" t="s">
        <v>167</v>
      </c>
      <c r="G956" s="48">
        <v>463623075</v>
      </c>
      <c r="H956" s="48">
        <v>457532318</v>
      </c>
      <c r="I956" s="48">
        <v>337555990.25</v>
      </c>
      <c r="J956" s="48">
        <v>132340</v>
      </c>
      <c r="K956" s="48">
        <v>80278740.060000002</v>
      </c>
      <c r="L956" s="48">
        <v>0</v>
      </c>
      <c r="M956" s="48">
        <v>164653696.25999999</v>
      </c>
      <c r="N956" s="48">
        <v>162351208.25999999</v>
      </c>
      <c r="O956" s="48">
        <v>212467541.68000001</v>
      </c>
      <c r="P956" s="102">
        <f t="shared" si="30"/>
        <v>0.35987336802730513</v>
      </c>
      <c r="Q956" s="71"/>
      <c r="R956" s="71"/>
      <c r="S956" s="72"/>
      <c r="T956" s="72"/>
      <c r="U956" s="72"/>
      <c r="V956" s="72"/>
      <c r="W956" s="72"/>
      <c r="X956" s="73"/>
    </row>
    <row r="957" spans="1:24" ht="14.4" x14ac:dyDescent="0.2">
      <c r="A957" s="107" t="s">
        <v>709</v>
      </c>
      <c r="B957" s="107" t="s">
        <v>783</v>
      </c>
      <c r="C957" s="98" t="str">
        <f t="shared" si="29"/>
        <v>21375800 Dirección de Bandas</v>
      </c>
      <c r="D957" s="49" t="s">
        <v>686</v>
      </c>
      <c r="E957" s="49" t="s">
        <v>168</v>
      </c>
      <c r="F957" s="49" t="s">
        <v>169</v>
      </c>
      <c r="G957" s="48">
        <v>86000000</v>
      </c>
      <c r="H957" s="48">
        <v>86000000</v>
      </c>
      <c r="I957" s="48">
        <v>64500000</v>
      </c>
      <c r="J957" s="48">
        <v>0</v>
      </c>
      <c r="K957" s="48">
        <v>19063545.699999999</v>
      </c>
      <c r="L957" s="48">
        <v>0</v>
      </c>
      <c r="M957" s="48">
        <v>39366801.539999999</v>
      </c>
      <c r="N957" s="48">
        <v>37064313.539999999</v>
      </c>
      <c r="O957" s="48">
        <v>27569652.760000002</v>
      </c>
      <c r="P957" s="102">
        <f t="shared" si="30"/>
        <v>0.45775350627906974</v>
      </c>
      <c r="Q957" s="71"/>
      <c r="R957" s="71"/>
      <c r="S957" s="72"/>
      <c r="T957" s="72"/>
      <c r="U957" s="72"/>
      <c r="V957" s="72"/>
      <c r="W957" s="72"/>
      <c r="X957" s="73"/>
    </row>
    <row r="958" spans="1:24" ht="14.4" x14ac:dyDescent="0.2">
      <c r="A958" s="107" t="s">
        <v>709</v>
      </c>
      <c r="B958" s="107" t="s">
        <v>783</v>
      </c>
      <c r="C958" s="98" t="str">
        <f t="shared" si="29"/>
        <v>21375800 Dirección de Bandas</v>
      </c>
      <c r="D958" s="49" t="s">
        <v>686</v>
      </c>
      <c r="E958" s="49" t="s">
        <v>170</v>
      </c>
      <c r="F958" s="49" t="s">
        <v>171</v>
      </c>
      <c r="G958" s="48">
        <v>86000000</v>
      </c>
      <c r="H958" s="48">
        <v>86000000</v>
      </c>
      <c r="I958" s="48">
        <v>64500000</v>
      </c>
      <c r="J958" s="48">
        <v>0</v>
      </c>
      <c r="K958" s="48">
        <v>19063545.699999999</v>
      </c>
      <c r="L958" s="48">
        <v>0</v>
      </c>
      <c r="M958" s="48">
        <v>39366801.539999999</v>
      </c>
      <c r="N958" s="48">
        <v>37064313.539999999</v>
      </c>
      <c r="O958" s="48">
        <v>27569652.760000002</v>
      </c>
      <c r="P958" s="102">
        <f t="shared" si="30"/>
        <v>0.45775350627906974</v>
      </c>
      <c r="Q958" s="71"/>
      <c r="R958" s="71"/>
      <c r="S958" s="72"/>
      <c r="T958" s="72"/>
      <c r="U958" s="72"/>
      <c r="V958" s="72"/>
      <c r="W958" s="72"/>
      <c r="X958" s="73"/>
    </row>
    <row r="959" spans="1:24" ht="14.4" x14ac:dyDescent="0.2">
      <c r="A959" s="107" t="s">
        <v>709</v>
      </c>
      <c r="B959" s="107" t="s">
        <v>783</v>
      </c>
      <c r="C959" s="98" t="str">
        <f t="shared" si="29"/>
        <v>21375800 Dirección de Bandas</v>
      </c>
      <c r="D959" s="49" t="s">
        <v>686</v>
      </c>
      <c r="E959" s="49" t="s">
        <v>180</v>
      </c>
      <c r="F959" s="49" t="s">
        <v>181</v>
      </c>
      <c r="G959" s="48">
        <v>15187375</v>
      </c>
      <c r="H959" s="48">
        <v>16087375</v>
      </c>
      <c r="I959" s="48">
        <v>13165531.24</v>
      </c>
      <c r="J959" s="48">
        <v>0</v>
      </c>
      <c r="K959" s="48">
        <v>4861335.66</v>
      </c>
      <c r="L959" s="48">
        <v>0</v>
      </c>
      <c r="M959" s="48">
        <v>8011860.3399999999</v>
      </c>
      <c r="N959" s="48">
        <v>8011860.3399999999</v>
      </c>
      <c r="O959" s="48">
        <v>3214179</v>
      </c>
      <c r="P959" s="102">
        <f t="shared" si="30"/>
        <v>0.49802160638388798</v>
      </c>
      <c r="Q959" s="71"/>
      <c r="R959" s="71"/>
      <c r="S959" s="72"/>
      <c r="T959" s="72"/>
      <c r="U959" s="72"/>
      <c r="V959" s="72"/>
      <c r="W959" s="72"/>
      <c r="X959" s="73"/>
    </row>
    <row r="960" spans="1:24" ht="14.4" x14ac:dyDescent="0.2">
      <c r="A960" s="107" t="s">
        <v>709</v>
      </c>
      <c r="B960" s="107" t="s">
        <v>783</v>
      </c>
      <c r="C960" s="98" t="str">
        <f t="shared" si="29"/>
        <v>21375800 Dirección de Bandas</v>
      </c>
      <c r="D960" s="49" t="s">
        <v>686</v>
      </c>
      <c r="E960" s="49" t="s">
        <v>182</v>
      </c>
      <c r="F960" s="49" t="s">
        <v>183</v>
      </c>
      <c r="G960" s="48">
        <v>2556666</v>
      </c>
      <c r="H960" s="48">
        <v>3456666</v>
      </c>
      <c r="I960" s="48">
        <v>2650832.8199999998</v>
      </c>
      <c r="J960" s="48">
        <v>0</v>
      </c>
      <c r="K960" s="48">
        <v>898004</v>
      </c>
      <c r="L960" s="48">
        <v>0</v>
      </c>
      <c r="M960" s="48">
        <v>1751162</v>
      </c>
      <c r="N960" s="48">
        <v>1751162</v>
      </c>
      <c r="O960" s="48">
        <v>807500</v>
      </c>
      <c r="P960" s="102">
        <f t="shared" si="30"/>
        <v>0.50660434071443405</v>
      </c>
      <c r="Q960" s="71"/>
      <c r="R960" s="71"/>
      <c r="S960" s="72"/>
      <c r="T960" s="72"/>
      <c r="U960" s="72"/>
      <c r="V960" s="72"/>
      <c r="W960" s="72"/>
      <c r="X960" s="73"/>
    </row>
    <row r="961" spans="1:24" ht="14.4" x14ac:dyDescent="0.2">
      <c r="A961" s="107" t="s">
        <v>709</v>
      </c>
      <c r="B961" s="107" t="s">
        <v>783</v>
      </c>
      <c r="C961" s="98" t="str">
        <f t="shared" si="29"/>
        <v>21375800 Dirección de Bandas</v>
      </c>
      <c r="D961" s="49" t="s">
        <v>686</v>
      </c>
      <c r="E961" s="49" t="s">
        <v>184</v>
      </c>
      <c r="F961" s="49" t="s">
        <v>185</v>
      </c>
      <c r="G961" s="48">
        <v>9313920</v>
      </c>
      <c r="H961" s="48">
        <v>9313920</v>
      </c>
      <c r="I961" s="48">
        <v>7360440</v>
      </c>
      <c r="J961" s="48">
        <v>0</v>
      </c>
      <c r="K961" s="48">
        <v>2513788</v>
      </c>
      <c r="L961" s="48">
        <v>0</v>
      </c>
      <c r="M961" s="48">
        <v>4845692</v>
      </c>
      <c r="N961" s="48">
        <v>4845692</v>
      </c>
      <c r="O961" s="48">
        <v>1954440</v>
      </c>
      <c r="P961" s="102">
        <f t="shared" si="30"/>
        <v>0.5202634336562908</v>
      </c>
      <c r="Q961" s="71"/>
      <c r="R961" s="71"/>
      <c r="S961" s="72"/>
      <c r="T961" s="72"/>
      <c r="U961" s="72"/>
      <c r="V961" s="72"/>
      <c r="W961" s="72"/>
      <c r="X961" s="73"/>
    </row>
    <row r="962" spans="1:24" ht="14.4" x14ac:dyDescent="0.2">
      <c r="A962" s="107" t="s">
        <v>709</v>
      </c>
      <c r="B962" s="107" t="s">
        <v>783</v>
      </c>
      <c r="C962" s="98" t="str">
        <f t="shared" si="29"/>
        <v>21375800 Dirección de Bandas</v>
      </c>
      <c r="D962" s="49" t="s">
        <v>686</v>
      </c>
      <c r="E962" s="49" t="s">
        <v>188</v>
      </c>
      <c r="F962" s="49" t="s">
        <v>189</v>
      </c>
      <c r="G962" s="48">
        <v>3316789</v>
      </c>
      <c r="H962" s="48">
        <v>3316789</v>
      </c>
      <c r="I962" s="48">
        <v>3154258.42</v>
      </c>
      <c r="J962" s="48">
        <v>0</v>
      </c>
      <c r="K962" s="48">
        <v>1449543.66</v>
      </c>
      <c r="L962" s="48">
        <v>0</v>
      </c>
      <c r="M962" s="48">
        <v>1415006.34</v>
      </c>
      <c r="N962" s="48">
        <v>1415006.34</v>
      </c>
      <c r="O962" s="48">
        <v>452239</v>
      </c>
      <c r="P962" s="102">
        <f t="shared" si="30"/>
        <v>0.42661934177905197</v>
      </c>
      <c r="Q962" s="71"/>
      <c r="R962" s="71"/>
      <c r="S962" s="72"/>
      <c r="T962" s="72"/>
      <c r="U962" s="72"/>
      <c r="V962" s="72"/>
      <c r="W962" s="72"/>
      <c r="X962" s="73"/>
    </row>
    <row r="963" spans="1:24" ht="14.4" x14ac:dyDescent="0.2">
      <c r="A963" s="107" t="s">
        <v>709</v>
      </c>
      <c r="B963" s="107" t="s">
        <v>783</v>
      </c>
      <c r="C963" s="98" t="str">
        <f t="shared" si="29"/>
        <v>21375800 Dirección de Bandas</v>
      </c>
      <c r="D963" s="49" t="s">
        <v>686</v>
      </c>
      <c r="E963" s="49" t="s">
        <v>192</v>
      </c>
      <c r="F963" s="49" t="s">
        <v>193</v>
      </c>
      <c r="G963" s="48">
        <v>68500000</v>
      </c>
      <c r="H963" s="48">
        <v>68500000</v>
      </c>
      <c r="I963" s="48">
        <v>51375000</v>
      </c>
      <c r="J963" s="48">
        <v>0</v>
      </c>
      <c r="K963" s="48">
        <v>1826083.82</v>
      </c>
      <c r="L963" s="48">
        <v>0</v>
      </c>
      <c r="M963" s="48">
        <v>21373871.48</v>
      </c>
      <c r="N963" s="48">
        <v>21373871.48</v>
      </c>
      <c r="O963" s="48">
        <v>45300044.700000003</v>
      </c>
      <c r="P963" s="102">
        <f t="shared" si="30"/>
        <v>0.3120273208759124</v>
      </c>
      <c r="Q963" s="71"/>
      <c r="R963" s="71"/>
      <c r="S963" s="72"/>
      <c r="T963" s="72"/>
      <c r="U963" s="72"/>
      <c r="V963" s="72"/>
      <c r="W963" s="72"/>
      <c r="X963" s="73"/>
    </row>
    <row r="964" spans="1:24" ht="14.4" x14ac:dyDescent="0.2">
      <c r="A964" s="107" t="s">
        <v>709</v>
      </c>
      <c r="B964" s="107" t="s">
        <v>783</v>
      </c>
      <c r="C964" s="98" t="str">
        <f t="shared" si="29"/>
        <v>21375800 Dirección de Bandas</v>
      </c>
      <c r="D964" s="49" t="s">
        <v>686</v>
      </c>
      <c r="E964" s="49" t="s">
        <v>194</v>
      </c>
      <c r="F964" s="49" t="s">
        <v>195</v>
      </c>
      <c r="G964" s="48">
        <v>100000</v>
      </c>
      <c r="H964" s="48">
        <v>100000</v>
      </c>
      <c r="I964" s="48">
        <v>75000</v>
      </c>
      <c r="J964" s="48">
        <v>0</v>
      </c>
      <c r="K964" s="48">
        <v>0</v>
      </c>
      <c r="L964" s="48">
        <v>0</v>
      </c>
      <c r="M964" s="48">
        <v>0</v>
      </c>
      <c r="N964" s="48">
        <v>0</v>
      </c>
      <c r="O964" s="48">
        <v>100000</v>
      </c>
      <c r="P964" s="102">
        <f t="shared" si="30"/>
        <v>0</v>
      </c>
      <c r="Q964" s="71"/>
      <c r="R964" s="71"/>
      <c r="S964" s="72"/>
      <c r="T964" s="72"/>
      <c r="U964" s="72"/>
      <c r="V964" s="72"/>
      <c r="W964" s="72"/>
      <c r="X964" s="73"/>
    </row>
    <row r="965" spans="1:24" ht="14.4" x14ac:dyDescent="0.2">
      <c r="A965" s="107" t="s">
        <v>709</v>
      </c>
      <c r="B965" s="107" t="s">
        <v>783</v>
      </c>
      <c r="C965" s="98" t="str">
        <f t="shared" si="29"/>
        <v>21375800 Dirección de Bandas</v>
      </c>
      <c r="D965" s="49" t="s">
        <v>686</v>
      </c>
      <c r="E965" s="49" t="s">
        <v>200</v>
      </c>
      <c r="F965" s="49" t="s">
        <v>201</v>
      </c>
      <c r="G965" s="48">
        <v>63000000</v>
      </c>
      <c r="H965" s="48">
        <v>63000000</v>
      </c>
      <c r="I965" s="48">
        <v>47250000</v>
      </c>
      <c r="J965" s="48">
        <v>0</v>
      </c>
      <c r="K965" s="48">
        <v>0</v>
      </c>
      <c r="L965" s="48">
        <v>0</v>
      </c>
      <c r="M965" s="48">
        <v>21373871.48</v>
      </c>
      <c r="N965" s="48">
        <v>21373871.48</v>
      </c>
      <c r="O965" s="48">
        <v>41626128.520000003</v>
      </c>
      <c r="P965" s="102">
        <f t="shared" si="30"/>
        <v>0.3392678012698413</v>
      </c>
      <c r="Q965" s="71"/>
      <c r="R965" s="71"/>
      <c r="S965" s="72"/>
      <c r="T965" s="72"/>
      <c r="U965" s="72"/>
      <c r="V965" s="72"/>
      <c r="W965" s="72"/>
      <c r="X965" s="73"/>
    </row>
    <row r="966" spans="1:24" ht="14.4" x14ac:dyDescent="0.2">
      <c r="A966" s="107" t="s">
        <v>709</v>
      </c>
      <c r="B966" s="107" t="s">
        <v>783</v>
      </c>
      <c r="C966" s="98" t="str">
        <f t="shared" ref="C966:C1029" si="31">+CONCATENATE(A966," ",B966)</f>
        <v>21375800 Dirección de Bandas</v>
      </c>
      <c r="D966" s="49" t="s">
        <v>686</v>
      </c>
      <c r="E966" s="49" t="s">
        <v>206</v>
      </c>
      <c r="F966" s="49" t="s">
        <v>207</v>
      </c>
      <c r="G966" s="48">
        <v>5400000</v>
      </c>
      <c r="H966" s="48">
        <v>5400000</v>
      </c>
      <c r="I966" s="48">
        <v>4050000</v>
      </c>
      <c r="J966" s="48">
        <v>0</v>
      </c>
      <c r="K966" s="48">
        <v>1826083.82</v>
      </c>
      <c r="L966" s="48">
        <v>0</v>
      </c>
      <c r="M966" s="48">
        <v>0</v>
      </c>
      <c r="N966" s="48">
        <v>0</v>
      </c>
      <c r="O966" s="48">
        <v>3573916.18</v>
      </c>
      <c r="P966" s="102">
        <f t="shared" ref="P966:P1029" si="32">+IFERROR(M966/H966,0)</f>
        <v>0</v>
      </c>
      <c r="Q966" s="71"/>
      <c r="R966" s="71"/>
      <c r="S966" s="72"/>
      <c r="T966" s="72"/>
      <c r="U966" s="72"/>
      <c r="V966" s="72"/>
      <c r="W966" s="72"/>
      <c r="X966" s="73"/>
    </row>
    <row r="967" spans="1:24" ht="14.4" x14ac:dyDescent="0.2">
      <c r="A967" s="107" t="s">
        <v>709</v>
      </c>
      <c r="B967" s="107" t="s">
        <v>783</v>
      </c>
      <c r="C967" s="98" t="str">
        <f t="shared" si="31"/>
        <v>21375800 Dirección de Bandas</v>
      </c>
      <c r="D967" s="49" t="s">
        <v>686</v>
      </c>
      <c r="E967" s="49" t="s">
        <v>208</v>
      </c>
      <c r="F967" s="49" t="s">
        <v>209</v>
      </c>
      <c r="G967" s="48">
        <v>149400000</v>
      </c>
      <c r="H967" s="48">
        <v>149400000</v>
      </c>
      <c r="I967" s="48">
        <v>116177779.16</v>
      </c>
      <c r="J967" s="48">
        <v>0</v>
      </c>
      <c r="K967" s="48">
        <v>45540303.68</v>
      </c>
      <c r="L967" s="48">
        <v>0</v>
      </c>
      <c r="M967" s="48">
        <v>60553293.869999997</v>
      </c>
      <c r="N967" s="48">
        <v>60553293.869999997</v>
      </c>
      <c r="O967" s="48">
        <v>43306402.450000003</v>
      </c>
      <c r="P967" s="102">
        <f t="shared" si="32"/>
        <v>0.40530986526104418</v>
      </c>
      <c r="Q967" s="71"/>
      <c r="R967" s="71"/>
      <c r="S967" s="72"/>
      <c r="T967" s="72"/>
      <c r="U967" s="72"/>
      <c r="V967" s="72"/>
      <c r="W967" s="72"/>
      <c r="X967" s="73"/>
    </row>
    <row r="968" spans="1:24" ht="14.4" x14ac:dyDescent="0.2">
      <c r="A968" s="107" t="s">
        <v>709</v>
      </c>
      <c r="B968" s="107" t="s">
        <v>783</v>
      </c>
      <c r="C968" s="98" t="str">
        <f t="shared" si="31"/>
        <v>21375800 Dirección de Bandas</v>
      </c>
      <c r="D968" s="49" t="s">
        <v>686</v>
      </c>
      <c r="E968" s="49" t="s">
        <v>220</v>
      </c>
      <c r="F968" s="49" t="s">
        <v>221</v>
      </c>
      <c r="G968" s="48">
        <v>138000000</v>
      </c>
      <c r="H968" s="48">
        <v>138000000</v>
      </c>
      <c r="I968" s="48">
        <v>111550000</v>
      </c>
      <c r="J968" s="48">
        <v>0</v>
      </c>
      <c r="K968" s="48">
        <v>45310400.899999999</v>
      </c>
      <c r="L968" s="48">
        <v>0</v>
      </c>
      <c r="M968" s="48">
        <v>60360296.649999999</v>
      </c>
      <c r="N968" s="48">
        <v>60360296.649999999</v>
      </c>
      <c r="O968" s="48">
        <v>32329302.449999999</v>
      </c>
      <c r="P968" s="102">
        <f t="shared" si="32"/>
        <v>0.43739345398550722</v>
      </c>
      <c r="Q968" s="71"/>
      <c r="R968" s="71"/>
      <c r="S968" s="72"/>
      <c r="T968" s="72"/>
      <c r="U968" s="72"/>
      <c r="V968" s="72"/>
      <c r="W968" s="72"/>
      <c r="X968" s="73"/>
    </row>
    <row r="969" spans="1:24" ht="14.4" x14ac:dyDescent="0.2">
      <c r="A969" s="107" t="s">
        <v>709</v>
      </c>
      <c r="B969" s="107" t="s">
        <v>783</v>
      </c>
      <c r="C969" s="98" t="str">
        <f t="shared" si="31"/>
        <v>21375800 Dirección de Bandas</v>
      </c>
      <c r="D969" s="49" t="s">
        <v>686</v>
      </c>
      <c r="E969" s="49" t="s">
        <v>222</v>
      </c>
      <c r="F969" s="49" t="s">
        <v>223</v>
      </c>
      <c r="G969" s="48">
        <v>11400000</v>
      </c>
      <c r="H969" s="48">
        <v>11400000</v>
      </c>
      <c r="I969" s="48">
        <v>4627779.16</v>
      </c>
      <c r="J969" s="48">
        <v>0</v>
      </c>
      <c r="K969" s="48">
        <v>229902.78</v>
      </c>
      <c r="L969" s="48">
        <v>0</v>
      </c>
      <c r="M969" s="48">
        <v>192997.22</v>
      </c>
      <c r="N969" s="48">
        <v>192997.22</v>
      </c>
      <c r="O969" s="48">
        <v>10977100</v>
      </c>
      <c r="P969" s="102">
        <f t="shared" si="32"/>
        <v>1.6929580701754387E-2</v>
      </c>
      <c r="Q969" s="71"/>
      <c r="R969" s="71"/>
      <c r="S969" s="72"/>
      <c r="T969" s="72"/>
      <c r="U969" s="72"/>
      <c r="V969" s="72"/>
      <c r="W969" s="72"/>
      <c r="X969" s="73"/>
    </row>
    <row r="970" spans="1:24" ht="14.4" x14ac:dyDescent="0.2">
      <c r="A970" s="107" t="s">
        <v>709</v>
      </c>
      <c r="B970" s="107" t="s">
        <v>783</v>
      </c>
      <c r="C970" s="98" t="str">
        <f t="shared" si="31"/>
        <v>21375800 Dirección de Bandas</v>
      </c>
      <c r="D970" s="49" t="s">
        <v>686</v>
      </c>
      <c r="E970" s="49" t="s">
        <v>224</v>
      </c>
      <c r="F970" s="49" t="s">
        <v>225</v>
      </c>
      <c r="G970" s="48">
        <v>81000000</v>
      </c>
      <c r="H970" s="48">
        <v>75709243</v>
      </c>
      <c r="I970" s="48">
        <v>56138215.509999998</v>
      </c>
      <c r="J970" s="48">
        <v>132340</v>
      </c>
      <c r="K970" s="48">
        <v>5385399.3099999996</v>
      </c>
      <c r="L970" s="48">
        <v>0</v>
      </c>
      <c r="M970" s="48">
        <v>30356432.07</v>
      </c>
      <c r="N970" s="48">
        <v>30356432.07</v>
      </c>
      <c r="O970" s="48">
        <v>39835071.619999997</v>
      </c>
      <c r="P970" s="102">
        <f t="shared" si="32"/>
        <v>0.40096071321172766</v>
      </c>
      <c r="Q970" s="71"/>
      <c r="R970" s="71"/>
      <c r="S970" s="72"/>
      <c r="T970" s="72"/>
      <c r="U970" s="72"/>
      <c r="V970" s="72"/>
      <c r="W970" s="72"/>
      <c r="X970" s="73"/>
    </row>
    <row r="971" spans="1:24" ht="14.4" x14ac:dyDescent="0.2">
      <c r="A971" s="107" t="s">
        <v>709</v>
      </c>
      <c r="B971" s="107" t="s">
        <v>783</v>
      </c>
      <c r="C971" s="98" t="str">
        <f t="shared" si="31"/>
        <v>21375800 Dirección de Bandas</v>
      </c>
      <c r="D971" s="49" t="s">
        <v>686</v>
      </c>
      <c r="E971" s="49" t="s">
        <v>226</v>
      </c>
      <c r="F971" s="49" t="s">
        <v>227</v>
      </c>
      <c r="G971" s="48">
        <v>47000000</v>
      </c>
      <c r="H971" s="48">
        <v>41709243</v>
      </c>
      <c r="I971" s="48">
        <v>26471548.84</v>
      </c>
      <c r="J971" s="48">
        <v>13840</v>
      </c>
      <c r="K971" s="48">
        <v>1026833.31</v>
      </c>
      <c r="L971" s="48">
        <v>0</v>
      </c>
      <c r="M971" s="48">
        <v>8241432.0700000003</v>
      </c>
      <c r="N971" s="48">
        <v>8241432.0700000003</v>
      </c>
      <c r="O971" s="48">
        <v>32427137.620000001</v>
      </c>
      <c r="P971" s="102">
        <f t="shared" si="32"/>
        <v>0.19759246337796157</v>
      </c>
      <c r="Q971" s="71"/>
      <c r="R971" s="71"/>
      <c r="S971" s="72"/>
      <c r="T971" s="72"/>
      <c r="U971" s="72"/>
      <c r="V971" s="72"/>
      <c r="W971" s="72"/>
      <c r="X971" s="73"/>
    </row>
    <row r="972" spans="1:24" ht="14.4" x14ac:dyDescent="0.2">
      <c r="A972" s="107" t="s">
        <v>709</v>
      </c>
      <c r="B972" s="107" t="s">
        <v>783</v>
      </c>
      <c r="C972" s="98" t="str">
        <f t="shared" si="31"/>
        <v>21375800 Dirección de Bandas</v>
      </c>
      <c r="D972" s="49" t="s">
        <v>686</v>
      </c>
      <c r="E972" s="49" t="s">
        <v>228</v>
      </c>
      <c r="F972" s="49" t="s">
        <v>229</v>
      </c>
      <c r="G972" s="48">
        <v>34000000</v>
      </c>
      <c r="H972" s="48">
        <v>34000000</v>
      </c>
      <c r="I972" s="48">
        <v>29666666.670000002</v>
      </c>
      <c r="J972" s="48">
        <v>118500</v>
      </c>
      <c r="K972" s="48">
        <v>4358566</v>
      </c>
      <c r="L972" s="48">
        <v>0</v>
      </c>
      <c r="M972" s="48">
        <v>22115000</v>
      </c>
      <c r="N972" s="48">
        <v>22115000</v>
      </c>
      <c r="O972" s="48">
        <v>7407934</v>
      </c>
      <c r="P972" s="102">
        <f t="shared" si="32"/>
        <v>0.65044117647058819</v>
      </c>
      <c r="Q972" s="71"/>
      <c r="R972" s="71"/>
      <c r="S972" s="72"/>
      <c r="T972" s="72"/>
      <c r="U972" s="72"/>
      <c r="V972" s="72"/>
      <c r="W972" s="72"/>
      <c r="X972" s="73"/>
    </row>
    <row r="973" spans="1:24" ht="14.4" x14ac:dyDescent="0.2">
      <c r="A973" s="107" t="s">
        <v>709</v>
      </c>
      <c r="B973" s="107" t="s">
        <v>783</v>
      </c>
      <c r="C973" s="98" t="str">
        <f t="shared" si="31"/>
        <v>21375800 Dirección de Bandas</v>
      </c>
      <c r="D973" s="49" t="s">
        <v>686</v>
      </c>
      <c r="E973" s="49" t="s">
        <v>234</v>
      </c>
      <c r="F973" s="49" t="s">
        <v>235</v>
      </c>
      <c r="G973" s="48">
        <v>4400000</v>
      </c>
      <c r="H973" s="48">
        <v>4400000</v>
      </c>
      <c r="I973" s="48">
        <v>3333333.34</v>
      </c>
      <c r="J973" s="48">
        <v>0</v>
      </c>
      <c r="K973" s="48">
        <v>1183945</v>
      </c>
      <c r="L973" s="48">
        <v>0</v>
      </c>
      <c r="M973" s="48">
        <v>1183945</v>
      </c>
      <c r="N973" s="48">
        <v>1183945</v>
      </c>
      <c r="O973" s="48">
        <v>2032110</v>
      </c>
      <c r="P973" s="102">
        <f t="shared" si="32"/>
        <v>0.26907840909090908</v>
      </c>
      <c r="Q973" s="71"/>
      <c r="R973" s="71"/>
      <c r="S973" s="72"/>
      <c r="T973" s="72"/>
      <c r="U973" s="72"/>
      <c r="V973" s="72"/>
      <c r="W973" s="72"/>
      <c r="X973" s="73"/>
    </row>
    <row r="974" spans="1:24" ht="14.4" x14ac:dyDescent="0.2">
      <c r="A974" s="107" t="s">
        <v>709</v>
      </c>
      <c r="B974" s="107" t="s">
        <v>783</v>
      </c>
      <c r="C974" s="98" t="str">
        <f t="shared" si="31"/>
        <v>21375800 Dirección de Bandas</v>
      </c>
      <c r="D974" s="49" t="s">
        <v>686</v>
      </c>
      <c r="E974" s="49" t="s">
        <v>236</v>
      </c>
      <c r="F974" s="49" t="s">
        <v>237</v>
      </c>
      <c r="G974" s="48">
        <v>4400000</v>
      </c>
      <c r="H974" s="48">
        <v>4400000</v>
      </c>
      <c r="I974" s="48">
        <v>3333333.34</v>
      </c>
      <c r="J974" s="48">
        <v>0</v>
      </c>
      <c r="K974" s="48">
        <v>1183945</v>
      </c>
      <c r="L974" s="48">
        <v>0</v>
      </c>
      <c r="M974" s="48">
        <v>1183945</v>
      </c>
      <c r="N974" s="48">
        <v>1183945</v>
      </c>
      <c r="O974" s="48">
        <v>2032110</v>
      </c>
      <c r="P974" s="102">
        <f t="shared" si="32"/>
        <v>0.26907840909090908</v>
      </c>
      <c r="Q974" s="71"/>
      <c r="R974" s="71"/>
      <c r="S974" s="72"/>
      <c r="T974" s="72"/>
      <c r="U974" s="72"/>
      <c r="V974" s="72"/>
      <c r="W974" s="72"/>
      <c r="X974" s="73"/>
    </row>
    <row r="975" spans="1:24" ht="14.4" x14ac:dyDescent="0.2">
      <c r="A975" s="107" t="s">
        <v>709</v>
      </c>
      <c r="B975" s="107" t="s">
        <v>783</v>
      </c>
      <c r="C975" s="98" t="str">
        <f t="shared" si="31"/>
        <v>21375800 Dirección de Bandas</v>
      </c>
      <c r="D975" s="49" t="s">
        <v>686</v>
      </c>
      <c r="E975" s="49" t="s">
        <v>246</v>
      </c>
      <c r="F975" s="49" t="s">
        <v>247</v>
      </c>
      <c r="G975" s="48">
        <v>58585700</v>
      </c>
      <c r="H975" s="48">
        <v>56885700</v>
      </c>
      <c r="I975" s="48">
        <v>32387225</v>
      </c>
      <c r="J975" s="48">
        <v>0</v>
      </c>
      <c r="K975" s="48">
        <v>2290524.89</v>
      </c>
      <c r="L975" s="48">
        <v>0</v>
      </c>
      <c r="M975" s="48">
        <v>3533273.96</v>
      </c>
      <c r="N975" s="48">
        <v>3533273.96</v>
      </c>
      <c r="O975" s="48">
        <v>51061901.149999999</v>
      </c>
      <c r="P975" s="102">
        <f t="shared" si="32"/>
        <v>6.2111812986392012E-2</v>
      </c>
      <c r="Q975" s="71"/>
      <c r="R975" s="71"/>
      <c r="S975" s="72"/>
      <c r="T975" s="72"/>
      <c r="U975" s="72"/>
      <c r="V975" s="72"/>
      <c r="W975" s="72"/>
      <c r="X975" s="73"/>
    </row>
    <row r="976" spans="1:24" ht="14.4" x14ac:dyDescent="0.2">
      <c r="A976" s="107" t="s">
        <v>709</v>
      </c>
      <c r="B976" s="107" t="s">
        <v>783</v>
      </c>
      <c r="C976" s="98" t="str">
        <f t="shared" si="31"/>
        <v>21375800 Dirección de Bandas</v>
      </c>
      <c r="D976" s="49" t="s">
        <v>686</v>
      </c>
      <c r="E976" s="49" t="s">
        <v>248</v>
      </c>
      <c r="F976" s="49" t="s">
        <v>249</v>
      </c>
      <c r="G976" s="48">
        <v>42808200</v>
      </c>
      <c r="H976" s="48">
        <v>42808200</v>
      </c>
      <c r="I976" s="48">
        <v>21404100</v>
      </c>
      <c r="J976" s="48">
        <v>0</v>
      </c>
      <c r="K976" s="48">
        <v>508500</v>
      </c>
      <c r="L976" s="48">
        <v>0</v>
      </c>
      <c r="M976" s="48">
        <v>0</v>
      </c>
      <c r="N976" s="48">
        <v>0</v>
      </c>
      <c r="O976" s="48">
        <v>42299700</v>
      </c>
      <c r="P976" s="102">
        <f t="shared" si="32"/>
        <v>0</v>
      </c>
      <c r="Q976" s="71"/>
      <c r="R976" s="71"/>
      <c r="S976" s="72"/>
      <c r="T976" s="72"/>
      <c r="U976" s="72"/>
      <c r="V976" s="72"/>
      <c r="W976" s="72"/>
      <c r="X976" s="73"/>
    </row>
    <row r="977" spans="1:24" ht="14.4" x14ac:dyDescent="0.2">
      <c r="A977" s="107" t="s">
        <v>709</v>
      </c>
      <c r="B977" s="107" t="s">
        <v>783</v>
      </c>
      <c r="C977" s="98" t="str">
        <f t="shared" si="31"/>
        <v>21375800 Dirección de Bandas</v>
      </c>
      <c r="D977" s="49" t="s">
        <v>686</v>
      </c>
      <c r="E977" s="49" t="s">
        <v>254</v>
      </c>
      <c r="F977" s="49" t="s">
        <v>255</v>
      </c>
      <c r="G977" s="48">
        <v>4000000</v>
      </c>
      <c r="H977" s="48">
        <v>4000000</v>
      </c>
      <c r="I977" s="48">
        <v>3000000</v>
      </c>
      <c r="J977" s="48">
        <v>0</v>
      </c>
      <c r="K977" s="48">
        <v>0</v>
      </c>
      <c r="L977" s="48">
        <v>0</v>
      </c>
      <c r="M977" s="48">
        <v>676675.97</v>
      </c>
      <c r="N977" s="48">
        <v>676675.97</v>
      </c>
      <c r="O977" s="48">
        <v>3323324.03</v>
      </c>
      <c r="P977" s="102">
        <f t="shared" si="32"/>
        <v>0.1691689925</v>
      </c>
      <c r="Q977" s="71"/>
      <c r="R977" s="71"/>
      <c r="S977" s="72"/>
      <c r="T977" s="72"/>
      <c r="U977" s="72"/>
      <c r="V977" s="72"/>
      <c r="W977" s="72"/>
      <c r="X977" s="73"/>
    </row>
    <row r="978" spans="1:24" ht="14.4" x14ac:dyDescent="0.2">
      <c r="A978" s="107" t="s">
        <v>709</v>
      </c>
      <c r="B978" s="107" t="s">
        <v>783</v>
      </c>
      <c r="C978" s="98" t="str">
        <f t="shared" si="31"/>
        <v>21375800 Dirección de Bandas</v>
      </c>
      <c r="D978" s="49" t="s">
        <v>686</v>
      </c>
      <c r="E978" s="49" t="s">
        <v>258</v>
      </c>
      <c r="F978" s="49" t="s">
        <v>259</v>
      </c>
      <c r="G978" s="48">
        <v>7000000</v>
      </c>
      <c r="H978" s="48">
        <v>6000000</v>
      </c>
      <c r="I978" s="48">
        <v>4750000</v>
      </c>
      <c r="J978" s="48">
        <v>0</v>
      </c>
      <c r="K978" s="48">
        <v>624890</v>
      </c>
      <c r="L978" s="48">
        <v>0</v>
      </c>
      <c r="M978" s="48">
        <v>1625793.15</v>
      </c>
      <c r="N978" s="48">
        <v>1625793.15</v>
      </c>
      <c r="O978" s="48">
        <v>3749316.85</v>
      </c>
      <c r="P978" s="102">
        <f t="shared" si="32"/>
        <v>0.27096552499999998</v>
      </c>
      <c r="Q978" s="71"/>
      <c r="R978" s="71"/>
      <c r="S978" s="72"/>
      <c r="T978" s="72"/>
      <c r="U978" s="72"/>
      <c r="V978" s="72"/>
      <c r="W978" s="72"/>
      <c r="X978" s="73"/>
    </row>
    <row r="979" spans="1:24" ht="14.4" x14ac:dyDescent="0.2">
      <c r="A979" s="107" t="s">
        <v>709</v>
      </c>
      <c r="B979" s="107" t="s">
        <v>783</v>
      </c>
      <c r="C979" s="98" t="str">
        <f t="shared" si="31"/>
        <v>21375800 Dirección de Bandas</v>
      </c>
      <c r="D979" s="49" t="s">
        <v>686</v>
      </c>
      <c r="E979" s="49" t="s">
        <v>262</v>
      </c>
      <c r="F979" s="49" t="s">
        <v>263</v>
      </c>
      <c r="G979" s="48">
        <v>4777500</v>
      </c>
      <c r="H979" s="48">
        <v>4077500</v>
      </c>
      <c r="I979" s="48">
        <v>3233125</v>
      </c>
      <c r="J979" s="48">
        <v>0</v>
      </c>
      <c r="K979" s="48">
        <v>1157134.8899999999</v>
      </c>
      <c r="L979" s="48">
        <v>0</v>
      </c>
      <c r="M979" s="48">
        <v>1230804.8400000001</v>
      </c>
      <c r="N979" s="48">
        <v>1230804.8400000001</v>
      </c>
      <c r="O979" s="48">
        <v>1689560.27</v>
      </c>
      <c r="P979" s="102">
        <f t="shared" si="32"/>
        <v>0.30185281177191908</v>
      </c>
      <c r="Q979" s="71"/>
      <c r="R979" s="71"/>
      <c r="S979" s="72"/>
      <c r="T979" s="72"/>
      <c r="U979" s="72"/>
      <c r="V979" s="72"/>
      <c r="W979" s="72"/>
      <c r="X979" s="73"/>
    </row>
    <row r="980" spans="1:24" ht="14.4" x14ac:dyDescent="0.2">
      <c r="A980" s="107" t="s">
        <v>709</v>
      </c>
      <c r="B980" s="107" t="s">
        <v>783</v>
      </c>
      <c r="C980" s="98" t="str">
        <f t="shared" si="31"/>
        <v>21375800 Dirección de Bandas</v>
      </c>
      <c r="D980" s="49" t="s">
        <v>686</v>
      </c>
      <c r="E980" s="49" t="s">
        <v>264</v>
      </c>
      <c r="F980" s="49" t="s">
        <v>265</v>
      </c>
      <c r="G980" s="48">
        <v>550000</v>
      </c>
      <c r="H980" s="48">
        <v>550000</v>
      </c>
      <c r="I980" s="48">
        <v>478906</v>
      </c>
      <c r="J980" s="48">
        <v>0</v>
      </c>
      <c r="K980" s="48">
        <v>127602</v>
      </c>
      <c r="L980" s="48">
        <v>0</v>
      </c>
      <c r="M980" s="48">
        <v>274218</v>
      </c>
      <c r="N980" s="48">
        <v>274218</v>
      </c>
      <c r="O980" s="48">
        <v>148180</v>
      </c>
      <c r="P980" s="102">
        <f t="shared" si="32"/>
        <v>0.49857818181818181</v>
      </c>
      <c r="Q980" s="71"/>
      <c r="R980" s="71"/>
      <c r="S980" s="72"/>
      <c r="T980" s="72"/>
      <c r="U980" s="72"/>
      <c r="V980" s="72"/>
      <c r="W980" s="72"/>
      <c r="X980" s="73"/>
    </row>
    <row r="981" spans="1:24" ht="14.4" x14ac:dyDescent="0.2">
      <c r="A981" s="107" t="s">
        <v>709</v>
      </c>
      <c r="B981" s="107" t="s">
        <v>783</v>
      </c>
      <c r="C981" s="98" t="str">
        <f t="shared" si="31"/>
        <v>21375800 Dirección de Bandas</v>
      </c>
      <c r="D981" s="49" t="s">
        <v>686</v>
      </c>
      <c r="E981" s="49" t="s">
        <v>266</v>
      </c>
      <c r="F981" s="49" t="s">
        <v>267</v>
      </c>
      <c r="G981" s="48">
        <v>250000</v>
      </c>
      <c r="H981" s="48">
        <v>250000</v>
      </c>
      <c r="I981" s="48">
        <v>187500</v>
      </c>
      <c r="J981" s="48">
        <v>0</v>
      </c>
      <c r="K981" s="48">
        <v>127602</v>
      </c>
      <c r="L981" s="48">
        <v>0</v>
      </c>
      <c r="M981" s="48">
        <v>0</v>
      </c>
      <c r="N981" s="48">
        <v>0</v>
      </c>
      <c r="O981" s="48">
        <v>122398</v>
      </c>
      <c r="P981" s="102">
        <f t="shared" si="32"/>
        <v>0</v>
      </c>
      <c r="Q981" s="71"/>
      <c r="R981" s="71"/>
      <c r="S981" s="72"/>
      <c r="T981" s="72"/>
      <c r="U981" s="72"/>
      <c r="V981" s="72"/>
      <c r="W981" s="72"/>
      <c r="X981" s="73"/>
    </row>
    <row r="982" spans="1:24" ht="14.4" x14ac:dyDescent="0.2">
      <c r="A982" s="107" t="s">
        <v>709</v>
      </c>
      <c r="B982" s="107" t="s">
        <v>783</v>
      </c>
      <c r="C982" s="98" t="str">
        <f t="shared" si="31"/>
        <v>21375800 Dirección de Bandas</v>
      </c>
      <c r="D982" s="49" t="s">
        <v>686</v>
      </c>
      <c r="E982" s="49" t="s">
        <v>268</v>
      </c>
      <c r="F982" s="49" t="s">
        <v>269</v>
      </c>
      <c r="G982" s="48">
        <v>300000</v>
      </c>
      <c r="H982" s="48">
        <v>300000</v>
      </c>
      <c r="I982" s="48">
        <v>291406</v>
      </c>
      <c r="J982" s="48">
        <v>0</v>
      </c>
      <c r="K982" s="48">
        <v>0</v>
      </c>
      <c r="L982" s="48">
        <v>0</v>
      </c>
      <c r="M982" s="48">
        <v>274218</v>
      </c>
      <c r="N982" s="48">
        <v>274218</v>
      </c>
      <c r="O982" s="48">
        <v>25782</v>
      </c>
      <c r="P982" s="102">
        <f t="shared" si="32"/>
        <v>0.91405999999999998</v>
      </c>
      <c r="Q982" s="71"/>
      <c r="R982" s="71"/>
      <c r="S982" s="72"/>
      <c r="T982" s="72"/>
      <c r="U982" s="72"/>
      <c r="V982" s="72"/>
      <c r="W982" s="72"/>
      <c r="X982" s="73"/>
    </row>
    <row r="983" spans="1:24" ht="14.4" x14ac:dyDescent="0.2">
      <c r="A983" s="107" t="s">
        <v>709</v>
      </c>
      <c r="B983" s="107" t="s">
        <v>783</v>
      </c>
      <c r="C983" s="98" t="str">
        <f t="shared" si="31"/>
        <v>21375800 Dirección de Bandas</v>
      </c>
      <c r="D983" s="49" t="s">
        <v>686</v>
      </c>
      <c r="E983" s="49" t="s">
        <v>278</v>
      </c>
      <c r="F983" s="49" t="s">
        <v>279</v>
      </c>
      <c r="G983" s="48">
        <v>27009243</v>
      </c>
      <c r="H983" s="48">
        <v>10000000</v>
      </c>
      <c r="I983" s="48">
        <v>7500000</v>
      </c>
      <c r="J983" s="48">
        <v>0</v>
      </c>
      <c r="K983" s="48">
        <v>890782</v>
      </c>
      <c r="L983" s="48">
        <v>0</v>
      </c>
      <c r="M983" s="48">
        <v>1609218</v>
      </c>
      <c r="N983" s="48">
        <v>1609218</v>
      </c>
      <c r="O983" s="48">
        <v>7500000</v>
      </c>
      <c r="P983" s="102">
        <f t="shared" si="32"/>
        <v>0.1609218</v>
      </c>
      <c r="Q983" s="71"/>
      <c r="R983" s="71"/>
      <c r="S983" s="72"/>
      <c r="T983" s="72"/>
      <c r="U983" s="72"/>
      <c r="V983" s="72"/>
      <c r="W983" s="72"/>
      <c r="X983" s="73"/>
    </row>
    <row r="984" spans="1:24" ht="14.4" x14ac:dyDescent="0.2">
      <c r="A984" s="107" t="s">
        <v>709</v>
      </c>
      <c r="B984" s="107" t="s">
        <v>783</v>
      </c>
      <c r="C984" s="98" t="str">
        <f t="shared" si="31"/>
        <v>21375800 Dirección de Bandas</v>
      </c>
      <c r="D984" s="49" t="s">
        <v>686</v>
      </c>
      <c r="E984" s="49" t="s">
        <v>280</v>
      </c>
      <c r="F984" s="49" t="s">
        <v>281</v>
      </c>
      <c r="G984" s="48">
        <v>6721600</v>
      </c>
      <c r="H984" s="48">
        <v>6000000</v>
      </c>
      <c r="I984" s="48">
        <v>4500000</v>
      </c>
      <c r="J984" s="48">
        <v>0</v>
      </c>
      <c r="K984" s="48">
        <v>890782</v>
      </c>
      <c r="L984" s="48">
        <v>0</v>
      </c>
      <c r="M984" s="48">
        <v>1609218</v>
      </c>
      <c r="N984" s="48">
        <v>1609218</v>
      </c>
      <c r="O984" s="48">
        <v>3500000</v>
      </c>
      <c r="P984" s="102">
        <f t="shared" si="32"/>
        <v>0.26820300000000002</v>
      </c>
      <c r="Q984" s="71"/>
      <c r="R984" s="71"/>
      <c r="S984" s="72"/>
      <c r="T984" s="72"/>
      <c r="U984" s="72"/>
      <c r="V984" s="72"/>
      <c r="W984" s="72"/>
      <c r="X984" s="73"/>
    </row>
    <row r="985" spans="1:24" ht="14.4" x14ac:dyDescent="0.2">
      <c r="A985" s="107" t="s">
        <v>709</v>
      </c>
      <c r="B985" s="107" t="s">
        <v>783</v>
      </c>
      <c r="C985" s="98" t="str">
        <f t="shared" si="31"/>
        <v>21375800 Dirección de Bandas</v>
      </c>
      <c r="D985" s="49" t="s">
        <v>686</v>
      </c>
      <c r="E985" s="49" t="s">
        <v>282</v>
      </c>
      <c r="F985" s="49" t="s">
        <v>283</v>
      </c>
      <c r="G985" s="48">
        <v>5000000</v>
      </c>
      <c r="H985" s="48">
        <v>5000000</v>
      </c>
      <c r="I985" s="48">
        <v>3750000</v>
      </c>
      <c r="J985" s="48">
        <v>0</v>
      </c>
      <c r="K985" s="48">
        <v>890782</v>
      </c>
      <c r="L985" s="48">
        <v>0</v>
      </c>
      <c r="M985" s="48">
        <v>1609218</v>
      </c>
      <c r="N985" s="48">
        <v>1609218</v>
      </c>
      <c r="O985" s="48">
        <v>2500000</v>
      </c>
      <c r="P985" s="102">
        <f t="shared" si="32"/>
        <v>0.32184360000000001</v>
      </c>
      <c r="Q985" s="71"/>
      <c r="R985" s="71"/>
      <c r="S985" s="72"/>
      <c r="T985" s="72"/>
      <c r="U985" s="72"/>
      <c r="V985" s="72"/>
      <c r="W985" s="72"/>
      <c r="X985" s="73"/>
    </row>
    <row r="986" spans="1:24" ht="14.4" x14ac:dyDescent="0.2">
      <c r="A986" s="107" t="s">
        <v>709</v>
      </c>
      <c r="B986" s="107" t="s">
        <v>783</v>
      </c>
      <c r="C986" s="98" t="str">
        <f t="shared" si="31"/>
        <v>21375800 Dirección de Bandas</v>
      </c>
      <c r="D986" s="49" t="s">
        <v>686</v>
      </c>
      <c r="E986" s="49" t="s">
        <v>284</v>
      </c>
      <c r="F986" s="49" t="s">
        <v>285</v>
      </c>
      <c r="G986" s="48">
        <v>721600</v>
      </c>
      <c r="H986" s="48">
        <v>0</v>
      </c>
      <c r="I986" s="48">
        <v>0</v>
      </c>
      <c r="J986" s="48">
        <v>0</v>
      </c>
      <c r="K986" s="48">
        <v>0</v>
      </c>
      <c r="L986" s="48">
        <v>0</v>
      </c>
      <c r="M986" s="48">
        <v>0</v>
      </c>
      <c r="N986" s="48">
        <v>0</v>
      </c>
      <c r="O986" s="48">
        <v>0</v>
      </c>
      <c r="P986" s="102">
        <f t="shared" si="32"/>
        <v>0</v>
      </c>
      <c r="Q986" s="71"/>
      <c r="R986" s="71"/>
      <c r="S986" s="72"/>
      <c r="T986" s="72"/>
      <c r="U986" s="72"/>
      <c r="V986" s="72"/>
      <c r="W986" s="72"/>
      <c r="X986" s="73"/>
    </row>
    <row r="987" spans="1:24" ht="14.4" x14ac:dyDescent="0.2">
      <c r="A987" s="107" t="s">
        <v>709</v>
      </c>
      <c r="B987" s="107" t="s">
        <v>783</v>
      </c>
      <c r="C987" s="98" t="str">
        <f t="shared" si="31"/>
        <v>21375800 Dirección de Bandas</v>
      </c>
      <c r="D987" s="49" t="s">
        <v>686</v>
      </c>
      <c r="E987" s="49" t="s">
        <v>286</v>
      </c>
      <c r="F987" s="49" t="s">
        <v>287</v>
      </c>
      <c r="G987" s="48">
        <v>1000000</v>
      </c>
      <c r="H987" s="48">
        <v>1000000</v>
      </c>
      <c r="I987" s="48">
        <v>750000</v>
      </c>
      <c r="J987" s="48">
        <v>0</v>
      </c>
      <c r="K987" s="48">
        <v>0</v>
      </c>
      <c r="L987" s="48">
        <v>0</v>
      </c>
      <c r="M987" s="48">
        <v>0</v>
      </c>
      <c r="N987" s="48">
        <v>0</v>
      </c>
      <c r="O987" s="48">
        <v>1000000</v>
      </c>
      <c r="P987" s="102">
        <f t="shared" si="32"/>
        <v>0</v>
      </c>
      <c r="Q987" s="71"/>
      <c r="R987" s="71"/>
      <c r="S987" s="72"/>
      <c r="T987" s="72"/>
      <c r="U987" s="72"/>
      <c r="V987" s="72"/>
      <c r="W987" s="72"/>
      <c r="X987" s="73"/>
    </row>
    <row r="988" spans="1:24" ht="14.4" x14ac:dyDescent="0.2">
      <c r="A988" s="107" t="s">
        <v>709</v>
      </c>
      <c r="B988" s="107" t="s">
        <v>783</v>
      </c>
      <c r="C988" s="98" t="str">
        <f t="shared" si="31"/>
        <v>21375800 Dirección de Bandas</v>
      </c>
      <c r="D988" s="49" t="s">
        <v>686</v>
      </c>
      <c r="E988" s="49" t="s">
        <v>296</v>
      </c>
      <c r="F988" s="49" t="s">
        <v>297</v>
      </c>
      <c r="G988" s="48">
        <v>500000</v>
      </c>
      <c r="H988" s="48">
        <v>0</v>
      </c>
      <c r="I988" s="48">
        <v>0</v>
      </c>
      <c r="J988" s="48">
        <v>0</v>
      </c>
      <c r="K988" s="48">
        <v>0</v>
      </c>
      <c r="L988" s="48">
        <v>0</v>
      </c>
      <c r="M988" s="48">
        <v>0</v>
      </c>
      <c r="N988" s="48">
        <v>0</v>
      </c>
      <c r="O988" s="48">
        <v>0</v>
      </c>
      <c r="P988" s="102">
        <f t="shared" si="32"/>
        <v>0</v>
      </c>
      <c r="Q988" s="71"/>
      <c r="R988" s="71"/>
      <c r="S988" s="72"/>
      <c r="T988" s="72"/>
      <c r="U988" s="72"/>
      <c r="V988" s="72"/>
      <c r="W988" s="72"/>
      <c r="X988" s="73"/>
    </row>
    <row r="989" spans="1:24" ht="14.4" x14ac:dyDescent="0.2">
      <c r="A989" s="107" t="s">
        <v>709</v>
      </c>
      <c r="B989" s="107" t="s">
        <v>783</v>
      </c>
      <c r="C989" s="98" t="str">
        <f t="shared" si="31"/>
        <v>21375800 Dirección de Bandas</v>
      </c>
      <c r="D989" s="49" t="s">
        <v>686</v>
      </c>
      <c r="E989" s="49" t="s">
        <v>304</v>
      </c>
      <c r="F989" s="49" t="s">
        <v>305</v>
      </c>
      <c r="G989" s="48">
        <v>500000</v>
      </c>
      <c r="H989" s="48">
        <v>0</v>
      </c>
      <c r="I989" s="48">
        <v>0</v>
      </c>
      <c r="J989" s="48">
        <v>0</v>
      </c>
      <c r="K989" s="48">
        <v>0</v>
      </c>
      <c r="L989" s="48">
        <v>0</v>
      </c>
      <c r="M989" s="48">
        <v>0</v>
      </c>
      <c r="N989" s="48">
        <v>0</v>
      </c>
      <c r="O989" s="48">
        <v>0</v>
      </c>
      <c r="P989" s="102">
        <f t="shared" si="32"/>
        <v>0</v>
      </c>
      <c r="Q989" s="71"/>
      <c r="R989" s="71"/>
      <c r="S989" s="72"/>
      <c r="T989" s="72"/>
      <c r="U989" s="72"/>
      <c r="V989" s="72"/>
      <c r="W989" s="72"/>
      <c r="X989" s="73"/>
    </row>
    <row r="990" spans="1:24" ht="14.4" x14ac:dyDescent="0.2">
      <c r="A990" s="107" t="s">
        <v>709</v>
      </c>
      <c r="B990" s="107" t="s">
        <v>783</v>
      </c>
      <c r="C990" s="98" t="str">
        <f t="shared" si="31"/>
        <v>21375800 Dirección de Bandas</v>
      </c>
      <c r="D990" s="49" t="s">
        <v>686</v>
      </c>
      <c r="E990" s="49" t="s">
        <v>312</v>
      </c>
      <c r="F990" s="49" t="s">
        <v>313</v>
      </c>
      <c r="G990" s="48">
        <v>4525000</v>
      </c>
      <c r="H990" s="48">
        <v>0</v>
      </c>
      <c r="I990" s="48">
        <v>0</v>
      </c>
      <c r="J990" s="48">
        <v>0</v>
      </c>
      <c r="K990" s="48">
        <v>0</v>
      </c>
      <c r="L990" s="48">
        <v>0</v>
      </c>
      <c r="M990" s="48">
        <v>0</v>
      </c>
      <c r="N990" s="48">
        <v>0</v>
      </c>
      <c r="O990" s="48">
        <v>0</v>
      </c>
      <c r="P990" s="102">
        <f t="shared" si="32"/>
        <v>0</v>
      </c>
      <c r="Q990" s="71"/>
      <c r="R990" s="71"/>
      <c r="S990" s="72"/>
      <c r="T990" s="72"/>
      <c r="U990" s="72"/>
      <c r="V990" s="72"/>
      <c r="W990" s="72"/>
      <c r="X990" s="73"/>
    </row>
    <row r="991" spans="1:24" ht="14.4" x14ac:dyDescent="0.2">
      <c r="A991" s="107" t="s">
        <v>709</v>
      </c>
      <c r="B991" s="107" t="s">
        <v>783</v>
      </c>
      <c r="C991" s="98" t="str">
        <f t="shared" si="31"/>
        <v>21375800 Dirección de Bandas</v>
      </c>
      <c r="D991" s="49" t="s">
        <v>686</v>
      </c>
      <c r="E991" s="49" t="s">
        <v>314</v>
      </c>
      <c r="F991" s="49" t="s">
        <v>315</v>
      </c>
      <c r="G991" s="48">
        <v>525000</v>
      </c>
      <c r="H991" s="48">
        <v>0</v>
      </c>
      <c r="I991" s="48">
        <v>0</v>
      </c>
      <c r="J991" s="48">
        <v>0</v>
      </c>
      <c r="K991" s="48">
        <v>0</v>
      </c>
      <c r="L991" s="48">
        <v>0</v>
      </c>
      <c r="M991" s="48">
        <v>0</v>
      </c>
      <c r="N991" s="48">
        <v>0</v>
      </c>
      <c r="O991" s="48">
        <v>0</v>
      </c>
      <c r="P991" s="102">
        <f t="shared" si="32"/>
        <v>0</v>
      </c>
      <c r="Q991" s="71"/>
      <c r="R991" s="71"/>
      <c r="S991" s="72"/>
      <c r="T991" s="72"/>
      <c r="U991" s="72"/>
      <c r="V991" s="72"/>
      <c r="W991" s="72"/>
      <c r="X991" s="73"/>
    </row>
    <row r="992" spans="1:24" ht="14.4" x14ac:dyDescent="0.2">
      <c r="A992" s="107" t="s">
        <v>709</v>
      </c>
      <c r="B992" s="107" t="s">
        <v>783</v>
      </c>
      <c r="C992" s="98" t="str">
        <f t="shared" si="31"/>
        <v>21375800 Dirección de Bandas</v>
      </c>
      <c r="D992" s="49" t="s">
        <v>686</v>
      </c>
      <c r="E992" s="49" t="s">
        <v>316</v>
      </c>
      <c r="F992" s="49" t="s">
        <v>317</v>
      </c>
      <c r="G992" s="48">
        <v>4000000</v>
      </c>
      <c r="H992" s="48">
        <v>0</v>
      </c>
      <c r="I992" s="48">
        <v>0</v>
      </c>
      <c r="J992" s="48">
        <v>0</v>
      </c>
      <c r="K992" s="48">
        <v>0</v>
      </c>
      <c r="L992" s="48">
        <v>0</v>
      </c>
      <c r="M992" s="48">
        <v>0</v>
      </c>
      <c r="N992" s="48">
        <v>0</v>
      </c>
      <c r="O992" s="48">
        <v>0</v>
      </c>
      <c r="P992" s="102">
        <f t="shared" si="32"/>
        <v>0</v>
      </c>
      <c r="Q992" s="71"/>
      <c r="R992" s="71"/>
      <c r="S992" s="72"/>
      <c r="T992" s="72"/>
      <c r="U992" s="72"/>
      <c r="V992" s="72"/>
      <c r="W992" s="72"/>
      <c r="X992" s="73"/>
    </row>
    <row r="993" spans="1:24" ht="14.4" x14ac:dyDescent="0.2">
      <c r="A993" s="107" t="s">
        <v>709</v>
      </c>
      <c r="B993" s="107" t="s">
        <v>783</v>
      </c>
      <c r="C993" s="98" t="str">
        <f t="shared" si="31"/>
        <v>21375800 Dirección de Bandas</v>
      </c>
      <c r="D993" s="49" t="s">
        <v>686</v>
      </c>
      <c r="E993" s="49" t="s">
        <v>318</v>
      </c>
      <c r="F993" s="49" t="s">
        <v>319</v>
      </c>
      <c r="G993" s="48">
        <v>15262643</v>
      </c>
      <c r="H993" s="48">
        <v>4000000</v>
      </c>
      <c r="I993" s="48">
        <v>3000000</v>
      </c>
      <c r="J993" s="48">
        <v>0</v>
      </c>
      <c r="K993" s="48">
        <v>0</v>
      </c>
      <c r="L993" s="48">
        <v>0</v>
      </c>
      <c r="M993" s="48">
        <v>0</v>
      </c>
      <c r="N993" s="48">
        <v>0</v>
      </c>
      <c r="O993" s="48">
        <v>4000000</v>
      </c>
      <c r="P993" s="102">
        <f t="shared" si="32"/>
        <v>0</v>
      </c>
      <c r="Q993" s="71"/>
      <c r="R993" s="71"/>
      <c r="S993" s="72"/>
      <c r="T993" s="72"/>
      <c r="U993" s="72"/>
      <c r="V993" s="72"/>
      <c r="W993" s="72"/>
      <c r="X993" s="73"/>
    </row>
    <row r="994" spans="1:24" ht="14.4" x14ac:dyDescent="0.2">
      <c r="A994" s="107" t="s">
        <v>709</v>
      </c>
      <c r="B994" s="107" t="s">
        <v>783</v>
      </c>
      <c r="C994" s="98" t="str">
        <f t="shared" si="31"/>
        <v>21375800 Dirección de Bandas</v>
      </c>
      <c r="D994" s="49" t="s">
        <v>686</v>
      </c>
      <c r="E994" s="49" t="s">
        <v>320</v>
      </c>
      <c r="F994" s="49" t="s">
        <v>321</v>
      </c>
      <c r="G994" s="48">
        <v>500000</v>
      </c>
      <c r="H994" s="48">
        <v>500000</v>
      </c>
      <c r="I994" s="48">
        <v>375000</v>
      </c>
      <c r="J994" s="48">
        <v>0</v>
      </c>
      <c r="K994" s="48">
        <v>0</v>
      </c>
      <c r="L994" s="48">
        <v>0</v>
      </c>
      <c r="M994" s="48">
        <v>0</v>
      </c>
      <c r="N994" s="48">
        <v>0</v>
      </c>
      <c r="O994" s="48">
        <v>500000</v>
      </c>
      <c r="P994" s="102">
        <f t="shared" si="32"/>
        <v>0</v>
      </c>
      <c r="Q994" s="71"/>
      <c r="R994" s="71"/>
      <c r="S994" s="72"/>
      <c r="T994" s="72"/>
      <c r="U994" s="72"/>
      <c r="V994" s="72"/>
      <c r="W994" s="72"/>
      <c r="X994" s="73"/>
    </row>
    <row r="995" spans="1:24" ht="14.4" x14ac:dyDescent="0.2">
      <c r="A995" s="107" t="s">
        <v>709</v>
      </c>
      <c r="B995" s="107" t="s">
        <v>783</v>
      </c>
      <c r="C995" s="98" t="str">
        <f t="shared" si="31"/>
        <v>21375800 Dirección de Bandas</v>
      </c>
      <c r="D995" s="49" t="s">
        <v>686</v>
      </c>
      <c r="E995" s="49" t="s">
        <v>324</v>
      </c>
      <c r="F995" s="49" t="s">
        <v>325</v>
      </c>
      <c r="G995" s="48">
        <v>1000000</v>
      </c>
      <c r="H995" s="48">
        <v>1000000</v>
      </c>
      <c r="I995" s="48">
        <v>750000</v>
      </c>
      <c r="J995" s="48">
        <v>0</v>
      </c>
      <c r="K995" s="48">
        <v>0</v>
      </c>
      <c r="L995" s="48">
        <v>0</v>
      </c>
      <c r="M995" s="48">
        <v>0</v>
      </c>
      <c r="N995" s="48">
        <v>0</v>
      </c>
      <c r="O995" s="48">
        <v>1000000</v>
      </c>
      <c r="P995" s="102">
        <f t="shared" si="32"/>
        <v>0</v>
      </c>
      <c r="Q995" s="71"/>
      <c r="R995" s="71"/>
      <c r="S995" s="72"/>
      <c r="T995" s="72"/>
      <c r="U995" s="72"/>
      <c r="V995" s="72"/>
      <c r="W995" s="72"/>
      <c r="X995" s="73"/>
    </row>
    <row r="996" spans="1:24" ht="14.4" x14ac:dyDescent="0.2">
      <c r="A996" s="107" t="s">
        <v>709</v>
      </c>
      <c r="B996" s="107" t="s">
        <v>783</v>
      </c>
      <c r="C996" s="98" t="str">
        <f t="shared" si="31"/>
        <v>21375800 Dirección de Bandas</v>
      </c>
      <c r="D996" s="49" t="s">
        <v>686</v>
      </c>
      <c r="E996" s="49" t="s">
        <v>326</v>
      </c>
      <c r="F996" s="49" t="s">
        <v>327</v>
      </c>
      <c r="G996" s="48">
        <v>10012643</v>
      </c>
      <c r="H996" s="48">
        <v>0</v>
      </c>
      <c r="I996" s="48">
        <v>0</v>
      </c>
      <c r="J996" s="48">
        <v>0</v>
      </c>
      <c r="K996" s="48">
        <v>0</v>
      </c>
      <c r="L996" s="48">
        <v>0</v>
      </c>
      <c r="M996" s="48">
        <v>0</v>
      </c>
      <c r="N996" s="48">
        <v>0</v>
      </c>
      <c r="O996" s="48">
        <v>0</v>
      </c>
      <c r="P996" s="102">
        <f t="shared" si="32"/>
        <v>0</v>
      </c>
      <c r="Q996" s="71"/>
      <c r="R996" s="71"/>
      <c r="S996" s="72"/>
      <c r="T996" s="72"/>
      <c r="U996" s="72"/>
      <c r="V996" s="72"/>
      <c r="W996" s="72"/>
      <c r="X996" s="73"/>
    </row>
    <row r="997" spans="1:24" ht="14.4" x14ac:dyDescent="0.2">
      <c r="A997" s="107" t="s">
        <v>709</v>
      </c>
      <c r="B997" s="107" t="s">
        <v>783</v>
      </c>
      <c r="C997" s="98" t="str">
        <f t="shared" si="31"/>
        <v>21375800 Dirección de Bandas</v>
      </c>
      <c r="D997" s="49" t="s">
        <v>686</v>
      </c>
      <c r="E997" s="49" t="s">
        <v>328</v>
      </c>
      <c r="F997" s="49" t="s">
        <v>329</v>
      </c>
      <c r="G997" s="48">
        <v>2500000</v>
      </c>
      <c r="H997" s="48">
        <v>2500000</v>
      </c>
      <c r="I997" s="48">
        <v>1875000</v>
      </c>
      <c r="J997" s="48">
        <v>0</v>
      </c>
      <c r="K997" s="48">
        <v>0</v>
      </c>
      <c r="L997" s="48">
        <v>0</v>
      </c>
      <c r="M997" s="48">
        <v>0</v>
      </c>
      <c r="N997" s="48">
        <v>0</v>
      </c>
      <c r="O997" s="48">
        <v>2500000</v>
      </c>
      <c r="P997" s="102">
        <f t="shared" si="32"/>
        <v>0</v>
      </c>
      <c r="Q997" s="71"/>
      <c r="R997" s="71"/>
      <c r="S997" s="72"/>
      <c r="T997" s="72"/>
      <c r="U997" s="72"/>
      <c r="V997" s="72"/>
      <c r="W997" s="72"/>
      <c r="X997" s="73"/>
    </row>
    <row r="998" spans="1:24" ht="14.4" x14ac:dyDescent="0.2">
      <c r="A998" s="107" t="s">
        <v>709</v>
      </c>
      <c r="B998" s="107" t="s">
        <v>783</v>
      </c>
      <c r="C998" s="98" t="str">
        <f t="shared" si="31"/>
        <v>21375800 Dirección de Bandas</v>
      </c>
      <c r="D998" s="49" t="s">
        <v>686</v>
      </c>
      <c r="E998" s="49" t="s">
        <v>330</v>
      </c>
      <c r="F998" s="49" t="s">
        <v>331</v>
      </c>
      <c r="G998" s="48">
        <v>500000</v>
      </c>
      <c r="H998" s="48">
        <v>0</v>
      </c>
      <c r="I998" s="48">
        <v>0</v>
      </c>
      <c r="J998" s="48">
        <v>0</v>
      </c>
      <c r="K998" s="48">
        <v>0</v>
      </c>
      <c r="L998" s="48">
        <v>0</v>
      </c>
      <c r="M998" s="48">
        <v>0</v>
      </c>
      <c r="N998" s="48">
        <v>0</v>
      </c>
      <c r="O998" s="48">
        <v>0</v>
      </c>
      <c r="P998" s="102">
        <f t="shared" si="32"/>
        <v>0</v>
      </c>
      <c r="Q998" s="71"/>
      <c r="R998" s="71"/>
      <c r="S998" s="72"/>
      <c r="T998" s="72"/>
      <c r="U998" s="72"/>
      <c r="V998" s="72"/>
      <c r="W998" s="72"/>
      <c r="X998" s="73"/>
    </row>
    <row r="999" spans="1:24" ht="14.4" x14ac:dyDescent="0.2">
      <c r="A999" s="107" t="s">
        <v>709</v>
      </c>
      <c r="B999" s="107" t="s">
        <v>783</v>
      </c>
      <c r="C999" s="99" t="str">
        <f t="shared" si="31"/>
        <v>21375800 Dirección de Bandas</v>
      </c>
      <c r="D999" s="49" t="s">
        <v>686</v>
      </c>
      <c r="E999" s="49" t="s">
        <v>334</v>
      </c>
      <c r="F999" s="49" t="s">
        <v>335</v>
      </c>
      <c r="G999" s="48">
        <v>750000</v>
      </c>
      <c r="H999" s="48">
        <v>0</v>
      </c>
      <c r="I999" s="48">
        <v>0</v>
      </c>
      <c r="J999" s="48">
        <v>0</v>
      </c>
      <c r="K999" s="48">
        <v>0</v>
      </c>
      <c r="L999" s="48">
        <v>0</v>
      </c>
      <c r="M999" s="48">
        <v>0</v>
      </c>
      <c r="N999" s="48">
        <v>0</v>
      </c>
      <c r="O999" s="48">
        <v>0</v>
      </c>
      <c r="P999" s="102">
        <f t="shared" si="32"/>
        <v>0</v>
      </c>
      <c r="Q999" s="71"/>
      <c r="R999" s="71"/>
      <c r="S999" s="72"/>
      <c r="T999" s="72"/>
      <c r="U999" s="72"/>
      <c r="V999" s="72"/>
      <c r="W999" s="72"/>
      <c r="X999" s="73"/>
    </row>
    <row r="1000" spans="1:24" ht="14.4" x14ac:dyDescent="0.2">
      <c r="A1000" s="107" t="s">
        <v>709</v>
      </c>
      <c r="B1000" s="107" t="s">
        <v>783</v>
      </c>
      <c r="C1000" s="98" t="str">
        <f t="shared" si="31"/>
        <v>21375800 Dirección de Bandas</v>
      </c>
      <c r="D1000" s="49" t="s">
        <v>686</v>
      </c>
      <c r="E1000" s="49" t="s">
        <v>372</v>
      </c>
      <c r="F1000" s="49" t="s">
        <v>373</v>
      </c>
      <c r="G1000" s="48">
        <v>128830015</v>
      </c>
      <c r="H1000" s="48">
        <v>158530015</v>
      </c>
      <c r="I1000" s="48">
        <v>128100327.5</v>
      </c>
      <c r="J1000" s="48">
        <v>0</v>
      </c>
      <c r="K1000" s="48">
        <v>25260751.190000001</v>
      </c>
      <c r="L1000" s="48">
        <v>0</v>
      </c>
      <c r="M1000" s="48">
        <v>78637724.810000002</v>
      </c>
      <c r="N1000" s="48">
        <v>78637724.810000002</v>
      </c>
      <c r="O1000" s="48">
        <v>54631539</v>
      </c>
      <c r="P1000" s="102">
        <f t="shared" si="32"/>
        <v>0.4960431298136192</v>
      </c>
      <c r="Q1000" s="71"/>
      <c r="R1000" s="71"/>
      <c r="S1000" s="72"/>
      <c r="T1000" s="72"/>
      <c r="U1000" s="72"/>
      <c r="V1000" s="72"/>
      <c r="W1000" s="72"/>
      <c r="X1000" s="73"/>
    </row>
    <row r="1001" spans="1:24" ht="14.4" x14ac:dyDescent="0.2">
      <c r="A1001" s="107" t="s">
        <v>709</v>
      </c>
      <c r="B1001" s="107" t="s">
        <v>783</v>
      </c>
      <c r="C1001" s="98" t="str">
        <f t="shared" si="31"/>
        <v>21375800 Dirección de Bandas</v>
      </c>
      <c r="D1001" s="49" t="s">
        <v>686</v>
      </c>
      <c r="E1001" s="49" t="s">
        <v>374</v>
      </c>
      <c r="F1001" s="49" t="s">
        <v>375</v>
      </c>
      <c r="G1001" s="48">
        <v>42547515</v>
      </c>
      <c r="H1001" s="48">
        <v>42547515</v>
      </c>
      <c r="I1001" s="48">
        <v>42547515</v>
      </c>
      <c r="J1001" s="48">
        <v>0</v>
      </c>
      <c r="K1001" s="48">
        <v>9681064.1899999995</v>
      </c>
      <c r="L1001" s="48">
        <v>0</v>
      </c>
      <c r="M1001" s="48">
        <v>24356947.809999999</v>
      </c>
      <c r="N1001" s="48">
        <v>24356947.809999999</v>
      </c>
      <c r="O1001" s="48">
        <v>8509503</v>
      </c>
      <c r="P1001" s="102">
        <f t="shared" si="32"/>
        <v>0.57246463888666588</v>
      </c>
      <c r="Q1001" s="71"/>
      <c r="R1001" s="71"/>
      <c r="S1001" s="72"/>
      <c r="T1001" s="72"/>
      <c r="U1001" s="72"/>
      <c r="V1001" s="72"/>
      <c r="W1001" s="72"/>
      <c r="X1001" s="73"/>
    </row>
    <row r="1002" spans="1:24" ht="14.4" x14ac:dyDescent="0.2">
      <c r="A1002" s="107" t="s">
        <v>709</v>
      </c>
      <c r="B1002" s="107" t="s">
        <v>783</v>
      </c>
      <c r="C1002" s="98" t="str">
        <f t="shared" si="31"/>
        <v>21375800 Dirección de Bandas</v>
      </c>
      <c r="D1002" s="49" t="s">
        <v>686</v>
      </c>
      <c r="E1002" s="49" t="s">
        <v>388</v>
      </c>
      <c r="F1002" s="49" t="s">
        <v>377</v>
      </c>
      <c r="G1002" s="48">
        <v>36703076</v>
      </c>
      <c r="H1002" s="48">
        <v>36703076</v>
      </c>
      <c r="I1002" s="48">
        <v>36703076</v>
      </c>
      <c r="J1002" s="48">
        <v>0</v>
      </c>
      <c r="K1002" s="48">
        <v>8351247.6100000003</v>
      </c>
      <c r="L1002" s="48">
        <v>0</v>
      </c>
      <c r="M1002" s="48">
        <v>21011213.190000001</v>
      </c>
      <c r="N1002" s="48">
        <v>21011213.190000001</v>
      </c>
      <c r="O1002" s="48">
        <v>7340615.2000000002</v>
      </c>
      <c r="P1002" s="102">
        <f t="shared" si="32"/>
        <v>0.57246464002090724</v>
      </c>
      <c r="Q1002" s="71"/>
      <c r="R1002" s="71"/>
      <c r="S1002" s="72"/>
      <c r="T1002" s="72"/>
      <c r="U1002" s="72"/>
      <c r="V1002" s="72"/>
      <c r="W1002" s="72"/>
      <c r="X1002" s="73"/>
    </row>
    <row r="1003" spans="1:24" ht="14.4" x14ac:dyDescent="0.2">
      <c r="A1003" s="107" t="s">
        <v>709</v>
      </c>
      <c r="B1003" s="107" t="s">
        <v>783</v>
      </c>
      <c r="C1003" s="98" t="str">
        <f t="shared" si="31"/>
        <v>21375800 Dirección de Bandas</v>
      </c>
      <c r="D1003" s="49" t="s">
        <v>686</v>
      </c>
      <c r="E1003" s="49" t="s">
        <v>409</v>
      </c>
      <c r="F1003" s="49" t="s">
        <v>398</v>
      </c>
      <c r="G1003" s="48">
        <v>5844439</v>
      </c>
      <c r="H1003" s="48">
        <v>5844439</v>
      </c>
      <c r="I1003" s="48">
        <v>5844439</v>
      </c>
      <c r="J1003" s="48">
        <v>0</v>
      </c>
      <c r="K1003" s="48">
        <v>1329816.58</v>
      </c>
      <c r="L1003" s="48">
        <v>0</v>
      </c>
      <c r="M1003" s="48">
        <v>3345734.62</v>
      </c>
      <c r="N1003" s="48">
        <v>3345734.62</v>
      </c>
      <c r="O1003" s="48">
        <v>1168887.8</v>
      </c>
      <c r="P1003" s="102">
        <f t="shared" si="32"/>
        <v>0.57246463176363038</v>
      </c>
      <c r="Q1003" s="71"/>
      <c r="R1003" s="71"/>
      <c r="S1003" s="72"/>
      <c r="T1003" s="72"/>
      <c r="U1003" s="72"/>
      <c r="V1003" s="72"/>
      <c r="W1003" s="72"/>
      <c r="X1003" s="73"/>
    </row>
    <row r="1004" spans="1:24" ht="14.4" x14ac:dyDescent="0.2">
      <c r="A1004" s="107" t="s">
        <v>709</v>
      </c>
      <c r="B1004" s="107" t="s">
        <v>783</v>
      </c>
      <c r="C1004" s="98" t="str">
        <f t="shared" si="31"/>
        <v>21375800 Dirección de Bandas</v>
      </c>
      <c r="D1004" s="49" t="s">
        <v>686</v>
      </c>
      <c r="E1004" s="49" t="s">
        <v>608</v>
      </c>
      <c r="F1004" s="49" t="s">
        <v>609</v>
      </c>
      <c r="G1004" s="48">
        <v>11500000</v>
      </c>
      <c r="H1004" s="48">
        <v>36700000</v>
      </c>
      <c r="I1004" s="48">
        <v>24100000</v>
      </c>
      <c r="J1004" s="48">
        <v>0</v>
      </c>
      <c r="K1004" s="48">
        <v>0</v>
      </c>
      <c r="L1004" s="48">
        <v>0</v>
      </c>
      <c r="M1004" s="48">
        <v>10657652</v>
      </c>
      <c r="N1004" s="48">
        <v>10657652</v>
      </c>
      <c r="O1004" s="48">
        <v>26042348</v>
      </c>
      <c r="P1004" s="102">
        <f t="shared" si="32"/>
        <v>0.2903992370572207</v>
      </c>
      <c r="Q1004" s="71"/>
      <c r="R1004" s="71"/>
      <c r="S1004" s="72"/>
      <c r="T1004" s="72"/>
      <c r="U1004" s="72"/>
      <c r="V1004" s="72"/>
      <c r="W1004" s="72"/>
      <c r="X1004" s="73"/>
    </row>
    <row r="1005" spans="1:24" ht="14.4" x14ac:dyDescent="0.2">
      <c r="A1005" s="107" t="s">
        <v>709</v>
      </c>
      <c r="B1005" s="107" t="s">
        <v>783</v>
      </c>
      <c r="C1005" s="98" t="str">
        <f t="shared" si="31"/>
        <v>21375800 Dirección de Bandas</v>
      </c>
      <c r="D1005" s="49" t="s">
        <v>686</v>
      </c>
      <c r="E1005" s="49" t="s">
        <v>610</v>
      </c>
      <c r="F1005" s="49" t="s">
        <v>611</v>
      </c>
      <c r="G1005" s="48">
        <v>0</v>
      </c>
      <c r="H1005" s="48">
        <v>25200000</v>
      </c>
      <c r="I1005" s="48">
        <v>12600000</v>
      </c>
      <c r="J1005" s="48">
        <v>0</v>
      </c>
      <c r="K1005" s="48">
        <v>0</v>
      </c>
      <c r="L1005" s="48">
        <v>0</v>
      </c>
      <c r="M1005" s="48">
        <v>0</v>
      </c>
      <c r="N1005" s="48">
        <v>0</v>
      </c>
      <c r="O1005" s="48">
        <v>25200000</v>
      </c>
      <c r="P1005" s="102">
        <f t="shared" si="32"/>
        <v>0</v>
      </c>
      <c r="Q1005" s="71"/>
      <c r="R1005" s="71"/>
      <c r="S1005" s="72"/>
      <c r="T1005" s="72"/>
      <c r="U1005" s="72"/>
      <c r="V1005" s="72"/>
      <c r="W1005" s="72"/>
      <c r="X1005" s="73"/>
    </row>
    <row r="1006" spans="1:24" ht="14.4" x14ac:dyDescent="0.2">
      <c r="A1006" s="107" t="s">
        <v>709</v>
      </c>
      <c r="B1006" s="107" t="s">
        <v>783</v>
      </c>
      <c r="C1006" s="98" t="str">
        <f t="shared" si="31"/>
        <v>21375800 Dirección de Bandas</v>
      </c>
      <c r="D1006" s="49" t="s">
        <v>686</v>
      </c>
      <c r="E1006" s="49" t="s">
        <v>612</v>
      </c>
      <c r="F1006" s="49" t="s">
        <v>613</v>
      </c>
      <c r="G1006" s="48">
        <v>11500000</v>
      </c>
      <c r="H1006" s="48">
        <v>11500000</v>
      </c>
      <c r="I1006" s="48">
        <v>11500000</v>
      </c>
      <c r="J1006" s="48">
        <v>0</v>
      </c>
      <c r="K1006" s="48">
        <v>0</v>
      </c>
      <c r="L1006" s="48">
        <v>0</v>
      </c>
      <c r="M1006" s="48">
        <v>10657652</v>
      </c>
      <c r="N1006" s="48">
        <v>10657652</v>
      </c>
      <c r="O1006" s="48">
        <v>842348</v>
      </c>
      <c r="P1006" s="102">
        <f t="shared" si="32"/>
        <v>0.92675234782608695</v>
      </c>
      <c r="Q1006" s="71"/>
      <c r="R1006" s="71"/>
      <c r="S1006" s="72"/>
      <c r="T1006" s="72"/>
      <c r="U1006" s="72"/>
      <c r="V1006" s="72"/>
      <c r="W1006" s="72"/>
      <c r="X1006" s="73"/>
    </row>
    <row r="1007" spans="1:24" ht="14.4" x14ac:dyDescent="0.2">
      <c r="A1007" s="107" t="s">
        <v>709</v>
      </c>
      <c r="B1007" s="107" t="s">
        <v>783</v>
      </c>
      <c r="C1007" s="98" t="str">
        <f t="shared" si="31"/>
        <v>21375800 Dirección de Bandas</v>
      </c>
      <c r="D1007" s="49" t="s">
        <v>686</v>
      </c>
      <c r="E1007" s="49" t="s">
        <v>614</v>
      </c>
      <c r="F1007" s="49" t="s">
        <v>615</v>
      </c>
      <c r="G1007" s="48">
        <v>74782500</v>
      </c>
      <c r="H1007" s="48">
        <v>74782500</v>
      </c>
      <c r="I1007" s="48">
        <v>59202812.5</v>
      </c>
      <c r="J1007" s="48">
        <v>0</v>
      </c>
      <c r="K1007" s="48">
        <v>15579687</v>
      </c>
      <c r="L1007" s="48">
        <v>0</v>
      </c>
      <c r="M1007" s="48">
        <v>43623125</v>
      </c>
      <c r="N1007" s="48">
        <v>43623125</v>
      </c>
      <c r="O1007" s="48">
        <v>15579688</v>
      </c>
      <c r="P1007" s="102">
        <f t="shared" si="32"/>
        <v>0.58333333333333337</v>
      </c>
      <c r="Q1007" s="71"/>
      <c r="R1007" s="71"/>
      <c r="S1007" s="72"/>
      <c r="T1007" s="72"/>
      <c r="U1007" s="72"/>
      <c r="V1007" s="72"/>
      <c r="W1007" s="72"/>
      <c r="X1007" s="73"/>
    </row>
    <row r="1008" spans="1:24" ht="14.4" x14ac:dyDescent="0.2">
      <c r="A1008" s="107" t="s">
        <v>709</v>
      </c>
      <c r="B1008" s="107" t="s">
        <v>783</v>
      </c>
      <c r="C1008" s="98" t="str">
        <f t="shared" si="31"/>
        <v>21375800 Dirección de Bandas</v>
      </c>
      <c r="D1008" s="49" t="s">
        <v>686</v>
      </c>
      <c r="E1008" s="49" t="s">
        <v>616</v>
      </c>
      <c r="F1008" s="49" t="s">
        <v>617</v>
      </c>
      <c r="G1008" s="48">
        <v>74782500</v>
      </c>
      <c r="H1008" s="48">
        <v>74782500</v>
      </c>
      <c r="I1008" s="48">
        <v>59202812.5</v>
      </c>
      <c r="J1008" s="48">
        <v>0</v>
      </c>
      <c r="K1008" s="48">
        <v>15579687</v>
      </c>
      <c r="L1008" s="48">
        <v>0</v>
      </c>
      <c r="M1008" s="48">
        <v>43623125</v>
      </c>
      <c r="N1008" s="48">
        <v>43623125</v>
      </c>
      <c r="O1008" s="48">
        <v>15579688</v>
      </c>
      <c r="P1008" s="102">
        <f t="shared" si="32"/>
        <v>0.58333333333333337</v>
      </c>
      <c r="Q1008" s="71"/>
      <c r="R1008" s="71"/>
      <c r="S1008" s="72"/>
      <c r="T1008" s="72"/>
      <c r="U1008" s="72"/>
      <c r="V1008" s="72"/>
      <c r="W1008" s="72"/>
      <c r="X1008" s="73"/>
    </row>
    <row r="1009" spans="1:24" ht="14.4" x14ac:dyDescent="0.2">
      <c r="A1009" s="107" t="s">
        <v>709</v>
      </c>
      <c r="B1009" s="107" t="s">
        <v>783</v>
      </c>
      <c r="C1009" s="98" t="str">
        <f t="shared" si="31"/>
        <v>21375800 Dirección de Bandas</v>
      </c>
      <c r="D1009" s="49" t="s">
        <v>686</v>
      </c>
      <c r="E1009" s="49" t="s">
        <v>632</v>
      </c>
      <c r="F1009" s="49" t="s">
        <v>633</v>
      </c>
      <c r="G1009" s="48">
        <v>0</v>
      </c>
      <c r="H1009" s="48">
        <v>4500000</v>
      </c>
      <c r="I1009" s="48">
        <v>2250000</v>
      </c>
      <c r="J1009" s="48">
        <v>0</v>
      </c>
      <c r="K1009" s="48">
        <v>0</v>
      </c>
      <c r="L1009" s="48">
        <v>0</v>
      </c>
      <c r="M1009" s="48">
        <v>0</v>
      </c>
      <c r="N1009" s="48">
        <v>0</v>
      </c>
      <c r="O1009" s="48">
        <v>4500000</v>
      </c>
      <c r="P1009" s="102">
        <f t="shared" si="32"/>
        <v>0</v>
      </c>
      <c r="Q1009" s="71"/>
      <c r="R1009" s="71"/>
      <c r="S1009" s="72"/>
      <c r="T1009" s="72"/>
      <c r="U1009" s="72"/>
      <c r="V1009" s="72"/>
      <c r="W1009" s="72"/>
      <c r="X1009" s="73"/>
    </row>
    <row r="1010" spans="1:24" ht="14.4" x14ac:dyDescent="0.2">
      <c r="A1010" s="107" t="s">
        <v>709</v>
      </c>
      <c r="B1010" s="107" t="s">
        <v>783</v>
      </c>
      <c r="C1010" s="98" t="str">
        <f t="shared" si="31"/>
        <v>21375800 Dirección de Bandas</v>
      </c>
      <c r="D1010" s="49" t="s">
        <v>686</v>
      </c>
      <c r="E1010" s="49" t="s">
        <v>634</v>
      </c>
      <c r="F1010" s="49" t="s">
        <v>635</v>
      </c>
      <c r="G1010" s="48">
        <v>0</v>
      </c>
      <c r="H1010" s="48">
        <v>4500000</v>
      </c>
      <c r="I1010" s="48">
        <v>2250000</v>
      </c>
      <c r="J1010" s="48">
        <v>0</v>
      </c>
      <c r="K1010" s="48">
        <v>0</v>
      </c>
      <c r="L1010" s="48">
        <v>0</v>
      </c>
      <c r="M1010" s="48">
        <v>0</v>
      </c>
      <c r="N1010" s="48">
        <v>0</v>
      </c>
      <c r="O1010" s="48">
        <v>4500000</v>
      </c>
      <c r="P1010" s="102">
        <f t="shared" si="32"/>
        <v>0</v>
      </c>
      <c r="Q1010" s="71"/>
      <c r="R1010" s="71"/>
      <c r="S1010" s="72"/>
      <c r="T1010" s="72"/>
      <c r="U1010" s="72"/>
      <c r="V1010" s="72"/>
      <c r="W1010" s="72"/>
      <c r="X1010" s="73"/>
    </row>
    <row r="1011" spans="1:24" ht="14.4" x14ac:dyDescent="0.2">
      <c r="A1011" s="107" t="s">
        <v>709</v>
      </c>
      <c r="B1011" s="107" t="s">
        <v>783</v>
      </c>
      <c r="C1011" s="99" t="str">
        <f t="shared" si="31"/>
        <v>21375800 Dirección de Bandas</v>
      </c>
      <c r="D1011" s="49" t="s">
        <v>690</v>
      </c>
      <c r="E1011" s="49" t="s">
        <v>336</v>
      </c>
      <c r="F1011" s="49" t="s">
        <v>337</v>
      </c>
      <c r="G1011" s="48">
        <v>50600000</v>
      </c>
      <c r="H1011" s="48">
        <v>50600000</v>
      </c>
      <c r="I1011" s="48">
        <v>50600000</v>
      </c>
      <c r="J1011" s="48">
        <v>0</v>
      </c>
      <c r="K1011" s="48">
        <v>30082860.079999998</v>
      </c>
      <c r="L1011" s="48">
        <v>0</v>
      </c>
      <c r="M1011" s="48">
        <v>19273675.420000002</v>
      </c>
      <c r="N1011" s="48">
        <v>19273675.420000002</v>
      </c>
      <c r="O1011" s="48">
        <v>1243464.5</v>
      </c>
      <c r="P1011" s="104">
        <f t="shared" si="32"/>
        <v>0.38090267628458502</v>
      </c>
      <c r="Q1011" s="71"/>
      <c r="R1011" s="71"/>
      <c r="S1011" s="72"/>
      <c r="T1011" s="72"/>
      <c r="U1011" s="72"/>
      <c r="V1011" s="72"/>
      <c r="W1011" s="72"/>
      <c r="X1011" s="73"/>
    </row>
    <row r="1012" spans="1:24" ht="14.4" x14ac:dyDescent="0.2">
      <c r="A1012" s="107" t="s">
        <v>709</v>
      </c>
      <c r="B1012" s="107" t="s">
        <v>783</v>
      </c>
      <c r="C1012" s="98" t="str">
        <f t="shared" si="31"/>
        <v>21375800 Dirección de Bandas</v>
      </c>
      <c r="D1012" s="49" t="s">
        <v>690</v>
      </c>
      <c r="E1012" s="49" t="s">
        <v>338</v>
      </c>
      <c r="F1012" s="49" t="s">
        <v>339</v>
      </c>
      <c r="G1012" s="48">
        <v>50000000</v>
      </c>
      <c r="H1012" s="48">
        <v>50000000</v>
      </c>
      <c r="I1012" s="48">
        <v>50000000</v>
      </c>
      <c r="J1012" s="48">
        <v>0</v>
      </c>
      <c r="K1012" s="48">
        <v>30082860.079999998</v>
      </c>
      <c r="L1012" s="48">
        <v>0</v>
      </c>
      <c r="M1012" s="48">
        <v>19273675.420000002</v>
      </c>
      <c r="N1012" s="48">
        <v>19273675.420000002</v>
      </c>
      <c r="O1012" s="48">
        <v>643464.5</v>
      </c>
      <c r="P1012" s="102">
        <f t="shared" si="32"/>
        <v>0.38547350840000005</v>
      </c>
      <c r="Q1012" s="71"/>
      <c r="R1012" s="71"/>
      <c r="S1012" s="72"/>
      <c r="T1012" s="72"/>
      <c r="U1012" s="72"/>
      <c r="V1012" s="72"/>
      <c r="W1012" s="72"/>
      <c r="X1012" s="73"/>
    </row>
    <row r="1013" spans="1:24" ht="14.4" x14ac:dyDescent="0.2">
      <c r="A1013" s="107" t="s">
        <v>709</v>
      </c>
      <c r="B1013" s="107" t="s">
        <v>783</v>
      </c>
      <c r="C1013" s="98" t="str">
        <f t="shared" si="31"/>
        <v>21375800 Dirección de Bandas</v>
      </c>
      <c r="D1013" s="49" t="s">
        <v>690</v>
      </c>
      <c r="E1013" s="49" t="s">
        <v>352</v>
      </c>
      <c r="F1013" s="49" t="s">
        <v>353</v>
      </c>
      <c r="G1013" s="48">
        <v>50000000</v>
      </c>
      <c r="H1013" s="48">
        <v>50000000</v>
      </c>
      <c r="I1013" s="48">
        <v>50000000</v>
      </c>
      <c r="J1013" s="48">
        <v>0</v>
      </c>
      <c r="K1013" s="48">
        <v>30082860.079999998</v>
      </c>
      <c r="L1013" s="48">
        <v>0</v>
      </c>
      <c r="M1013" s="48">
        <v>19273675.420000002</v>
      </c>
      <c r="N1013" s="48">
        <v>19273675.420000002</v>
      </c>
      <c r="O1013" s="48">
        <v>643464.5</v>
      </c>
      <c r="P1013" s="102">
        <f t="shared" si="32"/>
        <v>0.38547350840000005</v>
      </c>
      <c r="Q1013" s="71"/>
      <c r="R1013" s="71"/>
      <c r="S1013" s="72"/>
      <c r="T1013" s="72"/>
      <c r="U1013" s="72"/>
      <c r="V1013" s="72"/>
      <c r="W1013" s="72"/>
      <c r="X1013" s="73"/>
    </row>
    <row r="1014" spans="1:24" ht="14.4" x14ac:dyDescent="0.2">
      <c r="A1014" s="107" t="s">
        <v>709</v>
      </c>
      <c r="B1014" s="107" t="s">
        <v>783</v>
      </c>
      <c r="C1014" s="98" t="str">
        <f t="shared" si="31"/>
        <v>21375800 Dirección de Bandas</v>
      </c>
      <c r="D1014" s="49" t="s">
        <v>690</v>
      </c>
      <c r="E1014" s="49" t="s">
        <v>364</v>
      </c>
      <c r="F1014" s="49" t="s">
        <v>365</v>
      </c>
      <c r="G1014" s="48">
        <v>600000</v>
      </c>
      <c r="H1014" s="48">
        <v>600000</v>
      </c>
      <c r="I1014" s="48">
        <v>600000</v>
      </c>
      <c r="J1014" s="48">
        <v>0</v>
      </c>
      <c r="K1014" s="48">
        <v>0</v>
      </c>
      <c r="L1014" s="48">
        <v>0</v>
      </c>
      <c r="M1014" s="48">
        <v>0</v>
      </c>
      <c r="N1014" s="48">
        <v>0</v>
      </c>
      <c r="O1014" s="48">
        <v>600000</v>
      </c>
      <c r="P1014" s="102">
        <f t="shared" si="32"/>
        <v>0</v>
      </c>
      <c r="Q1014" s="71"/>
      <c r="R1014" s="71"/>
      <c r="S1014" s="72"/>
      <c r="T1014" s="72"/>
      <c r="U1014" s="72"/>
      <c r="V1014" s="72"/>
      <c r="W1014" s="72"/>
      <c r="X1014" s="73"/>
    </row>
    <row r="1015" spans="1:24" ht="14.4" x14ac:dyDescent="0.2">
      <c r="A1015" s="107" t="s">
        <v>709</v>
      </c>
      <c r="B1015" s="107" t="s">
        <v>783</v>
      </c>
      <c r="C1015" s="98" t="str">
        <f t="shared" si="31"/>
        <v>21375800 Dirección de Bandas</v>
      </c>
      <c r="D1015" s="49" t="s">
        <v>690</v>
      </c>
      <c r="E1015" s="49" t="s">
        <v>368</v>
      </c>
      <c r="F1015" s="49" t="s">
        <v>369</v>
      </c>
      <c r="G1015" s="48">
        <v>600000</v>
      </c>
      <c r="H1015" s="48">
        <v>600000</v>
      </c>
      <c r="I1015" s="48">
        <v>600000</v>
      </c>
      <c r="J1015" s="48">
        <v>0</v>
      </c>
      <c r="K1015" s="48">
        <v>0</v>
      </c>
      <c r="L1015" s="48">
        <v>0</v>
      </c>
      <c r="M1015" s="48">
        <v>0</v>
      </c>
      <c r="N1015" s="48">
        <v>0</v>
      </c>
      <c r="O1015" s="48">
        <v>600000</v>
      </c>
      <c r="P1015" s="102">
        <f t="shared" si="32"/>
        <v>0</v>
      </c>
      <c r="Q1015" s="71"/>
      <c r="R1015" s="71"/>
      <c r="S1015" s="72"/>
      <c r="T1015" s="72"/>
      <c r="U1015" s="72"/>
      <c r="V1015" s="72"/>
      <c r="W1015" s="72"/>
      <c r="X1015" s="73"/>
    </row>
    <row r="1016" spans="1:24" ht="14.4" x14ac:dyDescent="0.2">
      <c r="A1016" s="66" t="s">
        <v>711</v>
      </c>
      <c r="B1016" s="66" t="s">
        <v>712</v>
      </c>
      <c r="C1016" s="98" t="str">
        <f t="shared" si="31"/>
        <v>21375801 CENTRO NACIONAL DE LA MÚSICA</v>
      </c>
      <c r="D1016" s="105" t="s">
        <v>686</v>
      </c>
      <c r="E1016" s="66" t="s">
        <v>687</v>
      </c>
      <c r="F1016" s="66" t="s">
        <v>687</v>
      </c>
      <c r="G1016" s="67">
        <v>2983156575</v>
      </c>
      <c r="H1016" s="67">
        <v>3046241097</v>
      </c>
      <c r="I1016" s="48">
        <v>2845341932.25</v>
      </c>
      <c r="J1016" s="48">
        <v>0</v>
      </c>
      <c r="K1016" s="48">
        <v>0</v>
      </c>
      <c r="L1016" s="48">
        <v>0</v>
      </c>
      <c r="M1016" s="67">
        <v>1524456202.01</v>
      </c>
      <c r="N1016" s="67">
        <v>1507469998.0999999</v>
      </c>
      <c r="O1016" s="67">
        <v>1521784894.99</v>
      </c>
      <c r="P1016" s="103">
        <f t="shared" si="32"/>
        <v>0.50043845955309163</v>
      </c>
      <c r="Q1016" s="71"/>
      <c r="R1016" s="71"/>
      <c r="S1016" s="72"/>
      <c r="T1016" s="72"/>
      <c r="U1016" s="72"/>
      <c r="V1016" s="72"/>
      <c r="W1016" s="72"/>
      <c r="X1016" s="73"/>
    </row>
    <row r="1017" spans="1:24" ht="14.4" x14ac:dyDescent="0.2">
      <c r="A1017" s="107" t="s">
        <v>711</v>
      </c>
      <c r="B1017" s="107" t="s">
        <v>712</v>
      </c>
      <c r="C1017" s="98" t="str">
        <f t="shared" si="31"/>
        <v>21375801 CENTRO NACIONAL DE LA MÚSICA</v>
      </c>
      <c r="D1017" s="49" t="s">
        <v>686</v>
      </c>
      <c r="E1017" s="49" t="s">
        <v>10</v>
      </c>
      <c r="F1017" s="49" t="s">
        <v>11</v>
      </c>
      <c r="G1017" s="48">
        <v>2458692440</v>
      </c>
      <c r="H1017" s="48">
        <v>2459024564</v>
      </c>
      <c r="I1017" s="48">
        <v>2428799988</v>
      </c>
      <c r="J1017" s="48">
        <v>0</v>
      </c>
      <c r="K1017" s="48">
        <v>0</v>
      </c>
      <c r="L1017" s="48">
        <v>0</v>
      </c>
      <c r="M1017" s="48">
        <v>1288825702.6500001</v>
      </c>
      <c r="N1017" s="48">
        <v>1288825702.6500001</v>
      </c>
      <c r="O1017" s="48">
        <v>1170198861.3499999</v>
      </c>
      <c r="P1017" s="102">
        <f t="shared" si="32"/>
        <v>0.52412071091860801</v>
      </c>
      <c r="Q1017" s="71"/>
      <c r="R1017" s="71"/>
      <c r="S1017" s="72"/>
      <c r="T1017" s="72"/>
      <c r="U1017" s="72"/>
      <c r="V1017" s="72"/>
      <c r="W1017" s="72"/>
      <c r="X1017" s="73"/>
    </row>
    <row r="1018" spans="1:24" ht="14.4" x14ac:dyDescent="0.2">
      <c r="A1018" s="107" t="s">
        <v>711</v>
      </c>
      <c r="B1018" s="107" t="s">
        <v>712</v>
      </c>
      <c r="C1018" s="98" t="str">
        <f t="shared" si="31"/>
        <v>21375801 CENTRO NACIONAL DE LA MÚSICA</v>
      </c>
      <c r="D1018" s="49" t="s">
        <v>686</v>
      </c>
      <c r="E1018" s="49" t="s">
        <v>12</v>
      </c>
      <c r="F1018" s="49" t="s">
        <v>13</v>
      </c>
      <c r="G1018" s="48">
        <v>1217425824</v>
      </c>
      <c r="H1018" s="48">
        <v>1277930775</v>
      </c>
      <c r="I1018" s="48">
        <v>1254018681</v>
      </c>
      <c r="J1018" s="48">
        <v>0</v>
      </c>
      <c r="K1018" s="48">
        <v>0</v>
      </c>
      <c r="L1018" s="48">
        <v>0</v>
      </c>
      <c r="M1018" s="48">
        <v>665419209.70000005</v>
      </c>
      <c r="N1018" s="48">
        <v>665419209.70000005</v>
      </c>
      <c r="O1018" s="48">
        <v>612511565.29999995</v>
      </c>
      <c r="P1018" s="102">
        <f t="shared" si="32"/>
        <v>0.52070051267057094</v>
      </c>
      <c r="Q1018" s="71"/>
      <c r="R1018" s="71"/>
      <c r="S1018" s="72"/>
      <c r="T1018" s="72"/>
      <c r="U1018" s="72"/>
      <c r="V1018" s="72"/>
      <c r="W1018" s="72"/>
      <c r="X1018" s="73"/>
    </row>
    <row r="1019" spans="1:24" ht="14.4" x14ac:dyDescent="0.2">
      <c r="A1019" s="107" t="s">
        <v>711</v>
      </c>
      <c r="B1019" s="107" t="s">
        <v>712</v>
      </c>
      <c r="C1019" s="98" t="str">
        <f t="shared" si="31"/>
        <v>21375801 CENTRO NACIONAL DE LA MÚSICA</v>
      </c>
      <c r="D1019" s="49" t="s">
        <v>686</v>
      </c>
      <c r="E1019" s="49" t="s">
        <v>14</v>
      </c>
      <c r="F1019" s="49" t="s">
        <v>15</v>
      </c>
      <c r="G1019" s="48">
        <v>1185425824</v>
      </c>
      <c r="H1019" s="48">
        <v>1245930775</v>
      </c>
      <c r="I1019" s="48">
        <v>1231018681</v>
      </c>
      <c r="J1019" s="48">
        <v>0</v>
      </c>
      <c r="K1019" s="48">
        <v>0</v>
      </c>
      <c r="L1019" s="48">
        <v>0</v>
      </c>
      <c r="M1019" s="48">
        <v>662721769.70000005</v>
      </c>
      <c r="N1019" s="48">
        <v>662721769.70000005</v>
      </c>
      <c r="O1019" s="48">
        <v>583209005.29999995</v>
      </c>
      <c r="P1019" s="102">
        <f t="shared" si="32"/>
        <v>0.53190898162058808</v>
      </c>
      <c r="Q1019" s="71"/>
      <c r="R1019" s="71"/>
      <c r="S1019" s="72"/>
      <c r="T1019" s="72"/>
      <c r="U1019" s="72"/>
      <c r="V1019" s="72"/>
      <c r="W1019" s="72"/>
      <c r="X1019" s="73"/>
    </row>
    <row r="1020" spans="1:24" ht="14.4" x14ac:dyDescent="0.2">
      <c r="A1020" s="107" t="s">
        <v>711</v>
      </c>
      <c r="B1020" s="107" t="s">
        <v>712</v>
      </c>
      <c r="C1020" s="98" t="str">
        <f t="shared" si="31"/>
        <v>21375801 CENTRO NACIONAL DE LA MÚSICA</v>
      </c>
      <c r="D1020" s="49" t="s">
        <v>686</v>
      </c>
      <c r="E1020" s="49" t="s">
        <v>18</v>
      </c>
      <c r="F1020" s="49" t="s">
        <v>19</v>
      </c>
      <c r="G1020" s="48">
        <v>32000000</v>
      </c>
      <c r="H1020" s="48">
        <v>32000000</v>
      </c>
      <c r="I1020" s="48">
        <v>23000000</v>
      </c>
      <c r="J1020" s="48">
        <v>0</v>
      </c>
      <c r="K1020" s="48">
        <v>0</v>
      </c>
      <c r="L1020" s="48">
        <v>0</v>
      </c>
      <c r="M1020" s="48">
        <v>2697440</v>
      </c>
      <c r="N1020" s="48">
        <v>2697440</v>
      </c>
      <c r="O1020" s="48">
        <v>29302560</v>
      </c>
      <c r="P1020" s="102">
        <f t="shared" si="32"/>
        <v>8.4294999999999995E-2</v>
      </c>
      <c r="Q1020" s="71"/>
      <c r="R1020" s="71"/>
      <c r="S1020" s="72"/>
      <c r="T1020" s="72"/>
      <c r="U1020" s="72"/>
      <c r="V1020" s="72"/>
      <c r="W1020" s="72"/>
      <c r="X1020" s="73"/>
    </row>
    <row r="1021" spans="1:24" ht="14.4" x14ac:dyDescent="0.2">
      <c r="A1021" s="107" t="s">
        <v>711</v>
      </c>
      <c r="B1021" s="107" t="s">
        <v>712</v>
      </c>
      <c r="C1021" s="98" t="str">
        <f t="shared" si="31"/>
        <v>21375801 CENTRO NACIONAL DE LA MÚSICA</v>
      </c>
      <c r="D1021" s="49" t="s">
        <v>686</v>
      </c>
      <c r="E1021" s="49" t="s">
        <v>20</v>
      </c>
      <c r="F1021" s="49" t="s">
        <v>21</v>
      </c>
      <c r="G1021" s="48">
        <v>10100000</v>
      </c>
      <c r="H1021" s="48">
        <v>10432124</v>
      </c>
      <c r="I1021" s="48">
        <v>10432124</v>
      </c>
      <c r="J1021" s="48">
        <v>0</v>
      </c>
      <c r="K1021" s="48">
        <v>0</v>
      </c>
      <c r="L1021" s="48">
        <v>0</v>
      </c>
      <c r="M1021" s="48">
        <v>5793090.1500000004</v>
      </c>
      <c r="N1021" s="48">
        <v>5793090.1500000004</v>
      </c>
      <c r="O1021" s="48">
        <v>4639033.8499999996</v>
      </c>
      <c r="P1021" s="102">
        <f t="shared" si="32"/>
        <v>0.55531262377632784</v>
      </c>
      <c r="Q1021" s="71"/>
      <c r="R1021" s="71"/>
      <c r="S1021" s="72"/>
      <c r="T1021" s="72"/>
      <c r="U1021" s="72"/>
      <c r="V1021" s="72"/>
      <c r="W1021" s="72"/>
      <c r="X1021" s="73"/>
    </row>
    <row r="1022" spans="1:24" ht="14.4" x14ac:dyDescent="0.2">
      <c r="A1022" s="107" t="s">
        <v>711</v>
      </c>
      <c r="B1022" s="107" t="s">
        <v>712</v>
      </c>
      <c r="C1022" s="98" t="str">
        <f t="shared" si="31"/>
        <v>21375801 CENTRO NACIONAL DE LA MÚSICA</v>
      </c>
      <c r="D1022" s="49" t="s">
        <v>686</v>
      </c>
      <c r="E1022" s="49" t="s">
        <v>22</v>
      </c>
      <c r="F1022" s="49" t="s">
        <v>23</v>
      </c>
      <c r="G1022" s="48">
        <v>10100000</v>
      </c>
      <c r="H1022" s="48">
        <v>10432124</v>
      </c>
      <c r="I1022" s="48">
        <v>10432124</v>
      </c>
      <c r="J1022" s="48">
        <v>0</v>
      </c>
      <c r="K1022" s="48">
        <v>0</v>
      </c>
      <c r="L1022" s="48">
        <v>0</v>
      </c>
      <c r="M1022" s="48">
        <v>5793090.1500000004</v>
      </c>
      <c r="N1022" s="48">
        <v>5793090.1500000004</v>
      </c>
      <c r="O1022" s="48">
        <v>4639033.8499999996</v>
      </c>
      <c r="P1022" s="102">
        <f t="shared" si="32"/>
        <v>0.55531262377632784</v>
      </c>
      <c r="Q1022" s="71"/>
      <c r="R1022" s="71"/>
      <c r="S1022" s="72"/>
      <c r="T1022" s="72"/>
      <c r="U1022" s="72"/>
      <c r="V1022" s="72"/>
      <c r="W1022" s="72"/>
      <c r="X1022" s="73"/>
    </row>
    <row r="1023" spans="1:24" ht="14.4" x14ac:dyDescent="0.2">
      <c r="A1023" s="107" t="s">
        <v>711</v>
      </c>
      <c r="B1023" s="107" t="s">
        <v>712</v>
      </c>
      <c r="C1023" s="98" t="str">
        <f t="shared" si="31"/>
        <v>21375801 CENTRO NACIONAL DE LA MÚSICA</v>
      </c>
      <c r="D1023" s="49" t="s">
        <v>686</v>
      </c>
      <c r="E1023" s="49" t="s">
        <v>26</v>
      </c>
      <c r="F1023" s="49" t="s">
        <v>27</v>
      </c>
      <c r="G1023" s="48">
        <v>844862950</v>
      </c>
      <c r="H1023" s="48">
        <v>784357999</v>
      </c>
      <c r="I1023" s="48">
        <v>780999794</v>
      </c>
      <c r="J1023" s="48">
        <v>0</v>
      </c>
      <c r="K1023" s="48">
        <v>0</v>
      </c>
      <c r="L1023" s="48">
        <v>0</v>
      </c>
      <c r="M1023" s="48">
        <v>403210331.67000002</v>
      </c>
      <c r="N1023" s="48">
        <v>403210331.67000002</v>
      </c>
      <c r="O1023" s="48">
        <v>381147667.32999998</v>
      </c>
      <c r="P1023" s="102">
        <f t="shared" si="32"/>
        <v>0.51406415461315391</v>
      </c>
      <c r="Q1023" s="71"/>
      <c r="R1023" s="71"/>
      <c r="S1023" s="72"/>
      <c r="T1023" s="72"/>
      <c r="U1023" s="72"/>
      <c r="V1023" s="72"/>
      <c r="W1023" s="72"/>
      <c r="X1023" s="73"/>
    </row>
    <row r="1024" spans="1:24" ht="14.4" x14ac:dyDescent="0.2">
      <c r="A1024" s="107" t="s">
        <v>711</v>
      </c>
      <c r="B1024" s="107" t="s">
        <v>712</v>
      </c>
      <c r="C1024" s="98" t="str">
        <f t="shared" si="31"/>
        <v>21375801 CENTRO NACIONAL DE LA MÚSICA</v>
      </c>
      <c r="D1024" s="49" t="s">
        <v>686</v>
      </c>
      <c r="E1024" s="49" t="s">
        <v>28</v>
      </c>
      <c r="F1024" s="49" t="s">
        <v>29</v>
      </c>
      <c r="G1024" s="48">
        <v>320900000</v>
      </c>
      <c r="H1024" s="48">
        <v>312558518</v>
      </c>
      <c r="I1024" s="48">
        <v>310451412</v>
      </c>
      <c r="J1024" s="48">
        <v>0</v>
      </c>
      <c r="K1024" s="48">
        <v>0</v>
      </c>
      <c r="L1024" s="48">
        <v>0</v>
      </c>
      <c r="M1024" s="48">
        <v>176709127.09999999</v>
      </c>
      <c r="N1024" s="48">
        <v>176709127.09999999</v>
      </c>
      <c r="O1024" s="48">
        <v>135849390.90000001</v>
      </c>
      <c r="P1024" s="102">
        <f t="shared" si="32"/>
        <v>0.56536333813817219</v>
      </c>
      <c r="Q1024" s="71"/>
      <c r="R1024" s="71"/>
      <c r="S1024" s="72"/>
      <c r="T1024" s="72"/>
      <c r="U1024" s="72"/>
      <c r="V1024" s="72"/>
      <c r="W1024" s="72"/>
      <c r="X1024" s="73"/>
    </row>
    <row r="1025" spans="1:24" ht="14.4" x14ac:dyDescent="0.2">
      <c r="A1025" s="107" t="s">
        <v>711</v>
      </c>
      <c r="B1025" s="107" t="s">
        <v>712</v>
      </c>
      <c r="C1025" s="98" t="str">
        <f t="shared" si="31"/>
        <v>21375801 CENTRO NACIONAL DE LA MÚSICA</v>
      </c>
      <c r="D1025" s="49" t="s">
        <v>686</v>
      </c>
      <c r="E1025" s="49" t="s">
        <v>30</v>
      </c>
      <c r="F1025" s="49" t="s">
        <v>31</v>
      </c>
      <c r="G1025" s="48">
        <v>82727670</v>
      </c>
      <c r="H1025" s="48">
        <v>82727670</v>
      </c>
      <c r="I1025" s="48">
        <v>82727670</v>
      </c>
      <c r="J1025" s="48">
        <v>0</v>
      </c>
      <c r="K1025" s="48">
        <v>0</v>
      </c>
      <c r="L1025" s="48">
        <v>0</v>
      </c>
      <c r="M1025" s="48">
        <v>48852923.049999997</v>
      </c>
      <c r="N1025" s="48">
        <v>48852923.049999997</v>
      </c>
      <c r="O1025" s="48">
        <v>33874746.950000003</v>
      </c>
      <c r="P1025" s="102">
        <f t="shared" si="32"/>
        <v>0.59052700323845697</v>
      </c>
      <c r="Q1025" s="71"/>
      <c r="R1025" s="71"/>
      <c r="S1025" s="72"/>
      <c r="T1025" s="72"/>
      <c r="U1025" s="72"/>
      <c r="V1025" s="72"/>
      <c r="W1025" s="72"/>
      <c r="X1025" s="73"/>
    </row>
    <row r="1026" spans="1:24" ht="14.4" x14ac:dyDescent="0.2">
      <c r="A1026" s="107" t="s">
        <v>711</v>
      </c>
      <c r="B1026" s="107" t="s">
        <v>712</v>
      </c>
      <c r="C1026" s="98" t="str">
        <f t="shared" si="31"/>
        <v>21375801 CENTRO NACIONAL DE LA MÚSICA</v>
      </c>
      <c r="D1026" s="49" t="s">
        <v>686</v>
      </c>
      <c r="E1026" s="49" t="s">
        <v>32</v>
      </c>
      <c r="F1026" s="49" t="s">
        <v>33</v>
      </c>
      <c r="G1026" s="48">
        <v>159304558</v>
      </c>
      <c r="H1026" s="48">
        <v>159304558</v>
      </c>
      <c r="I1026" s="48">
        <v>158053459</v>
      </c>
      <c r="J1026" s="48">
        <v>0</v>
      </c>
      <c r="K1026" s="48">
        <v>0</v>
      </c>
      <c r="L1026" s="48">
        <v>0</v>
      </c>
      <c r="M1026" s="48">
        <v>307776.67</v>
      </c>
      <c r="N1026" s="48">
        <v>307776.67</v>
      </c>
      <c r="O1026" s="48">
        <v>158996781.33000001</v>
      </c>
      <c r="P1026" s="102">
        <f t="shared" si="32"/>
        <v>1.9320016568515257E-3</v>
      </c>
      <c r="Q1026" s="71"/>
      <c r="R1026" s="71"/>
      <c r="S1026" s="72"/>
      <c r="T1026" s="72"/>
      <c r="U1026" s="72"/>
      <c r="V1026" s="72"/>
      <c r="W1026" s="72"/>
      <c r="X1026" s="73"/>
    </row>
    <row r="1027" spans="1:24" ht="14.4" x14ac:dyDescent="0.2">
      <c r="A1027" s="107" t="s">
        <v>711</v>
      </c>
      <c r="B1027" s="107" t="s">
        <v>712</v>
      </c>
      <c r="C1027" s="98" t="str">
        <f t="shared" si="31"/>
        <v>21375801 CENTRO NACIONAL DE LA MÚSICA</v>
      </c>
      <c r="D1027" s="49" t="s">
        <v>686</v>
      </c>
      <c r="E1027" s="49" t="s">
        <v>34</v>
      </c>
      <c r="F1027" s="49" t="s">
        <v>35</v>
      </c>
      <c r="G1027" s="48">
        <v>188230722</v>
      </c>
      <c r="H1027" s="48">
        <v>135767253</v>
      </c>
      <c r="I1027" s="48">
        <v>135767253</v>
      </c>
      <c r="J1027" s="48">
        <v>0</v>
      </c>
      <c r="K1027" s="48">
        <v>0</v>
      </c>
      <c r="L1027" s="48">
        <v>0</v>
      </c>
      <c r="M1027" s="48">
        <v>122972497.59999999</v>
      </c>
      <c r="N1027" s="48">
        <v>122972497.59999999</v>
      </c>
      <c r="O1027" s="48">
        <v>12794755.4</v>
      </c>
      <c r="P1027" s="102">
        <f t="shared" si="32"/>
        <v>0.90575963557279893</v>
      </c>
      <c r="Q1027" s="71"/>
      <c r="R1027" s="71"/>
      <c r="S1027" s="72"/>
      <c r="T1027" s="72"/>
      <c r="U1027" s="72"/>
      <c r="V1027" s="72"/>
      <c r="W1027" s="72"/>
      <c r="X1027" s="73"/>
    </row>
    <row r="1028" spans="1:24" ht="14.4" x14ac:dyDescent="0.2">
      <c r="A1028" s="107" t="s">
        <v>711</v>
      </c>
      <c r="B1028" s="107" t="s">
        <v>712</v>
      </c>
      <c r="C1028" s="98" t="str">
        <f t="shared" si="31"/>
        <v>21375801 CENTRO NACIONAL DE LA MÚSICA</v>
      </c>
      <c r="D1028" s="49" t="s">
        <v>686</v>
      </c>
      <c r="E1028" s="49" t="s">
        <v>36</v>
      </c>
      <c r="F1028" s="49" t="s">
        <v>37</v>
      </c>
      <c r="G1028" s="48">
        <v>93700000</v>
      </c>
      <c r="H1028" s="48">
        <v>94000000</v>
      </c>
      <c r="I1028" s="48">
        <v>94000000</v>
      </c>
      <c r="J1028" s="48">
        <v>0</v>
      </c>
      <c r="K1028" s="48">
        <v>0</v>
      </c>
      <c r="L1028" s="48">
        <v>0</v>
      </c>
      <c r="M1028" s="48">
        <v>54368007.25</v>
      </c>
      <c r="N1028" s="48">
        <v>54368007.25</v>
      </c>
      <c r="O1028" s="48">
        <v>39631992.75</v>
      </c>
      <c r="P1028" s="102">
        <f t="shared" si="32"/>
        <v>0.57838305585106387</v>
      </c>
      <c r="Q1028" s="71"/>
      <c r="R1028" s="71"/>
      <c r="S1028" s="72"/>
      <c r="T1028" s="72"/>
      <c r="U1028" s="72"/>
      <c r="V1028" s="72"/>
      <c r="W1028" s="72"/>
      <c r="X1028" s="73"/>
    </row>
    <row r="1029" spans="1:24" ht="14.4" x14ac:dyDescent="0.2">
      <c r="A1029" s="107" t="s">
        <v>711</v>
      </c>
      <c r="B1029" s="107" t="s">
        <v>712</v>
      </c>
      <c r="C1029" s="98" t="str">
        <f t="shared" si="31"/>
        <v>21375801 CENTRO NACIONAL DE LA MÚSICA</v>
      </c>
      <c r="D1029" s="49" t="s">
        <v>686</v>
      </c>
      <c r="E1029" s="49" t="s">
        <v>38</v>
      </c>
      <c r="F1029" s="49" t="s">
        <v>39</v>
      </c>
      <c r="G1029" s="48">
        <v>186525711</v>
      </c>
      <c r="H1029" s="48">
        <v>186525711</v>
      </c>
      <c r="I1029" s="48">
        <v>185061339</v>
      </c>
      <c r="J1029" s="48">
        <v>0</v>
      </c>
      <c r="K1029" s="48">
        <v>0</v>
      </c>
      <c r="L1029" s="48">
        <v>0</v>
      </c>
      <c r="M1029" s="48">
        <v>104441327</v>
      </c>
      <c r="N1029" s="48">
        <v>104441327</v>
      </c>
      <c r="O1029" s="48">
        <v>82084384</v>
      </c>
      <c r="P1029" s="102">
        <f t="shared" si="32"/>
        <v>0.55992992301206135</v>
      </c>
      <c r="Q1029" s="71"/>
      <c r="R1029" s="71"/>
      <c r="S1029" s="72"/>
      <c r="T1029" s="72"/>
      <c r="U1029" s="72"/>
      <c r="V1029" s="72"/>
      <c r="W1029" s="72"/>
      <c r="X1029" s="73"/>
    </row>
    <row r="1030" spans="1:24" ht="14.4" x14ac:dyDescent="0.2">
      <c r="A1030" s="107" t="s">
        <v>711</v>
      </c>
      <c r="B1030" s="107" t="s">
        <v>712</v>
      </c>
      <c r="C1030" s="98" t="str">
        <f t="shared" ref="C1030:C1093" si="33">+CONCATENATE(A1030," ",B1030)</f>
        <v>21375801 CENTRO NACIONAL DE LA MÚSICA</v>
      </c>
      <c r="D1030" s="49" t="s">
        <v>686</v>
      </c>
      <c r="E1030" s="49" t="s">
        <v>53</v>
      </c>
      <c r="F1030" s="49" t="s">
        <v>41</v>
      </c>
      <c r="G1030" s="48">
        <v>176960290</v>
      </c>
      <c r="H1030" s="48">
        <v>176960290</v>
      </c>
      <c r="I1030" s="48">
        <v>175571014</v>
      </c>
      <c r="J1030" s="48">
        <v>0</v>
      </c>
      <c r="K1030" s="48">
        <v>0</v>
      </c>
      <c r="L1030" s="48">
        <v>0</v>
      </c>
      <c r="M1030" s="48">
        <v>99088532</v>
      </c>
      <c r="N1030" s="48">
        <v>99088532</v>
      </c>
      <c r="O1030" s="48">
        <v>77871758</v>
      </c>
      <c r="P1030" s="102">
        <f t="shared" ref="P1030:P1093" si="34">+IFERROR(M1030/H1030,0)</f>
        <v>0.55994783914515511</v>
      </c>
      <c r="Q1030" s="71"/>
      <c r="R1030" s="71"/>
      <c r="S1030" s="72"/>
      <c r="T1030" s="72"/>
      <c r="U1030" s="72"/>
      <c r="V1030" s="72"/>
      <c r="W1030" s="72"/>
      <c r="X1030" s="73"/>
    </row>
    <row r="1031" spans="1:24" ht="14.4" x14ac:dyDescent="0.2">
      <c r="A1031" s="107" t="s">
        <v>711</v>
      </c>
      <c r="B1031" s="107" t="s">
        <v>712</v>
      </c>
      <c r="C1031" s="98" t="str">
        <f t="shared" si="33"/>
        <v>21375801 CENTRO NACIONAL DE LA MÚSICA</v>
      </c>
      <c r="D1031" s="49" t="s">
        <v>686</v>
      </c>
      <c r="E1031" s="49" t="s">
        <v>74</v>
      </c>
      <c r="F1031" s="49" t="s">
        <v>62</v>
      </c>
      <c r="G1031" s="48">
        <v>9565421</v>
      </c>
      <c r="H1031" s="48">
        <v>9565421</v>
      </c>
      <c r="I1031" s="48">
        <v>9490325</v>
      </c>
      <c r="J1031" s="48">
        <v>0</v>
      </c>
      <c r="K1031" s="48">
        <v>0</v>
      </c>
      <c r="L1031" s="48">
        <v>0</v>
      </c>
      <c r="M1031" s="48">
        <v>5352795</v>
      </c>
      <c r="N1031" s="48">
        <v>5352795</v>
      </c>
      <c r="O1031" s="48">
        <v>4212626</v>
      </c>
      <c r="P1031" s="102">
        <f t="shared" si="34"/>
        <v>0.55959847454701683</v>
      </c>
      <c r="Q1031" s="71"/>
      <c r="R1031" s="71"/>
      <c r="S1031" s="72"/>
      <c r="T1031" s="72"/>
      <c r="U1031" s="72"/>
      <c r="V1031" s="72"/>
      <c r="W1031" s="72"/>
      <c r="X1031" s="73"/>
    </row>
    <row r="1032" spans="1:24" ht="14.4" x14ac:dyDescent="0.2">
      <c r="A1032" s="107" t="s">
        <v>711</v>
      </c>
      <c r="B1032" s="107" t="s">
        <v>712</v>
      </c>
      <c r="C1032" s="98" t="str">
        <f t="shared" si="33"/>
        <v>21375801 CENTRO NACIONAL DE LA MÚSICA</v>
      </c>
      <c r="D1032" s="49" t="s">
        <v>686</v>
      </c>
      <c r="E1032" s="49" t="s">
        <v>83</v>
      </c>
      <c r="F1032" s="49" t="s">
        <v>84</v>
      </c>
      <c r="G1032" s="48">
        <v>199777955</v>
      </c>
      <c r="H1032" s="48">
        <v>199777955</v>
      </c>
      <c r="I1032" s="48">
        <v>198288050</v>
      </c>
      <c r="J1032" s="48">
        <v>0</v>
      </c>
      <c r="K1032" s="48">
        <v>0</v>
      </c>
      <c r="L1032" s="48">
        <v>0</v>
      </c>
      <c r="M1032" s="48">
        <v>109961744.13</v>
      </c>
      <c r="N1032" s="48">
        <v>109961744.13</v>
      </c>
      <c r="O1032" s="48">
        <v>89816210.870000005</v>
      </c>
      <c r="P1032" s="102">
        <f t="shared" si="34"/>
        <v>0.55041981048409472</v>
      </c>
      <c r="Q1032" s="71"/>
      <c r="R1032" s="71"/>
      <c r="S1032" s="72"/>
      <c r="T1032" s="72"/>
      <c r="U1032" s="72"/>
      <c r="V1032" s="72"/>
      <c r="W1032" s="72"/>
      <c r="X1032" s="73"/>
    </row>
    <row r="1033" spans="1:24" ht="14.4" x14ac:dyDescent="0.2">
      <c r="A1033" s="107" t="s">
        <v>711</v>
      </c>
      <c r="B1033" s="107" t="s">
        <v>712</v>
      </c>
      <c r="C1033" s="98" t="str">
        <f t="shared" si="33"/>
        <v>21375801 CENTRO NACIONAL DE LA MÚSICA</v>
      </c>
      <c r="D1033" s="49" t="s">
        <v>686</v>
      </c>
      <c r="E1033" s="49" t="s">
        <v>98</v>
      </c>
      <c r="F1033" s="49" t="s">
        <v>86</v>
      </c>
      <c r="G1033" s="48">
        <v>103689165</v>
      </c>
      <c r="H1033" s="48">
        <v>103689165</v>
      </c>
      <c r="I1033" s="48">
        <v>102875124</v>
      </c>
      <c r="J1033" s="48">
        <v>0</v>
      </c>
      <c r="K1033" s="48">
        <v>0</v>
      </c>
      <c r="L1033" s="48">
        <v>0</v>
      </c>
      <c r="M1033" s="48">
        <v>58034705</v>
      </c>
      <c r="N1033" s="48">
        <v>58034705</v>
      </c>
      <c r="O1033" s="48">
        <v>45654460</v>
      </c>
      <c r="P1033" s="102">
        <f t="shared" si="34"/>
        <v>0.55969883642133678</v>
      </c>
      <c r="Q1033" s="71"/>
      <c r="R1033" s="71"/>
      <c r="S1033" s="72"/>
      <c r="T1033" s="72"/>
      <c r="U1033" s="72"/>
      <c r="V1033" s="72"/>
      <c r="W1033" s="72"/>
      <c r="X1033" s="73"/>
    </row>
    <row r="1034" spans="1:24" ht="14.4" x14ac:dyDescent="0.2">
      <c r="A1034" s="107" t="s">
        <v>711</v>
      </c>
      <c r="B1034" s="107" t="s">
        <v>712</v>
      </c>
      <c r="C1034" s="98" t="str">
        <f t="shared" si="33"/>
        <v>21375801 CENTRO NACIONAL DE LA MÚSICA</v>
      </c>
      <c r="D1034" s="49" t="s">
        <v>686</v>
      </c>
      <c r="E1034" s="49" t="s">
        <v>119</v>
      </c>
      <c r="F1034" s="49" t="s">
        <v>107</v>
      </c>
      <c r="G1034" s="48">
        <v>57392527</v>
      </c>
      <c r="H1034" s="48">
        <v>57392527</v>
      </c>
      <c r="I1034" s="48">
        <v>56941951</v>
      </c>
      <c r="J1034" s="48">
        <v>0</v>
      </c>
      <c r="K1034" s="48">
        <v>0</v>
      </c>
      <c r="L1034" s="48">
        <v>0</v>
      </c>
      <c r="M1034" s="48">
        <v>32116873</v>
      </c>
      <c r="N1034" s="48">
        <v>32116873</v>
      </c>
      <c r="O1034" s="48">
        <v>25275654</v>
      </c>
      <c r="P1034" s="102">
        <f t="shared" si="34"/>
        <v>0.55960025945538172</v>
      </c>
      <c r="Q1034" s="71"/>
      <c r="R1034" s="71"/>
      <c r="S1034" s="72"/>
      <c r="T1034" s="72"/>
      <c r="U1034" s="72"/>
      <c r="V1034" s="72"/>
      <c r="W1034" s="72"/>
      <c r="X1034" s="73"/>
    </row>
    <row r="1035" spans="1:24" ht="14.4" x14ac:dyDescent="0.2">
      <c r="A1035" s="107" t="s">
        <v>711</v>
      </c>
      <c r="B1035" s="107" t="s">
        <v>712</v>
      </c>
      <c r="C1035" s="98" t="str">
        <f t="shared" si="33"/>
        <v>21375801 CENTRO NACIONAL DE LA MÚSICA</v>
      </c>
      <c r="D1035" s="49" t="s">
        <v>686</v>
      </c>
      <c r="E1035" s="49" t="s">
        <v>140</v>
      </c>
      <c r="F1035" s="49" t="s">
        <v>128</v>
      </c>
      <c r="G1035" s="48">
        <v>28696263</v>
      </c>
      <c r="H1035" s="48">
        <v>28696263</v>
      </c>
      <c r="I1035" s="48">
        <v>28470975</v>
      </c>
      <c r="J1035" s="48">
        <v>0</v>
      </c>
      <c r="K1035" s="48">
        <v>0</v>
      </c>
      <c r="L1035" s="48">
        <v>0</v>
      </c>
      <c r="M1035" s="48">
        <v>16058446</v>
      </c>
      <c r="N1035" s="48">
        <v>16058446</v>
      </c>
      <c r="O1035" s="48">
        <v>12637817</v>
      </c>
      <c r="P1035" s="102">
        <f t="shared" si="34"/>
        <v>0.55960060025934388</v>
      </c>
      <c r="Q1035" s="71"/>
      <c r="R1035" s="71"/>
      <c r="S1035" s="72"/>
      <c r="T1035" s="72"/>
      <c r="U1035" s="72"/>
      <c r="V1035" s="72"/>
      <c r="W1035" s="72"/>
      <c r="X1035" s="73"/>
    </row>
    <row r="1036" spans="1:24" ht="14.4" x14ac:dyDescent="0.2">
      <c r="A1036" s="107" t="s">
        <v>711</v>
      </c>
      <c r="B1036" s="107" t="s">
        <v>712</v>
      </c>
      <c r="C1036" s="98" t="str">
        <f t="shared" si="33"/>
        <v>21375801 CENTRO NACIONAL DE LA MÚSICA</v>
      </c>
      <c r="D1036" s="49" t="s">
        <v>686</v>
      </c>
      <c r="E1036" s="49" t="s">
        <v>156</v>
      </c>
      <c r="F1036" s="49" t="s">
        <v>149</v>
      </c>
      <c r="G1036" s="48">
        <v>10000000</v>
      </c>
      <c r="H1036" s="48">
        <v>10000000</v>
      </c>
      <c r="I1036" s="48">
        <v>10000000</v>
      </c>
      <c r="J1036" s="48">
        <v>0</v>
      </c>
      <c r="K1036" s="48">
        <v>0</v>
      </c>
      <c r="L1036" s="48">
        <v>0</v>
      </c>
      <c r="M1036" s="48">
        <v>3751720.13</v>
      </c>
      <c r="N1036" s="48">
        <v>3751720.13</v>
      </c>
      <c r="O1036" s="48">
        <v>6248279.8700000001</v>
      </c>
      <c r="P1036" s="102">
        <f t="shared" si="34"/>
        <v>0.37517201299999997</v>
      </c>
      <c r="Q1036" s="71"/>
      <c r="R1036" s="71"/>
      <c r="S1036" s="72"/>
      <c r="T1036" s="72"/>
      <c r="U1036" s="72"/>
      <c r="V1036" s="72"/>
      <c r="W1036" s="72"/>
      <c r="X1036" s="73"/>
    </row>
    <row r="1037" spans="1:24" ht="14.4" x14ac:dyDescent="0.2">
      <c r="A1037" s="107" t="s">
        <v>711</v>
      </c>
      <c r="B1037" s="107" t="s">
        <v>712</v>
      </c>
      <c r="C1037" s="98" t="str">
        <f t="shared" si="33"/>
        <v>21375801 CENTRO NACIONAL DE LA MÚSICA</v>
      </c>
      <c r="D1037" s="49" t="s">
        <v>686</v>
      </c>
      <c r="E1037" s="49" t="s">
        <v>166</v>
      </c>
      <c r="F1037" s="49" t="s">
        <v>167</v>
      </c>
      <c r="G1037" s="48">
        <v>369354401</v>
      </c>
      <c r="H1037" s="48">
        <v>433264401</v>
      </c>
      <c r="I1037" s="48">
        <v>274407327.89999998</v>
      </c>
      <c r="J1037" s="48">
        <v>0</v>
      </c>
      <c r="K1037" s="48">
        <v>0</v>
      </c>
      <c r="L1037" s="48">
        <v>0</v>
      </c>
      <c r="M1037" s="48">
        <v>169374152.46000001</v>
      </c>
      <c r="N1037" s="48">
        <v>154434581.11000001</v>
      </c>
      <c r="O1037" s="48">
        <v>263890248.53999999</v>
      </c>
      <c r="P1037" s="102">
        <f t="shared" si="34"/>
        <v>0.3909256150957115</v>
      </c>
      <c r="Q1037" s="71"/>
      <c r="R1037" s="71"/>
      <c r="S1037" s="72"/>
      <c r="T1037" s="72"/>
      <c r="U1037" s="72"/>
      <c r="V1037" s="72"/>
      <c r="W1037" s="72"/>
      <c r="X1037" s="73"/>
    </row>
    <row r="1038" spans="1:24" ht="14.4" x14ac:dyDescent="0.2">
      <c r="A1038" s="107" t="s">
        <v>711</v>
      </c>
      <c r="B1038" s="107" t="s">
        <v>712</v>
      </c>
      <c r="C1038" s="98" t="str">
        <f t="shared" si="33"/>
        <v>21375801 CENTRO NACIONAL DE LA MÚSICA</v>
      </c>
      <c r="D1038" s="49" t="s">
        <v>686</v>
      </c>
      <c r="E1038" s="49" t="s">
        <v>168</v>
      </c>
      <c r="F1038" s="49" t="s">
        <v>169</v>
      </c>
      <c r="G1038" s="48">
        <v>24460508</v>
      </c>
      <c r="H1038" s="48">
        <v>24460508</v>
      </c>
      <c r="I1038" s="48">
        <v>16483928.5</v>
      </c>
      <c r="J1038" s="48">
        <v>0</v>
      </c>
      <c r="K1038" s="48">
        <v>0</v>
      </c>
      <c r="L1038" s="48">
        <v>0</v>
      </c>
      <c r="M1038" s="48">
        <v>9507088.8499999996</v>
      </c>
      <c r="N1038" s="48">
        <v>8501603.9700000007</v>
      </c>
      <c r="O1038" s="48">
        <v>14953419.15</v>
      </c>
      <c r="P1038" s="102">
        <f t="shared" si="34"/>
        <v>0.38867094869820362</v>
      </c>
      <c r="Q1038" s="71"/>
      <c r="R1038" s="71"/>
      <c r="S1038" s="72"/>
      <c r="T1038" s="72"/>
      <c r="U1038" s="72"/>
      <c r="V1038" s="72"/>
      <c r="W1038" s="72"/>
      <c r="X1038" s="73"/>
    </row>
    <row r="1039" spans="1:24" ht="14.4" x14ac:dyDescent="0.2">
      <c r="A1039" s="107" t="s">
        <v>711</v>
      </c>
      <c r="B1039" s="107" t="s">
        <v>712</v>
      </c>
      <c r="C1039" s="98" t="str">
        <f t="shared" si="33"/>
        <v>21375801 CENTRO NACIONAL DE LA MÚSICA</v>
      </c>
      <c r="D1039" s="49" t="s">
        <v>686</v>
      </c>
      <c r="E1039" s="49" t="s">
        <v>174</v>
      </c>
      <c r="F1039" s="49" t="s">
        <v>175</v>
      </c>
      <c r="G1039" s="48">
        <v>24460508</v>
      </c>
      <c r="H1039" s="48">
        <v>24460508</v>
      </c>
      <c r="I1039" s="48">
        <v>16483928.5</v>
      </c>
      <c r="J1039" s="48">
        <v>0</v>
      </c>
      <c r="K1039" s="48">
        <v>0</v>
      </c>
      <c r="L1039" s="48">
        <v>0</v>
      </c>
      <c r="M1039" s="48">
        <v>9507088.8499999996</v>
      </c>
      <c r="N1039" s="48">
        <v>8501603.9700000007</v>
      </c>
      <c r="O1039" s="48">
        <v>14953419.15</v>
      </c>
      <c r="P1039" s="102">
        <f t="shared" si="34"/>
        <v>0.38867094869820362</v>
      </c>
      <c r="Q1039" s="71"/>
      <c r="R1039" s="71"/>
      <c r="S1039" s="72"/>
      <c r="T1039" s="72"/>
      <c r="U1039" s="72"/>
      <c r="V1039" s="72"/>
      <c r="W1039" s="72"/>
      <c r="X1039" s="73"/>
    </row>
    <row r="1040" spans="1:24" ht="14.4" x14ac:dyDescent="0.2">
      <c r="A1040" s="107" t="s">
        <v>711</v>
      </c>
      <c r="B1040" s="107" t="s">
        <v>712</v>
      </c>
      <c r="C1040" s="98" t="str">
        <f t="shared" si="33"/>
        <v>21375801 CENTRO NACIONAL DE LA MÚSICA</v>
      </c>
      <c r="D1040" s="49" t="s">
        <v>686</v>
      </c>
      <c r="E1040" s="49" t="s">
        <v>180</v>
      </c>
      <c r="F1040" s="49" t="s">
        <v>181</v>
      </c>
      <c r="G1040" s="48">
        <v>42080000</v>
      </c>
      <c r="H1040" s="48">
        <v>40980000</v>
      </c>
      <c r="I1040" s="48">
        <v>30293085</v>
      </c>
      <c r="J1040" s="48">
        <v>0</v>
      </c>
      <c r="K1040" s="48">
        <v>0</v>
      </c>
      <c r="L1040" s="48">
        <v>0</v>
      </c>
      <c r="M1040" s="48">
        <v>14805304.539999999</v>
      </c>
      <c r="N1040" s="48">
        <v>14805304.539999999</v>
      </c>
      <c r="O1040" s="48">
        <v>26174695.460000001</v>
      </c>
      <c r="P1040" s="102">
        <f t="shared" si="34"/>
        <v>0.36128122352367004</v>
      </c>
      <c r="Q1040" s="71"/>
      <c r="R1040" s="71"/>
      <c r="S1040" s="72"/>
      <c r="T1040" s="72"/>
      <c r="U1040" s="72"/>
      <c r="V1040" s="72"/>
      <c r="W1040" s="72"/>
      <c r="X1040" s="73"/>
    </row>
    <row r="1041" spans="1:24" ht="14.4" x14ac:dyDescent="0.2">
      <c r="A1041" s="107" t="s">
        <v>711</v>
      </c>
      <c r="B1041" s="107" t="s">
        <v>712</v>
      </c>
      <c r="C1041" s="98" t="str">
        <f t="shared" si="33"/>
        <v>21375801 CENTRO NACIONAL DE LA MÚSICA</v>
      </c>
      <c r="D1041" s="49" t="s">
        <v>686</v>
      </c>
      <c r="E1041" s="49" t="s">
        <v>182</v>
      </c>
      <c r="F1041" s="49" t="s">
        <v>183</v>
      </c>
      <c r="G1041" s="48">
        <v>12600000</v>
      </c>
      <c r="H1041" s="48">
        <v>12600000</v>
      </c>
      <c r="I1041" s="48">
        <v>9162430.5</v>
      </c>
      <c r="J1041" s="48">
        <v>0</v>
      </c>
      <c r="K1041" s="48">
        <v>0</v>
      </c>
      <c r="L1041" s="48">
        <v>0</v>
      </c>
      <c r="M1041" s="48">
        <v>2622095</v>
      </c>
      <c r="N1041" s="48">
        <v>2622095</v>
      </c>
      <c r="O1041" s="48">
        <v>9977905</v>
      </c>
      <c r="P1041" s="102">
        <f t="shared" si="34"/>
        <v>0.20810277777777778</v>
      </c>
      <c r="Q1041" s="71"/>
      <c r="R1041" s="71"/>
      <c r="S1041" s="72"/>
      <c r="T1041" s="72"/>
      <c r="U1041" s="72"/>
      <c r="V1041" s="72"/>
      <c r="W1041" s="72"/>
      <c r="X1041" s="73"/>
    </row>
    <row r="1042" spans="1:24" ht="14.4" x14ac:dyDescent="0.2">
      <c r="A1042" s="107" t="s">
        <v>711</v>
      </c>
      <c r="B1042" s="107" t="s">
        <v>712</v>
      </c>
      <c r="C1042" s="98" t="str">
        <f t="shared" si="33"/>
        <v>21375801 CENTRO NACIONAL DE LA MÚSICA</v>
      </c>
      <c r="D1042" s="49" t="s">
        <v>686</v>
      </c>
      <c r="E1042" s="49" t="s">
        <v>184</v>
      </c>
      <c r="F1042" s="49" t="s">
        <v>185</v>
      </c>
      <c r="G1042" s="48">
        <v>13000000</v>
      </c>
      <c r="H1042" s="48">
        <v>13000000</v>
      </c>
      <c r="I1042" s="48">
        <v>9510710</v>
      </c>
      <c r="J1042" s="48">
        <v>0</v>
      </c>
      <c r="K1042" s="48">
        <v>0</v>
      </c>
      <c r="L1042" s="48">
        <v>0</v>
      </c>
      <c r="M1042" s="48">
        <v>5392265</v>
      </c>
      <c r="N1042" s="48">
        <v>5392265</v>
      </c>
      <c r="O1042" s="48">
        <v>7607735</v>
      </c>
      <c r="P1042" s="102">
        <f t="shared" si="34"/>
        <v>0.4147896153846154</v>
      </c>
      <c r="Q1042" s="71"/>
      <c r="R1042" s="71"/>
      <c r="S1042" s="72"/>
      <c r="T1042" s="72"/>
      <c r="U1042" s="72"/>
      <c r="V1042" s="72"/>
      <c r="W1042" s="72"/>
      <c r="X1042" s="73"/>
    </row>
    <row r="1043" spans="1:24" ht="14.4" x14ac:dyDescent="0.2">
      <c r="A1043" s="107" t="s">
        <v>711</v>
      </c>
      <c r="B1043" s="107" t="s">
        <v>712</v>
      </c>
      <c r="C1043" s="98" t="str">
        <f t="shared" si="33"/>
        <v>21375801 CENTRO NACIONAL DE LA MÚSICA</v>
      </c>
      <c r="D1043" s="49" t="s">
        <v>686</v>
      </c>
      <c r="E1043" s="49" t="s">
        <v>186</v>
      </c>
      <c r="F1043" s="49" t="s">
        <v>187</v>
      </c>
      <c r="G1043" s="48">
        <v>480000</v>
      </c>
      <c r="H1043" s="48">
        <v>380000</v>
      </c>
      <c r="I1043" s="48">
        <v>310000</v>
      </c>
      <c r="J1043" s="48">
        <v>0</v>
      </c>
      <c r="K1043" s="48">
        <v>0</v>
      </c>
      <c r="L1043" s="48">
        <v>0</v>
      </c>
      <c r="M1043" s="48">
        <v>0</v>
      </c>
      <c r="N1043" s="48">
        <v>0</v>
      </c>
      <c r="O1043" s="48">
        <v>380000</v>
      </c>
      <c r="P1043" s="102">
        <f t="shared" si="34"/>
        <v>0</v>
      </c>
      <c r="Q1043" s="71"/>
      <c r="R1043" s="71"/>
      <c r="S1043" s="72"/>
      <c r="T1043" s="72"/>
      <c r="U1043" s="72"/>
      <c r="V1043" s="72"/>
      <c r="W1043" s="72"/>
      <c r="X1043" s="73"/>
    </row>
    <row r="1044" spans="1:24" ht="14.4" x14ac:dyDescent="0.2">
      <c r="A1044" s="107" t="s">
        <v>711</v>
      </c>
      <c r="B1044" s="107" t="s">
        <v>712</v>
      </c>
      <c r="C1044" s="98" t="str">
        <f t="shared" si="33"/>
        <v>21375801 CENTRO NACIONAL DE LA MÚSICA</v>
      </c>
      <c r="D1044" s="49" t="s">
        <v>686</v>
      </c>
      <c r="E1044" s="49" t="s">
        <v>188</v>
      </c>
      <c r="F1044" s="49" t="s">
        <v>189</v>
      </c>
      <c r="G1044" s="48">
        <v>16000000</v>
      </c>
      <c r="H1044" s="48">
        <v>15000000</v>
      </c>
      <c r="I1044" s="48">
        <v>11309944.5</v>
      </c>
      <c r="J1044" s="48">
        <v>0</v>
      </c>
      <c r="K1044" s="48">
        <v>0</v>
      </c>
      <c r="L1044" s="48">
        <v>0</v>
      </c>
      <c r="M1044" s="48">
        <v>6790944.54</v>
      </c>
      <c r="N1044" s="48">
        <v>6790944.54</v>
      </c>
      <c r="O1044" s="48">
        <v>8209055.46</v>
      </c>
      <c r="P1044" s="102">
        <f t="shared" si="34"/>
        <v>0.45272963599999999</v>
      </c>
      <c r="Q1044" s="71"/>
      <c r="R1044" s="71"/>
      <c r="S1044" s="72"/>
      <c r="T1044" s="72"/>
      <c r="U1044" s="72"/>
      <c r="V1044" s="72"/>
      <c r="W1044" s="72"/>
      <c r="X1044" s="73"/>
    </row>
    <row r="1045" spans="1:24" ht="14.4" x14ac:dyDescent="0.2">
      <c r="A1045" s="107" t="s">
        <v>711</v>
      </c>
      <c r="B1045" s="107" t="s">
        <v>712</v>
      </c>
      <c r="C1045" s="98" t="str">
        <f t="shared" si="33"/>
        <v>21375801 CENTRO NACIONAL DE LA MÚSICA</v>
      </c>
      <c r="D1045" s="49" t="s">
        <v>686</v>
      </c>
      <c r="E1045" s="49" t="s">
        <v>192</v>
      </c>
      <c r="F1045" s="49" t="s">
        <v>193</v>
      </c>
      <c r="G1045" s="48">
        <v>14070088</v>
      </c>
      <c r="H1045" s="48">
        <v>13970088</v>
      </c>
      <c r="I1045" s="48">
        <v>12496540.5</v>
      </c>
      <c r="J1045" s="48">
        <v>0</v>
      </c>
      <c r="K1045" s="48">
        <v>0</v>
      </c>
      <c r="L1045" s="48">
        <v>0</v>
      </c>
      <c r="M1045" s="48">
        <v>8125815.1500000004</v>
      </c>
      <c r="N1045" s="48">
        <v>7651684.75</v>
      </c>
      <c r="O1045" s="48">
        <v>5844272.8499999996</v>
      </c>
      <c r="P1045" s="102">
        <f t="shared" si="34"/>
        <v>0.58165812198176559</v>
      </c>
      <c r="Q1045" s="71"/>
      <c r="R1045" s="71"/>
      <c r="S1045" s="72"/>
      <c r="T1045" s="72"/>
      <c r="U1045" s="72"/>
      <c r="V1045" s="72"/>
      <c r="W1045" s="72"/>
      <c r="X1045" s="73"/>
    </row>
    <row r="1046" spans="1:24" ht="14.4" x14ac:dyDescent="0.2">
      <c r="A1046" s="107" t="s">
        <v>711</v>
      </c>
      <c r="B1046" s="107" t="s">
        <v>712</v>
      </c>
      <c r="C1046" s="98" t="str">
        <f t="shared" si="33"/>
        <v>21375801 CENTRO NACIONAL DE LA MÚSICA</v>
      </c>
      <c r="D1046" s="49" t="s">
        <v>686</v>
      </c>
      <c r="E1046" s="49" t="s">
        <v>194</v>
      </c>
      <c r="F1046" s="49" t="s">
        <v>195</v>
      </c>
      <c r="G1046" s="48">
        <v>500000</v>
      </c>
      <c r="H1046" s="48">
        <v>400000</v>
      </c>
      <c r="I1046" s="48">
        <v>325000</v>
      </c>
      <c r="J1046" s="48">
        <v>0</v>
      </c>
      <c r="K1046" s="48">
        <v>0</v>
      </c>
      <c r="L1046" s="48">
        <v>0</v>
      </c>
      <c r="M1046" s="48">
        <v>36000</v>
      </c>
      <c r="N1046" s="48">
        <v>36000</v>
      </c>
      <c r="O1046" s="48">
        <v>364000</v>
      </c>
      <c r="P1046" s="102">
        <f t="shared" si="34"/>
        <v>0.09</v>
      </c>
      <c r="Q1046" s="71"/>
      <c r="R1046" s="71"/>
      <c r="S1046" s="72"/>
      <c r="T1046" s="72"/>
      <c r="U1046" s="72"/>
      <c r="V1046" s="72"/>
      <c r="W1046" s="72"/>
      <c r="X1046" s="73"/>
    </row>
    <row r="1047" spans="1:24" ht="14.4" x14ac:dyDescent="0.2">
      <c r="A1047" s="107" t="s">
        <v>711</v>
      </c>
      <c r="B1047" s="107" t="s">
        <v>712</v>
      </c>
      <c r="C1047" s="98" t="str">
        <f t="shared" si="33"/>
        <v>21375801 CENTRO NACIONAL DE LA MÚSICA</v>
      </c>
      <c r="D1047" s="49" t="s">
        <v>686</v>
      </c>
      <c r="E1047" s="49" t="s">
        <v>196</v>
      </c>
      <c r="F1047" s="49" t="s">
        <v>197</v>
      </c>
      <c r="G1047" s="48">
        <v>700000</v>
      </c>
      <c r="H1047" s="48">
        <v>700000</v>
      </c>
      <c r="I1047" s="48">
        <v>525000</v>
      </c>
      <c r="J1047" s="48">
        <v>0</v>
      </c>
      <c r="K1047" s="48">
        <v>0</v>
      </c>
      <c r="L1047" s="48">
        <v>0</v>
      </c>
      <c r="M1047" s="48">
        <v>0</v>
      </c>
      <c r="N1047" s="48">
        <v>0</v>
      </c>
      <c r="O1047" s="48">
        <v>700000</v>
      </c>
      <c r="P1047" s="102">
        <f t="shared" si="34"/>
        <v>0</v>
      </c>
      <c r="Q1047" s="71"/>
      <c r="R1047" s="71"/>
      <c r="S1047" s="72"/>
      <c r="T1047" s="72"/>
      <c r="U1047" s="72"/>
      <c r="V1047" s="72"/>
      <c r="W1047" s="72"/>
      <c r="X1047" s="73"/>
    </row>
    <row r="1048" spans="1:24" ht="14.4" x14ac:dyDescent="0.2">
      <c r="A1048" s="107" t="s">
        <v>711</v>
      </c>
      <c r="B1048" s="107" t="s">
        <v>712</v>
      </c>
      <c r="C1048" s="98" t="str">
        <f t="shared" si="33"/>
        <v>21375801 CENTRO NACIONAL DE LA MÚSICA</v>
      </c>
      <c r="D1048" s="49" t="s">
        <v>686</v>
      </c>
      <c r="E1048" s="49" t="s">
        <v>198</v>
      </c>
      <c r="F1048" s="49" t="s">
        <v>199</v>
      </c>
      <c r="G1048" s="48">
        <v>400000</v>
      </c>
      <c r="H1048" s="48">
        <v>400000</v>
      </c>
      <c r="I1048" s="48">
        <v>300000</v>
      </c>
      <c r="J1048" s="48">
        <v>0</v>
      </c>
      <c r="K1048" s="48">
        <v>0</v>
      </c>
      <c r="L1048" s="48">
        <v>0</v>
      </c>
      <c r="M1048" s="48">
        <v>70170.44</v>
      </c>
      <c r="N1048" s="48">
        <v>70170.44</v>
      </c>
      <c r="O1048" s="48">
        <v>329829.56</v>
      </c>
      <c r="P1048" s="102">
        <f t="shared" si="34"/>
        <v>0.1754261</v>
      </c>
      <c r="Q1048" s="71"/>
      <c r="R1048" s="71"/>
      <c r="S1048" s="72"/>
      <c r="T1048" s="72"/>
      <c r="U1048" s="72"/>
      <c r="V1048" s="72"/>
      <c r="W1048" s="72"/>
      <c r="X1048" s="73"/>
    </row>
    <row r="1049" spans="1:24" ht="14.4" x14ac:dyDescent="0.2">
      <c r="A1049" s="107" t="s">
        <v>711</v>
      </c>
      <c r="B1049" s="107" t="s">
        <v>712</v>
      </c>
      <c r="C1049" s="98" t="str">
        <f t="shared" si="33"/>
        <v>21375801 CENTRO NACIONAL DE LA MÚSICA</v>
      </c>
      <c r="D1049" s="49" t="s">
        <v>686</v>
      </c>
      <c r="E1049" s="49" t="s">
        <v>200</v>
      </c>
      <c r="F1049" s="49" t="s">
        <v>201</v>
      </c>
      <c r="G1049" s="48">
        <v>7000000</v>
      </c>
      <c r="H1049" s="48">
        <v>7000000</v>
      </c>
      <c r="I1049" s="48">
        <v>5876452.5</v>
      </c>
      <c r="J1049" s="48">
        <v>0</v>
      </c>
      <c r="K1049" s="48">
        <v>0</v>
      </c>
      <c r="L1049" s="48">
        <v>0</v>
      </c>
      <c r="M1049" s="48">
        <v>4752904.3</v>
      </c>
      <c r="N1049" s="48">
        <v>4752904.3</v>
      </c>
      <c r="O1049" s="48">
        <v>2247095.7000000002</v>
      </c>
      <c r="P1049" s="102">
        <f t="shared" si="34"/>
        <v>0.6789863285714286</v>
      </c>
      <c r="Q1049" s="71"/>
      <c r="R1049" s="71"/>
      <c r="S1049" s="72"/>
      <c r="T1049" s="72"/>
      <c r="U1049" s="72"/>
      <c r="V1049" s="72"/>
      <c r="W1049" s="72"/>
      <c r="X1049" s="73"/>
    </row>
    <row r="1050" spans="1:24" ht="14.4" x14ac:dyDescent="0.2">
      <c r="A1050" s="107" t="s">
        <v>711</v>
      </c>
      <c r="B1050" s="107" t="s">
        <v>712</v>
      </c>
      <c r="C1050" s="98" t="str">
        <f t="shared" si="33"/>
        <v>21375801 CENTRO NACIONAL DE LA MÚSICA</v>
      </c>
      <c r="D1050" s="49" t="s">
        <v>686</v>
      </c>
      <c r="E1050" s="49" t="s">
        <v>204</v>
      </c>
      <c r="F1050" s="49" t="s">
        <v>205</v>
      </c>
      <c r="G1050" s="48">
        <v>5470088</v>
      </c>
      <c r="H1050" s="48">
        <v>5470088</v>
      </c>
      <c r="I1050" s="48">
        <v>5470088</v>
      </c>
      <c r="J1050" s="48">
        <v>0</v>
      </c>
      <c r="K1050" s="48">
        <v>0</v>
      </c>
      <c r="L1050" s="48">
        <v>0</v>
      </c>
      <c r="M1050" s="48">
        <v>3266740.41</v>
      </c>
      <c r="N1050" s="48">
        <v>2792610.01</v>
      </c>
      <c r="O1050" s="48">
        <v>2203347.59</v>
      </c>
      <c r="P1050" s="102">
        <f t="shared" si="34"/>
        <v>0.59720070499779898</v>
      </c>
      <c r="Q1050" s="71"/>
      <c r="R1050" s="71"/>
      <c r="S1050" s="72"/>
      <c r="T1050" s="72"/>
      <c r="U1050" s="72"/>
      <c r="V1050" s="72"/>
      <c r="W1050" s="72"/>
      <c r="X1050" s="73"/>
    </row>
    <row r="1051" spans="1:24" ht="14.4" x14ac:dyDescent="0.2">
      <c r="A1051" s="107" t="s">
        <v>711</v>
      </c>
      <c r="B1051" s="107" t="s">
        <v>712</v>
      </c>
      <c r="C1051" s="98" t="str">
        <f t="shared" si="33"/>
        <v>21375801 CENTRO NACIONAL DE LA MÚSICA</v>
      </c>
      <c r="D1051" s="49" t="s">
        <v>686</v>
      </c>
      <c r="E1051" s="49" t="s">
        <v>208</v>
      </c>
      <c r="F1051" s="49" t="s">
        <v>209</v>
      </c>
      <c r="G1051" s="48">
        <v>233093805</v>
      </c>
      <c r="H1051" s="48">
        <v>297203805</v>
      </c>
      <c r="I1051" s="48">
        <v>169921858.90000001</v>
      </c>
      <c r="J1051" s="48">
        <v>0</v>
      </c>
      <c r="K1051" s="48">
        <v>0</v>
      </c>
      <c r="L1051" s="48">
        <v>0</v>
      </c>
      <c r="M1051" s="48">
        <v>93578619.670000002</v>
      </c>
      <c r="N1051" s="48">
        <v>81959690.689999998</v>
      </c>
      <c r="O1051" s="48">
        <v>203625185.33000001</v>
      </c>
      <c r="P1051" s="102">
        <f t="shared" si="34"/>
        <v>0.3148634643826313</v>
      </c>
      <c r="Q1051" s="71"/>
      <c r="R1051" s="71"/>
      <c r="S1051" s="72"/>
      <c r="T1051" s="72"/>
      <c r="U1051" s="72"/>
      <c r="V1051" s="72"/>
      <c r="W1051" s="72"/>
      <c r="X1051" s="73"/>
    </row>
    <row r="1052" spans="1:24" ht="14.4" x14ac:dyDescent="0.2">
      <c r="A1052" s="107" t="s">
        <v>711</v>
      </c>
      <c r="B1052" s="107" t="s">
        <v>712</v>
      </c>
      <c r="C1052" s="98" t="str">
        <f t="shared" si="33"/>
        <v>21375801 CENTRO NACIONAL DE LA MÚSICA</v>
      </c>
      <c r="D1052" s="49" t="s">
        <v>686</v>
      </c>
      <c r="E1052" s="49" t="s">
        <v>214</v>
      </c>
      <c r="F1052" s="49" t="s">
        <v>215</v>
      </c>
      <c r="G1052" s="48">
        <v>0</v>
      </c>
      <c r="H1052" s="48">
        <v>200000</v>
      </c>
      <c r="I1052" s="48">
        <v>100000</v>
      </c>
      <c r="J1052" s="48">
        <v>0</v>
      </c>
      <c r="K1052" s="48">
        <v>0</v>
      </c>
      <c r="L1052" s="48">
        <v>0</v>
      </c>
      <c r="M1052" s="48">
        <v>190125</v>
      </c>
      <c r="N1052" s="48">
        <v>190125</v>
      </c>
      <c r="O1052" s="48">
        <v>9875</v>
      </c>
      <c r="P1052" s="102">
        <f t="shared" si="34"/>
        <v>0.95062500000000005</v>
      </c>
      <c r="Q1052" s="71"/>
      <c r="R1052" s="71"/>
      <c r="S1052" s="72"/>
      <c r="T1052" s="72"/>
      <c r="U1052" s="72"/>
      <c r="V1052" s="72"/>
      <c r="W1052" s="72"/>
      <c r="X1052" s="73"/>
    </row>
    <row r="1053" spans="1:24" ht="14.4" x14ac:dyDescent="0.2">
      <c r="A1053" s="107" t="s">
        <v>711</v>
      </c>
      <c r="B1053" s="107" t="s">
        <v>712</v>
      </c>
      <c r="C1053" s="98" t="str">
        <f t="shared" si="33"/>
        <v>21375801 CENTRO NACIONAL DE LA MÚSICA</v>
      </c>
      <c r="D1053" s="49" t="s">
        <v>686</v>
      </c>
      <c r="E1053" s="49" t="s">
        <v>218</v>
      </c>
      <c r="F1053" s="49" t="s">
        <v>219</v>
      </c>
      <c r="G1053" s="48">
        <v>0</v>
      </c>
      <c r="H1053" s="48">
        <v>30000000</v>
      </c>
      <c r="I1053" s="48">
        <v>0</v>
      </c>
      <c r="J1053" s="48">
        <v>0</v>
      </c>
      <c r="K1053" s="48">
        <v>0</v>
      </c>
      <c r="L1053" s="48">
        <v>0</v>
      </c>
      <c r="M1053" s="48">
        <v>0</v>
      </c>
      <c r="N1053" s="48">
        <v>0</v>
      </c>
      <c r="O1053" s="48">
        <v>30000000</v>
      </c>
      <c r="P1053" s="102">
        <f t="shared" si="34"/>
        <v>0</v>
      </c>
      <c r="Q1053" s="71"/>
      <c r="R1053" s="71"/>
      <c r="S1053" s="72"/>
      <c r="T1053" s="72"/>
      <c r="U1053" s="72"/>
      <c r="V1053" s="72"/>
      <c r="W1053" s="72"/>
      <c r="X1053" s="73"/>
    </row>
    <row r="1054" spans="1:24" ht="14.4" x14ac:dyDescent="0.2">
      <c r="A1054" s="107" t="s">
        <v>711</v>
      </c>
      <c r="B1054" s="107" t="s">
        <v>712</v>
      </c>
      <c r="C1054" s="98" t="str">
        <f t="shared" si="33"/>
        <v>21375801 CENTRO NACIONAL DE LA MÚSICA</v>
      </c>
      <c r="D1054" s="49" t="s">
        <v>686</v>
      </c>
      <c r="E1054" s="49" t="s">
        <v>220</v>
      </c>
      <c r="F1054" s="49" t="s">
        <v>221</v>
      </c>
      <c r="G1054" s="48">
        <v>92502110</v>
      </c>
      <c r="H1054" s="48">
        <v>92502110</v>
      </c>
      <c r="I1054" s="48">
        <v>65435922.25</v>
      </c>
      <c r="J1054" s="48">
        <v>0</v>
      </c>
      <c r="K1054" s="48">
        <v>0</v>
      </c>
      <c r="L1054" s="48">
        <v>0</v>
      </c>
      <c r="M1054" s="48">
        <v>42836832.770000003</v>
      </c>
      <c r="N1054" s="48">
        <v>42543032.770000003</v>
      </c>
      <c r="O1054" s="48">
        <v>49665277.229999997</v>
      </c>
      <c r="P1054" s="102">
        <f t="shared" si="34"/>
        <v>0.46309033134487421</v>
      </c>
      <c r="Q1054" s="71"/>
      <c r="R1054" s="71"/>
      <c r="S1054" s="72"/>
      <c r="T1054" s="72"/>
      <c r="U1054" s="72"/>
      <c r="V1054" s="72"/>
      <c r="W1054" s="72"/>
      <c r="X1054" s="73"/>
    </row>
    <row r="1055" spans="1:24" ht="14.4" x14ac:dyDescent="0.2">
      <c r="A1055" s="107" t="s">
        <v>711</v>
      </c>
      <c r="B1055" s="107" t="s">
        <v>712</v>
      </c>
      <c r="C1055" s="98" t="str">
        <f t="shared" si="33"/>
        <v>21375801 CENTRO NACIONAL DE LA MÚSICA</v>
      </c>
      <c r="D1055" s="49" t="s">
        <v>686</v>
      </c>
      <c r="E1055" s="49" t="s">
        <v>222</v>
      </c>
      <c r="F1055" s="49" t="s">
        <v>223</v>
      </c>
      <c r="G1055" s="48">
        <v>140591695</v>
      </c>
      <c r="H1055" s="48">
        <v>174501695</v>
      </c>
      <c r="I1055" s="48">
        <v>104385936.65000001</v>
      </c>
      <c r="J1055" s="48">
        <v>0</v>
      </c>
      <c r="K1055" s="48">
        <v>0</v>
      </c>
      <c r="L1055" s="48">
        <v>0</v>
      </c>
      <c r="M1055" s="48">
        <v>50551661.899999999</v>
      </c>
      <c r="N1055" s="48">
        <v>39226532.920000002</v>
      </c>
      <c r="O1055" s="48">
        <v>123950033.09999999</v>
      </c>
      <c r="P1055" s="102">
        <f t="shared" si="34"/>
        <v>0.28969152362674755</v>
      </c>
      <c r="Q1055" s="71"/>
      <c r="R1055" s="71"/>
      <c r="S1055" s="72"/>
      <c r="T1055" s="72"/>
      <c r="U1055" s="72"/>
      <c r="V1055" s="72"/>
      <c r="W1055" s="72"/>
      <c r="X1055" s="73"/>
    </row>
    <row r="1056" spans="1:24" ht="14.4" x14ac:dyDescent="0.2">
      <c r="A1056" s="107" t="s">
        <v>711</v>
      </c>
      <c r="B1056" s="107" t="s">
        <v>712</v>
      </c>
      <c r="C1056" s="98" t="str">
        <f t="shared" si="33"/>
        <v>21375801 CENTRO NACIONAL DE LA MÚSICA</v>
      </c>
      <c r="D1056" s="49" t="s">
        <v>686</v>
      </c>
      <c r="E1056" s="49" t="s">
        <v>224</v>
      </c>
      <c r="F1056" s="49" t="s">
        <v>225</v>
      </c>
      <c r="G1056" s="48">
        <v>26350000</v>
      </c>
      <c r="H1056" s="48">
        <v>26350000</v>
      </c>
      <c r="I1056" s="48">
        <v>20584359.5</v>
      </c>
      <c r="J1056" s="48">
        <v>0</v>
      </c>
      <c r="K1056" s="48">
        <v>0</v>
      </c>
      <c r="L1056" s="48">
        <v>0</v>
      </c>
      <c r="M1056" s="48">
        <v>19780640.890000001</v>
      </c>
      <c r="N1056" s="48">
        <v>18878190.890000001</v>
      </c>
      <c r="O1056" s="48">
        <v>6569359.1100000003</v>
      </c>
      <c r="P1056" s="102">
        <f t="shared" si="34"/>
        <v>0.75068845882352941</v>
      </c>
      <c r="Q1056" s="71"/>
      <c r="R1056" s="71"/>
      <c r="S1056" s="72"/>
      <c r="T1056" s="72"/>
      <c r="U1056" s="72"/>
      <c r="V1056" s="72"/>
      <c r="W1056" s="72"/>
      <c r="X1056" s="73"/>
    </row>
    <row r="1057" spans="1:24" ht="14.4" x14ac:dyDescent="0.2">
      <c r="A1057" s="107" t="s">
        <v>711</v>
      </c>
      <c r="B1057" s="107" t="s">
        <v>712</v>
      </c>
      <c r="C1057" s="98" t="str">
        <f t="shared" si="33"/>
        <v>21375801 CENTRO NACIONAL DE LA MÚSICA</v>
      </c>
      <c r="D1057" s="49" t="s">
        <v>686</v>
      </c>
      <c r="E1057" s="49" t="s">
        <v>226</v>
      </c>
      <c r="F1057" s="49" t="s">
        <v>227</v>
      </c>
      <c r="G1057" s="48">
        <v>8350000</v>
      </c>
      <c r="H1057" s="48">
        <v>8350000</v>
      </c>
      <c r="I1057" s="48">
        <v>6550069.5</v>
      </c>
      <c r="J1057" s="48">
        <v>0</v>
      </c>
      <c r="K1057" s="48">
        <v>0</v>
      </c>
      <c r="L1057" s="48">
        <v>0</v>
      </c>
      <c r="M1057" s="48">
        <v>7352519.0800000001</v>
      </c>
      <c r="N1057" s="48">
        <v>6465469.0800000001</v>
      </c>
      <c r="O1057" s="48">
        <v>997480.92</v>
      </c>
      <c r="P1057" s="102">
        <f t="shared" si="34"/>
        <v>0.88054120718562878</v>
      </c>
      <c r="Q1057" s="71"/>
      <c r="R1057" s="71"/>
      <c r="S1057" s="72"/>
      <c r="T1057" s="72"/>
      <c r="U1057" s="72"/>
      <c r="V1057" s="72"/>
      <c r="W1057" s="72"/>
      <c r="X1057" s="73"/>
    </row>
    <row r="1058" spans="1:24" ht="14.4" x14ac:dyDescent="0.2">
      <c r="A1058" s="107" t="s">
        <v>711</v>
      </c>
      <c r="B1058" s="107" t="s">
        <v>712</v>
      </c>
      <c r="C1058" s="98" t="str">
        <f t="shared" si="33"/>
        <v>21375801 CENTRO NACIONAL DE LA MÚSICA</v>
      </c>
      <c r="D1058" s="49" t="s">
        <v>686</v>
      </c>
      <c r="E1058" s="49" t="s">
        <v>228</v>
      </c>
      <c r="F1058" s="49" t="s">
        <v>229</v>
      </c>
      <c r="G1058" s="48">
        <v>18000000</v>
      </c>
      <c r="H1058" s="48">
        <v>18000000</v>
      </c>
      <c r="I1058" s="48">
        <v>14034290</v>
      </c>
      <c r="J1058" s="48">
        <v>0</v>
      </c>
      <c r="K1058" s="48">
        <v>0</v>
      </c>
      <c r="L1058" s="48">
        <v>0</v>
      </c>
      <c r="M1058" s="48">
        <v>12428121.810000001</v>
      </c>
      <c r="N1058" s="48">
        <v>12412721.810000001</v>
      </c>
      <c r="O1058" s="48">
        <v>5571878.1900000004</v>
      </c>
      <c r="P1058" s="102">
        <f t="shared" si="34"/>
        <v>0.69045121166666668</v>
      </c>
      <c r="Q1058" s="71"/>
      <c r="R1058" s="71"/>
      <c r="S1058" s="72"/>
      <c r="T1058" s="72"/>
      <c r="U1058" s="72"/>
      <c r="V1058" s="72"/>
      <c r="W1058" s="72"/>
      <c r="X1058" s="73"/>
    </row>
    <row r="1059" spans="1:24" ht="14.4" x14ac:dyDescent="0.2">
      <c r="A1059" s="107" t="s">
        <v>711</v>
      </c>
      <c r="B1059" s="107" t="s">
        <v>712</v>
      </c>
      <c r="C1059" s="98" t="str">
        <f t="shared" si="33"/>
        <v>21375801 CENTRO NACIONAL DE LA MÚSICA</v>
      </c>
      <c r="D1059" s="49" t="s">
        <v>686</v>
      </c>
      <c r="E1059" s="49" t="s">
        <v>234</v>
      </c>
      <c r="F1059" s="49" t="s">
        <v>235</v>
      </c>
      <c r="G1059" s="48">
        <v>10000000</v>
      </c>
      <c r="H1059" s="48">
        <v>10000000</v>
      </c>
      <c r="I1059" s="48">
        <v>9500000</v>
      </c>
      <c r="J1059" s="48">
        <v>0</v>
      </c>
      <c r="K1059" s="48">
        <v>0</v>
      </c>
      <c r="L1059" s="48">
        <v>0</v>
      </c>
      <c r="M1059" s="48">
        <v>9996398.9800000004</v>
      </c>
      <c r="N1059" s="48">
        <v>9996398.9800000004</v>
      </c>
      <c r="O1059" s="48">
        <v>3601.02</v>
      </c>
      <c r="P1059" s="102">
        <f t="shared" si="34"/>
        <v>0.99963989800000008</v>
      </c>
      <c r="Q1059" s="71"/>
      <c r="R1059" s="71"/>
      <c r="S1059" s="72"/>
      <c r="T1059" s="72"/>
      <c r="U1059" s="72"/>
      <c r="V1059" s="72"/>
      <c r="W1059" s="72"/>
      <c r="X1059" s="73"/>
    </row>
    <row r="1060" spans="1:24" ht="14.4" x14ac:dyDescent="0.2">
      <c r="A1060" s="107" t="s">
        <v>711</v>
      </c>
      <c r="B1060" s="107" t="s">
        <v>712</v>
      </c>
      <c r="C1060" s="98" t="str">
        <f t="shared" si="33"/>
        <v>21375801 CENTRO NACIONAL DE LA MÚSICA</v>
      </c>
      <c r="D1060" s="49" t="s">
        <v>686</v>
      </c>
      <c r="E1060" s="49" t="s">
        <v>236</v>
      </c>
      <c r="F1060" s="49" t="s">
        <v>237</v>
      </c>
      <c r="G1060" s="48">
        <v>10000000</v>
      </c>
      <c r="H1060" s="48">
        <v>10000000</v>
      </c>
      <c r="I1060" s="48">
        <v>9500000</v>
      </c>
      <c r="J1060" s="48">
        <v>0</v>
      </c>
      <c r="K1060" s="48">
        <v>0</v>
      </c>
      <c r="L1060" s="48">
        <v>0</v>
      </c>
      <c r="M1060" s="48">
        <v>9996398.9800000004</v>
      </c>
      <c r="N1060" s="48">
        <v>9996398.9800000004</v>
      </c>
      <c r="O1060" s="48">
        <v>3601.02</v>
      </c>
      <c r="P1060" s="102">
        <f t="shared" si="34"/>
        <v>0.99963989800000008</v>
      </c>
      <c r="Q1060" s="71"/>
      <c r="R1060" s="71"/>
      <c r="S1060" s="72"/>
      <c r="T1060" s="72"/>
      <c r="U1060" s="72"/>
      <c r="V1060" s="72"/>
      <c r="W1060" s="72"/>
      <c r="X1060" s="73"/>
    </row>
    <row r="1061" spans="1:24" ht="14.4" x14ac:dyDescent="0.2">
      <c r="A1061" s="107" t="s">
        <v>711</v>
      </c>
      <c r="B1061" s="107" t="s">
        <v>712</v>
      </c>
      <c r="C1061" s="98" t="str">
        <f t="shared" si="33"/>
        <v>21375801 CENTRO NACIONAL DE LA MÚSICA</v>
      </c>
      <c r="D1061" s="49" t="s">
        <v>686</v>
      </c>
      <c r="E1061" s="49" t="s">
        <v>238</v>
      </c>
      <c r="F1061" s="49" t="s">
        <v>239</v>
      </c>
      <c r="G1061" s="48">
        <v>1050000</v>
      </c>
      <c r="H1061" s="48">
        <v>1050000</v>
      </c>
      <c r="I1061" s="48">
        <v>787500</v>
      </c>
      <c r="J1061" s="48">
        <v>0</v>
      </c>
      <c r="K1061" s="48">
        <v>0</v>
      </c>
      <c r="L1061" s="48">
        <v>0</v>
      </c>
      <c r="M1061" s="48">
        <v>0</v>
      </c>
      <c r="N1061" s="48">
        <v>0</v>
      </c>
      <c r="O1061" s="48">
        <v>1050000</v>
      </c>
      <c r="P1061" s="102">
        <f t="shared" si="34"/>
        <v>0</v>
      </c>
      <c r="Q1061" s="71"/>
      <c r="R1061" s="71"/>
      <c r="S1061" s="72"/>
      <c r="T1061" s="72"/>
      <c r="U1061" s="72"/>
      <c r="V1061" s="72"/>
      <c r="W1061" s="72"/>
      <c r="X1061" s="73"/>
    </row>
    <row r="1062" spans="1:24" ht="14.4" x14ac:dyDescent="0.2">
      <c r="A1062" s="107" t="s">
        <v>711</v>
      </c>
      <c r="B1062" s="107" t="s">
        <v>712</v>
      </c>
      <c r="C1062" s="98" t="str">
        <f t="shared" si="33"/>
        <v>21375801 CENTRO NACIONAL DE LA MÚSICA</v>
      </c>
      <c r="D1062" s="49" t="s">
        <v>686</v>
      </c>
      <c r="E1062" s="49" t="s">
        <v>240</v>
      </c>
      <c r="F1062" s="49" t="s">
        <v>241</v>
      </c>
      <c r="G1062" s="48">
        <v>1050000</v>
      </c>
      <c r="H1062" s="48">
        <v>1050000</v>
      </c>
      <c r="I1062" s="48">
        <v>787500</v>
      </c>
      <c r="J1062" s="48">
        <v>0</v>
      </c>
      <c r="K1062" s="48">
        <v>0</v>
      </c>
      <c r="L1062" s="48">
        <v>0</v>
      </c>
      <c r="M1062" s="48">
        <v>0</v>
      </c>
      <c r="N1062" s="48">
        <v>0</v>
      </c>
      <c r="O1062" s="48">
        <v>1050000</v>
      </c>
      <c r="P1062" s="102">
        <f t="shared" si="34"/>
        <v>0</v>
      </c>
      <c r="Q1062" s="71"/>
      <c r="R1062" s="71"/>
      <c r="S1062" s="72"/>
      <c r="T1062" s="72"/>
      <c r="U1062" s="72"/>
      <c r="V1062" s="72"/>
      <c r="W1062" s="72"/>
      <c r="X1062" s="73"/>
    </row>
    <row r="1063" spans="1:24" ht="14.4" x14ac:dyDescent="0.2">
      <c r="A1063" s="107" t="s">
        <v>711</v>
      </c>
      <c r="B1063" s="107" t="s">
        <v>712</v>
      </c>
      <c r="C1063" s="98" t="str">
        <f t="shared" si="33"/>
        <v>21375801 CENTRO NACIONAL DE LA MÚSICA</v>
      </c>
      <c r="D1063" s="49" t="s">
        <v>686</v>
      </c>
      <c r="E1063" s="49" t="s">
        <v>246</v>
      </c>
      <c r="F1063" s="49" t="s">
        <v>247</v>
      </c>
      <c r="G1063" s="48">
        <v>18200000</v>
      </c>
      <c r="H1063" s="48">
        <v>19200000</v>
      </c>
      <c r="I1063" s="48">
        <v>14302555.5</v>
      </c>
      <c r="J1063" s="48">
        <v>0</v>
      </c>
      <c r="K1063" s="48">
        <v>0</v>
      </c>
      <c r="L1063" s="48">
        <v>0</v>
      </c>
      <c r="M1063" s="48">
        <v>13580284.380000001</v>
      </c>
      <c r="N1063" s="48">
        <v>12641707.289999999</v>
      </c>
      <c r="O1063" s="48">
        <v>5619715.6200000001</v>
      </c>
      <c r="P1063" s="102">
        <f t="shared" si="34"/>
        <v>0.70730647812500003</v>
      </c>
      <c r="Q1063" s="71"/>
      <c r="R1063" s="71"/>
      <c r="S1063" s="72"/>
      <c r="T1063" s="72"/>
      <c r="U1063" s="72"/>
      <c r="V1063" s="72"/>
      <c r="W1063" s="72"/>
      <c r="X1063" s="73"/>
    </row>
    <row r="1064" spans="1:24" ht="14.4" x14ac:dyDescent="0.2">
      <c r="A1064" s="107" t="s">
        <v>711</v>
      </c>
      <c r="B1064" s="107" t="s">
        <v>712</v>
      </c>
      <c r="C1064" s="98" t="str">
        <f t="shared" si="33"/>
        <v>21375801 CENTRO NACIONAL DE LA MÚSICA</v>
      </c>
      <c r="D1064" s="49" t="s">
        <v>686</v>
      </c>
      <c r="E1064" s="49" t="s">
        <v>248</v>
      </c>
      <c r="F1064" s="49" t="s">
        <v>249</v>
      </c>
      <c r="G1064" s="48">
        <v>11000000</v>
      </c>
      <c r="H1064" s="48">
        <v>11000000</v>
      </c>
      <c r="I1064" s="48">
        <v>8212500</v>
      </c>
      <c r="J1064" s="48">
        <v>0</v>
      </c>
      <c r="K1064" s="48">
        <v>0</v>
      </c>
      <c r="L1064" s="48">
        <v>0</v>
      </c>
      <c r="M1064" s="48">
        <v>9425737.7300000004</v>
      </c>
      <c r="N1064" s="48">
        <v>9080805.2300000004</v>
      </c>
      <c r="O1064" s="48">
        <v>1574262.27</v>
      </c>
      <c r="P1064" s="102">
        <f t="shared" si="34"/>
        <v>0.85688524818181822</v>
      </c>
      <c r="Q1064" s="71"/>
      <c r="R1064" s="71"/>
      <c r="S1064" s="72"/>
      <c r="T1064" s="72"/>
      <c r="U1064" s="72"/>
      <c r="V1064" s="72"/>
      <c r="W1064" s="72"/>
      <c r="X1064" s="73"/>
    </row>
    <row r="1065" spans="1:24" ht="14.4" x14ac:dyDescent="0.2">
      <c r="A1065" s="107" t="s">
        <v>711</v>
      </c>
      <c r="B1065" s="107" t="s">
        <v>712</v>
      </c>
      <c r="C1065" s="98" t="str">
        <f t="shared" si="33"/>
        <v>21375801 CENTRO NACIONAL DE LA MÚSICA</v>
      </c>
      <c r="D1065" s="49" t="s">
        <v>686</v>
      </c>
      <c r="E1065" s="49" t="s">
        <v>254</v>
      </c>
      <c r="F1065" s="49" t="s">
        <v>255</v>
      </c>
      <c r="G1065" s="48">
        <v>3000000</v>
      </c>
      <c r="H1065" s="48">
        <v>3500000</v>
      </c>
      <c r="I1065" s="48">
        <v>2690055.5</v>
      </c>
      <c r="J1065" s="48">
        <v>0</v>
      </c>
      <c r="K1065" s="48">
        <v>0</v>
      </c>
      <c r="L1065" s="48">
        <v>0</v>
      </c>
      <c r="M1065" s="48">
        <v>2705479.69</v>
      </c>
      <c r="N1065" s="48">
        <v>2314096.06</v>
      </c>
      <c r="O1065" s="48">
        <v>794520.31</v>
      </c>
      <c r="P1065" s="102">
        <f t="shared" si="34"/>
        <v>0.77299419714285711</v>
      </c>
      <c r="Q1065" s="71"/>
      <c r="R1065" s="71"/>
      <c r="S1065" s="72"/>
      <c r="T1065" s="72"/>
      <c r="U1065" s="72"/>
      <c r="V1065" s="72"/>
      <c r="W1065" s="72"/>
      <c r="X1065" s="73"/>
    </row>
    <row r="1066" spans="1:24" ht="14.4" x14ac:dyDescent="0.2">
      <c r="A1066" s="107" t="s">
        <v>711</v>
      </c>
      <c r="B1066" s="107" t="s">
        <v>712</v>
      </c>
      <c r="C1066" s="98" t="str">
        <f t="shared" si="33"/>
        <v>21375801 CENTRO NACIONAL DE LA MÚSICA</v>
      </c>
      <c r="D1066" s="49" t="s">
        <v>686</v>
      </c>
      <c r="E1066" s="49" t="s">
        <v>258</v>
      </c>
      <c r="F1066" s="49" t="s">
        <v>259</v>
      </c>
      <c r="G1066" s="48">
        <v>1700000</v>
      </c>
      <c r="H1066" s="48">
        <v>2200000</v>
      </c>
      <c r="I1066" s="48">
        <v>1525000</v>
      </c>
      <c r="J1066" s="48">
        <v>0</v>
      </c>
      <c r="K1066" s="48">
        <v>0</v>
      </c>
      <c r="L1066" s="48">
        <v>0</v>
      </c>
      <c r="M1066" s="48">
        <v>700600</v>
      </c>
      <c r="N1066" s="48">
        <v>700600</v>
      </c>
      <c r="O1066" s="48">
        <v>1499400</v>
      </c>
      <c r="P1066" s="102">
        <f t="shared" si="34"/>
        <v>0.31845454545454543</v>
      </c>
      <c r="Q1066" s="71"/>
      <c r="R1066" s="71"/>
      <c r="S1066" s="72"/>
      <c r="T1066" s="72"/>
      <c r="U1066" s="72"/>
      <c r="V1066" s="72"/>
      <c r="W1066" s="72"/>
      <c r="X1066" s="73"/>
    </row>
    <row r="1067" spans="1:24" ht="14.4" x14ac:dyDescent="0.2">
      <c r="A1067" s="107" t="s">
        <v>711</v>
      </c>
      <c r="B1067" s="107" t="s">
        <v>712</v>
      </c>
      <c r="C1067" s="98" t="str">
        <f t="shared" si="33"/>
        <v>21375801 CENTRO NACIONAL DE LA MÚSICA</v>
      </c>
      <c r="D1067" s="49" t="s">
        <v>686</v>
      </c>
      <c r="E1067" s="49" t="s">
        <v>262</v>
      </c>
      <c r="F1067" s="49" t="s">
        <v>263</v>
      </c>
      <c r="G1067" s="48">
        <v>2500000</v>
      </c>
      <c r="H1067" s="48">
        <v>2500000</v>
      </c>
      <c r="I1067" s="48">
        <v>1875000</v>
      </c>
      <c r="J1067" s="48">
        <v>0</v>
      </c>
      <c r="K1067" s="48">
        <v>0</v>
      </c>
      <c r="L1067" s="48">
        <v>0</v>
      </c>
      <c r="M1067" s="48">
        <v>748466.96</v>
      </c>
      <c r="N1067" s="48">
        <v>546206</v>
      </c>
      <c r="O1067" s="48">
        <v>1751533.04</v>
      </c>
      <c r="P1067" s="102">
        <f t="shared" si="34"/>
        <v>0.29938678399999996</v>
      </c>
      <c r="Q1067" s="71"/>
      <c r="R1067" s="71"/>
      <c r="S1067" s="72"/>
      <c r="T1067" s="72"/>
      <c r="U1067" s="72"/>
      <c r="V1067" s="72"/>
      <c r="W1067" s="72"/>
      <c r="X1067" s="73"/>
    </row>
    <row r="1068" spans="1:24" ht="14.4" x14ac:dyDescent="0.2">
      <c r="A1068" s="107" t="s">
        <v>711</v>
      </c>
      <c r="B1068" s="107" t="s">
        <v>712</v>
      </c>
      <c r="C1068" s="98" t="str">
        <f t="shared" si="33"/>
        <v>21375801 CENTRO NACIONAL DE LA MÚSICA</v>
      </c>
      <c r="D1068" s="49" t="s">
        <v>686</v>
      </c>
      <c r="E1068" s="49" t="s">
        <v>264</v>
      </c>
      <c r="F1068" s="49" t="s">
        <v>265</v>
      </c>
      <c r="G1068" s="48">
        <v>50000</v>
      </c>
      <c r="H1068" s="48">
        <v>50000</v>
      </c>
      <c r="I1068" s="48">
        <v>37500</v>
      </c>
      <c r="J1068" s="48">
        <v>0</v>
      </c>
      <c r="K1068" s="48">
        <v>0</v>
      </c>
      <c r="L1068" s="48">
        <v>0</v>
      </c>
      <c r="M1068" s="48">
        <v>0</v>
      </c>
      <c r="N1068" s="48">
        <v>0</v>
      </c>
      <c r="O1068" s="48">
        <v>50000</v>
      </c>
      <c r="P1068" s="102">
        <f t="shared" si="34"/>
        <v>0</v>
      </c>
      <c r="Q1068" s="71"/>
      <c r="R1068" s="71"/>
      <c r="S1068" s="72"/>
      <c r="T1068" s="72"/>
      <c r="U1068" s="72"/>
      <c r="V1068" s="72"/>
      <c r="W1068" s="72"/>
      <c r="X1068" s="73"/>
    </row>
    <row r="1069" spans="1:24" ht="14.4" x14ac:dyDescent="0.2">
      <c r="A1069" s="107" t="s">
        <v>711</v>
      </c>
      <c r="B1069" s="107" t="s">
        <v>712</v>
      </c>
      <c r="C1069" s="98" t="str">
        <f t="shared" si="33"/>
        <v>21375801 CENTRO NACIONAL DE LA MÚSICA</v>
      </c>
      <c r="D1069" s="49" t="s">
        <v>686</v>
      </c>
      <c r="E1069" s="49" t="s">
        <v>268</v>
      </c>
      <c r="F1069" s="49" t="s">
        <v>269</v>
      </c>
      <c r="G1069" s="48">
        <v>50000</v>
      </c>
      <c r="H1069" s="48">
        <v>50000</v>
      </c>
      <c r="I1069" s="48">
        <v>37500</v>
      </c>
      <c r="J1069" s="48">
        <v>0</v>
      </c>
      <c r="K1069" s="48">
        <v>0</v>
      </c>
      <c r="L1069" s="48">
        <v>0</v>
      </c>
      <c r="M1069" s="48">
        <v>0</v>
      </c>
      <c r="N1069" s="48">
        <v>0</v>
      </c>
      <c r="O1069" s="48">
        <v>50000</v>
      </c>
      <c r="P1069" s="102">
        <f t="shared" si="34"/>
        <v>0</v>
      </c>
      <c r="Q1069" s="71"/>
      <c r="R1069" s="71"/>
      <c r="S1069" s="72"/>
      <c r="T1069" s="72"/>
      <c r="U1069" s="72"/>
      <c r="V1069" s="72"/>
      <c r="W1069" s="72"/>
      <c r="X1069" s="73"/>
    </row>
    <row r="1070" spans="1:24" ht="14.4" x14ac:dyDescent="0.2">
      <c r="A1070" s="107" t="s">
        <v>711</v>
      </c>
      <c r="B1070" s="107" t="s">
        <v>712</v>
      </c>
      <c r="C1070" s="98" t="str">
        <f t="shared" si="33"/>
        <v>21375801 CENTRO NACIONAL DE LA MÚSICA</v>
      </c>
      <c r="D1070" s="49" t="s">
        <v>686</v>
      </c>
      <c r="E1070" s="49" t="s">
        <v>278</v>
      </c>
      <c r="F1070" s="49" t="s">
        <v>279</v>
      </c>
      <c r="G1070" s="48">
        <v>9270000</v>
      </c>
      <c r="H1070" s="48">
        <v>9270000</v>
      </c>
      <c r="I1070" s="48">
        <v>6992500.0099999998</v>
      </c>
      <c r="J1070" s="48">
        <v>0</v>
      </c>
      <c r="K1070" s="48">
        <v>0</v>
      </c>
      <c r="L1070" s="48">
        <v>0</v>
      </c>
      <c r="M1070" s="48">
        <v>4028782.53</v>
      </c>
      <c r="N1070" s="48">
        <v>3761845.98</v>
      </c>
      <c r="O1070" s="48">
        <v>5241217.47</v>
      </c>
      <c r="P1070" s="102">
        <f t="shared" si="34"/>
        <v>0.43460437216828479</v>
      </c>
      <c r="Q1070" s="71"/>
      <c r="R1070" s="71"/>
      <c r="S1070" s="72"/>
      <c r="T1070" s="72"/>
      <c r="U1070" s="72"/>
      <c r="V1070" s="72"/>
      <c r="W1070" s="72"/>
      <c r="X1070" s="73"/>
    </row>
    <row r="1071" spans="1:24" ht="14.4" x14ac:dyDescent="0.2">
      <c r="A1071" s="107" t="s">
        <v>711</v>
      </c>
      <c r="B1071" s="107" t="s">
        <v>712</v>
      </c>
      <c r="C1071" s="98" t="str">
        <f t="shared" si="33"/>
        <v>21375801 CENTRO NACIONAL DE LA MÚSICA</v>
      </c>
      <c r="D1071" s="49" t="s">
        <v>686</v>
      </c>
      <c r="E1071" s="49" t="s">
        <v>280</v>
      </c>
      <c r="F1071" s="49" t="s">
        <v>281</v>
      </c>
      <c r="G1071" s="48">
        <v>3420000</v>
      </c>
      <c r="H1071" s="48">
        <v>3120000</v>
      </c>
      <c r="I1071" s="48">
        <v>2323499.84</v>
      </c>
      <c r="J1071" s="48">
        <v>0</v>
      </c>
      <c r="K1071" s="48">
        <v>0</v>
      </c>
      <c r="L1071" s="48">
        <v>0</v>
      </c>
      <c r="M1071" s="48">
        <v>1120077.99</v>
      </c>
      <c r="N1071" s="48">
        <v>1120077.99</v>
      </c>
      <c r="O1071" s="48">
        <v>1999922.01</v>
      </c>
      <c r="P1071" s="102">
        <f t="shared" si="34"/>
        <v>0.35899935576923075</v>
      </c>
      <c r="Q1071" s="71"/>
      <c r="R1071" s="71"/>
      <c r="S1071" s="72"/>
      <c r="T1071" s="72"/>
      <c r="U1071" s="72"/>
      <c r="V1071" s="72"/>
      <c r="W1071" s="72"/>
      <c r="X1071" s="73"/>
    </row>
    <row r="1072" spans="1:24" ht="14.4" x14ac:dyDescent="0.2">
      <c r="A1072" s="107" t="s">
        <v>711</v>
      </c>
      <c r="B1072" s="107" t="s">
        <v>712</v>
      </c>
      <c r="C1072" s="98" t="str">
        <f t="shared" si="33"/>
        <v>21375801 CENTRO NACIONAL DE LA MÚSICA</v>
      </c>
      <c r="D1072" s="49" t="s">
        <v>686</v>
      </c>
      <c r="E1072" s="49" t="s">
        <v>282</v>
      </c>
      <c r="F1072" s="49" t="s">
        <v>283</v>
      </c>
      <c r="G1072" s="48">
        <v>3000000</v>
      </c>
      <c r="H1072" s="48">
        <v>2700000</v>
      </c>
      <c r="I1072" s="48">
        <v>2008499.84</v>
      </c>
      <c r="J1072" s="48">
        <v>0</v>
      </c>
      <c r="K1072" s="48">
        <v>0</v>
      </c>
      <c r="L1072" s="48">
        <v>0</v>
      </c>
      <c r="M1072" s="48">
        <v>1056735.99</v>
      </c>
      <c r="N1072" s="48">
        <v>1056735.99</v>
      </c>
      <c r="O1072" s="48">
        <v>1643264.01</v>
      </c>
      <c r="P1072" s="102">
        <f t="shared" si="34"/>
        <v>0.3913837</v>
      </c>
      <c r="Q1072" s="71"/>
      <c r="R1072" s="71"/>
      <c r="S1072" s="72"/>
      <c r="T1072" s="72"/>
      <c r="U1072" s="72"/>
      <c r="V1072" s="72"/>
      <c r="W1072" s="72"/>
      <c r="X1072" s="73"/>
    </row>
    <row r="1073" spans="1:24" ht="14.4" x14ac:dyDescent="0.2">
      <c r="A1073" s="107" t="s">
        <v>711</v>
      </c>
      <c r="B1073" s="107" t="s">
        <v>712</v>
      </c>
      <c r="C1073" s="98" t="str">
        <f t="shared" si="33"/>
        <v>21375801 CENTRO NACIONAL DE LA MÚSICA</v>
      </c>
      <c r="D1073" s="49" t="s">
        <v>686</v>
      </c>
      <c r="E1073" s="49" t="s">
        <v>286</v>
      </c>
      <c r="F1073" s="49" t="s">
        <v>287</v>
      </c>
      <c r="G1073" s="48">
        <v>400000</v>
      </c>
      <c r="H1073" s="48">
        <v>400000</v>
      </c>
      <c r="I1073" s="48">
        <v>300000</v>
      </c>
      <c r="J1073" s="48">
        <v>0</v>
      </c>
      <c r="K1073" s="48">
        <v>0</v>
      </c>
      <c r="L1073" s="48">
        <v>0</v>
      </c>
      <c r="M1073" s="48">
        <v>63342</v>
      </c>
      <c r="N1073" s="48">
        <v>63342</v>
      </c>
      <c r="O1073" s="48">
        <v>336658</v>
      </c>
      <c r="P1073" s="102">
        <f t="shared" si="34"/>
        <v>0.158355</v>
      </c>
      <c r="Q1073" s="71"/>
      <c r="R1073" s="71"/>
      <c r="S1073" s="72"/>
      <c r="T1073" s="72"/>
      <c r="U1073" s="72"/>
      <c r="V1073" s="72"/>
      <c r="W1073" s="72"/>
      <c r="X1073" s="73"/>
    </row>
    <row r="1074" spans="1:24" ht="14.4" x14ac:dyDescent="0.2">
      <c r="A1074" s="107" t="s">
        <v>711</v>
      </c>
      <c r="B1074" s="107" t="s">
        <v>712</v>
      </c>
      <c r="C1074" s="98" t="str">
        <f t="shared" si="33"/>
        <v>21375801 CENTRO NACIONAL DE LA MÚSICA</v>
      </c>
      <c r="D1074" s="49" t="s">
        <v>686</v>
      </c>
      <c r="E1074" s="49" t="s">
        <v>288</v>
      </c>
      <c r="F1074" s="49" t="s">
        <v>289</v>
      </c>
      <c r="G1074" s="48">
        <v>20000</v>
      </c>
      <c r="H1074" s="48">
        <v>20000</v>
      </c>
      <c r="I1074" s="48">
        <v>15000</v>
      </c>
      <c r="J1074" s="48">
        <v>0</v>
      </c>
      <c r="K1074" s="48">
        <v>0</v>
      </c>
      <c r="L1074" s="48">
        <v>0</v>
      </c>
      <c r="M1074" s="48">
        <v>0</v>
      </c>
      <c r="N1074" s="48">
        <v>0</v>
      </c>
      <c r="O1074" s="48">
        <v>20000</v>
      </c>
      <c r="P1074" s="102">
        <f t="shared" si="34"/>
        <v>0</v>
      </c>
      <c r="Q1074" s="71"/>
      <c r="R1074" s="71"/>
      <c r="S1074" s="72"/>
      <c r="T1074" s="72"/>
      <c r="U1074" s="72"/>
      <c r="V1074" s="72"/>
      <c r="W1074" s="72"/>
      <c r="X1074" s="73"/>
    </row>
    <row r="1075" spans="1:24" ht="14.4" x14ac:dyDescent="0.2">
      <c r="A1075" s="107" t="s">
        <v>711</v>
      </c>
      <c r="B1075" s="107" t="s">
        <v>712</v>
      </c>
      <c r="C1075" s="98" t="str">
        <f t="shared" si="33"/>
        <v>21375801 CENTRO NACIONAL DE LA MÚSICA</v>
      </c>
      <c r="D1075" s="49" t="s">
        <v>686</v>
      </c>
      <c r="E1075" s="49" t="s">
        <v>290</v>
      </c>
      <c r="F1075" s="49" t="s">
        <v>291</v>
      </c>
      <c r="G1075" s="48">
        <v>120000</v>
      </c>
      <c r="H1075" s="48">
        <v>120000</v>
      </c>
      <c r="I1075" s="48">
        <v>109833.5</v>
      </c>
      <c r="J1075" s="48">
        <v>0</v>
      </c>
      <c r="K1075" s="48">
        <v>0</v>
      </c>
      <c r="L1075" s="48">
        <v>0</v>
      </c>
      <c r="M1075" s="48">
        <v>99666</v>
      </c>
      <c r="N1075" s="48">
        <v>99666</v>
      </c>
      <c r="O1075" s="48">
        <v>20334</v>
      </c>
      <c r="P1075" s="102">
        <f t="shared" si="34"/>
        <v>0.83055000000000001</v>
      </c>
      <c r="Q1075" s="71"/>
      <c r="R1075" s="71"/>
      <c r="S1075" s="72"/>
      <c r="T1075" s="72"/>
      <c r="U1075" s="72"/>
      <c r="V1075" s="72"/>
      <c r="W1075" s="72"/>
      <c r="X1075" s="73"/>
    </row>
    <row r="1076" spans="1:24" ht="14.4" x14ac:dyDescent="0.2">
      <c r="A1076" s="107" t="s">
        <v>711</v>
      </c>
      <c r="B1076" s="107" t="s">
        <v>712</v>
      </c>
      <c r="C1076" s="98" t="str">
        <f t="shared" si="33"/>
        <v>21375801 CENTRO NACIONAL DE LA MÚSICA</v>
      </c>
      <c r="D1076" s="49" t="s">
        <v>686</v>
      </c>
      <c r="E1076" s="49" t="s">
        <v>294</v>
      </c>
      <c r="F1076" s="49" t="s">
        <v>295</v>
      </c>
      <c r="G1076" s="48">
        <v>120000</v>
      </c>
      <c r="H1076" s="48">
        <v>120000</v>
      </c>
      <c r="I1076" s="48">
        <v>109833.5</v>
      </c>
      <c r="J1076" s="48">
        <v>0</v>
      </c>
      <c r="K1076" s="48">
        <v>0</v>
      </c>
      <c r="L1076" s="48">
        <v>0</v>
      </c>
      <c r="M1076" s="48">
        <v>99666</v>
      </c>
      <c r="N1076" s="48">
        <v>99666</v>
      </c>
      <c r="O1076" s="48">
        <v>20334</v>
      </c>
      <c r="P1076" s="102">
        <f t="shared" si="34"/>
        <v>0.83055000000000001</v>
      </c>
      <c r="Q1076" s="71"/>
      <c r="R1076" s="71"/>
      <c r="S1076" s="72"/>
      <c r="T1076" s="72"/>
      <c r="U1076" s="72"/>
      <c r="V1076" s="72"/>
      <c r="W1076" s="72"/>
      <c r="X1076" s="73"/>
    </row>
    <row r="1077" spans="1:24" ht="14.4" x14ac:dyDescent="0.2">
      <c r="A1077" s="107" t="s">
        <v>711</v>
      </c>
      <c r="B1077" s="107" t="s">
        <v>712</v>
      </c>
      <c r="C1077" s="98" t="str">
        <f t="shared" si="33"/>
        <v>21375801 CENTRO NACIONAL DE LA MÚSICA</v>
      </c>
      <c r="D1077" s="49" t="s">
        <v>686</v>
      </c>
      <c r="E1077" s="49" t="s">
        <v>296</v>
      </c>
      <c r="F1077" s="49" t="s">
        <v>297</v>
      </c>
      <c r="G1077" s="48">
        <v>250000</v>
      </c>
      <c r="H1077" s="48">
        <v>250000</v>
      </c>
      <c r="I1077" s="48">
        <v>221666.67</v>
      </c>
      <c r="J1077" s="48">
        <v>0</v>
      </c>
      <c r="K1077" s="48">
        <v>0</v>
      </c>
      <c r="L1077" s="48">
        <v>0</v>
      </c>
      <c r="M1077" s="48">
        <v>178968.01</v>
      </c>
      <c r="N1077" s="48">
        <v>178968.01</v>
      </c>
      <c r="O1077" s="48">
        <v>71031.990000000005</v>
      </c>
      <c r="P1077" s="102">
        <f t="shared" si="34"/>
        <v>0.71587204000000004</v>
      </c>
      <c r="Q1077" s="71"/>
      <c r="R1077" s="71"/>
      <c r="S1077" s="72"/>
      <c r="T1077" s="72"/>
      <c r="U1077" s="72"/>
      <c r="V1077" s="72"/>
      <c r="W1077" s="72"/>
      <c r="X1077" s="73"/>
    </row>
    <row r="1078" spans="1:24" ht="14.4" x14ac:dyDescent="0.2">
      <c r="A1078" s="107" t="s">
        <v>711</v>
      </c>
      <c r="B1078" s="107" t="s">
        <v>712</v>
      </c>
      <c r="C1078" s="98" t="str">
        <f t="shared" si="33"/>
        <v>21375801 CENTRO NACIONAL DE LA MÚSICA</v>
      </c>
      <c r="D1078" s="49" t="s">
        <v>686</v>
      </c>
      <c r="E1078" s="49" t="s">
        <v>302</v>
      </c>
      <c r="F1078" s="49" t="s">
        <v>303</v>
      </c>
      <c r="G1078" s="48">
        <v>20000</v>
      </c>
      <c r="H1078" s="48">
        <v>20000</v>
      </c>
      <c r="I1078" s="48">
        <v>15000</v>
      </c>
      <c r="J1078" s="48">
        <v>0</v>
      </c>
      <c r="K1078" s="48">
        <v>0</v>
      </c>
      <c r="L1078" s="48">
        <v>0</v>
      </c>
      <c r="M1078" s="48">
        <v>0</v>
      </c>
      <c r="N1078" s="48">
        <v>0</v>
      </c>
      <c r="O1078" s="48">
        <v>20000</v>
      </c>
      <c r="P1078" s="102">
        <f t="shared" si="34"/>
        <v>0</v>
      </c>
      <c r="Q1078" s="71"/>
      <c r="R1078" s="71"/>
      <c r="S1078" s="72"/>
      <c r="T1078" s="72"/>
      <c r="U1078" s="72"/>
      <c r="V1078" s="72"/>
      <c r="W1078" s="72"/>
      <c r="X1078" s="73"/>
    </row>
    <row r="1079" spans="1:24" ht="14.4" x14ac:dyDescent="0.2">
      <c r="A1079" s="107" t="s">
        <v>711</v>
      </c>
      <c r="B1079" s="107" t="s">
        <v>712</v>
      </c>
      <c r="C1079" s="98" t="str">
        <f t="shared" si="33"/>
        <v>21375801 CENTRO NACIONAL DE LA MÚSICA</v>
      </c>
      <c r="D1079" s="49" t="s">
        <v>686</v>
      </c>
      <c r="E1079" s="49" t="s">
        <v>304</v>
      </c>
      <c r="F1079" s="49" t="s">
        <v>305</v>
      </c>
      <c r="G1079" s="48">
        <v>40000</v>
      </c>
      <c r="H1079" s="48">
        <v>40000</v>
      </c>
      <c r="I1079" s="48">
        <v>40000</v>
      </c>
      <c r="J1079" s="48">
        <v>0</v>
      </c>
      <c r="K1079" s="48">
        <v>0</v>
      </c>
      <c r="L1079" s="48">
        <v>0</v>
      </c>
      <c r="M1079" s="48">
        <v>30200</v>
      </c>
      <c r="N1079" s="48">
        <v>30200</v>
      </c>
      <c r="O1079" s="48">
        <v>9800</v>
      </c>
      <c r="P1079" s="102">
        <f t="shared" si="34"/>
        <v>0.755</v>
      </c>
      <c r="Q1079" s="71"/>
      <c r="R1079" s="71"/>
      <c r="S1079" s="72"/>
      <c r="T1079" s="72"/>
      <c r="U1079" s="72"/>
      <c r="V1079" s="72"/>
      <c r="W1079" s="72"/>
      <c r="X1079" s="73"/>
    </row>
    <row r="1080" spans="1:24" ht="14.4" x14ac:dyDescent="0.2">
      <c r="A1080" s="107" t="s">
        <v>711</v>
      </c>
      <c r="B1080" s="107" t="s">
        <v>712</v>
      </c>
      <c r="C1080" s="98" t="str">
        <f t="shared" si="33"/>
        <v>21375801 CENTRO NACIONAL DE LA MÚSICA</v>
      </c>
      <c r="D1080" s="49" t="s">
        <v>686</v>
      </c>
      <c r="E1080" s="49" t="s">
        <v>306</v>
      </c>
      <c r="F1080" s="49" t="s">
        <v>307</v>
      </c>
      <c r="G1080" s="48">
        <v>20000</v>
      </c>
      <c r="H1080" s="48">
        <v>20000</v>
      </c>
      <c r="I1080" s="48">
        <v>15000</v>
      </c>
      <c r="J1080" s="48">
        <v>0</v>
      </c>
      <c r="K1080" s="48">
        <v>0</v>
      </c>
      <c r="L1080" s="48">
        <v>0</v>
      </c>
      <c r="M1080" s="48">
        <v>0</v>
      </c>
      <c r="N1080" s="48">
        <v>0</v>
      </c>
      <c r="O1080" s="48">
        <v>20000</v>
      </c>
      <c r="P1080" s="102">
        <f t="shared" si="34"/>
        <v>0</v>
      </c>
      <c r="Q1080" s="71"/>
      <c r="R1080" s="71"/>
      <c r="S1080" s="72"/>
      <c r="T1080" s="72"/>
      <c r="U1080" s="72"/>
      <c r="V1080" s="72"/>
      <c r="W1080" s="72"/>
      <c r="X1080" s="73"/>
    </row>
    <row r="1081" spans="1:24" ht="14.4" x14ac:dyDescent="0.2">
      <c r="A1081" s="107" t="s">
        <v>711</v>
      </c>
      <c r="B1081" s="107" t="s">
        <v>712</v>
      </c>
      <c r="C1081" s="98" t="str">
        <f t="shared" si="33"/>
        <v>21375801 CENTRO NACIONAL DE LA MÚSICA</v>
      </c>
      <c r="D1081" s="49" t="s">
        <v>686</v>
      </c>
      <c r="E1081" s="49" t="s">
        <v>308</v>
      </c>
      <c r="F1081" s="49" t="s">
        <v>309</v>
      </c>
      <c r="G1081" s="48">
        <v>20000</v>
      </c>
      <c r="H1081" s="48">
        <v>20000</v>
      </c>
      <c r="I1081" s="48">
        <v>20000</v>
      </c>
      <c r="J1081" s="48">
        <v>0</v>
      </c>
      <c r="K1081" s="48">
        <v>0</v>
      </c>
      <c r="L1081" s="48">
        <v>0</v>
      </c>
      <c r="M1081" s="48">
        <v>18300</v>
      </c>
      <c r="N1081" s="48">
        <v>18300</v>
      </c>
      <c r="O1081" s="48">
        <v>1700</v>
      </c>
      <c r="P1081" s="102">
        <f t="shared" si="34"/>
        <v>0.91500000000000004</v>
      </c>
      <c r="Q1081" s="71"/>
      <c r="R1081" s="71"/>
      <c r="S1081" s="72"/>
      <c r="T1081" s="72"/>
      <c r="U1081" s="72"/>
      <c r="V1081" s="72"/>
      <c r="W1081" s="72"/>
      <c r="X1081" s="73"/>
    </row>
    <row r="1082" spans="1:24" ht="14.4" x14ac:dyDescent="0.2">
      <c r="A1082" s="107" t="s">
        <v>711</v>
      </c>
      <c r="B1082" s="107" t="s">
        <v>712</v>
      </c>
      <c r="C1082" s="98" t="str">
        <f t="shared" si="33"/>
        <v>21375801 CENTRO NACIONAL DE LA MÚSICA</v>
      </c>
      <c r="D1082" s="49" t="s">
        <v>686</v>
      </c>
      <c r="E1082" s="49" t="s">
        <v>310</v>
      </c>
      <c r="F1082" s="49" t="s">
        <v>311</v>
      </c>
      <c r="G1082" s="48">
        <v>150000</v>
      </c>
      <c r="H1082" s="48">
        <v>150000</v>
      </c>
      <c r="I1082" s="48">
        <v>131666.67000000001</v>
      </c>
      <c r="J1082" s="48">
        <v>0</v>
      </c>
      <c r="K1082" s="48">
        <v>0</v>
      </c>
      <c r="L1082" s="48">
        <v>0</v>
      </c>
      <c r="M1082" s="48">
        <v>130468.01</v>
      </c>
      <c r="N1082" s="48">
        <v>130468.01</v>
      </c>
      <c r="O1082" s="48">
        <v>19531.990000000002</v>
      </c>
      <c r="P1082" s="102">
        <f t="shared" si="34"/>
        <v>0.86978673333333334</v>
      </c>
      <c r="Q1082" s="71"/>
      <c r="R1082" s="71"/>
      <c r="S1082" s="72"/>
      <c r="T1082" s="72"/>
      <c r="U1082" s="72"/>
      <c r="V1082" s="72"/>
      <c r="W1082" s="72"/>
      <c r="X1082" s="73"/>
    </row>
    <row r="1083" spans="1:24" ht="14.4" x14ac:dyDescent="0.2">
      <c r="A1083" s="107" t="s">
        <v>711</v>
      </c>
      <c r="B1083" s="107" t="s">
        <v>712</v>
      </c>
      <c r="C1083" s="98" t="str">
        <f t="shared" si="33"/>
        <v>21375801 CENTRO NACIONAL DE LA MÚSICA</v>
      </c>
      <c r="D1083" s="49" t="s">
        <v>686</v>
      </c>
      <c r="E1083" s="49" t="s">
        <v>312</v>
      </c>
      <c r="F1083" s="49" t="s">
        <v>313</v>
      </c>
      <c r="G1083" s="48">
        <v>2130000</v>
      </c>
      <c r="H1083" s="48">
        <v>2130000</v>
      </c>
      <c r="I1083" s="48">
        <v>1546442.5</v>
      </c>
      <c r="J1083" s="48">
        <v>0</v>
      </c>
      <c r="K1083" s="48">
        <v>0</v>
      </c>
      <c r="L1083" s="48">
        <v>0</v>
      </c>
      <c r="M1083" s="48">
        <v>683294.78</v>
      </c>
      <c r="N1083" s="48">
        <v>683294.78</v>
      </c>
      <c r="O1083" s="48">
        <v>1446705.22</v>
      </c>
      <c r="P1083" s="102">
        <f t="shared" si="34"/>
        <v>0.32079567136150239</v>
      </c>
      <c r="Q1083" s="71"/>
      <c r="R1083" s="71"/>
      <c r="S1083" s="72"/>
      <c r="T1083" s="72"/>
      <c r="U1083" s="72"/>
      <c r="V1083" s="72"/>
      <c r="W1083" s="72"/>
      <c r="X1083" s="73"/>
    </row>
    <row r="1084" spans="1:24" ht="14.4" x14ac:dyDescent="0.2">
      <c r="A1084" s="107" t="s">
        <v>711</v>
      </c>
      <c r="B1084" s="107" t="s">
        <v>712</v>
      </c>
      <c r="C1084" s="98" t="str">
        <f t="shared" si="33"/>
        <v>21375801 CENTRO NACIONAL DE LA MÚSICA</v>
      </c>
      <c r="D1084" s="49" t="s">
        <v>686</v>
      </c>
      <c r="E1084" s="49" t="s">
        <v>314</v>
      </c>
      <c r="F1084" s="49" t="s">
        <v>315</v>
      </c>
      <c r="G1084" s="48">
        <v>130000</v>
      </c>
      <c r="H1084" s="48">
        <v>130000</v>
      </c>
      <c r="I1084" s="48">
        <v>97500</v>
      </c>
      <c r="J1084" s="48">
        <v>0</v>
      </c>
      <c r="K1084" s="48">
        <v>0</v>
      </c>
      <c r="L1084" s="48">
        <v>0</v>
      </c>
      <c r="M1084" s="48">
        <v>80714.41</v>
      </c>
      <c r="N1084" s="48">
        <v>80714.41</v>
      </c>
      <c r="O1084" s="48">
        <v>49285.59</v>
      </c>
      <c r="P1084" s="102">
        <f t="shared" si="34"/>
        <v>0.6208800769230769</v>
      </c>
      <c r="Q1084" s="71"/>
      <c r="R1084" s="71"/>
      <c r="S1084" s="72"/>
      <c r="T1084" s="72"/>
      <c r="U1084" s="72"/>
      <c r="V1084" s="72"/>
      <c r="W1084" s="72"/>
      <c r="X1084" s="73"/>
    </row>
    <row r="1085" spans="1:24" ht="14.4" x14ac:dyDescent="0.2">
      <c r="A1085" s="107" t="s">
        <v>711</v>
      </c>
      <c r="B1085" s="107" t="s">
        <v>712</v>
      </c>
      <c r="C1085" s="98" t="str">
        <f t="shared" si="33"/>
        <v>21375801 CENTRO NACIONAL DE LA MÚSICA</v>
      </c>
      <c r="D1085" s="49" t="s">
        <v>686</v>
      </c>
      <c r="E1085" s="49" t="s">
        <v>316</v>
      </c>
      <c r="F1085" s="49" t="s">
        <v>317</v>
      </c>
      <c r="G1085" s="48">
        <v>2000000</v>
      </c>
      <c r="H1085" s="48">
        <v>2000000</v>
      </c>
      <c r="I1085" s="48">
        <v>1448942.5</v>
      </c>
      <c r="J1085" s="48">
        <v>0</v>
      </c>
      <c r="K1085" s="48">
        <v>0</v>
      </c>
      <c r="L1085" s="48">
        <v>0</v>
      </c>
      <c r="M1085" s="48">
        <v>602580.37</v>
      </c>
      <c r="N1085" s="48">
        <v>602580.37</v>
      </c>
      <c r="O1085" s="48">
        <v>1397419.63</v>
      </c>
      <c r="P1085" s="102">
        <f t="shared" si="34"/>
        <v>0.30129018499999999</v>
      </c>
      <c r="Q1085" s="71"/>
      <c r="R1085" s="71"/>
      <c r="S1085" s="72"/>
      <c r="T1085" s="72"/>
      <c r="U1085" s="72"/>
      <c r="V1085" s="72"/>
      <c r="W1085" s="72"/>
      <c r="X1085" s="73"/>
    </row>
    <row r="1086" spans="1:24" ht="14.4" x14ac:dyDescent="0.2">
      <c r="A1086" s="107" t="s">
        <v>711</v>
      </c>
      <c r="B1086" s="107" t="s">
        <v>712</v>
      </c>
      <c r="C1086" s="98" t="str">
        <f t="shared" si="33"/>
        <v>21375801 CENTRO NACIONAL DE LA MÚSICA</v>
      </c>
      <c r="D1086" s="49" t="s">
        <v>686</v>
      </c>
      <c r="E1086" s="49" t="s">
        <v>318</v>
      </c>
      <c r="F1086" s="49" t="s">
        <v>319</v>
      </c>
      <c r="G1086" s="48">
        <v>3350000</v>
      </c>
      <c r="H1086" s="48">
        <v>3650000</v>
      </c>
      <c r="I1086" s="48">
        <v>2791057.5</v>
      </c>
      <c r="J1086" s="48">
        <v>0</v>
      </c>
      <c r="K1086" s="48">
        <v>0</v>
      </c>
      <c r="L1086" s="48">
        <v>0</v>
      </c>
      <c r="M1086" s="48">
        <v>1946775.75</v>
      </c>
      <c r="N1086" s="48">
        <v>1679839.2</v>
      </c>
      <c r="O1086" s="48">
        <v>1703224.25</v>
      </c>
      <c r="P1086" s="102">
        <f t="shared" si="34"/>
        <v>0.53336321917808216</v>
      </c>
      <c r="Q1086" s="71"/>
      <c r="R1086" s="71"/>
      <c r="S1086" s="72"/>
      <c r="T1086" s="72"/>
      <c r="U1086" s="72"/>
      <c r="V1086" s="72"/>
      <c r="W1086" s="72"/>
      <c r="X1086" s="73"/>
    </row>
    <row r="1087" spans="1:24" ht="14.4" x14ac:dyDescent="0.2">
      <c r="A1087" s="107" t="s">
        <v>711</v>
      </c>
      <c r="B1087" s="107" t="s">
        <v>712</v>
      </c>
      <c r="C1087" s="98" t="str">
        <f t="shared" si="33"/>
        <v>21375801 CENTRO NACIONAL DE LA MÚSICA</v>
      </c>
      <c r="D1087" s="49" t="s">
        <v>686</v>
      </c>
      <c r="E1087" s="49" t="s">
        <v>320</v>
      </c>
      <c r="F1087" s="49" t="s">
        <v>321</v>
      </c>
      <c r="G1087" s="48">
        <v>300000</v>
      </c>
      <c r="H1087" s="48">
        <v>600000</v>
      </c>
      <c r="I1087" s="48">
        <v>412500</v>
      </c>
      <c r="J1087" s="48">
        <v>0</v>
      </c>
      <c r="K1087" s="48">
        <v>0</v>
      </c>
      <c r="L1087" s="48">
        <v>0</v>
      </c>
      <c r="M1087" s="48">
        <v>292806.31</v>
      </c>
      <c r="N1087" s="48">
        <v>292806.31</v>
      </c>
      <c r="O1087" s="48">
        <v>307193.69</v>
      </c>
      <c r="P1087" s="102">
        <f t="shared" si="34"/>
        <v>0.48801051666666667</v>
      </c>
      <c r="Q1087" s="71"/>
      <c r="R1087" s="71"/>
      <c r="S1087" s="72"/>
      <c r="T1087" s="72"/>
      <c r="U1087" s="72"/>
      <c r="V1087" s="72"/>
      <c r="W1087" s="72"/>
      <c r="X1087" s="73"/>
    </row>
    <row r="1088" spans="1:24" ht="14.4" x14ac:dyDescent="0.2">
      <c r="A1088" s="107" t="s">
        <v>711</v>
      </c>
      <c r="B1088" s="107" t="s">
        <v>712</v>
      </c>
      <c r="C1088" s="98" t="str">
        <f t="shared" si="33"/>
        <v>21375801 CENTRO NACIONAL DE LA MÚSICA</v>
      </c>
      <c r="D1088" s="49" t="s">
        <v>686</v>
      </c>
      <c r="E1088" s="49" t="s">
        <v>324</v>
      </c>
      <c r="F1088" s="49" t="s">
        <v>325</v>
      </c>
      <c r="G1088" s="48">
        <v>1000000</v>
      </c>
      <c r="H1088" s="48">
        <v>1000000</v>
      </c>
      <c r="I1088" s="48">
        <v>750000</v>
      </c>
      <c r="J1088" s="48">
        <v>0</v>
      </c>
      <c r="K1088" s="48">
        <v>0</v>
      </c>
      <c r="L1088" s="48">
        <v>0</v>
      </c>
      <c r="M1088" s="48">
        <v>181508.75</v>
      </c>
      <c r="N1088" s="48">
        <v>181508.75</v>
      </c>
      <c r="O1088" s="48">
        <v>818491.25</v>
      </c>
      <c r="P1088" s="102">
        <f t="shared" si="34"/>
        <v>0.18150875</v>
      </c>
      <c r="Q1088" s="71"/>
      <c r="R1088" s="71"/>
      <c r="S1088" s="72"/>
      <c r="T1088" s="72"/>
      <c r="U1088" s="72"/>
      <c r="V1088" s="72"/>
      <c r="W1088" s="72"/>
      <c r="X1088" s="73"/>
    </row>
    <row r="1089" spans="1:24" ht="14.4" x14ac:dyDescent="0.2">
      <c r="A1089" s="107" t="s">
        <v>711</v>
      </c>
      <c r="B1089" s="107" t="s">
        <v>712</v>
      </c>
      <c r="C1089" s="98" t="str">
        <f t="shared" si="33"/>
        <v>21375801 CENTRO NACIONAL DE LA MÚSICA</v>
      </c>
      <c r="D1089" s="49" t="s">
        <v>686</v>
      </c>
      <c r="E1089" s="49" t="s">
        <v>328</v>
      </c>
      <c r="F1089" s="49" t="s">
        <v>329</v>
      </c>
      <c r="G1089" s="48">
        <v>2000000</v>
      </c>
      <c r="H1089" s="48">
        <v>2000000</v>
      </c>
      <c r="I1089" s="48">
        <v>1591057.5</v>
      </c>
      <c r="J1089" s="48">
        <v>0</v>
      </c>
      <c r="K1089" s="48">
        <v>0</v>
      </c>
      <c r="L1089" s="48">
        <v>0</v>
      </c>
      <c r="M1089" s="48">
        <v>1456040.68</v>
      </c>
      <c r="N1089" s="48">
        <v>1189104.1299999999</v>
      </c>
      <c r="O1089" s="48">
        <v>543959.31999999995</v>
      </c>
      <c r="P1089" s="102">
        <f t="shared" si="34"/>
        <v>0.72802033999999993</v>
      </c>
      <c r="Q1089" s="71"/>
      <c r="R1089" s="71"/>
      <c r="S1089" s="72"/>
      <c r="T1089" s="72"/>
      <c r="U1089" s="72"/>
      <c r="V1089" s="72"/>
      <c r="W1089" s="72"/>
      <c r="X1089" s="73"/>
    </row>
    <row r="1090" spans="1:24" ht="14.4" x14ac:dyDescent="0.2">
      <c r="A1090" s="107" t="s">
        <v>711</v>
      </c>
      <c r="B1090" s="107" t="s">
        <v>712</v>
      </c>
      <c r="C1090" s="98" t="str">
        <f t="shared" si="33"/>
        <v>21375801 CENTRO NACIONAL DE LA MÚSICA</v>
      </c>
      <c r="D1090" s="49" t="s">
        <v>686</v>
      </c>
      <c r="E1090" s="49" t="s">
        <v>330</v>
      </c>
      <c r="F1090" s="49" t="s">
        <v>331</v>
      </c>
      <c r="G1090" s="48">
        <v>50000</v>
      </c>
      <c r="H1090" s="48">
        <v>50000</v>
      </c>
      <c r="I1090" s="48">
        <v>37500</v>
      </c>
      <c r="J1090" s="48">
        <v>0</v>
      </c>
      <c r="K1090" s="48">
        <v>0</v>
      </c>
      <c r="L1090" s="48">
        <v>0</v>
      </c>
      <c r="M1090" s="48">
        <v>16420.009999999998</v>
      </c>
      <c r="N1090" s="48">
        <v>16420.009999999998</v>
      </c>
      <c r="O1090" s="48">
        <v>33579.99</v>
      </c>
      <c r="P1090" s="102">
        <f t="shared" si="34"/>
        <v>0.32840019999999998</v>
      </c>
      <c r="Q1090" s="71"/>
      <c r="R1090" s="71"/>
      <c r="S1090" s="72"/>
      <c r="T1090" s="72"/>
      <c r="U1090" s="72"/>
      <c r="V1090" s="72"/>
      <c r="W1090" s="72"/>
      <c r="X1090" s="73"/>
    </row>
    <row r="1091" spans="1:24" ht="14.4" x14ac:dyDescent="0.2">
      <c r="A1091" s="107" t="s">
        <v>711</v>
      </c>
      <c r="B1091" s="107" t="s">
        <v>712</v>
      </c>
      <c r="C1091" s="98" t="str">
        <f t="shared" si="33"/>
        <v>21375801 CENTRO NACIONAL DE LA MÚSICA</v>
      </c>
      <c r="D1091" s="49" t="s">
        <v>686</v>
      </c>
      <c r="E1091" s="49" t="s">
        <v>372</v>
      </c>
      <c r="F1091" s="49" t="s">
        <v>373</v>
      </c>
      <c r="G1091" s="48">
        <v>113839734</v>
      </c>
      <c r="H1091" s="48">
        <v>112682132</v>
      </c>
      <c r="I1091" s="48">
        <v>103142116.34</v>
      </c>
      <c r="J1091" s="48">
        <v>0</v>
      </c>
      <c r="K1091" s="48">
        <v>0</v>
      </c>
      <c r="L1091" s="48">
        <v>0</v>
      </c>
      <c r="M1091" s="48">
        <v>58599094.369999997</v>
      </c>
      <c r="N1091" s="48">
        <v>58599094.359999999</v>
      </c>
      <c r="O1091" s="48">
        <v>54083037.630000003</v>
      </c>
      <c r="P1091" s="102">
        <f t="shared" si="34"/>
        <v>0.52003892125505757</v>
      </c>
      <c r="Q1091" s="71"/>
      <c r="R1091" s="71"/>
      <c r="S1091" s="72"/>
      <c r="T1091" s="72"/>
      <c r="U1091" s="72"/>
      <c r="V1091" s="72"/>
      <c r="W1091" s="72"/>
      <c r="X1091" s="73"/>
    </row>
    <row r="1092" spans="1:24" ht="14.4" x14ac:dyDescent="0.2">
      <c r="A1092" s="107" t="s">
        <v>711</v>
      </c>
      <c r="B1092" s="107" t="s">
        <v>712</v>
      </c>
      <c r="C1092" s="98" t="str">
        <f t="shared" si="33"/>
        <v>21375801 CENTRO NACIONAL DE LA MÚSICA</v>
      </c>
      <c r="D1092" s="49" t="s">
        <v>686</v>
      </c>
      <c r="E1092" s="49" t="s">
        <v>374</v>
      </c>
      <c r="F1092" s="49" t="s">
        <v>375</v>
      </c>
      <c r="G1092" s="48">
        <v>34818132</v>
      </c>
      <c r="H1092" s="48">
        <v>34818132</v>
      </c>
      <c r="I1092" s="48">
        <v>34544783</v>
      </c>
      <c r="J1092" s="48">
        <v>0</v>
      </c>
      <c r="K1092" s="48">
        <v>0</v>
      </c>
      <c r="L1092" s="48">
        <v>0</v>
      </c>
      <c r="M1092" s="48">
        <v>19484235.539999999</v>
      </c>
      <c r="N1092" s="48">
        <v>19484235.539999999</v>
      </c>
      <c r="O1092" s="48">
        <v>15333896.460000001</v>
      </c>
      <c r="P1092" s="102">
        <f t="shared" si="34"/>
        <v>0.55960025483274056</v>
      </c>
      <c r="Q1092" s="71"/>
      <c r="R1092" s="71"/>
      <c r="S1092" s="72"/>
      <c r="T1092" s="72"/>
      <c r="U1092" s="72"/>
      <c r="V1092" s="72"/>
      <c r="W1092" s="72"/>
      <c r="X1092" s="73"/>
    </row>
    <row r="1093" spans="1:24" ht="14.4" x14ac:dyDescent="0.2">
      <c r="A1093" s="107" t="s">
        <v>711</v>
      </c>
      <c r="B1093" s="107" t="s">
        <v>712</v>
      </c>
      <c r="C1093" s="98" t="str">
        <f t="shared" si="33"/>
        <v>21375801 CENTRO NACIONAL DE LA MÚSICA</v>
      </c>
      <c r="D1093" s="49" t="s">
        <v>686</v>
      </c>
      <c r="E1093" s="49" t="s">
        <v>389</v>
      </c>
      <c r="F1093" s="49" t="s">
        <v>377</v>
      </c>
      <c r="G1093" s="48">
        <v>30035422</v>
      </c>
      <c r="H1093" s="48">
        <v>30035422</v>
      </c>
      <c r="I1093" s="48">
        <v>29799621</v>
      </c>
      <c r="J1093" s="48">
        <v>0</v>
      </c>
      <c r="K1093" s="48">
        <v>0</v>
      </c>
      <c r="L1093" s="48">
        <v>0</v>
      </c>
      <c r="M1093" s="48">
        <v>16807829.550000001</v>
      </c>
      <c r="N1093" s="48">
        <v>16807829.550000001</v>
      </c>
      <c r="O1093" s="48">
        <v>13227592.449999999</v>
      </c>
      <c r="P1093" s="102">
        <f t="shared" si="34"/>
        <v>0.55960024633580974</v>
      </c>
      <c r="Q1093" s="71"/>
      <c r="R1093" s="71"/>
      <c r="S1093" s="72"/>
      <c r="T1093" s="72"/>
      <c r="U1093" s="72"/>
      <c r="V1093" s="72"/>
      <c r="W1093" s="72"/>
      <c r="X1093" s="73"/>
    </row>
    <row r="1094" spans="1:24" ht="14.4" x14ac:dyDescent="0.2">
      <c r="A1094" s="107" t="s">
        <v>711</v>
      </c>
      <c r="B1094" s="107" t="s">
        <v>712</v>
      </c>
      <c r="C1094" s="99" t="str">
        <f t="shared" ref="C1094:C1157" si="35">+CONCATENATE(A1094," ",B1094)</f>
        <v>21375801 CENTRO NACIONAL DE LA MÚSICA</v>
      </c>
      <c r="D1094" s="49" t="s">
        <v>686</v>
      </c>
      <c r="E1094" s="49" t="s">
        <v>410</v>
      </c>
      <c r="F1094" s="49" t="s">
        <v>398</v>
      </c>
      <c r="G1094" s="48">
        <v>4782710</v>
      </c>
      <c r="H1094" s="48">
        <v>4782710</v>
      </c>
      <c r="I1094" s="48">
        <v>4745162</v>
      </c>
      <c r="J1094" s="48">
        <v>0</v>
      </c>
      <c r="K1094" s="48">
        <v>0</v>
      </c>
      <c r="L1094" s="48">
        <v>0</v>
      </c>
      <c r="M1094" s="48">
        <v>2676405.9900000002</v>
      </c>
      <c r="N1094" s="48">
        <v>2676405.9900000002</v>
      </c>
      <c r="O1094" s="48">
        <v>2106304.0099999998</v>
      </c>
      <c r="P1094" s="102">
        <f t="shared" ref="P1094:P1157" si="36">+IFERROR(M1094/H1094,0)</f>
        <v>0.55960030819347195</v>
      </c>
      <c r="Q1094" s="71"/>
      <c r="R1094" s="71"/>
      <c r="S1094" s="72"/>
      <c r="T1094" s="72"/>
      <c r="U1094" s="72"/>
      <c r="V1094" s="72"/>
      <c r="W1094" s="72"/>
      <c r="X1094" s="73"/>
    </row>
    <row r="1095" spans="1:24" ht="14.4" x14ac:dyDescent="0.2">
      <c r="A1095" s="107" t="s">
        <v>711</v>
      </c>
      <c r="B1095" s="107" t="s">
        <v>712</v>
      </c>
      <c r="C1095" s="98" t="str">
        <f t="shared" si="35"/>
        <v>21375801 CENTRO NACIONAL DE LA MÚSICA</v>
      </c>
      <c r="D1095" s="49" t="s">
        <v>686</v>
      </c>
      <c r="E1095" s="49" t="s">
        <v>602</v>
      </c>
      <c r="F1095" s="49" t="s">
        <v>603</v>
      </c>
      <c r="G1095" s="48">
        <v>15500000</v>
      </c>
      <c r="H1095" s="48">
        <v>15500000</v>
      </c>
      <c r="I1095" s="48">
        <v>10958333.34</v>
      </c>
      <c r="J1095" s="48">
        <v>0</v>
      </c>
      <c r="K1095" s="48">
        <v>0</v>
      </c>
      <c r="L1095" s="48">
        <v>0</v>
      </c>
      <c r="M1095" s="48">
        <v>8416800</v>
      </c>
      <c r="N1095" s="48">
        <v>8416800</v>
      </c>
      <c r="O1095" s="48">
        <v>7083200</v>
      </c>
      <c r="P1095" s="102">
        <f t="shared" si="36"/>
        <v>0.54301935483870967</v>
      </c>
      <c r="Q1095" s="71"/>
      <c r="R1095" s="71"/>
      <c r="S1095" s="72"/>
      <c r="T1095" s="72"/>
      <c r="U1095" s="72"/>
      <c r="V1095" s="72"/>
      <c r="W1095" s="72"/>
      <c r="X1095" s="73"/>
    </row>
    <row r="1096" spans="1:24" ht="14.4" x14ac:dyDescent="0.2">
      <c r="A1096" s="107" t="s">
        <v>711</v>
      </c>
      <c r="B1096" s="107" t="s">
        <v>712</v>
      </c>
      <c r="C1096" s="98" t="str">
        <f t="shared" si="35"/>
        <v>21375801 CENTRO NACIONAL DE LA MÚSICA</v>
      </c>
      <c r="D1096" s="49" t="s">
        <v>686</v>
      </c>
      <c r="E1096" s="49" t="s">
        <v>606</v>
      </c>
      <c r="F1096" s="49" t="s">
        <v>607</v>
      </c>
      <c r="G1096" s="48">
        <v>15500000</v>
      </c>
      <c r="H1096" s="48">
        <v>15500000</v>
      </c>
      <c r="I1096" s="48">
        <v>10958333.34</v>
      </c>
      <c r="J1096" s="48">
        <v>0</v>
      </c>
      <c r="K1096" s="48">
        <v>0</v>
      </c>
      <c r="L1096" s="48">
        <v>0</v>
      </c>
      <c r="M1096" s="48">
        <v>8416800</v>
      </c>
      <c r="N1096" s="48">
        <v>8416800</v>
      </c>
      <c r="O1096" s="48">
        <v>7083200</v>
      </c>
      <c r="P1096" s="102">
        <f t="shared" si="36"/>
        <v>0.54301935483870967</v>
      </c>
      <c r="Q1096" s="71"/>
      <c r="R1096" s="71"/>
      <c r="S1096" s="72"/>
      <c r="T1096" s="72"/>
      <c r="U1096" s="72"/>
      <c r="V1096" s="72"/>
      <c r="W1096" s="72"/>
      <c r="X1096" s="73"/>
    </row>
    <row r="1097" spans="1:24" ht="14.4" x14ac:dyDescent="0.2">
      <c r="A1097" s="107" t="s">
        <v>711</v>
      </c>
      <c r="B1097" s="107" t="s">
        <v>712</v>
      </c>
      <c r="C1097" s="98" t="str">
        <f t="shared" si="35"/>
        <v>21375801 CENTRO NACIONAL DE LA MÚSICA</v>
      </c>
      <c r="D1097" s="49" t="s">
        <v>686</v>
      </c>
      <c r="E1097" s="49" t="s">
        <v>608</v>
      </c>
      <c r="F1097" s="49" t="s">
        <v>609</v>
      </c>
      <c r="G1097" s="48">
        <v>36900000</v>
      </c>
      <c r="H1097" s="48">
        <v>36900000</v>
      </c>
      <c r="I1097" s="48">
        <v>32175000</v>
      </c>
      <c r="J1097" s="48">
        <v>0</v>
      </c>
      <c r="K1097" s="48">
        <v>0</v>
      </c>
      <c r="L1097" s="48">
        <v>0</v>
      </c>
      <c r="M1097" s="48">
        <v>5234058.83</v>
      </c>
      <c r="N1097" s="48">
        <v>5234058.82</v>
      </c>
      <c r="O1097" s="48">
        <v>31665941.170000002</v>
      </c>
      <c r="P1097" s="102">
        <f t="shared" si="36"/>
        <v>0.14184441273712736</v>
      </c>
      <c r="Q1097" s="71"/>
      <c r="R1097" s="71"/>
      <c r="S1097" s="72"/>
      <c r="T1097" s="72"/>
      <c r="U1097" s="72"/>
      <c r="V1097" s="72"/>
      <c r="W1097" s="72"/>
      <c r="X1097" s="73"/>
    </row>
    <row r="1098" spans="1:24" ht="14.4" x14ac:dyDescent="0.2">
      <c r="A1098" s="107" t="s">
        <v>711</v>
      </c>
      <c r="B1098" s="107" t="s">
        <v>712</v>
      </c>
      <c r="C1098" s="98" t="str">
        <f t="shared" si="35"/>
        <v>21375801 CENTRO NACIONAL DE LA MÚSICA</v>
      </c>
      <c r="D1098" s="49" t="s">
        <v>686</v>
      </c>
      <c r="E1098" s="49" t="s">
        <v>610</v>
      </c>
      <c r="F1098" s="49" t="s">
        <v>611</v>
      </c>
      <c r="G1098" s="48">
        <v>18900000</v>
      </c>
      <c r="H1098" s="48">
        <v>18900000</v>
      </c>
      <c r="I1098" s="48">
        <v>14175000</v>
      </c>
      <c r="J1098" s="48">
        <v>0</v>
      </c>
      <c r="K1098" s="48">
        <v>0</v>
      </c>
      <c r="L1098" s="48">
        <v>0</v>
      </c>
      <c r="M1098" s="48">
        <v>1884198.23</v>
      </c>
      <c r="N1098" s="48">
        <v>1884198.22</v>
      </c>
      <c r="O1098" s="48">
        <v>17015801.77</v>
      </c>
      <c r="P1098" s="102">
        <f t="shared" si="36"/>
        <v>9.9693028042328047E-2</v>
      </c>
      <c r="Q1098" s="71"/>
      <c r="R1098" s="71"/>
      <c r="S1098" s="72"/>
      <c r="T1098" s="72"/>
      <c r="U1098" s="72"/>
      <c r="V1098" s="72"/>
      <c r="W1098" s="72"/>
      <c r="X1098" s="73"/>
    </row>
    <row r="1099" spans="1:24" ht="14.4" x14ac:dyDescent="0.2">
      <c r="A1099" s="107" t="s">
        <v>711</v>
      </c>
      <c r="B1099" s="107" t="s">
        <v>712</v>
      </c>
      <c r="C1099" s="98" t="str">
        <f t="shared" si="35"/>
        <v>21375801 CENTRO NACIONAL DE LA MÚSICA</v>
      </c>
      <c r="D1099" s="49" t="s">
        <v>686</v>
      </c>
      <c r="E1099" s="49" t="s">
        <v>612</v>
      </c>
      <c r="F1099" s="49" t="s">
        <v>613</v>
      </c>
      <c r="G1099" s="48">
        <v>18000000</v>
      </c>
      <c r="H1099" s="48">
        <v>18000000</v>
      </c>
      <c r="I1099" s="48">
        <v>18000000</v>
      </c>
      <c r="J1099" s="48">
        <v>0</v>
      </c>
      <c r="K1099" s="48">
        <v>0</v>
      </c>
      <c r="L1099" s="48">
        <v>0</v>
      </c>
      <c r="M1099" s="48">
        <v>3349860.6</v>
      </c>
      <c r="N1099" s="48">
        <v>3349860.6</v>
      </c>
      <c r="O1099" s="48">
        <v>14650139.4</v>
      </c>
      <c r="P1099" s="102">
        <f t="shared" si="36"/>
        <v>0.18610336666666666</v>
      </c>
      <c r="Q1099" s="71"/>
      <c r="R1099" s="71"/>
      <c r="S1099" s="72"/>
      <c r="T1099" s="72"/>
      <c r="U1099" s="72"/>
      <c r="V1099" s="72"/>
      <c r="W1099" s="72"/>
      <c r="X1099" s="73"/>
    </row>
    <row r="1100" spans="1:24" ht="14.4" x14ac:dyDescent="0.2">
      <c r="A1100" s="107" t="s">
        <v>711</v>
      </c>
      <c r="B1100" s="107" t="s">
        <v>712</v>
      </c>
      <c r="C1100" s="98" t="str">
        <f t="shared" si="35"/>
        <v>21375801 CENTRO NACIONAL DE LA MÚSICA</v>
      </c>
      <c r="D1100" s="49" t="s">
        <v>686</v>
      </c>
      <c r="E1100" s="49" t="s">
        <v>632</v>
      </c>
      <c r="F1100" s="49" t="s">
        <v>633</v>
      </c>
      <c r="G1100" s="48">
        <v>0</v>
      </c>
      <c r="H1100" s="48">
        <v>0</v>
      </c>
      <c r="I1100" s="48">
        <v>0</v>
      </c>
      <c r="J1100" s="48">
        <v>0</v>
      </c>
      <c r="K1100" s="48">
        <v>0</v>
      </c>
      <c r="L1100" s="48">
        <v>0</v>
      </c>
      <c r="M1100" s="48">
        <v>0</v>
      </c>
      <c r="N1100" s="48">
        <v>0</v>
      </c>
      <c r="O1100" s="48">
        <v>0</v>
      </c>
      <c r="P1100" s="102">
        <f t="shared" si="36"/>
        <v>0</v>
      </c>
      <c r="Q1100" s="71"/>
      <c r="R1100" s="71"/>
      <c r="S1100" s="72"/>
      <c r="T1100" s="72"/>
      <c r="U1100" s="72"/>
      <c r="V1100" s="72"/>
      <c r="W1100" s="72"/>
      <c r="X1100" s="73"/>
    </row>
    <row r="1101" spans="1:24" ht="14.4" x14ac:dyDescent="0.2">
      <c r="A1101" s="107" t="s">
        <v>711</v>
      </c>
      <c r="B1101" s="107" t="s">
        <v>712</v>
      </c>
      <c r="C1101" s="98" t="str">
        <f t="shared" si="35"/>
        <v>21375801 CENTRO NACIONAL DE LA MÚSICA</v>
      </c>
      <c r="D1101" s="49" t="s">
        <v>686</v>
      </c>
      <c r="E1101" s="49" t="s">
        <v>634</v>
      </c>
      <c r="F1101" s="49" t="s">
        <v>635</v>
      </c>
      <c r="G1101" s="48">
        <v>0</v>
      </c>
      <c r="H1101" s="48">
        <v>0</v>
      </c>
      <c r="I1101" s="48">
        <v>0</v>
      </c>
      <c r="J1101" s="48">
        <v>0</v>
      </c>
      <c r="K1101" s="48">
        <v>0</v>
      </c>
      <c r="L1101" s="48">
        <v>0</v>
      </c>
      <c r="M1101" s="48">
        <v>0</v>
      </c>
      <c r="N1101" s="48">
        <v>0</v>
      </c>
      <c r="O1101" s="48">
        <v>0</v>
      </c>
      <c r="P1101" s="102">
        <f t="shared" si="36"/>
        <v>0</v>
      </c>
      <c r="Q1101" s="71"/>
      <c r="R1101" s="71"/>
      <c r="S1101" s="72"/>
      <c r="T1101" s="72"/>
      <c r="U1101" s="72"/>
      <c r="V1101" s="72"/>
      <c r="W1101" s="72"/>
      <c r="X1101" s="73"/>
    </row>
    <row r="1102" spans="1:24" ht="14.4" x14ac:dyDescent="0.2">
      <c r="A1102" s="107" t="s">
        <v>711</v>
      </c>
      <c r="B1102" s="107" t="s">
        <v>712</v>
      </c>
      <c r="C1102" s="98" t="str">
        <f t="shared" si="35"/>
        <v>21375801 CENTRO NACIONAL DE LA MÚSICA</v>
      </c>
      <c r="D1102" s="49" t="s">
        <v>686</v>
      </c>
      <c r="E1102" s="49" t="s">
        <v>636</v>
      </c>
      <c r="F1102" s="49" t="s">
        <v>637</v>
      </c>
      <c r="G1102" s="48">
        <v>26621602</v>
      </c>
      <c r="H1102" s="48">
        <v>25464000</v>
      </c>
      <c r="I1102" s="48">
        <v>25464000</v>
      </c>
      <c r="J1102" s="48">
        <v>0</v>
      </c>
      <c r="K1102" s="48">
        <v>0</v>
      </c>
      <c r="L1102" s="48">
        <v>0</v>
      </c>
      <c r="M1102" s="48">
        <v>25464000</v>
      </c>
      <c r="N1102" s="48">
        <v>25464000</v>
      </c>
      <c r="O1102" s="48">
        <v>0</v>
      </c>
      <c r="P1102" s="102">
        <f t="shared" si="36"/>
        <v>1</v>
      </c>
      <c r="Q1102" s="71"/>
      <c r="R1102" s="71"/>
      <c r="S1102" s="72"/>
      <c r="T1102" s="72"/>
      <c r="U1102" s="72"/>
      <c r="V1102" s="72"/>
      <c r="W1102" s="72"/>
      <c r="X1102" s="73"/>
    </row>
    <row r="1103" spans="1:24" ht="14.4" x14ac:dyDescent="0.2">
      <c r="A1103" s="107" t="s">
        <v>711</v>
      </c>
      <c r="B1103" s="107" t="s">
        <v>712</v>
      </c>
      <c r="C1103" s="98" t="str">
        <f t="shared" si="35"/>
        <v>21375801 CENTRO NACIONAL DE LA MÚSICA</v>
      </c>
      <c r="D1103" s="49" t="s">
        <v>686</v>
      </c>
      <c r="E1103" s="49" t="s">
        <v>662</v>
      </c>
      <c r="F1103" s="49" t="s">
        <v>663</v>
      </c>
      <c r="G1103" s="48">
        <v>26621602</v>
      </c>
      <c r="H1103" s="48">
        <v>25464000</v>
      </c>
      <c r="I1103" s="48">
        <v>25464000</v>
      </c>
      <c r="J1103" s="48">
        <v>0</v>
      </c>
      <c r="K1103" s="48">
        <v>0</v>
      </c>
      <c r="L1103" s="48">
        <v>0</v>
      </c>
      <c r="M1103" s="48">
        <v>25464000</v>
      </c>
      <c r="N1103" s="48">
        <v>25464000</v>
      </c>
      <c r="O1103" s="48">
        <v>0</v>
      </c>
      <c r="P1103" s="102">
        <f t="shared" si="36"/>
        <v>1</v>
      </c>
      <c r="Q1103" s="71"/>
      <c r="R1103" s="71"/>
      <c r="S1103" s="72"/>
      <c r="T1103" s="72"/>
      <c r="U1103" s="72"/>
      <c r="V1103" s="72"/>
      <c r="W1103" s="72"/>
      <c r="X1103" s="73"/>
    </row>
    <row r="1104" spans="1:24" ht="14.4" x14ac:dyDescent="0.2">
      <c r="A1104" s="107" t="s">
        <v>711</v>
      </c>
      <c r="B1104" s="107" t="s">
        <v>712</v>
      </c>
      <c r="C1104" s="98" t="str">
        <f t="shared" si="35"/>
        <v>21375801 CENTRO NACIONAL DE LA MÚSICA</v>
      </c>
      <c r="D1104" s="49" t="s">
        <v>690</v>
      </c>
      <c r="E1104" s="49" t="s">
        <v>336</v>
      </c>
      <c r="F1104" s="49" t="s">
        <v>337</v>
      </c>
      <c r="G1104" s="48">
        <v>32000000</v>
      </c>
      <c r="H1104" s="48">
        <v>32000000</v>
      </c>
      <c r="I1104" s="48">
        <v>32000000</v>
      </c>
      <c r="J1104" s="48">
        <v>0</v>
      </c>
      <c r="K1104" s="48">
        <v>0</v>
      </c>
      <c r="L1104" s="48">
        <v>0</v>
      </c>
      <c r="M1104" s="48">
        <v>3628470</v>
      </c>
      <c r="N1104" s="48">
        <v>1848774</v>
      </c>
      <c r="O1104" s="48">
        <v>28371530</v>
      </c>
      <c r="P1104" s="102">
        <f t="shared" si="36"/>
        <v>0.1133896875</v>
      </c>
      <c r="Q1104" s="71"/>
      <c r="R1104" s="71"/>
      <c r="S1104" s="72"/>
      <c r="T1104" s="72"/>
      <c r="U1104" s="72"/>
      <c r="V1104" s="72"/>
      <c r="W1104" s="72"/>
      <c r="X1104" s="73"/>
    </row>
    <row r="1105" spans="1:24" ht="14.4" x14ac:dyDescent="0.2">
      <c r="A1105" s="107" t="s">
        <v>711</v>
      </c>
      <c r="B1105" s="107" t="s">
        <v>712</v>
      </c>
      <c r="C1105" s="98" t="str">
        <f t="shared" si="35"/>
        <v>21375801 CENTRO NACIONAL DE LA MÚSICA</v>
      </c>
      <c r="D1105" s="49" t="s">
        <v>690</v>
      </c>
      <c r="E1105" s="49" t="s">
        <v>338</v>
      </c>
      <c r="F1105" s="49" t="s">
        <v>339</v>
      </c>
      <c r="G1105" s="48">
        <v>29000000</v>
      </c>
      <c r="H1105" s="48">
        <v>24000000</v>
      </c>
      <c r="I1105" s="48">
        <v>24000000</v>
      </c>
      <c r="J1105" s="48">
        <v>0</v>
      </c>
      <c r="K1105" s="48">
        <v>0</v>
      </c>
      <c r="L1105" s="48">
        <v>0</v>
      </c>
      <c r="M1105" s="48">
        <v>3628470</v>
      </c>
      <c r="N1105" s="48">
        <v>1848774</v>
      </c>
      <c r="O1105" s="48">
        <v>20371530</v>
      </c>
      <c r="P1105" s="102">
        <f t="shared" si="36"/>
        <v>0.15118624999999999</v>
      </c>
      <c r="Q1105" s="71"/>
      <c r="R1105" s="71"/>
      <c r="S1105" s="72"/>
      <c r="T1105" s="72"/>
      <c r="U1105" s="72"/>
      <c r="V1105" s="72"/>
      <c r="W1105" s="72"/>
      <c r="X1105" s="73"/>
    </row>
    <row r="1106" spans="1:24" ht="14.4" x14ac:dyDescent="0.2">
      <c r="A1106" s="107" t="s">
        <v>711</v>
      </c>
      <c r="B1106" s="107" t="s">
        <v>712</v>
      </c>
      <c r="C1106" s="98" t="str">
        <f t="shared" si="35"/>
        <v>21375801 CENTRO NACIONAL DE LA MÚSICA</v>
      </c>
      <c r="D1106" s="49" t="s">
        <v>690</v>
      </c>
      <c r="E1106" s="49" t="s">
        <v>346</v>
      </c>
      <c r="F1106" s="49" t="s">
        <v>347</v>
      </c>
      <c r="G1106" s="48">
        <v>1500000</v>
      </c>
      <c r="H1106" s="48">
        <v>1500000</v>
      </c>
      <c r="I1106" s="48">
        <v>1500000</v>
      </c>
      <c r="J1106" s="48">
        <v>0</v>
      </c>
      <c r="K1106" s="48">
        <v>0</v>
      </c>
      <c r="L1106" s="48">
        <v>0</v>
      </c>
      <c r="M1106" s="48">
        <v>0</v>
      </c>
      <c r="N1106" s="48">
        <v>0</v>
      </c>
      <c r="O1106" s="48">
        <v>1500000</v>
      </c>
      <c r="P1106" s="102">
        <f t="shared" si="36"/>
        <v>0</v>
      </c>
      <c r="Q1106" s="71"/>
      <c r="R1106" s="71"/>
      <c r="S1106" s="72"/>
      <c r="T1106" s="72"/>
      <c r="U1106" s="72"/>
      <c r="V1106" s="72"/>
      <c r="W1106" s="72"/>
      <c r="X1106" s="73"/>
    </row>
    <row r="1107" spans="1:24" ht="14.4" x14ac:dyDescent="0.2">
      <c r="A1107" s="107" t="s">
        <v>711</v>
      </c>
      <c r="B1107" s="107" t="s">
        <v>712</v>
      </c>
      <c r="C1107" s="98" t="str">
        <f t="shared" si="35"/>
        <v>21375801 CENTRO NACIONAL DE LA MÚSICA</v>
      </c>
      <c r="D1107" s="49" t="s">
        <v>690</v>
      </c>
      <c r="E1107" s="49" t="s">
        <v>348</v>
      </c>
      <c r="F1107" s="49" t="s">
        <v>349</v>
      </c>
      <c r="G1107" s="48">
        <v>12000000</v>
      </c>
      <c r="H1107" s="48">
        <v>5000000</v>
      </c>
      <c r="I1107" s="48">
        <v>5000000</v>
      </c>
      <c r="J1107" s="48">
        <v>0</v>
      </c>
      <c r="K1107" s="48">
        <v>0</v>
      </c>
      <c r="L1107" s="48">
        <v>0</v>
      </c>
      <c r="M1107" s="48">
        <v>0</v>
      </c>
      <c r="N1107" s="48">
        <v>0</v>
      </c>
      <c r="O1107" s="48">
        <v>5000000</v>
      </c>
      <c r="P1107" s="102">
        <f t="shared" si="36"/>
        <v>0</v>
      </c>
      <c r="Q1107" s="71"/>
      <c r="R1107" s="71"/>
      <c r="S1107" s="72"/>
      <c r="T1107" s="72"/>
      <c r="U1107" s="72"/>
      <c r="V1107" s="72"/>
      <c r="W1107" s="72"/>
      <c r="X1107" s="73"/>
    </row>
    <row r="1108" spans="1:24" ht="14.4" x14ac:dyDescent="0.2">
      <c r="A1108" s="107" t="s">
        <v>711</v>
      </c>
      <c r="B1108" s="107" t="s">
        <v>712</v>
      </c>
      <c r="C1108" s="99" t="str">
        <f t="shared" si="35"/>
        <v>21375801 CENTRO NACIONAL DE LA MÚSICA</v>
      </c>
      <c r="D1108" s="49" t="s">
        <v>690</v>
      </c>
      <c r="E1108" s="49" t="s">
        <v>352</v>
      </c>
      <c r="F1108" s="49" t="s">
        <v>353</v>
      </c>
      <c r="G1108" s="48">
        <v>14500000</v>
      </c>
      <c r="H1108" s="48">
        <v>14500000</v>
      </c>
      <c r="I1108" s="48">
        <v>14500000</v>
      </c>
      <c r="J1108" s="48">
        <v>0</v>
      </c>
      <c r="K1108" s="48">
        <v>0</v>
      </c>
      <c r="L1108" s="48">
        <v>0</v>
      </c>
      <c r="M1108" s="48">
        <v>2752470</v>
      </c>
      <c r="N1108" s="48">
        <v>972774</v>
      </c>
      <c r="O1108" s="48">
        <v>11747530</v>
      </c>
      <c r="P1108" s="104">
        <f t="shared" si="36"/>
        <v>0.1898255172413793</v>
      </c>
      <c r="Q1108" s="71"/>
      <c r="R1108" s="71"/>
      <c r="S1108" s="72"/>
      <c r="T1108" s="72"/>
      <c r="U1108" s="72"/>
      <c r="V1108" s="72"/>
      <c r="W1108" s="72"/>
      <c r="X1108" s="73"/>
    </row>
    <row r="1109" spans="1:24" ht="14.4" x14ac:dyDescent="0.2">
      <c r="A1109" s="107" t="s">
        <v>711</v>
      </c>
      <c r="B1109" s="107" t="s">
        <v>712</v>
      </c>
      <c r="C1109" s="98" t="str">
        <f t="shared" si="35"/>
        <v>21375801 CENTRO NACIONAL DE LA MÚSICA</v>
      </c>
      <c r="D1109" s="49" t="s">
        <v>690</v>
      </c>
      <c r="E1109" s="49" t="s">
        <v>354</v>
      </c>
      <c r="F1109" s="49" t="s">
        <v>355</v>
      </c>
      <c r="G1109" s="48">
        <v>1000000</v>
      </c>
      <c r="H1109" s="48">
        <v>3000000</v>
      </c>
      <c r="I1109" s="48">
        <v>3000000</v>
      </c>
      <c r="J1109" s="48">
        <v>0</v>
      </c>
      <c r="K1109" s="48">
        <v>0</v>
      </c>
      <c r="L1109" s="48">
        <v>0</v>
      </c>
      <c r="M1109" s="48">
        <v>876000</v>
      </c>
      <c r="N1109" s="48">
        <v>876000</v>
      </c>
      <c r="O1109" s="48">
        <v>2124000</v>
      </c>
      <c r="P1109" s="102">
        <f t="shared" si="36"/>
        <v>0.29199999999999998</v>
      </c>
      <c r="Q1109" s="71"/>
      <c r="R1109" s="71"/>
      <c r="S1109" s="72"/>
      <c r="T1109" s="72"/>
      <c r="U1109" s="72"/>
      <c r="V1109" s="72"/>
      <c r="W1109" s="72"/>
      <c r="X1109" s="73"/>
    </row>
    <row r="1110" spans="1:24" ht="14.4" x14ac:dyDescent="0.2">
      <c r="A1110" s="107" t="s">
        <v>711</v>
      </c>
      <c r="B1110" s="107" t="s">
        <v>712</v>
      </c>
      <c r="C1110" s="98" t="str">
        <f t="shared" si="35"/>
        <v>21375801 CENTRO NACIONAL DE LA MÚSICA</v>
      </c>
      <c r="D1110" s="49" t="s">
        <v>690</v>
      </c>
      <c r="E1110" s="49" t="s">
        <v>356</v>
      </c>
      <c r="F1110" s="49" t="s">
        <v>357</v>
      </c>
      <c r="G1110" s="48">
        <v>0</v>
      </c>
      <c r="H1110" s="48">
        <v>3000000</v>
      </c>
      <c r="I1110" s="48">
        <v>3000000</v>
      </c>
      <c r="J1110" s="48">
        <v>0</v>
      </c>
      <c r="K1110" s="48">
        <v>0</v>
      </c>
      <c r="L1110" s="48">
        <v>0</v>
      </c>
      <c r="M1110" s="48">
        <v>0</v>
      </c>
      <c r="N1110" s="48">
        <v>0</v>
      </c>
      <c r="O1110" s="48">
        <v>3000000</v>
      </c>
      <c r="P1110" s="102">
        <f t="shared" si="36"/>
        <v>0</v>
      </c>
      <c r="Q1110" s="71"/>
      <c r="R1110" s="71"/>
      <c r="S1110" s="72"/>
      <c r="T1110" s="72"/>
      <c r="U1110" s="72"/>
      <c r="V1110" s="72"/>
      <c r="W1110" s="72"/>
      <c r="X1110" s="73"/>
    </row>
    <row r="1111" spans="1:24" ht="14.4" x14ac:dyDescent="0.2">
      <c r="A1111" s="107" t="s">
        <v>711</v>
      </c>
      <c r="B1111" s="107" t="s">
        <v>712</v>
      </c>
      <c r="C1111" s="98" t="str">
        <f t="shared" si="35"/>
        <v>21375801 CENTRO NACIONAL DE LA MÚSICA</v>
      </c>
      <c r="D1111" s="49" t="s">
        <v>690</v>
      </c>
      <c r="E1111" s="49" t="s">
        <v>362</v>
      </c>
      <c r="F1111" s="49" t="s">
        <v>363</v>
      </c>
      <c r="G1111" s="48">
        <v>0</v>
      </c>
      <c r="H1111" s="48">
        <v>3000000</v>
      </c>
      <c r="I1111" s="48">
        <v>3000000</v>
      </c>
      <c r="J1111" s="48">
        <v>0</v>
      </c>
      <c r="K1111" s="48">
        <v>0</v>
      </c>
      <c r="L1111" s="48">
        <v>0</v>
      </c>
      <c r="M1111" s="48">
        <v>0</v>
      </c>
      <c r="N1111" s="48">
        <v>0</v>
      </c>
      <c r="O1111" s="48">
        <v>3000000</v>
      </c>
      <c r="P1111" s="102">
        <f t="shared" si="36"/>
        <v>0</v>
      </c>
      <c r="Q1111" s="71"/>
      <c r="R1111" s="71"/>
      <c r="S1111" s="72"/>
      <c r="T1111" s="72"/>
      <c r="U1111" s="72"/>
      <c r="V1111" s="72"/>
      <c r="W1111" s="72"/>
      <c r="X1111" s="73"/>
    </row>
    <row r="1112" spans="1:24" ht="14.4" x14ac:dyDescent="0.2">
      <c r="A1112" s="107" t="s">
        <v>711</v>
      </c>
      <c r="B1112" s="107" t="s">
        <v>712</v>
      </c>
      <c r="C1112" s="98" t="str">
        <f t="shared" si="35"/>
        <v>21375801 CENTRO NACIONAL DE LA MÚSICA</v>
      </c>
      <c r="D1112" s="49" t="s">
        <v>690</v>
      </c>
      <c r="E1112" s="49" t="s">
        <v>364</v>
      </c>
      <c r="F1112" s="49" t="s">
        <v>365</v>
      </c>
      <c r="G1112" s="48">
        <v>3000000</v>
      </c>
      <c r="H1112" s="48">
        <v>5000000</v>
      </c>
      <c r="I1112" s="48">
        <v>5000000</v>
      </c>
      <c r="J1112" s="48">
        <v>0</v>
      </c>
      <c r="K1112" s="48">
        <v>0</v>
      </c>
      <c r="L1112" s="48">
        <v>0</v>
      </c>
      <c r="M1112" s="48">
        <v>0</v>
      </c>
      <c r="N1112" s="48">
        <v>0</v>
      </c>
      <c r="O1112" s="48">
        <v>5000000</v>
      </c>
      <c r="P1112" s="102">
        <f t="shared" si="36"/>
        <v>0</v>
      </c>
      <c r="Q1112" s="71"/>
      <c r="R1112" s="71"/>
      <c r="S1112" s="72"/>
      <c r="T1112" s="72"/>
      <c r="U1112" s="72"/>
      <c r="V1112" s="72"/>
      <c r="W1112" s="72"/>
      <c r="X1112" s="73"/>
    </row>
    <row r="1113" spans="1:24" ht="14.4" x14ac:dyDescent="0.2">
      <c r="A1113" s="107" t="s">
        <v>711</v>
      </c>
      <c r="B1113" s="107" t="s">
        <v>712</v>
      </c>
      <c r="C1113" s="98" t="str">
        <f t="shared" si="35"/>
        <v>21375801 CENTRO NACIONAL DE LA MÚSICA</v>
      </c>
      <c r="D1113" s="49" t="s">
        <v>690</v>
      </c>
      <c r="E1113" s="49" t="s">
        <v>368</v>
      </c>
      <c r="F1113" s="49" t="s">
        <v>369</v>
      </c>
      <c r="G1113" s="48">
        <v>3000000</v>
      </c>
      <c r="H1113" s="48">
        <v>5000000</v>
      </c>
      <c r="I1113" s="48">
        <v>5000000</v>
      </c>
      <c r="J1113" s="48">
        <v>0</v>
      </c>
      <c r="K1113" s="48">
        <v>0</v>
      </c>
      <c r="L1113" s="48">
        <v>0</v>
      </c>
      <c r="M1113" s="48">
        <v>0</v>
      </c>
      <c r="N1113" s="48">
        <v>0</v>
      </c>
      <c r="O1113" s="48">
        <v>5000000</v>
      </c>
      <c r="P1113" s="102">
        <f t="shared" si="36"/>
        <v>0</v>
      </c>
      <c r="Q1113" s="71"/>
      <c r="R1113" s="71"/>
      <c r="S1113" s="72"/>
      <c r="T1113" s="72"/>
      <c r="U1113" s="72"/>
      <c r="V1113" s="72"/>
      <c r="W1113" s="72"/>
      <c r="X1113" s="73"/>
    </row>
    <row r="1114" spans="1:24" ht="14.4" x14ac:dyDescent="0.2">
      <c r="A1114" s="66" t="s">
        <v>713</v>
      </c>
      <c r="B1114" s="66" t="s">
        <v>775</v>
      </c>
      <c r="C1114" s="98" t="str">
        <f t="shared" si="35"/>
        <v>21375802 SIST. NAC. DE EDUCACIÓN MUSICAL</v>
      </c>
      <c r="D1114" s="105" t="s">
        <v>686</v>
      </c>
      <c r="E1114" s="66" t="s">
        <v>687</v>
      </c>
      <c r="F1114" s="66" t="s">
        <v>687</v>
      </c>
      <c r="G1114" s="67">
        <v>3124628367</v>
      </c>
      <c r="H1114" s="67">
        <v>3137196867</v>
      </c>
      <c r="I1114" s="48">
        <v>2991149735</v>
      </c>
      <c r="J1114" s="48">
        <v>0</v>
      </c>
      <c r="K1114" s="48">
        <v>0</v>
      </c>
      <c r="L1114" s="48">
        <v>0</v>
      </c>
      <c r="M1114" s="67">
        <v>1668669810.48</v>
      </c>
      <c r="N1114" s="67">
        <v>1579894696.1700001</v>
      </c>
      <c r="O1114" s="67">
        <v>1468527056.52</v>
      </c>
      <c r="P1114" s="103">
        <f t="shared" si="36"/>
        <v>0.5318983414884304</v>
      </c>
      <c r="Q1114" s="71"/>
      <c r="R1114" s="71"/>
      <c r="S1114" s="72"/>
      <c r="T1114" s="72"/>
      <c r="U1114" s="72"/>
      <c r="V1114" s="72"/>
      <c r="W1114" s="72"/>
      <c r="X1114" s="73"/>
    </row>
    <row r="1115" spans="1:24" ht="14.4" x14ac:dyDescent="0.2">
      <c r="A1115" s="107" t="s">
        <v>713</v>
      </c>
      <c r="B1115" s="107" t="s">
        <v>714</v>
      </c>
      <c r="C1115" s="98" t="str">
        <f t="shared" si="35"/>
        <v>21375802 SISTEMA NACIONAL DE EDUCACIÓN MUSICAL</v>
      </c>
      <c r="D1115" s="49" t="s">
        <v>686</v>
      </c>
      <c r="E1115" s="49" t="s">
        <v>10</v>
      </c>
      <c r="F1115" s="49" t="s">
        <v>11</v>
      </c>
      <c r="G1115" s="48">
        <v>2518123061</v>
      </c>
      <c r="H1115" s="48">
        <v>2518123061</v>
      </c>
      <c r="I1115" s="48">
        <v>2513003061</v>
      </c>
      <c r="J1115" s="48">
        <v>0</v>
      </c>
      <c r="K1115" s="48">
        <v>0</v>
      </c>
      <c r="L1115" s="48">
        <v>0</v>
      </c>
      <c r="M1115" s="48">
        <v>1348171306.3199999</v>
      </c>
      <c r="N1115" s="48">
        <v>1306282980.3199999</v>
      </c>
      <c r="O1115" s="48">
        <v>1169951754.6800001</v>
      </c>
      <c r="P1115" s="102">
        <f t="shared" si="36"/>
        <v>0.5353873792747097</v>
      </c>
      <c r="Q1115" s="71"/>
      <c r="R1115" s="71"/>
      <c r="S1115" s="72"/>
      <c r="T1115" s="72"/>
      <c r="U1115" s="72"/>
      <c r="V1115" s="72"/>
      <c r="W1115" s="72"/>
      <c r="X1115" s="73"/>
    </row>
    <row r="1116" spans="1:24" ht="14.4" x14ac:dyDescent="0.2">
      <c r="A1116" s="107" t="s">
        <v>713</v>
      </c>
      <c r="B1116" s="107" t="s">
        <v>714</v>
      </c>
      <c r="C1116" s="98" t="str">
        <f t="shared" si="35"/>
        <v>21375802 SISTEMA NACIONAL DE EDUCACIÓN MUSICAL</v>
      </c>
      <c r="D1116" s="49" t="s">
        <v>686</v>
      </c>
      <c r="E1116" s="49" t="s">
        <v>12</v>
      </c>
      <c r="F1116" s="49" t="s">
        <v>13</v>
      </c>
      <c r="G1116" s="48">
        <v>1432974928</v>
      </c>
      <c r="H1116" s="48">
        <v>1479529515</v>
      </c>
      <c r="I1116" s="48">
        <v>1479529515</v>
      </c>
      <c r="J1116" s="48">
        <v>0</v>
      </c>
      <c r="K1116" s="48">
        <v>0</v>
      </c>
      <c r="L1116" s="48">
        <v>0</v>
      </c>
      <c r="M1116" s="48">
        <v>808103981.89999998</v>
      </c>
      <c r="N1116" s="48">
        <v>794062720.89999998</v>
      </c>
      <c r="O1116" s="48">
        <v>671425533.10000002</v>
      </c>
      <c r="P1116" s="102">
        <f t="shared" si="36"/>
        <v>0.5461898351517509</v>
      </c>
      <c r="Q1116" s="71"/>
      <c r="R1116" s="71"/>
      <c r="S1116" s="72"/>
      <c r="T1116" s="72"/>
      <c r="U1116" s="72"/>
      <c r="V1116" s="72"/>
      <c r="W1116" s="72"/>
      <c r="X1116" s="73"/>
    </row>
    <row r="1117" spans="1:24" ht="14.4" x14ac:dyDescent="0.2">
      <c r="A1117" s="107" t="s">
        <v>713</v>
      </c>
      <c r="B1117" s="107" t="s">
        <v>714</v>
      </c>
      <c r="C1117" s="98" t="str">
        <f t="shared" si="35"/>
        <v>21375802 SISTEMA NACIONAL DE EDUCACIÓN MUSICAL</v>
      </c>
      <c r="D1117" s="49" t="s">
        <v>686</v>
      </c>
      <c r="E1117" s="49" t="s">
        <v>14</v>
      </c>
      <c r="F1117" s="49" t="s">
        <v>15</v>
      </c>
      <c r="G1117" s="48">
        <v>1432974928</v>
      </c>
      <c r="H1117" s="48">
        <v>1479529515</v>
      </c>
      <c r="I1117" s="48">
        <v>1479529515</v>
      </c>
      <c r="J1117" s="48">
        <v>0</v>
      </c>
      <c r="K1117" s="48">
        <v>0</v>
      </c>
      <c r="L1117" s="48">
        <v>0</v>
      </c>
      <c r="M1117" s="48">
        <v>808103981.89999998</v>
      </c>
      <c r="N1117" s="48">
        <v>794062720.89999998</v>
      </c>
      <c r="O1117" s="48">
        <v>671425533.10000002</v>
      </c>
      <c r="P1117" s="102">
        <f t="shared" si="36"/>
        <v>0.5461898351517509</v>
      </c>
      <c r="Q1117" s="71"/>
      <c r="R1117" s="71"/>
      <c r="S1117" s="72"/>
      <c r="T1117" s="72"/>
      <c r="U1117" s="72"/>
      <c r="V1117" s="72"/>
      <c r="W1117" s="72"/>
      <c r="X1117" s="73"/>
    </row>
    <row r="1118" spans="1:24" ht="14.4" x14ac:dyDescent="0.2">
      <c r="A1118" s="107" t="s">
        <v>713</v>
      </c>
      <c r="B1118" s="107" t="s">
        <v>714</v>
      </c>
      <c r="C1118" s="98" t="str">
        <f t="shared" si="35"/>
        <v>21375802 SISTEMA NACIONAL DE EDUCACIÓN MUSICAL</v>
      </c>
      <c r="D1118" s="49" t="s">
        <v>686</v>
      </c>
      <c r="E1118" s="49" t="s">
        <v>20</v>
      </c>
      <c r="F1118" s="49" t="s">
        <v>21</v>
      </c>
      <c r="G1118" s="48">
        <v>6000000</v>
      </c>
      <c r="H1118" s="48">
        <v>6000000</v>
      </c>
      <c r="I1118" s="48">
        <v>6000000</v>
      </c>
      <c r="J1118" s="48">
        <v>0</v>
      </c>
      <c r="K1118" s="48">
        <v>0</v>
      </c>
      <c r="L1118" s="48">
        <v>0</v>
      </c>
      <c r="M1118" s="48">
        <v>3724389.77</v>
      </c>
      <c r="N1118" s="48">
        <v>3724389.77</v>
      </c>
      <c r="O1118" s="48">
        <v>2275610.23</v>
      </c>
      <c r="P1118" s="102">
        <f t="shared" si="36"/>
        <v>0.62073162833333329</v>
      </c>
      <c r="Q1118" s="71"/>
      <c r="R1118" s="71"/>
      <c r="S1118" s="72"/>
      <c r="T1118" s="72"/>
      <c r="U1118" s="72"/>
      <c r="V1118" s="72"/>
      <c r="W1118" s="72"/>
      <c r="X1118" s="73"/>
    </row>
    <row r="1119" spans="1:24" ht="14.4" x14ac:dyDescent="0.2">
      <c r="A1119" s="107" t="s">
        <v>713</v>
      </c>
      <c r="B1119" s="107" t="s">
        <v>714</v>
      </c>
      <c r="C1119" s="98" t="str">
        <f t="shared" si="35"/>
        <v>21375802 SISTEMA NACIONAL DE EDUCACIÓN MUSICAL</v>
      </c>
      <c r="D1119" s="49" t="s">
        <v>686</v>
      </c>
      <c r="E1119" s="49" t="s">
        <v>22</v>
      </c>
      <c r="F1119" s="49" t="s">
        <v>23</v>
      </c>
      <c r="G1119" s="48">
        <v>6000000</v>
      </c>
      <c r="H1119" s="48">
        <v>6000000</v>
      </c>
      <c r="I1119" s="48">
        <v>6000000</v>
      </c>
      <c r="J1119" s="48">
        <v>0</v>
      </c>
      <c r="K1119" s="48">
        <v>0</v>
      </c>
      <c r="L1119" s="48">
        <v>0</v>
      </c>
      <c r="M1119" s="48">
        <v>3724389.77</v>
      </c>
      <c r="N1119" s="48">
        <v>3724389.77</v>
      </c>
      <c r="O1119" s="48">
        <v>2275610.23</v>
      </c>
      <c r="P1119" s="102">
        <f t="shared" si="36"/>
        <v>0.62073162833333329</v>
      </c>
      <c r="Q1119" s="71"/>
      <c r="R1119" s="71"/>
      <c r="S1119" s="72"/>
      <c r="T1119" s="72"/>
      <c r="U1119" s="72"/>
      <c r="V1119" s="72"/>
      <c r="W1119" s="72"/>
      <c r="X1119" s="73"/>
    </row>
    <row r="1120" spans="1:24" ht="14.4" x14ac:dyDescent="0.2">
      <c r="A1120" s="107" t="s">
        <v>713</v>
      </c>
      <c r="B1120" s="107" t="s">
        <v>714</v>
      </c>
      <c r="C1120" s="98" t="str">
        <f t="shared" si="35"/>
        <v>21375802 SISTEMA NACIONAL DE EDUCACIÓN MUSICAL</v>
      </c>
      <c r="D1120" s="49" t="s">
        <v>686</v>
      </c>
      <c r="E1120" s="49" t="s">
        <v>26</v>
      </c>
      <c r="F1120" s="49" t="s">
        <v>27</v>
      </c>
      <c r="G1120" s="48">
        <v>677325387</v>
      </c>
      <c r="H1120" s="48">
        <v>630770800</v>
      </c>
      <c r="I1120" s="48">
        <v>626437600</v>
      </c>
      <c r="J1120" s="48">
        <v>0</v>
      </c>
      <c r="K1120" s="48">
        <v>0</v>
      </c>
      <c r="L1120" s="48">
        <v>0</v>
      </c>
      <c r="M1120" s="48">
        <v>310120786.31</v>
      </c>
      <c r="N1120" s="48">
        <v>310120786.31</v>
      </c>
      <c r="O1120" s="48">
        <v>320650013.69</v>
      </c>
      <c r="P1120" s="102">
        <f t="shared" si="36"/>
        <v>0.4916536819871814</v>
      </c>
      <c r="Q1120" s="71"/>
      <c r="R1120" s="71"/>
      <c r="S1120" s="72"/>
      <c r="T1120" s="72"/>
      <c r="U1120" s="72"/>
      <c r="V1120" s="72"/>
      <c r="W1120" s="72"/>
      <c r="X1120" s="73"/>
    </row>
    <row r="1121" spans="1:24" ht="14.4" x14ac:dyDescent="0.2">
      <c r="A1121" s="107" t="s">
        <v>713</v>
      </c>
      <c r="B1121" s="107" t="s">
        <v>714</v>
      </c>
      <c r="C1121" s="98" t="str">
        <f t="shared" si="35"/>
        <v>21375802 SISTEMA NACIONAL DE EDUCACIÓN MUSICAL</v>
      </c>
      <c r="D1121" s="49" t="s">
        <v>686</v>
      </c>
      <c r="E1121" s="49" t="s">
        <v>28</v>
      </c>
      <c r="F1121" s="49" t="s">
        <v>29</v>
      </c>
      <c r="G1121" s="48">
        <v>276900000</v>
      </c>
      <c r="H1121" s="48">
        <v>243321127</v>
      </c>
      <c r="I1121" s="48">
        <v>243321127</v>
      </c>
      <c r="J1121" s="48">
        <v>0</v>
      </c>
      <c r="K1121" s="48">
        <v>0</v>
      </c>
      <c r="L1121" s="48">
        <v>0</v>
      </c>
      <c r="M1121" s="48">
        <v>128585822.56</v>
      </c>
      <c r="N1121" s="48">
        <v>128585822.56</v>
      </c>
      <c r="O1121" s="48">
        <v>114735304.44</v>
      </c>
      <c r="P1121" s="102">
        <f t="shared" si="36"/>
        <v>0.52846139644914603</v>
      </c>
      <c r="Q1121" s="71"/>
      <c r="R1121" s="71"/>
      <c r="S1121" s="72"/>
      <c r="T1121" s="72"/>
      <c r="U1121" s="72"/>
      <c r="V1121" s="72"/>
      <c r="W1121" s="72"/>
      <c r="X1121" s="73"/>
    </row>
    <row r="1122" spans="1:24" ht="14.4" x14ac:dyDescent="0.2">
      <c r="A1122" s="107" t="s">
        <v>713</v>
      </c>
      <c r="B1122" s="107" t="s">
        <v>714</v>
      </c>
      <c r="C1122" s="98" t="str">
        <f t="shared" si="35"/>
        <v>21375802 SISTEMA NACIONAL DE EDUCACIÓN MUSICAL</v>
      </c>
      <c r="D1122" s="49" t="s">
        <v>686</v>
      </c>
      <c r="E1122" s="49" t="s">
        <v>30</v>
      </c>
      <c r="F1122" s="49" t="s">
        <v>31</v>
      </c>
      <c r="G1122" s="48">
        <v>77765850</v>
      </c>
      <c r="H1122" s="48">
        <v>66389160</v>
      </c>
      <c r="I1122" s="48">
        <v>66389160</v>
      </c>
      <c r="J1122" s="48">
        <v>0</v>
      </c>
      <c r="K1122" s="48">
        <v>0</v>
      </c>
      <c r="L1122" s="48">
        <v>0</v>
      </c>
      <c r="M1122" s="48">
        <v>38491639.340000004</v>
      </c>
      <c r="N1122" s="48">
        <v>38491639.340000004</v>
      </c>
      <c r="O1122" s="48">
        <v>27897520.66</v>
      </c>
      <c r="P1122" s="102">
        <f t="shared" si="36"/>
        <v>0.57978801569412841</v>
      </c>
      <c r="Q1122" s="71"/>
      <c r="R1122" s="71"/>
      <c r="S1122" s="72"/>
      <c r="T1122" s="72"/>
      <c r="U1122" s="72"/>
      <c r="V1122" s="72"/>
      <c r="W1122" s="72"/>
      <c r="X1122" s="73"/>
    </row>
    <row r="1123" spans="1:24" ht="14.4" x14ac:dyDescent="0.2">
      <c r="A1123" s="107" t="s">
        <v>713</v>
      </c>
      <c r="B1123" s="107" t="s">
        <v>714</v>
      </c>
      <c r="C1123" s="98" t="str">
        <f t="shared" si="35"/>
        <v>21375802 SISTEMA NACIONAL DE EDUCACIÓN MUSICAL</v>
      </c>
      <c r="D1123" s="49" t="s">
        <v>686</v>
      </c>
      <c r="E1123" s="49" t="s">
        <v>32</v>
      </c>
      <c r="F1123" s="49" t="s">
        <v>33</v>
      </c>
      <c r="G1123" s="48">
        <v>162448034</v>
      </c>
      <c r="H1123" s="48">
        <v>162448034</v>
      </c>
      <c r="I1123" s="48">
        <v>162114834</v>
      </c>
      <c r="J1123" s="48">
        <v>0</v>
      </c>
      <c r="K1123" s="48">
        <v>0</v>
      </c>
      <c r="L1123" s="48">
        <v>0</v>
      </c>
      <c r="M1123" s="48">
        <v>0</v>
      </c>
      <c r="N1123" s="48">
        <v>0</v>
      </c>
      <c r="O1123" s="48">
        <v>162448034</v>
      </c>
      <c r="P1123" s="102">
        <f t="shared" si="36"/>
        <v>0</v>
      </c>
      <c r="Q1123" s="71"/>
      <c r="R1123" s="71"/>
      <c r="S1123" s="72"/>
      <c r="T1123" s="72"/>
      <c r="U1123" s="72"/>
      <c r="V1123" s="72"/>
      <c r="W1123" s="72"/>
      <c r="X1123" s="73"/>
    </row>
    <row r="1124" spans="1:24" ht="14.4" x14ac:dyDescent="0.2">
      <c r="A1124" s="107" t="s">
        <v>713</v>
      </c>
      <c r="B1124" s="107" t="s">
        <v>714</v>
      </c>
      <c r="C1124" s="98" t="str">
        <f t="shared" si="35"/>
        <v>21375802 SISTEMA NACIONAL DE EDUCACIÓN MUSICAL</v>
      </c>
      <c r="D1124" s="49" t="s">
        <v>686</v>
      </c>
      <c r="E1124" s="49" t="s">
        <v>34</v>
      </c>
      <c r="F1124" s="49" t="s">
        <v>35</v>
      </c>
      <c r="G1124" s="48">
        <v>136511503</v>
      </c>
      <c r="H1124" s="48">
        <v>136511503</v>
      </c>
      <c r="I1124" s="48">
        <v>132511503</v>
      </c>
      <c r="J1124" s="48">
        <v>0</v>
      </c>
      <c r="K1124" s="48">
        <v>0</v>
      </c>
      <c r="L1124" s="48">
        <v>0</v>
      </c>
      <c r="M1124" s="48">
        <v>131216258</v>
      </c>
      <c r="N1124" s="48">
        <v>131216258</v>
      </c>
      <c r="O1124" s="48">
        <v>5295245</v>
      </c>
      <c r="P1124" s="102">
        <f t="shared" si="36"/>
        <v>0.96121026518915409</v>
      </c>
      <c r="Q1124" s="71"/>
      <c r="R1124" s="71"/>
      <c r="S1124" s="72"/>
      <c r="T1124" s="72"/>
      <c r="U1124" s="72"/>
      <c r="V1124" s="72"/>
      <c r="W1124" s="72"/>
      <c r="X1124" s="73"/>
    </row>
    <row r="1125" spans="1:24" ht="14.4" x14ac:dyDescent="0.2">
      <c r="A1125" s="107" t="s">
        <v>713</v>
      </c>
      <c r="B1125" s="107" t="s">
        <v>714</v>
      </c>
      <c r="C1125" s="98" t="str">
        <f t="shared" si="35"/>
        <v>21375802 SISTEMA NACIONAL DE EDUCACIÓN MUSICAL</v>
      </c>
      <c r="D1125" s="49" t="s">
        <v>686</v>
      </c>
      <c r="E1125" s="49" t="s">
        <v>36</v>
      </c>
      <c r="F1125" s="49" t="s">
        <v>37</v>
      </c>
      <c r="G1125" s="48">
        <v>23700000</v>
      </c>
      <c r="H1125" s="48">
        <v>22100976</v>
      </c>
      <c r="I1125" s="48">
        <v>22100976</v>
      </c>
      <c r="J1125" s="48">
        <v>0</v>
      </c>
      <c r="K1125" s="48">
        <v>0</v>
      </c>
      <c r="L1125" s="48">
        <v>0</v>
      </c>
      <c r="M1125" s="48">
        <v>11827066.41</v>
      </c>
      <c r="N1125" s="48">
        <v>11827066.41</v>
      </c>
      <c r="O1125" s="48">
        <v>10273909.59</v>
      </c>
      <c r="P1125" s="102">
        <f t="shared" si="36"/>
        <v>0.53513774278565795</v>
      </c>
      <c r="Q1125" s="71"/>
      <c r="R1125" s="71"/>
      <c r="S1125" s="72"/>
      <c r="T1125" s="72"/>
      <c r="U1125" s="72"/>
      <c r="V1125" s="72"/>
      <c r="W1125" s="72"/>
      <c r="X1125" s="73"/>
    </row>
    <row r="1126" spans="1:24" ht="14.4" x14ac:dyDescent="0.2">
      <c r="A1126" s="107" t="s">
        <v>713</v>
      </c>
      <c r="B1126" s="107" t="s">
        <v>714</v>
      </c>
      <c r="C1126" s="98" t="str">
        <f t="shared" si="35"/>
        <v>21375802 SISTEMA NACIONAL DE EDUCACIÓN MUSICAL</v>
      </c>
      <c r="D1126" s="49" t="s">
        <v>686</v>
      </c>
      <c r="E1126" s="49" t="s">
        <v>38</v>
      </c>
      <c r="F1126" s="49" t="s">
        <v>39</v>
      </c>
      <c r="G1126" s="48">
        <v>190500598</v>
      </c>
      <c r="H1126" s="48">
        <v>190500598</v>
      </c>
      <c r="I1126" s="48">
        <v>190110598</v>
      </c>
      <c r="J1126" s="48">
        <v>0</v>
      </c>
      <c r="K1126" s="48">
        <v>0</v>
      </c>
      <c r="L1126" s="48">
        <v>0</v>
      </c>
      <c r="M1126" s="48">
        <v>109609598</v>
      </c>
      <c r="N1126" s="48">
        <v>95815067</v>
      </c>
      <c r="O1126" s="48">
        <v>80891000</v>
      </c>
      <c r="P1126" s="102">
        <f t="shared" si="36"/>
        <v>0.57537666102234497</v>
      </c>
      <c r="Q1126" s="71"/>
      <c r="R1126" s="71"/>
      <c r="S1126" s="72"/>
      <c r="T1126" s="72"/>
      <c r="U1126" s="72"/>
      <c r="V1126" s="72"/>
      <c r="W1126" s="72"/>
      <c r="X1126" s="73"/>
    </row>
    <row r="1127" spans="1:24" ht="14.4" x14ac:dyDescent="0.2">
      <c r="A1127" s="107" t="s">
        <v>713</v>
      </c>
      <c r="B1127" s="107" t="s">
        <v>714</v>
      </c>
      <c r="C1127" s="98" t="str">
        <f t="shared" si="35"/>
        <v>21375802 SISTEMA NACIONAL DE EDUCACIÓN MUSICAL</v>
      </c>
      <c r="D1127" s="49" t="s">
        <v>686</v>
      </c>
      <c r="E1127" s="49" t="s">
        <v>54</v>
      </c>
      <c r="F1127" s="49" t="s">
        <v>41</v>
      </c>
      <c r="G1127" s="48">
        <v>180731336</v>
      </c>
      <c r="H1127" s="48">
        <v>180731336</v>
      </c>
      <c r="I1127" s="48">
        <v>180361336</v>
      </c>
      <c r="J1127" s="48">
        <v>0</v>
      </c>
      <c r="K1127" s="48">
        <v>0</v>
      </c>
      <c r="L1127" s="48">
        <v>0</v>
      </c>
      <c r="M1127" s="48">
        <v>103993087</v>
      </c>
      <c r="N1127" s="48">
        <v>90905624</v>
      </c>
      <c r="O1127" s="48">
        <v>76738249</v>
      </c>
      <c r="P1127" s="102">
        <f t="shared" si="36"/>
        <v>0.57540152859822824</v>
      </c>
      <c r="Q1127" s="71"/>
      <c r="R1127" s="71"/>
      <c r="S1127" s="72"/>
      <c r="T1127" s="72"/>
      <c r="U1127" s="72"/>
      <c r="V1127" s="72"/>
      <c r="W1127" s="72"/>
      <c r="X1127" s="73"/>
    </row>
    <row r="1128" spans="1:24" ht="14.4" x14ac:dyDescent="0.2">
      <c r="A1128" s="107" t="s">
        <v>713</v>
      </c>
      <c r="B1128" s="107" t="s">
        <v>714</v>
      </c>
      <c r="C1128" s="98" t="str">
        <f t="shared" si="35"/>
        <v>21375802 SISTEMA NACIONAL DE EDUCACIÓN MUSICAL</v>
      </c>
      <c r="D1128" s="49" t="s">
        <v>686</v>
      </c>
      <c r="E1128" s="49" t="s">
        <v>75</v>
      </c>
      <c r="F1128" s="49" t="s">
        <v>62</v>
      </c>
      <c r="G1128" s="48">
        <v>9769262</v>
      </c>
      <c r="H1128" s="48">
        <v>9769262</v>
      </c>
      <c r="I1128" s="48">
        <v>9749262</v>
      </c>
      <c r="J1128" s="48">
        <v>0</v>
      </c>
      <c r="K1128" s="48">
        <v>0</v>
      </c>
      <c r="L1128" s="48">
        <v>0</v>
      </c>
      <c r="M1128" s="48">
        <v>5616511</v>
      </c>
      <c r="N1128" s="48">
        <v>4909443</v>
      </c>
      <c r="O1128" s="48">
        <v>4152751</v>
      </c>
      <c r="P1128" s="102">
        <f t="shared" si="36"/>
        <v>0.5749166108965037</v>
      </c>
      <c r="Q1128" s="71"/>
      <c r="R1128" s="71"/>
      <c r="S1128" s="72"/>
      <c r="T1128" s="72"/>
      <c r="U1128" s="72"/>
      <c r="V1128" s="72"/>
      <c r="W1128" s="72"/>
      <c r="X1128" s="73"/>
    </row>
    <row r="1129" spans="1:24" ht="14.4" x14ac:dyDescent="0.2">
      <c r="A1129" s="107" t="s">
        <v>713</v>
      </c>
      <c r="B1129" s="107" t="s">
        <v>714</v>
      </c>
      <c r="C1129" s="98" t="str">
        <f t="shared" si="35"/>
        <v>21375802 SISTEMA NACIONAL DE EDUCACIÓN MUSICAL</v>
      </c>
      <c r="D1129" s="49" t="s">
        <v>686</v>
      </c>
      <c r="E1129" s="49" t="s">
        <v>83</v>
      </c>
      <c r="F1129" s="49" t="s">
        <v>84</v>
      </c>
      <c r="G1129" s="48">
        <v>211322148</v>
      </c>
      <c r="H1129" s="48">
        <v>211322148</v>
      </c>
      <c r="I1129" s="48">
        <v>210925348</v>
      </c>
      <c r="J1129" s="48">
        <v>0</v>
      </c>
      <c r="K1129" s="48">
        <v>0</v>
      </c>
      <c r="L1129" s="48">
        <v>0</v>
      </c>
      <c r="M1129" s="48">
        <v>116612550.34</v>
      </c>
      <c r="N1129" s="48">
        <v>102560016.34</v>
      </c>
      <c r="O1129" s="48">
        <v>94709597.659999996</v>
      </c>
      <c r="P1129" s="102">
        <f t="shared" si="36"/>
        <v>0.55182360885334181</v>
      </c>
      <c r="Q1129" s="71"/>
      <c r="R1129" s="71"/>
      <c r="S1129" s="72"/>
      <c r="T1129" s="72"/>
      <c r="U1129" s="72"/>
      <c r="V1129" s="72"/>
      <c r="W1129" s="72"/>
      <c r="X1129" s="73"/>
    </row>
    <row r="1130" spans="1:24" ht="14.4" x14ac:dyDescent="0.2">
      <c r="A1130" s="107" t="s">
        <v>713</v>
      </c>
      <c r="B1130" s="107" t="s">
        <v>714</v>
      </c>
      <c r="C1130" s="98" t="str">
        <f t="shared" si="35"/>
        <v>21375802 SISTEMA NACIONAL DE EDUCACIÓN MUSICAL</v>
      </c>
      <c r="D1130" s="49" t="s">
        <v>686</v>
      </c>
      <c r="E1130" s="49" t="s">
        <v>99</v>
      </c>
      <c r="F1130" s="49" t="s">
        <v>86</v>
      </c>
      <c r="G1130" s="48">
        <v>105898794</v>
      </c>
      <c r="H1130" s="48">
        <v>105898794</v>
      </c>
      <c r="I1130" s="48">
        <v>105681994</v>
      </c>
      <c r="J1130" s="48">
        <v>0</v>
      </c>
      <c r="K1130" s="48">
        <v>0</v>
      </c>
      <c r="L1130" s="48">
        <v>0</v>
      </c>
      <c r="M1130" s="48">
        <v>61081963</v>
      </c>
      <c r="N1130" s="48">
        <v>53392999</v>
      </c>
      <c r="O1130" s="48">
        <v>44816831</v>
      </c>
      <c r="P1130" s="102">
        <f t="shared" si="36"/>
        <v>0.57679564320628618</v>
      </c>
      <c r="Q1130" s="71"/>
      <c r="R1130" s="71"/>
      <c r="S1130" s="72"/>
      <c r="T1130" s="72"/>
      <c r="U1130" s="72"/>
      <c r="V1130" s="72"/>
      <c r="W1130" s="72"/>
      <c r="X1130" s="73"/>
    </row>
    <row r="1131" spans="1:24" ht="14.4" x14ac:dyDescent="0.2">
      <c r="A1131" s="107" t="s">
        <v>713</v>
      </c>
      <c r="B1131" s="107" t="s">
        <v>714</v>
      </c>
      <c r="C1131" s="98" t="str">
        <f t="shared" si="35"/>
        <v>21375802 SISTEMA NACIONAL DE EDUCACIÓN MUSICAL</v>
      </c>
      <c r="D1131" s="49" t="s">
        <v>686</v>
      </c>
      <c r="E1131" s="49" t="s">
        <v>120</v>
      </c>
      <c r="F1131" s="49" t="s">
        <v>107</v>
      </c>
      <c r="G1131" s="48">
        <v>58615569</v>
      </c>
      <c r="H1131" s="48">
        <v>58615569</v>
      </c>
      <c r="I1131" s="48">
        <v>58495569</v>
      </c>
      <c r="J1131" s="48">
        <v>0</v>
      </c>
      <c r="K1131" s="48">
        <v>0</v>
      </c>
      <c r="L1131" s="48">
        <v>0</v>
      </c>
      <c r="M1131" s="48">
        <v>33765759</v>
      </c>
      <c r="N1131" s="48">
        <v>29523377</v>
      </c>
      <c r="O1131" s="48">
        <v>24849810</v>
      </c>
      <c r="P1131" s="102">
        <f t="shared" si="36"/>
        <v>0.57605444382873772</v>
      </c>
      <c r="Q1131" s="71"/>
      <c r="R1131" s="71"/>
      <c r="S1131" s="72"/>
      <c r="T1131" s="72"/>
      <c r="U1131" s="72"/>
      <c r="V1131" s="72"/>
      <c r="W1131" s="72"/>
      <c r="X1131" s="73"/>
    </row>
    <row r="1132" spans="1:24" ht="14.4" x14ac:dyDescent="0.2">
      <c r="A1132" s="107" t="s">
        <v>713</v>
      </c>
      <c r="B1132" s="107" t="s">
        <v>714</v>
      </c>
      <c r="C1132" s="98" t="str">
        <f t="shared" si="35"/>
        <v>21375802 SISTEMA NACIONAL DE EDUCACIÓN MUSICAL</v>
      </c>
      <c r="D1132" s="49" t="s">
        <v>686</v>
      </c>
      <c r="E1132" s="49" t="s">
        <v>141</v>
      </c>
      <c r="F1132" s="49" t="s">
        <v>128</v>
      </c>
      <c r="G1132" s="48">
        <v>29307785</v>
      </c>
      <c r="H1132" s="48">
        <v>29307785</v>
      </c>
      <c r="I1132" s="48">
        <v>29247785</v>
      </c>
      <c r="J1132" s="48">
        <v>0</v>
      </c>
      <c r="K1132" s="48">
        <v>0</v>
      </c>
      <c r="L1132" s="48">
        <v>0</v>
      </c>
      <c r="M1132" s="48">
        <v>16849466</v>
      </c>
      <c r="N1132" s="48">
        <v>14728278</v>
      </c>
      <c r="O1132" s="48">
        <v>12458319</v>
      </c>
      <c r="P1132" s="102">
        <f t="shared" si="36"/>
        <v>0.57491434443101042</v>
      </c>
      <c r="Q1132" s="71"/>
      <c r="R1132" s="71"/>
      <c r="S1132" s="72"/>
      <c r="T1132" s="72"/>
      <c r="U1132" s="72"/>
      <c r="V1132" s="72"/>
      <c r="W1132" s="72"/>
      <c r="X1132" s="73"/>
    </row>
    <row r="1133" spans="1:24" ht="14.4" x14ac:dyDescent="0.2">
      <c r="A1133" s="107" t="s">
        <v>713</v>
      </c>
      <c r="B1133" s="107" t="s">
        <v>714</v>
      </c>
      <c r="C1133" s="98" t="str">
        <f t="shared" si="35"/>
        <v>21375802 SISTEMA NACIONAL DE EDUCACIÓN MUSICAL</v>
      </c>
      <c r="D1133" s="49" t="s">
        <v>686</v>
      </c>
      <c r="E1133" s="49" t="s">
        <v>157</v>
      </c>
      <c r="F1133" s="49" t="s">
        <v>158</v>
      </c>
      <c r="G1133" s="48">
        <v>17500000</v>
      </c>
      <c r="H1133" s="48">
        <v>17500000</v>
      </c>
      <c r="I1133" s="48">
        <v>17500000</v>
      </c>
      <c r="J1133" s="48">
        <v>0</v>
      </c>
      <c r="K1133" s="48">
        <v>0</v>
      </c>
      <c r="L1133" s="48">
        <v>0</v>
      </c>
      <c r="M1133" s="48">
        <v>4915362.34</v>
      </c>
      <c r="N1133" s="48">
        <v>4915362.34</v>
      </c>
      <c r="O1133" s="48">
        <v>12584637.66</v>
      </c>
      <c r="P1133" s="102">
        <f t="shared" si="36"/>
        <v>0.28087784799999999</v>
      </c>
      <c r="Q1133" s="71"/>
      <c r="R1133" s="71"/>
      <c r="S1133" s="72"/>
      <c r="T1133" s="72"/>
      <c r="U1133" s="72"/>
      <c r="V1133" s="72"/>
      <c r="W1133" s="72"/>
      <c r="X1133" s="73"/>
    </row>
    <row r="1134" spans="1:24" ht="14.4" x14ac:dyDescent="0.2">
      <c r="A1134" s="107" t="s">
        <v>713</v>
      </c>
      <c r="B1134" s="107" t="s">
        <v>714</v>
      </c>
      <c r="C1134" s="98" t="str">
        <f t="shared" si="35"/>
        <v>21375802 SISTEMA NACIONAL DE EDUCACIÓN MUSICAL</v>
      </c>
      <c r="D1134" s="49" t="s">
        <v>686</v>
      </c>
      <c r="E1134" s="49" t="s">
        <v>166</v>
      </c>
      <c r="F1134" s="49" t="s">
        <v>167</v>
      </c>
      <c r="G1134" s="48">
        <v>414987078</v>
      </c>
      <c r="H1134" s="48">
        <v>428208078</v>
      </c>
      <c r="I1134" s="48">
        <v>304028746</v>
      </c>
      <c r="J1134" s="48">
        <v>0</v>
      </c>
      <c r="K1134" s="48">
        <v>0</v>
      </c>
      <c r="L1134" s="48">
        <v>0</v>
      </c>
      <c r="M1134" s="48">
        <v>223161954.25</v>
      </c>
      <c r="N1134" s="48">
        <v>181007054.36000001</v>
      </c>
      <c r="O1134" s="48">
        <v>205046123.75</v>
      </c>
      <c r="P1134" s="102">
        <f t="shared" si="36"/>
        <v>0.52115306953644158</v>
      </c>
      <c r="Q1134" s="71"/>
      <c r="R1134" s="71"/>
      <c r="S1134" s="72"/>
      <c r="T1134" s="72"/>
      <c r="U1134" s="72"/>
      <c r="V1134" s="72"/>
      <c r="W1134" s="72"/>
      <c r="X1134" s="73"/>
    </row>
    <row r="1135" spans="1:24" ht="14.4" x14ac:dyDescent="0.2">
      <c r="A1135" s="107" t="s">
        <v>713</v>
      </c>
      <c r="B1135" s="107" t="s">
        <v>714</v>
      </c>
      <c r="C1135" s="98" t="str">
        <f t="shared" si="35"/>
        <v>21375802 SISTEMA NACIONAL DE EDUCACIÓN MUSICAL</v>
      </c>
      <c r="D1135" s="49" t="s">
        <v>686</v>
      </c>
      <c r="E1135" s="49" t="s">
        <v>168</v>
      </c>
      <c r="F1135" s="49" t="s">
        <v>169</v>
      </c>
      <c r="G1135" s="48">
        <v>117087900</v>
      </c>
      <c r="H1135" s="48">
        <v>130308900</v>
      </c>
      <c r="I1135" s="48">
        <v>87815925</v>
      </c>
      <c r="J1135" s="48">
        <v>0</v>
      </c>
      <c r="K1135" s="48">
        <v>0</v>
      </c>
      <c r="L1135" s="48">
        <v>0</v>
      </c>
      <c r="M1135" s="48">
        <v>65154450.020000003</v>
      </c>
      <c r="N1135" s="48">
        <v>64817199.270000003</v>
      </c>
      <c r="O1135" s="48">
        <v>65154449.979999997</v>
      </c>
      <c r="P1135" s="102">
        <f t="shared" si="36"/>
        <v>0.50000000015348145</v>
      </c>
      <c r="Q1135" s="71"/>
      <c r="R1135" s="71"/>
      <c r="S1135" s="72"/>
      <c r="T1135" s="72"/>
      <c r="U1135" s="72"/>
      <c r="V1135" s="72"/>
      <c r="W1135" s="72"/>
      <c r="X1135" s="73"/>
    </row>
    <row r="1136" spans="1:24" ht="14.4" x14ac:dyDescent="0.2">
      <c r="A1136" s="107" t="s">
        <v>713</v>
      </c>
      <c r="B1136" s="107" t="s">
        <v>714</v>
      </c>
      <c r="C1136" s="98" t="str">
        <f t="shared" si="35"/>
        <v>21375802 SISTEMA NACIONAL DE EDUCACIÓN MUSICAL</v>
      </c>
      <c r="D1136" s="49" t="s">
        <v>686</v>
      </c>
      <c r="E1136" s="49" t="s">
        <v>170</v>
      </c>
      <c r="F1136" s="49" t="s">
        <v>171</v>
      </c>
      <c r="G1136" s="48">
        <v>117087900</v>
      </c>
      <c r="H1136" s="48">
        <v>130308900</v>
      </c>
      <c r="I1136" s="48">
        <v>87815925</v>
      </c>
      <c r="J1136" s="48">
        <v>0</v>
      </c>
      <c r="K1136" s="48">
        <v>0</v>
      </c>
      <c r="L1136" s="48">
        <v>0</v>
      </c>
      <c r="M1136" s="48">
        <v>65154450.020000003</v>
      </c>
      <c r="N1136" s="48">
        <v>64817199.270000003</v>
      </c>
      <c r="O1136" s="48">
        <v>65154449.979999997</v>
      </c>
      <c r="P1136" s="102">
        <f t="shared" si="36"/>
        <v>0.50000000015348145</v>
      </c>
      <c r="Q1136" s="71"/>
      <c r="R1136" s="71"/>
      <c r="S1136" s="72"/>
      <c r="T1136" s="72"/>
      <c r="U1136" s="72"/>
      <c r="V1136" s="72"/>
      <c r="W1136" s="72"/>
      <c r="X1136" s="73"/>
    </row>
    <row r="1137" spans="1:24" ht="14.4" x14ac:dyDescent="0.2">
      <c r="A1137" s="107" t="s">
        <v>713</v>
      </c>
      <c r="B1137" s="107" t="s">
        <v>714</v>
      </c>
      <c r="C1137" s="98" t="str">
        <f t="shared" si="35"/>
        <v>21375802 SISTEMA NACIONAL DE EDUCACIÓN MUSICAL</v>
      </c>
      <c r="D1137" s="49" t="s">
        <v>686</v>
      </c>
      <c r="E1137" s="49" t="s">
        <v>180</v>
      </c>
      <c r="F1137" s="49" t="s">
        <v>181</v>
      </c>
      <c r="G1137" s="48">
        <v>41317164</v>
      </c>
      <c r="H1137" s="48">
        <v>41317164</v>
      </c>
      <c r="I1137" s="48">
        <v>30837873</v>
      </c>
      <c r="J1137" s="48">
        <v>0</v>
      </c>
      <c r="K1137" s="48">
        <v>0</v>
      </c>
      <c r="L1137" s="48">
        <v>0</v>
      </c>
      <c r="M1137" s="48">
        <v>16689206.99</v>
      </c>
      <c r="N1137" s="48">
        <v>15835838.49</v>
      </c>
      <c r="O1137" s="48">
        <v>24627957.010000002</v>
      </c>
      <c r="P1137" s="102">
        <f t="shared" si="36"/>
        <v>0.40392915133284563</v>
      </c>
      <c r="Q1137" s="71"/>
      <c r="R1137" s="71"/>
      <c r="S1137" s="72"/>
      <c r="T1137" s="72"/>
      <c r="U1137" s="72"/>
      <c r="V1137" s="72"/>
      <c r="W1137" s="72"/>
      <c r="X1137" s="73"/>
    </row>
    <row r="1138" spans="1:24" ht="14.4" x14ac:dyDescent="0.2">
      <c r="A1138" s="107" t="s">
        <v>713</v>
      </c>
      <c r="B1138" s="107" t="s">
        <v>714</v>
      </c>
      <c r="C1138" s="98" t="str">
        <f t="shared" si="35"/>
        <v>21375802 SISTEMA NACIONAL DE EDUCACIÓN MUSICAL</v>
      </c>
      <c r="D1138" s="49" t="s">
        <v>686</v>
      </c>
      <c r="E1138" s="49" t="s">
        <v>182</v>
      </c>
      <c r="F1138" s="49" t="s">
        <v>183</v>
      </c>
      <c r="G1138" s="48">
        <v>12051000</v>
      </c>
      <c r="H1138" s="48">
        <v>12051000</v>
      </c>
      <c r="I1138" s="48">
        <v>9038250</v>
      </c>
      <c r="J1138" s="48">
        <v>0</v>
      </c>
      <c r="K1138" s="48">
        <v>0</v>
      </c>
      <c r="L1138" s="48">
        <v>0</v>
      </c>
      <c r="M1138" s="48">
        <v>4429739.8</v>
      </c>
      <c r="N1138" s="48">
        <v>4429739.8</v>
      </c>
      <c r="O1138" s="48">
        <v>7621260.2000000002</v>
      </c>
      <c r="P1138" s="102">
        <f t="shared" si="36"/>
        <v>0.36758275661770806</v>
      </c>
      <c r="Q1138" s="71"/>
      <c r="R1138" s="71"/>
      <c r="S1138" s="72"/>
      <c r="T1138" s="72"/>
      <c r="U1138" s="72"/>
      <c r="V1138" s="72"/>
      <c r="W1138" s="72"/>
      <c r="X1138" s="73"/>
    </row>
    <row r="1139" spans="1:24" ht="14.4" x14ac:dyDescent="0.2">
      <c r="A1139" s="107" t="s">
        <v>713</v>
      </c>
      <c r="B1139" s="107" t="s">
        <v>714</v>
      </c>
      <c r="C1139" s="98" t="str">
        <f t="shared" si="35"/>
        <v>21375802 SISTEMA NACIONAL DE EDUCACIÓN MUSICAL</v>
      </c>
      <c r="D1139" s="49" t="s">
        <v>686</v>
      </c>
      <c r="E1139" s="49" t="s">
        <v>184</v>
      </c>
      <c r="F1139" s="49" t="s">
        <v>185</v>
      </c>
      <c r="G1139" s="48">
        <v>13596000</v>
      </c>
      <c r="H1139" s="48">
        <v>13596000</v>
      </c>
      <c r="I1139" s="48">
        <v>10197000</v>
      </c>
      <c r="J1139" s="48">
        <v>0</v>
      </c>
      <c r="K1139" s="48">
        <v>0</v>
      </c>
      <c r="L1139" s="48">
        <v>0</v>
      </c>
      <c r="M1139" s="48">
        <v>5501757.0999999996</v>
      </c>
      <c r="N1139" s="48">
        <v>5501757.0999999996</v>
      </c>
      <c r="O1139" s="48">
        <v>8094242.9000000004</v>
      </c>
      <c r="P1139" s="102">
        <f t="shared" si="36"/>
        <v>0.40465998087672844</v>
      </c>
      <c r="Q1139" s="71"/>
      <c r="R1139" s="71"/>
      <c r="S1139" s="72"/>
      <c r="T1139" s="72"/>
      <c r="U1139" s="72"/>
      <c r="V1139" s="72"/>
      <c r="W1139" s="72"/>
      <c r="X1139" s="73"/>
    </row>
    <row r="1140" spans="1:24" ht="14.4" x14ac:dyDescent="0.2">
      <c r="A1140" s="107" t="s">
        <v>713</v>
      </c>
      <c r="B1140" s="107" t="s">
        <v>714</v>
      </c>
      <c r="C1140" s="98" t="str">
        <f t="shared" si="35"/>
        <v>21375802 SISTEMA NACIONAL DE EDUCACIÓN MUSICAL</v>
      </c>
      <c r="D1140" s="49" t="s">
        <v>686</v>
      </c>
      <c r="E1140" s="49" t="s">
        <v>188</v>
      </c>
      <c r="F1140" s="49" t="s">
        <v>189</v>
      </c>
      <c r="G1140" s="48">
        <v>13921805</v>
      </c>
      <c r="H1140" s="48">
        <v>13921805</v>
      </c>
      <c r="I1140" s="48">
        <v>10291353.75</v>
      </c>
      <c r="J1140" s="48">
        <v>0</v>
      </c>
      <c r="K1140" s="48">
        <v>0</v>
      </c>
      <c r="L1140" s="48">
        <v>0</v>
      </c>
      <c r="M1140" s="48">
        <v>5991251.04</v>
      </c>
      <c r="N1140" s="48">
        <v>5137882.54</v>
      </c>
      <c r="O1140" s="48">
        <v>7930553.96</v>
      </c>
      <c r="P1140" s="102">
        <f t="shared" si="36"/>
        <v>0.43035016220956979</v>
      </c>
      <c r="Q1140" s="71"/>
      <c r="R1140" s="71"/>
      <c r="S1140" s="72"/>
      <c r="T1140" s="72"/>
      <c r="U1140" s="72"/>
      <c r="V1140" s="72"/>
      <c r="W1140" s="72"/>
      <c r="X1140" s="73"/>
    </row>
    <row r="1141" spans="1:24" ht="14.4" x14ac:dyDescent="0.2">
      <c r="A1141" s="107" t="s">
        <v>713</v>
      </c>
      <c r="B1141" s="107" t="s">
        <v>714</v>
      </c>
      <c r="C1141" s="98" t="str">
        <f t="shared" si="35"/>
        <v>21375802 SISTEMA NACIONAL DE EDUCACIÓN MUSICAL</v>
      </c>
      <c r="D1141" s="49" t="s">
        <v>686</v>
      </c>
      <c r="E1141" s="49" t="s">
        <v>190</v>
      </c>
      <c r="F1141" s="49" t="s">
        <v>191</v>
      </c>
      <c r="G1141" s="48">
        <v>1748359</v>
      </c>
      <c r="H1141" s="48">
        <v>1748359</v>
      </c>
      <c r="I1141" s="48">
        <v>1311269.25</v>
      </c>
      <c r="J1141" s="48">
        <v>0</v>
      </c>
      <c r="K1141" s="48">
        <v>0</v>
      </c>
      <c r="L1141" s="48">
        <v>0</v>
      </c>
      <c r="M1141" s="48">
        <v>766459.05</v>
      </c>
      <c r="N1141" s="48">
        <v>766459.05</v>
      </c>
      <c r="O1141" s="48">
        <v>981899.95</v>
      </c>
      <c r="P1141" s="102">
        <f t="shared" si="36"/>
        <v>0.43838768239246062</v>
      </c>
      <c r="Q1141" s="71"/>
      <c r="R1141" s="71"/>
      <c r="S1141" s="72"/>
      <c r="T1141" s="72"/>
      <c r="U1141" s="72"/>
      <c r="V1141" s="72"/>
      <c r="W1141" s="72"/>
      <c r="X1141" s="73"/>
    </row>
    <row r="1142" spans="1:24" ht="14.4" x14ac:dyDescent="0.2">
      <c r="A1142" s="107" t="s">
        <v>713</v>
      </c>
      <c r="B1142" s="107" t="s">
        <v>714</v>
      </c>
      <c r="C1142" s="98" t="str">
        <f t="shared" si="35"/>
        <v>21375802 SISTEMA NACIONAL DE EDUCACIÓN MUSICAL</v>
      </c>
      <c r="D1142" s="49" t="s">
        <v>686</v>
      </c>
      <c r="E1142" s="49" t="s">
        <v>192</v>
      </c>
      <c r="F1142" s="49" t="s">
        <v>193</v>
      </c>
      <c r="G1142" s="48">
        <v>12285173</v>
      </c>
      <c r="H1142" s="48">
        <v>12285173</v>
      </c>
      <c r="I1142" s="48">
        <v>10027958.92</v>
      </c>
      <c r="J1142" s="48">
        <v>0</v>
      </c>
      <c r="K1142" s="48">
        <v>0</v>
      </c>
      <c r="L1142" s="48">
        <v>0</v>
      </c>
      <c r="M1142" s="48">
        <v>1617862.66</v>
      </c>
      <c r="N1142" s="48">
        <v>1553575.32</v>
      </c>
      <c r="O1142" s="48">
        <v>10667310.34</v>
      </c>
      <c r="P1142" s="102">
        <f t="shared" si="36"/>
        <v>0.13169229769902305</v>
      </c>
      <c r="Q1142" s="71"/>
      <c r="R1142" s="71"/>
      <c r="S1142" s="72"/>
      <c r="T1142" s="72"/>
      <c r="U1142" s="72"/>
      <c r="V1142" s="72"/>
      <c r="W1142" s="72"/>
      <c r="X1142" s="73"/>
    </row>
    <row r="1143" spans="1:24" ht="14.4" x14ac:dyDescent="0.2">
      <c r="A1143" s="107" t="s">
        <v>713</v>
      </c>
      <c r="B1143" s="107" t="s">
        <v>714</v>
      </c>
      <c r="C1143" s="98" t="str">
        <f t="shared" si="35"/>
        <v>21375802 SISTEMA NACIONAL DE EDUCACIÓN MUSICAL</v>
      </c>
      <c r="D1143" s="49" t="s">
        <v>686</v>
      </c>
      <c r="E1143" s="49" t="s">
        <v>194</v>
      </c>
      <c r="F1143" s="49" t="s">
        <v>195</v>
      </c>
      <c r="G1143" s="48">
        <v>200000</v>
      </c>
      <c r="H1143" s="48">
        <v>200000</v>
      </c>
      <c r="I1143" s="48">
        <v>150000</v>
      </c>
      <c r="J1143" s="48">
        <v>0</v>
      </c>
      <c r="K1143" s="48">
        <v>0</v>
      </c>
      <c r="L1143" s="48">
        <v>0</v>
      </c>
      <c r="M1143" s="48">
        <v>50895.199999999997</v>
      </c>
      <c r="N1143" s="48">
        <v>50895.199999999997</v>
      </c>
      <c r="O1143" s="48">
        <v>149104.79999999999</v>
      </c>
      <c r="P1143" s="102">
        <f t="shared" si="36"/>
        <v>0.25447599999999998</v>
      </c>
      <c r="Q1143" s="71"/>
      <c r="R1143" s="71"/>
      <c r="S1143" s="72"/>
      <c r="T1143" s="72"/>
      <c r="U1143" s="72"/>
      <c r="V1143" s="72"/>
      <c r="W1143" s="72"/>
      <c r="X1143" s="73"/>
    </row>
    <row r="1144" spans="1:24" ht="14.4" x14ac:dyDescent="0.2">
      <c r="A1144" s="107" t="s">
        <v>713</v>
      </c>
      <c r="B1144" s="107" t="s">
        <v>714</v>
      </c>
      <c r="C1144" s="98" t="str">
        <f t="shared" si="35"/>
        <v>21375802 SISTEMA NACIONAL DE EDUCACIÓN MUSICAL</v>
      </c>
      <c r="D1144" s="49" t="s">
        <v>686</v>
      </c>
      <c r="E1144" s="49" t="s">
        <v>200</v>
      </c>
      <c r="F1144" s="49" t="s">
        <v>201</v>
      </c>
      <c r="G1144" s="48">
        <v>8000000</v>
      </c>
      <c r="H1144" s="48">
        <v>8000000</v>
      </c>
      <c r="I1144" s="48">
        <v>6000000</v>
      </c>
      <c r="J1144" s="48">
        <v>0</v>
      </c>
      <c r="K1144" s="48">
        <v>0</v>
      </c>
      <c r="L1144" s="48">
        <v>0</v>
      </c>
      <c r="M1144" s="48">
        <v>0</v>
      </c>
      <c r="N1144" s="48">
        <v>0</v>
      </c>
      <c r="O1144" s="48">
        <v>8000000</v>
      </c>
      <c r="P1144" s="102">
        <f t="shared" si="36"/>
        <v>0</v>
      </c>
      <c r="Q1144" s="71"/>
      <c r="R1144" s="71"/>
      <c r="S1144" s="72"/>
      <c r="T1144" s="72"/>
      <c r="U1144" s="72"/>
      <c r="V1144" s="72"/>
      <c r="W1144" s="72"/>
      <c r="X1144" s="73"/>
    </row>
    <row r="1145" spans="1:24" ht="14.4" x14ac:dyDescent="0.2">
      <c r="A1145" s="107" t="s">
        <v>713</v>
      </c>
      <c r="B1145" s="107" t="s">
        <v>714</v>
      </c>
      <c r="C1145" s="98" t="str">
        <f t="shared" si="35"/>
        <v>21375802 SISTEMA NACIONAL DE EDUCACIÓN MUSICAL</v>
      </c>
      <c r="D1145" s="49" t="s">
        <v>686</v>
      </c>
      <c r="E1145" s="49" t="s">
        <v>204</v>
      </c>
      <c r="F1145" s="49" t="s">
        <v>205</v>
      </c>
      <c r="G1145" s="48">
        <v>2589650</v>
      </c>
      <c r="H1145" s="48">
        <v>2589650</v>
      </c>
      <c r="I1145" s="48">
        <v>2589650</v>
      </c>
      <c r="J1145" s="48">
        <v>0</v>
      </c>
      <c r="K1145" s="48">
        <v>0</v>
      </c>
      <c r="L1145" s="48">
        <v>0</v>
      </c>
      <c r="M1145" s="48">
        <v>1258692.03</v>
      </c>
      <c r="N1145" s="48">
        <v>1258692.03</v>
      </c>
      <c r="O1145" s="48">
        <v>1330957.97</v>
      </c>
      <c r="P1145" s="102">
        <f t="shared" si="36"/>
        <v>0.48604716081323734</v>
      </c>
      <c r="Q1145" s="71"/>
      <c r="R1145" s="71"/>
      <c r="S1145" s="72"/>
      <c r="T1145" s="72"/>
      <c r="U1145" s="72"/>
      <c r="V1145" s="72"/>
      <c r="W1145" s="72"/>
      <c r="X1145" s="73"/>
    </row>
    <row r="1146" spans="1:24" ht="14.4" x14ac:dyDescent="0.2">
      <c r="A1146" s="107" t="s">
        <v>713</v>
      </c>
      <c r="B1146" s="107" t="s">
        <v>714</v>
      </c>
      <c r="C1146" s="98" t="str">
        <f t="shared" si="35"/>
        <v>21375802 SISTEMA NACIONAL DE EDUCACIÓN MUSICAL</v>
      </c>
      <c r="D1146" s="49" t="s">
        <v>686</v>
      </c>
      <c r="E1146" s="49" t="s">
        <v>206</v>
      </c>
      <c r="F1146" s="49" t="s">
        <v>207</v>
      </c>
      <c r="G1146" s="48">
        <v>1495523</v>
      </c>
      <c r="H1146" s="48">
        <v>1495523</v>
      </c>
      <c r="I1146" s="48">
        <v>1288308.92</v>
      </c>
      <c r="J1146" s="48">
        <v>0</v>
      </c>
      <c r="K1146" s="48">
        <v>0</v>
      </c>
      <c r="L1146" s="48">
        <v>0</v>
      </c>
      <c r="M1146" s="48">
        <v>308275.43</v>
      </c>
      <c r="N1146" s="48">
        <v>243988.09</v>
      </c>
      <c r="O1146" s="48">
        <v>1187247.57</v>
      </c>
      <c r="P1146" s="102">
        <f t="shared" si="36"/>
        <v>0.20613218920738766</v>
      </c>
      <c r="Q1146" s="71"/>
      <c r="R1146" s="71"/>
      <c r="S1146" s="72"/>
      <c r="T1146" s="72"/>
      <c r="U1146" s="72"/>
      <c r="V1146" s="72"/>
      <c r="W1146" s="72"/>
      <c r="X1146" s="73"/>
    </row>
    <row r="1147" spans="1:24" ht="14.4" x14ac:dyDescent="0.2">
      <c r="A1147" s="107" t="s">
        <v>713</v>
      </c>
      <c r="B1147" s="107" t="s">
        <v>714</v>
      </c>
      <c r="C1147" s="98" t="str">
        <f t="shared" si="35"/>
        <v>21375802 SISTEMA NACIONAL DE EDUCACIÓN MUSICAL</v>
      </c>
      <c r="D1147" s="49" t="s">
        <v>686</v>
      </c>
      <c r="E1147" s="49" t="s">
        <v>208</v>
      </c>
      <c r="F1147" s="49" t="s">
        <v>209</v>
      </c>
      <c r="G1147" s="48">
        <v>168055722</v>
      </c>
      <c r="H1147" s="48">
        <v>168055722</v>
      </c>
      <c r="I1147" s="48">
        <v>120666149.84</v>
      </c>
      <c r="J1147" s="48">
        <v>0</v>
      </c>
      <c r="K1147" s="48">
        <v>0</v>
      </c>
      <c r="L1147" s="48">
        <v>0</v>
      </c>
      <c r="M1147" s="48">
        <v>81224776.099999994</v>
      </c>
      <c r="N1147" s="48">
        <v>77064005.400000006</v>
      </c>
      <c r="O1147" s="48">
        <v>86830945.900000006</v>
      </c>
      <c r="P1147" s="102">
        <f t="shared" si="36"/>
        <v>0.48332050306504881</v>
      </c>
      <c r="Q1147" s="71"/>
      <c r="R1147" s="71"/>
      <c r="S1147" s="72"/>
      <c r="T1147" s="72"/>
      <c r="U1147" s="72"/>
      <c r="V1147" s="72"/>
      <c r="W1147" s="72"/>
      <c r="X1147" s="73"/>
    </row>
    <row r="1148" spans="1:24" ht="14.4" x14ac:dyDescent="0.2">
      <c r="A1148" s="107" t="s">
        <v>713</v>
      </c>
      <c r="B1148" s="107" t="s">
        <v>714</v>
      </c>
      <c r="C1148" s="98" t="str">
        <f t="shared" si="35"/>
        <v>21375802 SISTEMA NACIONAL DE EDUCACIÓN MUSICAL</v>
      </c>
      <c r="D1148" s="49" t="s">
        <v>686</v>
      </c>
      <c r="E1148" s="49" t="s">
        <v>218</v>
      </c>
      <c r="F1148" s="49" t="s">
        <v>219</v>
      </c>
      <c r="G1148" s="48">
        <v>2161824</v>
      </c>
      <c r="H1148" s="48">
        <v>2161824</v>
      </c>
      <c r="I1148" s="48">
        <v>1441216</v>
      </c>
      <c r="J1148" s="48">
        <v>0</v>
      </c>
      <c r="K1148" s="48">
        <v>0</v>
      </c>
      <c r="L1148" s="48">
        <v>0</v>
      </c>
      <c r="M1148" s="48">
        <v>0</v>
      </c>
      <c r="N1148" s="48">
        <v>0</v>
      </c>
      <c r="O1148" s="48">
        <v>2161824</v>
      </c>
      <c r="P1148" s="102">
        <f t="shared" si="36"/>
        <v>0</v>
      </c>
      <c r="Q1148" s="71"/>
      <c r="R1148" s="71"/>
      <c r="S1148" s="72"/>
      <c r="T1148" s="72"/>
      <c r="U1148" s="72"/>
      <c r="V1148" s="72"/>
      <c r="W1148" s="72"/>
      <c r="X1148" s="73"/>
    </row>
    <row r="1149" spans="1:24" ht="14.4" x14ac:dyDescent="0.2">
      <c r="A1149" s="107" t="s">
        <v>713</v>
      </c>
      <c r="B1149" s="107" t="s">
        <v>714</v>
      </c>
      <c r="C1149" s="98" t="str">
        <f t="shared" si="35"/>
        <v>21375802 SISTEMA NACIONAL DE EDUCACIÓN MUSICAL</v>
      </c>
      <c r="D1149" s="49" t="s">
        <v>686</v>
      </c>
      <c r="E1149" s="49" t="s">
        <v>220</v>
      </c>
      <c r="F1149" s="49" t="s">
        <v>221</v>
      </c>
      <c r="G1149" s="48">
        <v>163893898</v>
      </c>
      <c r="H1149" s="48">
        <v>160393898</v>
      </c>
      <c r="I1149" s="48">
        <v>115974933.84</v>
      </c>
      <c r="J1149" s="48">
        <v>0</v>
      </c>
      <c r="K1149" s="48">
        <v>0</v>
      </c>
      <c r="L1149" s="48">
        <v>0</v>
      </c>
      <c r="M1149" s="48">
        <v>80646983.079999998</v>
      </c>
      <c r="N1149" s="48">
        <v>77041324.879999995</v>
      </c>
      <c r="O1149" s="48">
        <v>79746914.920000002</v>
      </c>
      <c r="P1149" s="102">
        <f t="shared" si="36"/>
        <v>0.50280580549267528</v>
      </c>
      <c r="Q1149" s="71"/>
      <c r="R1149" s="71"/>
      <c r="S1149" s="72"/>
      <c r="T1149" s="72"/>
      <c r="U1149" s="72"/>
      <c r="V1149" s="72"/>
      <c r="W1149" s="72"/>
      <c r="X1149" s="73"/>
    </row>
    <row r="1150" spans="1:24" ht="14.4" x14ac:dyDescent="0.2">
      <c r="A1150" s="107" t="s">
        <v>713</v>
      </c>
      <c r="B1150" s="107" t="s">
        <v>714</v>
      </c>
      <c r="C1150" s="98" t="str">
        <f t="shared" si="35"/>
        <v>21375802 SISTEMA NACIONAL DE EDUCACIÓN MUSICAL</v>
      </c>
      <c r="D1150" s="49" t="s">
        <v>686</v>
      </c>
      <c r="E1150" s="49" t="s">
        <v>222</v>
      </c>
      <c r="F1150" s="49" t="s">
        <v>223</v>
      </c>
      <c r="G1150" s="48">
        <v>2000000</v>
      </c>
      <c r="H1150" s="48">
        <v>5500000</v>
      </c>
      <c r="I1150" s="48">
        <v>3250000</v>
      </c>
      <c r="J1150" s="48">
        <v>0</v>
      </c>
      <c r="K1150" s="48">
        <v>0</v>
      </c>
      <c r="L1150" s="48">
        <v>0</v>
      </c>
      <c r="M1150" s="48">
        <v>577793.02</v>
      </c>
      <c r="N1150" s="48">
        <v>22680.52</v>
      </c>
      <c r="O1150" s="48">
        <v>4922206.9800000004</v>
      </c>
      <c r="P1150" s="102">
        <f t="shared" si="36"/>
        <v>0.10505327636363637</v>
      </c>
      <c r="Q1150" s="71"/>
      <c r="R1150" s="71"/>
      <c r="S1150" s="72"/>
      <c r="T1150" s="72"/>
      <c r="U1150" s="72"/>
      <c r="V1150" s="72"/>
      <c r="W1150" s="72"/>
      <c r="X1150" s="73"/>
    </row>
    <row r="1151" spans="1:24" ht="14.4" x14ac:dyDescent="0.2">
      <c r="A1151" s="107" t="s">
        <v>713</v>
      </c>
      <c r="B1151" s="107" t="s">
        <v>714</v>
      </c>
      <c r="C1151" s="98" t="str">
        <f t="shared" si="35"/>
        <v>21375802 SISTEMA NACIONAL DE EDUCACIÓN MUSICAL</v>
      </c>
      <c r="D1151" s="49" t="s">
        <v>686</v>
      </c>
      <c r="E1151" s="49" t="s">
        <v>224</v>
      </c>
      <c r="F1151" s="49" t="s">
        <v>225</v>
      </c>
      <c r="G1151" s="48">
        <v>20170619</v>
      </c>
      <c r="H1151" s="48">
        <v>20170619</v>
      </c>
      <c r="I1151" s="48">
        <v>15227964.24</v>
      </c>
      <c r="J1151" s="48">
        <v>0</v>
      </c>
      <c r="K1151" s="48">
        <v>0</v>
      </c>
      <c r="L1151" s="48">
        <v>0</v>
      </c>
      <c r="M1151" s="48">
        <v>15434813.92</v>
      </c>
      <c r="N1151" s="48">
        <v>8609896.9199999999</v>
      </c>
      <c r="O1151" s="48">
        <v>4735805.08</v>
      </c>
      <c r="P1151" s="102">
        <f t="shared" si="36"/>
        <v>0.76521270467703539</v>
      </c>
      <c r="Q1151" s="71"/>
      <c r="R1151" s="71"/>
      <c r="S1151" s="72"/>
      <c r="T1151" s="72"/>
      <c r="U1151" s="72"/>
      <c r="V1151" s="72"/>
      <c r="W1151" s="72"/>
      <c r="X1151" s="73"/>
    </row>
    <row r="1152" spans="1:24" ht="14.4" x14ac:dyDescent="0.2">
      <c r="A1152" s="107" t="s">
        <v>713</v>
      </c>
      <c r="B1152" s="107" t="s">
        <v>714</v>
      </c>
      <c r="C1152" s="98" t="str">
        <f t="shared" si="35"/>
        <v>21375802 SISTEMA NACIONAL DE EDUCACIÓN MUSICAL</v>
      </c>
      <c r="D1152" s="49" t="s">
        <v>686</v>
      </c>
      <c r="E1152" s="49" t="s">
        <v>226</v>
      </c>
      <c r="F1152" s="49" t="s">
        <v>227</v>
      </c>
      <c r="G1152" s="48">
        <v>9670619</v>
      </c>
      <c r="H1152" s="48">
        <v>9670619</v>
      </c>
      <c r="I1152" s="48">
        <v>6919630.9199999999</v>
      </c>
      <c r="J1152" s="48">
        <v>0</v>
      </c>
      <c r="K1152" s="48">
        <v>0</v>
      </c>
      <c r="L1152" s="48">
        <v>0</v>
      </c>
      <c r="M1152" s="48">
        <v>7440093.5999999996</v>
      </c>
      <c r="N1152" s="48">
        <v>615176.6</v>
      </c>
      <c r="O1152" s="48">
        <v>2230525.4</v>
      </c>
      <c r="P1152" s="102">
        <f t="shared" si="36"/>
        <v>0.76935029701821567</v>
      </c>
      <c r="Q1152" s="71"/>
      <c r="R1152" s="71"/>
      <c r="S1152" s="72"/>
      <c r="T1152" s="72"/>
      <c r="U1152" s="72"/>
      <c r="V1152" s="72"/>
      <c r="W1152" s="72"/>
      <c r="X1152" s="73"/>
    </row>
    <row r="1153" spans="1:24" ht="14.4" x14ac:dyDescent="0.2">
      <c r="A1153" s="107" t="s">
        <v>713</v>
      </c>
      <c r="B1153" s="107" t="s">
        <v>714</v>
      </c>
      <c r="C1153" s="98" t="str">
        <f t="shared" si="35"/>
        <v>21375802 SISTEMA NACIONAL DE EDUCACIÓN MUSICAL</v>
      </c>
      <c r="D1153" s="49" t="s">
        <v>686</v>
      </c>
      <c r="E1153" s="49" t="s">
        <v>228</v>
      </c>
      <c r="F1153" s="49" t="s">
        <v>229</v>
      </c>
      <c r="G1153" s="48">
        <v>10500000</v>
      </c>
      <c r="H1153" s="48">
        <v>10500000</v>
      </c>
      <c r="I1153" s="48">
        <v>8308333.3200000003</v>
      </c>
      <c r="J1153" s="48">
        <v>0</v>
      </c>
      <c r="K1153" s="48">
        <v>0</v>
      </c>
      <c r="L1153" s="48">
        <v>0</v>
      </c>
      <c r="M1153" s="48">
        <v>7994720.3200000003</v>
      </c>
      <c r="N1153" s="48">
        <v>7994720.3200000003</v>
      </c>
      <c r="O1153" s="48">
        <v>2505279.6800000002</v>
      </c>
      <c r="P1153" s="102">
        <f t="shared" si="36"/>
        <v>0.7614019352380953</v>
      </c>
      <c r="Q1153" s="71"/>
      <c r="R1153" s="71"/>
      <c r="S1153" s="72"/>
      <c r="T1153" s="72"/>
      <c r="U1153" s="72"/>
      <c r="V1153" s="72"/>
      <c r="W1153" s="72"/>
      <c r="X1153" s="73"/>
    </row>
    <row r="1154" spans="1:24" ht="14.4" x14ac:dyDescent="0.2">
      <c r="A1154" s="107" t="s">
        <v>713</v>
      </c>
      <c r="B1154" s="107" t="s">
        <v>714</v>
      </c>
      <c r="C1154" s="98" t="str">
        <f t="shared" si="35"/>
        <v>21375802 SISTEMA NACIONAL DE EDUCACIÓN MUSICAL</v>
      </c>
      <c r="D1154" s="49" t="s">
        <v>686</v>
      </c>
      <c r="E1154" s="49" t="s">
        <v>234</v>
      </c>
      <c r="F1154" s="49" t="s">
        <v>235</v>
      </c>
      <c r="G1154" s="48">
        <v>15750000</v>
      </c>
      <c r="H1154" s="48">
        <v>15750000</v>
      </c>
      <c r="I1154" s="48">
        <v>13298000</v>
      </c>
      <c r="J1154" s="48">
        <v>0</v>
      </c>
      <c r="K1154" s="48">
        <v>0</v>
      </c>
      <c r="L1154" s="48">
        <v>0</v>
      </c>
      <c r="M1154" s="48">
        <v>10845657</v>
      </c>
      <c r="N1154" s="48">
        <v>10845657</v>
      </c>
      <c r="O1154" s="48">
        <v>4904343</v>
      </c>
      <c r="P1154" s="102">
        <f t="shared" si="36"/>
        <v>0.68861314285714281</v>
      </c>
      <c r="Q1154" s="71"/>
      <c r="R1154" s="71"/>
      <c r="S1154" s="72"/>
      <c r="T1154" s="72"/>
      <c r="U1154" s="72"/>
      <c r="V1154" s="72"/>
      <c r="W1154" s="72"/>
      <c r="X1154" s="73"/>
    </row>
    <row r="1155" spans="1:24" ht="14.4" x14ac:dyDescent="0.2">
      <c r="A1155" s="107" t="s">
        <v>713</v>
      </c>
      <c r="B1155" s="107" t="s">
        <v>714</v>
      </c>
      <c r="C1155" s="98" t="str">
        <f t="shared" si="35"/>
        <v>21375802 SISTEMA NACIONAL DE EDUCACIÓN MUSICAL</v>
      </c>
      <c r="D1155" s="49" t="s">
        <v>686</v>
      </c>
      <c r="E1155" s="49" t="s">
        <v>236</v>
      </c>
      <c r="F1155" s="49" t="s">
        <v>237</v>
      </c>
      <c r="G1155" s="48">
        <v>15750000</v>
      </c>
      <c r="H1155" s="48">
        <v>15750000</v>
      </c>
      <c r="I1155" s="48">
        <v>13298000</v>
      </c>
      <c r="J1155" s="48">
        <v>0</v>
      </c>
      <c r="K1155" s="48">
        <v>0</v>
      </c>
      <c r="L1155" s="48">
        <v>0</v>
      </c>
      <c r="M1155" s="48">
        <v>10845657</v>
      </c>
      <c r="N1155" s="48">
        <v>10845657</v>
      </c>
      <c r="O1155" s="48">
        <v>4904343</v>
      </c>
      <c r="P1155" s="102">
        <f t="shared" si="36"/>
        <v>0.68861314285714281</v>
      </c>
      <c r="Q1155" s="71"/>
      <c r="R1155" s="71"/>
      <c r="S1155" s="72"/>
      <c r="T1155" s="72"/>
      <c r="U1155" s="72"/>
      <c r="V1155" s="72"/>
      <c r="W1155" s="72"/>
      <c r="X1155" s="73"/>
    </row>
    <row r="1156" spans="1:24" ht="14.4" x14ac:dyDescent="0.2">
      <c r="A1156" s="107" t="s">
        <v>713</v>
      </c>
      <c r="B1156" s="107" t="s">
        <v>714</v>
      </c>
      <c r="C1156" s="98" t="str">
        <f t="shared" si="35"/>
        <v>21375802 SISTEMA NACIONAL DE EDUCACIÓN MUSICAL</v>
      </c>
      <c r="D1156" s="49" t="s">
        <v>686</v>
      </c>
      <c r="E1156" s="49" t="s">
        <v>238</v>
      </c>
      <c r="F1156" s="49" t="s">
        <v>239</v>
      </c>
      <c r="G1156" s="48">
        <v>30000000</v>
      </c>
      <c r="H1156" s="48">
        <v>30000000</v>
      </c>
      <c r="I1156" s="48">
        <v>18414500</v>
      </c>
      <c r="J1156" s="48">
        <v>0</v>
      </c>
      <c r="K1156" s="48">
        <v>0</v>
      </c>
      <c r="L1156" s="48">
        <v>0</v>
      </c>
      <c r="M1156" s="48">
        <v>29110181.949999999</v>
      </c>
      <c r="N1156" s="48">
        <v>0</v>
      </c>
      <c r="O1156" s="48">
        <v>889818.05</v>
      </c>
      <c r="P1156" s="102">
        <f t="shared" si="36"/>
        <v>0.97033939833333327</v>
      </c>
      <c r="Q1156" s="71"/>
      <c r="R1156" s="71"/>
      <c r="S1156" s="72"/>
      <c r="T1156" s="72"/>
      <c r="U1156" s="72"/>
      <c r="V1156" s="72"/>
      <c r="W1156" s="72"/>
      <c r="X1156" s="73"/>
    </row>
    <row r="1157" spans="1:24" ht="14.4" x14ac:dyDescent="0.2">
      <c r="A1157" s="107" t="s">
        <v>713</v>
      </c>
      <c r="B1157" s="107" t="s">
        <v>714</v>
      </c>
      <c r="C1157" s="98" t="str">
        <f t="shared" si="35"/>
        <v>21375802 SISTEMA NACIONAL DE EDUCACIÓN MUSICAL</v>
      </c>
      <c r="D1157" s="49" t="s">
        <v>686</v>
      </c>
      <c r="E1157" s="49" t="s">
        <v>240</v>
      </c>
      <c r="F1157" s="49" t="s">
        <v>241</v>
      </c>
      <c r="G1157" s="48">
        <v>30000000</v>
      </c>
      <c r="H1157" s="48">
        <v>30000000</v>
      </c>
      <c r="I1157" s="48">
        <v>18414500</v>
      </c>
      <c r="J1157" s="48">
        <v>0</v>
      </c>
      <c r="K1157" s="48">
        <v>0</v>
      </c>
      <c r="L1157" s="48">
        <v>0</v>
      </c>
      <c r="M1157" s="48">
        <v>29110181.949999999</v>
      </c>
      <c r="N1157" s="48">
        <v>0</v>
      </c>
      <c r="O1157" s="48">
        <v>889818.05</v>
      </c>
      <c r="P1157" s="102">
        <f t="shared" si="36"/>
        <v>0.97033939833333327</v>
      </c>
      <c r="Q1157" s="71"/>
      <c r="R1157" s="71"/>
      <c r="S1157" s="72"/>
      <c r="T1157" s="72"/>
      <c r="U1157" s="72"/>
      <c r="V1157" s="72"/>
      <c r="W1157" s="72"/>
      <c r="X1157" s="73"/>
    </row>
    <row r="1158" spans="1:24" ht="14.4" x14ac:dyDescent="0.2">
      <c r="A1158" s="107" t="s">
        <v>713</v>
      </c>
      <c r="B1158" s="107" t="s">
        <v>714</v>
      </c>
      <c r="C1158" s="98" t="str">
        <f t="shared" ref="C1158:C1221" si="37">+CONCATENATE(A1158," ",B1158)</f>
        <v>21375802 SISTEMA NACIONAL DE EDUCACIÓN MUSICAL</v>
      </c>
      <c r="D1158" s="49" t="s">
        <v>686</v>
      </c>
      <c r="E1158" s="49" t="s">
        <v>246</v>
      </c>
      <c r="F1158" s="49" t="s">
        <v>247</v>
      </c>
      <c r="G1158" s="48">
        <v>10070500</v>
      </c>
      <c r="H1158" s="48">
        <v>10070500</v>
      </c>
      <c r="I1158" s="48">
        <v>7552875</v>
      </c>
      <c r="J1158" s="48">
        <v>0</v>
      </c>
      <c r="K1158" s="48">
        <v>0</v>
      </c>
      <c r="L1158" s="48">
        <v>0</v>
      </c>
      <c r="M1158" s="48">
        <v>3085005.61</v>
      </c>
      <c r="N1158" s="48">
        <v>2280881.96</v>
      </c>
      <c r="O1158" s="48">
        <v>6985494.3899999997</v>
      </c>
      <c r="P1158" s="102">
        <f t="shared" ref="P1158:P1221" si="38">+IFERROR(M1158/H1158,0)</f>
        <v>0.30634085795144234</v>
      </c>
      <c r="Q1158" s="71"/>
      <c r="R1158" s="71"/>
      <c r="S1158" s="72"/>
      <c r="T1158" s="72"/>
      <c r="U1158" s="72"/>
      <c r="V1158" s="72"/>
      <c r="W1158" s="72"/>
      <c r="X1158" s="73"/>
    </row>
    <row r="1159" spans="1:24" ht="14.4" x14ac:dyDescent="0.2">
      <c r="A1159" s="107" t="s">
        <v>713</v>
      </c>
      <c r="B1159" s="107" t="s">
        <v>714</v>
      </c>
      <c r="C1159" s="98" t="str">
        <f t="shared" si="37"/>
        <v>21375802 SISTEMA NACIONAL DE EDUCACIÓN MUSICAL</v>
      </c>
      <c r="D1159" s="49" t="s">
        <v>686</v>
      </c>
      <c r="E1159" s="49" t="s">
        <v>254</v>
      </c>
      <c r="F1159" s="49" t="s">
        <v>255</v>
      </c>
      <c r="G1159" s="48">
        <v>7570500</v>
      </c>
      <c r="H1159" s="48">
        <v>7570500</v>
      </c>
      <c r="I1159" s="48">
        <v>5677875</v>
      </c>
      <c r="J1159" s="48">
        <v>0</v>
      </c>
      <c r="K1159" s="48">
        <v>0</v>
      </c>
      <c r="L1159" s="48">
        <v>0</v>
      </c>
      <c r="M1159" s="48">
        <v>3029405.61</v>
      </c>
      <c r="N1159" s="48">
        <v>2225281.96</v>
      </c>
      <c r="O1159" s="48">
        <v>4541094.3899999997</v>
      </c>
      <c r="P1159" s="102">
        <f t="shared" si="38"/>
        <v>0.40015925104022187</v>
      </c>
      <c r="Q1159" s="71"/>
      <c r="R1159" s="71"/>
      <c r="S1159" s="72"/>
      <c r="T1159" s="72"/>
      <c r="U1159" s="72"/>
      <c r="V1159" s="72"/>
      <c r="W1159" s="72"/>
      <c r="X1159" s="73"/>
    </row>
    <row r="1160" spans="1:24" ht="14.4" x14ac:dyDescent="0.2">
      <c r="A1160" s="107" t="s">
        <v>713</v>
      </c>
      <c r="B1160" s="107" t="s">
        <v>714</v>
      </c>
      <c r="C1160" s="98" t="str">
        <f t="shared" si="37"/>
        <v>21375802 SISTEMA NACIONAL DE EDUCACIÓN MUSICAL</v>
      </c>
      <c r="D1160" s="49" t="s">
        <v>686</v>
      </c>
      <c r="E1160" s="49" t="s">
        <v>262</v>
      </c>
      <c r="F1160" s="49" t="s">
        <v>263</v>
      </c>
      <c r="G1160" s="48">
        <v>2500000</v>
      </c>
      <c r="H1160" s="48">
        <v>2500000</v>
      </c>
      <c r="I1160" s="48">
        <v>1875000</v>
      </c>
      <c r="J1160" s="48">
        <v>0</v>
      </c>
      <c r="K1160" s="48">
        <v>0</v>
      </c>
      <c r="L1160" s="48">
        <v>0</v>
      </c>
      <c r="M1160" s="48">
        <v>55600</v>
      </c>
      <c r="N1160" s="48">
        <v>55600</v>
      </c>
      <c r="O1160" s="48">
        <v>2444400</v>
      </c>
      <c r="P1160" s="102">
        <f t="shared" si="38"/>
        <v>2.2239999999999999E-2</v>
      </c>
      <c r="Q1160" s="71"/>
      <c r="R1160" s="71"/>
      <c r="S1160" s="72"/>
      <c r="T1160" s="72"/>
      <c r="U1160" s="72"/>
      <c r="V1160" s="72"/>
      <c r="W1160" s="72"/>
      <c r="X1160" s="73"/>
    </row>
    <row r="1161" spans="1:24" ht="14.4" x14ac:dyDescent="0.2">
      <c r="A1161" s="107" t="s">
        <v>713</v>
      </c>
      <c r="B1161" s="107" t="s">
        <v>714</v>
      </c>
      <c r="C1161" s="98" t="str">
        <f t="shared" si="37"/>
        <v>21375802 SISTEMA NACIONAL DE EDUCACIÓN MUSICAL</v>
      </c>
      <c r="D1161" s="49" t="s">
        <v>686</v>
      </c>
      <c r="E1161" s="49" t="s">
        <v>264</v>
      </c>
      <c r="F1161" s="49" t="s">
        <v>265</v>
      </c>
      <c r="G1161" s="48">
        <v>250000</v>
      </c>
      <c r="H1161" s="48">
        <v>250000</v>
      </c>
      <c r="I1161" s="48">
        <v>187500</v>
      </c>
      <c r="J1161" s="48">
        <v>0</v>
      </c>
      <c r="K1161" s="48">
        <v>0</v>
      </c>
      <c r="L1161" s="48">
        <v>0</v>
      </c>
      <c r="M1161" s="48">
        <v>0</v>
      </c>
      <c r="N1161" s="48">
        <v>0</v>
      </c>
      <c r="O1161" s="48">
        <v>250000</v>
      </c>
      <c r="P1161" s="102">
        <f t="shared" si="38"/>
        <v>0</v>
      </c>
      <c r="Q1161" s="71"/>
      <c r="R1161" s="71"/>
      <c r="S1161" s="72"/>
      <c r="T1161" s="72"/>
      <c r="U1161" s="72"/>
      <c r="V1161" s="72"/>
      <c r="W1161" s="72"/>
      <c r="X1161" s="73"/>
    </row>
    <row r="1162" spans="1:24" ht="14.4" x14ac:dyDescent="0.2">
      <c r="A1162" s="107" t="s">
        <v>713</v>
      </c>
      <c r="B1162" s="107" t="s">
        <v>714</v>
      </c>
      <c r="C1162" s="98" t="str">
        <f t="shared" si="37"/>
        <v>21375802 SISTEMA NACIONAL DE EDUCACIÓN MUSICAL</v>
      </c>
      <c r="D1162" s="49" t="s">
        <v>686</v>
      </c>
      <c r="E1162" s="49" t="s">
        <v>268</v>
      </c>
      <c r="F1162" s="49" t="s">
        <v>269</v>
      </c>
      <c r="G1162" s="48">
        <v>250000</v>
      </c>
      <c r="H1162" s="48">
        <v>250000</v>
      </c>
      <c r="I1162" s="48">
        <v>187500</v>
      </c>
      <c r="J1162" s="48">
        <v>0</v>
      </c>
      <c r="K1162" s="48">
        <v>0</v>
      </c>
      <c r="L1162" s="48">
        <v>0</v>
      </c>
      <c r="M1162" s="48">
        <v>0</v>
      </c>
      <c r="N1162" s="48">
        <v>0</v>
      </c>
      <c r="O1162" s="48">
        <v>250000</v>
      </c>
      <c r="P1162" s="102">
        <f t="shared" si="38"/>
        <v>0</v>
      </c>
      <c r="Q1162" s="71"/>
      <c r="R1162" s="71"/>
      <c r="S1162" s="72"/>
      <c r="T1162" s="72"/>
      <c r="U1162" s="72"/>
      <c r="V1162" s="72"/>
      <c r="W1162" s="72"/>
      <c r="X1162" s="73"/>
    </row>
    <row r="1163" spans="1:24" ht="14.4" x14ac:dyDescent="0.2">
      <c r="A1163" s="107" t="s">
        <v>713</v>
      </c>
      <c r="B1163" s="107" t="s">
        <v>714</v>
      </c>
      <c r="C1163" s="98" t="str">
        <f t="shared" si="37"/>
        <v>21375802 SISTEMA NACIONAL DE EDUCACIÓN MUSICAL</v>
      </c>
      <c r="D1163" s="49" t="s">
        <v>686</v>
      </c>
      <c r="E1163" s="49" t="s">
        <v>278</v>
      </c>
      <c r="F1163" s="49" t="s">
        <v>279</v>
      </c>
      <c r="G1163" s="48">
        <v>11200000</v>
      </c>
      <c r="H1163" s="48">
        <v>11200000</v>
      </c>
      <c r="I1163" s="48">
        <v>8025000</v>
      </c>
      <c r="J1163" s="48">
        <v>0</v>
      </c>
      <c r="K1163" s="48">
        <v>0</v>
      </c>
      <c r="L1163" s="48">
        <v>0</v>
      </c>
      <c r="M1163" s="48">
        <v>5154313.63</v>
      </c>
      <c r="N1163" s="48">
        <v>2996138.68</v>
      </c>
      <c r="O1163" s="48">
        <v>6045686.3700000001</v>
      </c>
      <c r="P1163" s="102">
        <f t="shared" si="38"/>
        <v>0.46020657410714283</v>
      </c>
      <c r="Q1163" s="71"/>
      <c r="R1163" s="71"/>
      <c r="S1163" s="72"/>
      <c r="T1163" s="72"/>
      <c r="U1163" s="72"/>
      <c r="V1163" s="72"/>
      <c r="W1163" s="72"/>
      <c r="X1163" s="73"/>
    </row>
    <row r="1164" spans="1:24" ht="14.4" x14ac:dyDescent="0.2">
      <c r="A1164" s="107" t="s">
        <v>713</v>
      </c>
      <c r="B1164" s="107" t="s">
        <v>714</v>
      </c>
      <c r="C1164" s="98" t="str">
        <f t="shared" si="37"/>
        <v>21375802 SISTEMA NACIONAL DE EDUCACIÓN MUSICAL</v>
      </c>
      <c r="D1164" s="49" t="s">
        <v>686</v>
      </c>
      <c r="E1164" s="49" t="s">
        <v>280</v>
      </c>
      <c r="F1164" s="49" t="s">
        <v>281</v>
      </c>
      <c r="G1164" s="48">
        <v>6500000</v>
      </c>
      <c r="H1164" s="48">
        <v>6500000</v>
      </c>
      <c r="I1164" s="48">
        <v>4500000</v>
      </c>
      <c r="J1164" s="48">
        <v>0</v>
      </c>
      <c r="K1164" s="48">
        <v>0</v>
      </c>
      <c r="L1164" s="48">
        <v>0</v>
      </c>
      <c r="M1164" s="48">
        <v>2676752</v>
      </c>
      <c r="N1164" s="48">
        <v>2676752</v>
      </c>
      <c r="O1164" s="48">
        <v>3823248</v>
      </c>
      <c r="P1164" s="102">
        <f t="shared" si="38"/>
        <v>0.41180800000000001</v>
      </c>
      <c r="Q1164" s="71"/>
      <c r="R1164" s="71"/>
      <c r="S1164" s="72"/>
      <c r="T1164" s="72"/>
      <c r="U1164" s="72"/>
      <c r="V1164" s="72"/>
      <c r="W1164" s="72"/>
      <c r="X1164" s="73"/>
    </row>
    <row r="1165" spans="1:24" ht="14.4" x14ac:dyDescent="0.2">
      <c r="A1165" s="107" t="s">
        <v>713</v>
      </c>
      <c r="B1165" s="107" t="s">
        <v>714</v>
      </c>
      <c r="C1165" s="98" t="str">
        <f t="shared" si="37"/>
        <v>21375802 SISTEMA NACIONAL DE EDUCACIÓN MUSICAL</v>
      </c>
      <c r="D1165" s="49" t="s">
        <v>686</v>
      </c>
      <c r="E1165" s="49" t="s">
        <v>282</v>
      </c>
      <c r="F1165" s="49" t="s">
        <v>283</v>
      </c>
      <c r="G1165" s="48">
        <v>6000000</v>
      </c>
      <c r="H1165" s="48">
        <v>6000000</v>
      </c>
      <c r="I1165" s="48">
        <v>4500000</v>
      </c>
      <c r="J1165" s="48">
        <v>0</v>
      </c>
      <c r="K1165" s="48">
        <v>0</v>
      </c>
      <c r="L1165" s="48">
        <v>0</v>
      </c>
      <c r="M1165" s="48">
        <v>2676752</v>
      </c>
      <c r="N1165" s="48">
        <v>2676752</v>
      </c>
      <c r="O1165" s="48">
        <v>3323248</v>
      </c>
      <c r="P1165" s="102">
        <f t="shared" si="38"/>
        <v>0.44612533333333332</v>
      </c>
      <c r="Q1165" s="71"/>
      <c r="R1165" s="71"/>
      <c r="S1165" s="72"/>
      <c r="T1165" s="72"/>
      <c r="U1165" s="72"/>
      <c r="V1165" s="72"/>
      <c r="W1165" s="72"/>
      <c r="X1165" s="73"/>
    </row>
    <row r="1166" spans="1:24" ht="14.4" x14ac:dyDescent="0.2">
      <c r="A1166" s="107" t="s">
        <v>713</v>
      </c>
      <c r="B1166" s="107" t="s">
        <v>714</v>
      </c>
      <c r="C1166" s="99" t="str">
        <f t="shared" si="37"/>
        <v>21375802 SISTEMA NACIONAL DE EDUCACIÓN MUSICAL</v>
      </c>
      <c r="D1166" s="49" t="s">
        <v>686</v>
      </c>
      <c r="E1166" s="49" t="s">
        <v>286</v>
      </c>
      <c r="F1166" s="49" t="s">
        <v>287</v>
      </c>
      <c r="G1166" s="48">
        <v>500000</v>
      </c>
      <c r="H1166" s="48">
        <v>500000</v>
      </c>
      <c r="I1166" s="48">
        <v>0</v>
      </c>
      <c r="J1166" s="48">
        <v>0</v>
      </c>
      <c r="K1166" s="48">
        <v>0</v>
      </c>
      <c r="L1166" s="48">
        <v>0</v>
      </c>
      <c r="M1166" s="48">
        <v>0</v>
      </c>
      <c r="N1166" s="48">
        <v>0</v>
      </c>
      <c r="O1166" s="48">
        <v>500000</v>
      </c>
      <c r="P1166" s="102">
        <f t="shared" si="38"/>
        <v>0</v>
      </c>
      <c r="Q1166" s="71"/>
      <c r="R1166" s="71"/>
      <c r="S1166" s="72"/>
      <c r="T1166" s="72"/>
      <c r="U1166" s="72"/>
      <c r="V1166" s="72"/>
      <c r="W1166" s="72"/>
      <c r="X1166" s="73"/>
    </row>
    <row r="1167" spans="1:24" ht="14.4" x14ac:dyDescent="0.2">
      <c r="A1167" s="107" t="s">
        <v>713</v>
      </c>
      <c r="B1167" s="107" t="s">
        <v>714</v>
      </c>
      <c r="C1167" s="98" t="str">
        <f t="shared" si="37"/>
        <v>21375802 SISTEMA NACIONAL DE EDUCACIÓN MUSICAL</v>
      </c>
      <c r="D1167" s="49" t="s">
        <v>686</v>
      </c>
      <c r="E1167" s="49" t="s">
        <v>296</v>
      </c>
      <c r="F1167" s="49" t="s">
        <v>297</v>
      </c>
      <c r="G1167" s="48">
        <v>0</v>
      </c>
      <c r="H1167" s="48">
        <v>0</v>
      </c>
      <c r="I1167" s="48">
        <v>0</v>
      </c>
      <c r="J1167" s="48">
        <v>0</v>
      </c>
      <c r="K1167" s="48">
        <v>0</v>
      </c>
      <c r="L1167" s="48">
        <v>0</v>
      </c>
      <c r="M1167" s="48">
        <v>0</v>
      </c>
      <c r="N1167" s="48">
        <v>0</v>
      </c>
      <c r="O1167" s="48">
        <v>0</v>
      </c>
      <c r="P1167" s="102">
        <f t="shared" si="38"/>
        <v>0</v>
      </c>
      <c r="Q1167" s="71"/>
      <c r="R1167" s="71"/>
      <c r="S1167" s="72"/>
      <c r="T1167" s="72"/>
      <c r="U1167" s="72"/>
      <c r="V1167" s="72"/>
      <c r="W1167" s="72"/>
      <c r="X1167" s="73"/>
    </row>
    <row r="1168" spans="1:24" ht="14.4" x14ac:dyDescent="0.2">
      <c r="A1168" s="107" t="s">
        <v>713</v>
      </c>
      <c r="B1168" s="107" t="s">
        <v>714</v>
      </c>
      <c r="C1168" s="98" t="str">
        <f t="shared" si="37"/>
        <v>21375802 SISTEMA NACIONAL DE EDUCACIÓN MUSICAL</v>
      </c>
      <c r="D1168" s="49" t="s">
        <v>686</v>
      </c>
      <c r="E1168" s="49" t="s">
        <v>304</v>
      </c>
      <c r="F1168" s="49" t="s">
        <v>305</v>
      </c>
      <c r="G1168" s="48">
        <v>0</v>
      </c>
      <c r="H1168" s="48">
        <v>0</v>
      </c>
      <c r="I1168" s="48">
        <v>0</v>
      </c>
      <c r="J1168" s="48">
        <v>0</v>
      </c>
      <c r="K1168" s="48">
        <v>0</v>
      </c>
      <c r="L1168" s="48">
        <v>0</v>
      </c>
      <c r="M1168" s="48">
        <v>0</v>
      </c>
      <c r="N1168" s="48">
        <v>0</v>
      </c>
      <c r="O1168" s="48">
        <v>0</v>
      </c>
      <c r="P1168" s="102">
        <f t="shared" si="38"/>
        <v>0</v>
      </c>
      <c r="Q1168" s="71"/>
      <c r="R1168" s="71"/>
      <c r="S1168" s="72"/>
      <c r="T1168" s="72"/>
      <c r="U1168" s="72"/>
      <c r="V1168" s="72"/>
      <c r="W1168" s="72"/>
      <c r="X1168" s="73"/>
    </row>
    <row r="1169" spans="1:24" ht="14.4" x14ac:dyDescent="0.2">
      <c r="A1169" s="107" t="s">
        <v>713</v>
      </c>
      <c r="B1169" s="107" t="s">
        <v>714</v>
      </c>
      <c r="C1169" s="98" t="str">
        <f t="shared" si="37"/>
        <v>21375802 SISTEMA NACIONAL DE EDUCACIÓN MUSICAL</v>
      </c>
      <c r="D1169" s="49" t="s">
        <v>686</v>
      </c>
      <c r="E1169" s="49" t="s">
        <v>318</v>
      </c>
      <c r="F1169" s="49" t="s">
        <v>319</v>
      </c>
      <c r="G1169" s="48">
        <v>4700000</v>
      </c>
      <c r="H1169" s="48">
        <v>4700000</v>
      </c>
      <c r="I1169" s="48">
        <v>3525000</v>
      </c>
      <c r="J1169" s="48">
        <v>0</v>
      </c>
      <c r="K1169" s="48">
        <v>0</v>
      </c>
      <c r="L1169" s="48">
        <v>0</v>
      </c>
      <c r="M1169" s="48">
        <v>2477561.63</v>
      </c>
      <c r="N1169" s="48">
        <v>319386.68</v>
      </c>
      <c r="O1169" s="48">
        <v>2222438.37</v>
      </c>
      <c r="P1169" s="102">
        <f t="shared" si="38"/>
        <v>0.52714077234042556</v>
      </c>
      <c r="Q1169" s="71"/>
      <c r="R1169" s="71"/>
      <c r="S1169" s="72"/>
      <c r="T1169" s="72"/>
      <c r="U1169" s="72"/>
      <c r="V1169" s="72"/>
      <c r="W1169" s="72"/>
      <c r="X1169" s="73"/>
    </row>
    <row r="1170" spans="1:24" ht="14.4" x14ac:dyDescent="0.2">
      <c r="A1170" s="107" t="s">
        <v>713</v>
      </c>
      <c r="B1170" s="107" t="s">
        <v>714</v>
      </c>
      <c r="C1170" s="98" t="str">
        <f t="shared" si="37"/>
        <v>21375802 SISTEMA NACIONAL DE EDUCACIÓN MUSICAL</v>
      </c>
      <c r="D1170" s="49" t="s">
        <v>686</v>
      </c>
      <c r="E1170" s="49" t="s">
        <v>320</v>
      </c>
      <c r="F1170" s="49" t="s">
        <v>321</v>
      </c>
      <c r="G1170" s="48">
        <v>500000</v>
      </c>
      <c r="H1170" s="48">
        <v>500000</v>
      </c>
      <c r="I1170" s="48">
        <v>375000</v>
      </c>
      <c r="J1170" s="48">
        <v>0</v>
      </c>
      <c r="K1170" s="48">
        <v>0</v>
      </c>
      <c r="L1170" s="48">
        <v>0</v>
      </c>
      <c r="M1170" s="48">
        <v>0</v>
      </c>
      <c r="N1170" s="48">
        <v>0</v>
      </c>
      <c r="O1170" s="48">
        <v>500000</v>
      </c>
      <c r="P1170" s="102">
        <f t="shared" si="38"/>
        <v>0</v>
      </c>
      <c r="Q1170" s="71"/>
      <c r="R1170" s="71"/>
      <c r="S1170" s="72"/>
      <c r="T1170" s="72"/>
      <c r="U1170" s="72"/>
      <c r="V1170" s="72"/>
      <c r="W1170" s="72"/>
      <c r="X1170" s="73"/>
    </row>
    <row r="1171" spans="1:24" ht="14.4" x14ac:dyDescent="0.2">
      <c r="A1171" s="107" t="s">
        <v>713</v>
      </c>
      <c r="B1171" s="107" t="s">
        <v>714</v>
      </c>
      <c r="C1171" s="98" t="str">
        <f t="shared" si="37"/>
        <v>21375802 SISTEMA NACIONAL DE EDUCACIÓN MUSICAL</v>
      </c>
      <c r="D1171" s="49" t="s">
        <v>686</v>
      </c>
      <c r="E1171" s="49" t="s">
        <v>324</v>
      </c>
      <c r="F1171" s="49" t="s">
        <v>325</v>
      </c>
      <c r="G1171" s="48">
        <v>500000</v>
      </c>
      <c r="H1171" s="48">
        <v>500000</v>
      </c>
      <c r="I1171" s="48">
        <v>375000</v>
      </c>
      <c r="J1171" s="48">
        <v>0</v>
      </c>
      <c r="K1171" s="48">
        <v>0</v>
      </c>
      <c r="L1171" s="48">
        <v>0</v>
      </c>
      <c r="M1171" s="48">
        <v>308551.67999999999</v>
      </c>
      <c r="N1171" s="48">
        <v>190453.68</v>
      </c>
      <c r="O1171" s="48">
        <v>191448.32000000001</v>
      </c>
      <c r="P1171" s="102">
        <f t="shared" si="38"/>
        <v>0.61710335999999999</v>
      </c>
      <c r="Q1171" s="71"/>
      <c r="R1171" s="71"/>
      <c r="S1171" s="72"/>
      <c r="T1171" s="72"/>
      <c r="U1171" s="72"/>
      <c r="V1171" s="72"/>
      <c r="W1171" s="72"/>
      <c r="X1171" s="73"/>
    </row>
    <row r="1172" spans="1:24" ht="14.4" x14ac:dyDescent="0.2">
      <c r="A1172" s="107" t="s">
        <v>713</v>
      </c>
      <c r="B1172" s="107" t="s">
        <v>714</v>
      </c>
      <c r="C1172" s="98" t="str">
        <f t="shared" si="37"/>
        <v>21375802 SISTEMA NACIONAL DE EDUCACIÓN MUSICAL</v>
      </c>
      <c r="D1172" s="49" t="s">
        <v>686</v>
      </c>
      <c r="E1172" s="49" t="s">
        <v>328</v>
      </c>
      <c r="F1172" s="49" t="s">
        <v>329</v>
      </c>
      <c r="G1172" s="48">
        <v>3700000</v>
      </c>
      <c r="H1172" s="48">
        <v>3700000</v>
      </c>
      <c r="I1172" s="48">
        <v>2775000</v>
      </c>
      <c r="J1172" s="48">
        <v>0</v>
      </c>
      <c r="K1172" s="48">
        <v>0</v>
      </c>
      <c r="L1172" s="48">
        <v>0</v>
      </c>
      <c r="M1172" s="48">
        <v>2169009.9500000002</v>
      </c>
      <c r="N1172" s="48">
        <v>128933</v>
      </c>
      <c r="O1172" s="48">
        <v>1530990.05</v>
      </c>
      <c r="P1172" s="102">
        <f t="shared" si="38"/>
        <v>0.58621890540540544</v>
      </c>
      <c r="Q1172" s="71"/>
      <c r="R1172" s="71"/>
      <c r="S1172" s="72"/>
      <c r="T1172" s="72"/>
      <c r="U1172" s="72"/>
      <c r="V1172" s="72"/>
      <c r="W1172" s="72"/>
      <c r="X1172" s="73"/>
    </row>
    <row r="1173" spans="1:24" ht="14.4" x14ac:dyDescent="0.2">
      <c r="A1173" s="107" t="s">
        <v>713</v>
      </c>
      <c r="B1173" s="107" t="s">
        <v>714</v>
      </c>
      <c r="C1173" s="98" t="str">
        <f t="shared" si="37"/>
        <v>21375802 SISTEMA NACIONAL DE EDUCACIÓN MUSICAL</v>
      </c>
      <c r="D1173" s="49" t="s">
        <v>686</v>
      </c>
      <c r="E1173" s="49" t="s">
        <v>372</v>
      </c>
      <c r="F1173" s="49" t="s">
        <v>373</v>
      </c>
      <c r="G1173" s="48">
        <v>127456613</v>
      </c>
      <c r="H1173" s="48">
        <v>126804113</v>
      </c>
      <c r="I1173" s="48">
        <v>113231313</v>
      </c>
      <c r="J1173" s="48">
        <v>0</v>
      </c>
      <c r="K1173" s="48">
        <v>0</v>
      </c>
      <c r="L1173" s="48">
        <v>0</v>
      </c>
      <c r="M1173" s="48">
        <v>92182236.280000001</v>
      </c>
      <c r="N1173" s="48">
        <v>89608522.810000002</v>
      </c>
      <c r="O1173" s="48">
        <v>34621876.719999999</v>
      </c>
      <c r="P1173" s="102">
        <f t="shared" si="38"/>
        <v>0.72696566459165246</v>
      </c>
      <c r="Q1173" s="71"/>
      <c r="R1173" s="71"/>
      <c r="S1173" s="72"/>
      <c r="T1173" s="72"/>
      <c r="U1173" s="72"/>
      <c r="V1173" s="72"/>
      <c r="W1173" s="72"/>
      <c r="X1173" s="73"/>
    </row>
    <row r="1174" spans="1:24" ht="14.4" x14ac:dyDescent="0.2">
      <c r="A1174" s="107" t="s">
        <v>713</v>
      </c>
      <c r="B1174" s="107" t="s">
        <v>714</v>
      </c>
      <c r="C1174" s="98" t="str">
        <f t="shared" si="37"/>
        <v>21375802 SISTEMA NACIONAL DE EDUCACIÓN MUSICAL</v>
      </c>
      <c r="D1174" s="49" t="s">
        <v>686</v>
      </c>
      <c r="E1174" s="49" t="s">
        <v>374</v>
      </c>
      <c r="F1174" s="49" t="s">
        <v>375</v>
      </c>
      <c r="G1174" s="48">
        <v>35560113</v>
      </c>
      <c r="H1174" s="48">
        <v>35560113</v>
      </c>
      <c r="I1174" s="48">
        <v>35487313</v>
      </c>
      <c r="J1174" s="48">
        <v>0</v>
      </c>
      <c r="K1174" s="48">
        <v>0</v>
      </c>
      <c r="L1174" s="48">
        <v>0</v>
      </c>
      <c r="M1174" s="48">
        <v>20444044.870000001</v>
      </c>
      <c r="N1174" s="48">
        <v>17870331.399999999</v>
      </c>
      <c r="O1174" s="48">
        <v>15116068.130000001</v>
      </c>
      <c r="P1174" s="102">
        <f t="shared" si="38"/>
        <v>0.57491507043298773</v>
      </c>
      <c r="Q1174" s="71"/>
      <c r="R1174" s="71"/>
      <c r="S1174" s="72"/>
      <c r="T1174" s="72"/>
      <c r="U1174" s="72"/>
      <c r="V1174" s="72"/>
      <c r="W1174" s="72"/>
      <c r="X1174" s="73"/>
    </row>
    <row r="1175" spans="1:24" ht="14.4" x14ac:dyDescent="0.2">
      <c r="A1175" s="107" t="s">
        <v>713</v>
      </c>
      <c r="B1175" s="107" t="s">
        <v>714</v>
      </c>
      <c r="C1175" s="98" t="str">
        <f t="shared" si="37"/>
        <v>21375802 SISTEMA NACIONAL DE EDUCACIÓN MUSICAL</v>
      </c>
      <c r="D1175" s="49" t="s">
        <v>686</v>
      </c>
      <c r="E1175" s="49" t="s">
        <v>390</v>
      </c>
      <c r="F1175" s="49" t="s">
        <v>377</v>
      </c>
      <c r="G1175" s="48">
        <v>30675482</v>
      </c>
      <c r="H1175" s="48">
        <v>30675482</v>
      </c>
      <c r="I1175" s="48">
        <v>30612682</v>
      </c>
      <c r="J1175" s="48">
        <v>0</v>
      </c>
      <c r="K1175" s="48">
        <v>0</v>
      </c>
      <c r="L1175" s="48">
        <v>0</v>
      </c>
      <c r="M1175" s="48">
        <v>17635796.940000001</v>
      </c>
      <c r="N1175" s="48">
        <v>15415616.4</v>
      </c>
      <c r="O1175" s="48">
        <v>13039685.060000001</v>
      </c>
      <c r="P1175" s="102">
        <f t="shared" si="38"/>
        <v>0.57491507191313251</v>
      </c>
      <c r="Q1175" s="71"/>
      <c r="R1175" s="71"/>
      <c r="S1175" s="72"/>
      <c r="T1175" s="72"/>
      <c r="U1175" s="72"/>
      <c r="V1175" s="72"/>
      <c r="W1175" s="72"/>
      <c r="X1175" s="73"/>
    </row>
    <row r="1176" spans="1:24" ht="14.4" x14ac:dyDescent="0.2">
      <c r="A1176" s="107" t="s">
        <v>713</v>
      </c>
      <c r="B1176" s="107" t="s">
        <v>714</v>
      </c>
      <c r="C1176" s="98" t="str">
        <f t="shared" si="37"/>
        <v>21375802 SISTEMA NACIONAL DE EDUCACIÓN MUSICAL</v>
      </c>
      <c r="D1176" s="49" t="s">
        <v>686</v>
      </c>
      <c r="E1176" s="49" t="s">
        <v>411</v>
      </c>
      <c r="F1176" s="49" t="s">
        <v>398</v>
      </c>
      <c r="G1176" s="48">
        <v>4884631</v>
      </c>
      <c r="H1176" s="48">
        <v>4884631</v>
      </c>
      <c r="I1176" s="48">
        <v>4874631</v>
      </c>
      <c r="J1176" s="48">
        <v>0</v>
      </c>
      <c r="K1176" s="48">
        <v>0</v>
      </c>
      <c r="L1176" s="48">
        <v>0</v>
      </c>
      <c r="M1176" s="48">
        <v>2808247.93</v>
      </c>
      <c r="N1176" s="48">
        <v>2454715</v>
      </c>
      <c r="O1176" s="48">
        <v>2076383.07</v>
      </c>
      <c r="P1176" s="102">
        <f t="shared" si="38"/>
        <v>0.57491506113767865</v>
      </c>
      <c r="Q1176" s="71"/>
      <c r="R1176" s="71"/>
      <c r="S1176" s="72"/>
      <c r="T1176" s="72"/>
      <c r="U1176" s="72"/>
      <c r="V1176" s="72"/>
      <c r="W1176" s="72"/>
      <c r="X1176" s="73"/>
    </row>
    <row r="1177" spans="1:24" ht="14.4" x14ac:dyDescent="0.2">
      <c r="A1177" s="107" t="s">
        <v>713</v>
      </c>
      <c r="B1177" s="107" t="s">
        <v>714</v>
      </c>
      <c r="C1177" s="98" t="str">
        <f t="shared" si="37"/>
        <v>21375802 SISTEMA NACIONAL DE EDUCACIÓN MUSICAL</v>
      </c>
      <c r="D1177" s="49" t="s">
        <v>686</v>
      </c>
      <c r="E1177" s="49" t="s">
        <v>608</v>
      </c>
      <c r="F1177" s="49" t="s">
        <v>609</v>
      </c>
      <c r="G1177" s="48">
        <v>12000000</v>
      </c>
      <c r="H1177" s="48">
        <v>12000000</v>
      </c>
      <c r="I1177" s="48">
        <v>12000000</v>
      </c>
      <c r="J1177" s="48">
        <v>0</v>
      </c>
      <c r="K1177" s="48">
        <v>0</v>
      </c>
      <c r="L1177" s="48">
        <v>0</v>
      </c>
      <c r="M1177" s="48">
        <v>5994191.4100000001</v>
      </c>
      <c r="N1177" s="48">
        <v>5994191.4100000001</v>
      </c>
      <c r="O1177" s="48">
        <v>6005808.5899999999</v>
      </c>
      <c r="P1177" s="102">
        <f t="shared" si="38"/>
        <v>0.49951595083333333</v>
      </c>
      <c r="Q1177" s="71"/>
      <c r="R1177" s="71"/>
      <c r="S1177" s="72"/>
      <c r="T1177" s="72"/>
      <c r="U1177" s="72"/>
      <c r="V1177" s="72"/>
      <c r="W1177" s="72"/>
      <c r="X1177" s="73"/>
    </row>
    <row r="1178" spans="1:24" ht="14.4" x14ac:dyDescent="0.2">
      <c r="A1178" s="107" t="s">
        <v>713</v>
      </c>
      <c r="B1178" s="107" t="s">
        <v>714</v>
      </c>
      <c r="C1178" s="98" t="str">
        <f t="shared" si="37"/>
        <v>21375802 SISTEMA NACIONAL DE EDUCACIÓN MUSICAL</v>
      </c>
      <c r="D1178" s="49" t="s">
        <v>686</v>
      </c>
      <c r="E1178" s="49" t="s">
        <v>612</v>
      </c>
      <c r="F1178" s="49" t="s">
        <v>613</v>
      </c>
      <c r="G1178" s="48">
        <v>12000000</v>
      </c>
      <c r="H1178" s="48">
        <v>12000000</v>
      </c>
      <c r="I1178" s="48">
        <v>12000000</v>
      </c>
      <c r="J1178" s="48">
        <v>0</v>
      </c>
      <c r="K1178" s="48">
        <v>0</v>
      </c>
      <c r="L1178" s="48">
        <v>0</v>
      </c>
      <c r="M1178" s="48">
        <v>5994191.4100000001</v>
      </c>
      <c r="N1178" s="48">
        <v>5994191.4100000001</v>
      </c>
      <c r="O1178" s="48">
        <v>6005808.5899999999</v>
      </c>
      <c r="P1178" s="102">
        <f t="shared" si="38"/>
        <v>0.49951595083333333</v>
      </c>
      <c r="Q1178" s="71"/>
      <c r="R1178" s="71"/>
      <c r="S1178" s="72"/>
      <c r="T1178" s="72"/>
      <c r="U1178" s="72"/>
      <c r="V1178" s="72"/>
      <c r="W1178" s="72"/>
      <c r="X1178" s="73"/>
    </row>
    <row r="1179" spans="1:24" ht="14.4" x14ac:dyDescent="0.2">
      <c r="A1179" s="107" t="s">
        <v>713</v>
      </c>
      <c r="B1179" s="107" t="s">
        <v>714</v>
      </c>
      <c r="C1179" s="98" t="str">
        <f t="shared" si="37"/>
        <v>21375802 SISTEMA NACIONAL DE EDUCACIÓN MUSICAL</v>
      </c>
      <c r="D1179" s="49" t="s">
        <v>686</v>
      </c>
      <c r="E1179" s="49" t="s">
        <v>614</v>
      </c>
      <c r="F1179" s="49" t="s">
        <v>615</v>
      </c>
      <c r="G1179" s="48">
        <v>54000000</v>
      </c>
      <c r="H1179" s="48">
        <v>54000000</v>
      </c>
      <c r="I1179" s="48">
        <v>40500000</v>
      </c>
      <c r="J1179" s="48">
        <v>0</v>
      </c>
      <c r="K1179" s="48">
        <v>0</v>
      </c>
      <c r="L1179" s="48">
        <v>0</v>
      </c>
      <c r="M1179" s="48">
        <v>40500000</v>
      </c>
      <c r="N1179" s="48">
        <v>40500000</v>
      </c>
      <c r="O1179" s="48">
        <v>13500000</v>
      </c>
      <c r="P1179" s="102">
        <f t="shared" si="38"/>
        <v>0.75</v>
      </c>
      <c r="Q1179" s="71"/>
      <c r="R1179" s="71"/>
      <c r="S1179" s="72"/>
      <c r="T1179" s="72"/>
      <c r="U1179" s="72"/>
      <c r="V1179" s="72"/>
      <c r="W1179" s="72"/>
      <c r="X1179" s="73"/>
    </row>
    <row r="1180" spans="1:24" ht="14.4" x14ac:dyDescent="0.2">
      <c r="A1180" s="107" t="s">
        <v>713</v>
      </c>
      <c r="B1180" s="107" t="s">
        <v>714</v>
      </c>
      <c r="C1180" s="98" t="str">
        <f t="shared" si="37"/>
        <v>21375802 SISTEMA NACIONAL DE EDUCACIÓN MUSICAL</v>
      </c>
      <c r="D1180" s="49" t="s">
        <v>686</v>
      </c>
      <c r="E1180" s="49" t="s">
        <v>624</v>
      </c>
      <c r="F1180" s="49" t="s">
        <v>625</v>
      </c>
      <c r="G1180" s="48">
        <v>54000000</v>
      </c>
      <c r="H1180" s="48">
        <v>54000000</v>
      </c>
      <c r="I1180" s="48">
        <v>40500000</v>
      </c>
      <c r="J1180" s="48">
        <v>0</v>
      </c>
      <c r="K1180" s="48">
        <v>0</v>
      </c>
      <c r="L1180" s="48">
        <v>0</v>
      </c>
      <c r="M1180" s="48">
        <v>40500000</v>
      </c>
      <c r="N1180" s="48">
        <v>40500000</v>
      </c>
      <c r="O1180" s="48">
        <v>13500000</v>
      </c>
      <c r="P1180" s="102">
        <f t="shared" si="38"/>
        <v>0.75</v>
      </c>
      <c r="Q1180" s="71"/>
      <c r="R1180" s="71"/>
      <c r="S1180" s="72"/>
      <c r="T1180" s="72"/>
      <c r="U1180" s="72"/>
      <c r="V1180" s="72"/>
      <c r="W1180" s="72"/>
      <c r="X1180" s="73"/>
    </row>
    <row r="1181" spans="1:24" ht="14.4" x14ac:dyDescent="0.2">
      <c r="A1181" s="107" t="s">
        <v>713</v>
      </c>
      <c r="B1181" s="107" t="s">
        <v>714</v>
      </c>
      <c r="C1181" s="98" t="str">
        <f t="shared" si="37"/>
        <v>21375802 SISTEMA NACIONAL DE EDUCACIÓN MUSICAL</v>
      </c>
      <c r="D1181" s="49" t="s">
        <v>686</v>
      </c>
      <c r="E1181" s="49" t="s">
        <v>636</v>
      </c>
      <c r="F1181" s="49" t="s">
        <v>637</v>
      </c>
      <c r="G1181" s="48">
        <v>25896500</v>
      </c>
      <c r="H1181" s="48">
        <v>25244000</v>
      </c>
      <c r="I1181" s="48">
        <v>25244000</v>
      </c>
      <c r="J1181" s="48">
        <v>0</v>
      </c>
      <c r="K1181" s="48">
        <v>0</v>
      </c>
      <c r="L1181" s="48">
        <v>0</v>
      </c>
      <c r="M1181" s="48">
        <v>25244000</v>
      </c>
      <c r="N1181" s="48">
        <v>25244000</v>
      </c>
      <c r="O1181" s="48">
        <v>0</v>
      </c>
      <c r="P1181" s="102">
        <f t="shared" si="38"/>
        <v>1</v>
      </c>
      <c r="Q1181" s="71"/>
      <c r="R1181" s="71"/>
      <c r="S1181" s="72"/>
      <c r="T1181" s="72"/>
      <c r="U1181" s="72"/>
      <c r="V1181" s="72"/>
      <c r="W1181" s="72"/>
      <c r="X1181" s="73"/>
    </row>
    <row r="1182" spans="1:24" ht="14.4" x14ac:dyDescent="0.2">
      <c r="A1182" s="107" t="s">
        <v>713</v>
      </c>
      <c r="B1182" s="107" t="s">
        <v>714</v>
      </c>
      <c r="C1182" s="99" t="str">
        <f t="shared" si="37"/>
        <v>21375802 SISTEMA NACIONAL DE EDUCACIÓN MUSICAL</v>
      </c>
      <c r="D1182" s="49" t="s">
        <v>686</v>
      </c>
      <c r="E1182" s="49" t="s">
        <v>658</v>
      </c>
      <c r="F1182" s="49" t="s">
        <v>659</v>
      </c>
      <c r="G1182" s="48">
        <v>25896500</v>
      </c>
      <c r="H1182" s="48">
        <v>25244000</v>
      </c>
      <c r="I1182" s="48">
        <v>25244000</v>
      </c>
      <c r="J1182" s="48">
        <v>0</v>
      </c>
      <c r="K1182" s="48">
        <v>0</v>
      </c>
      <c r="L1182" s="48">
        <v>0</v>
      </c>
      <c r="M1182" s="48">
        <v>25244000</v>
      </c>
      <c r="N1182" s="48">
        <v>25244000</v>
      </c>
      <c r="O1182" s="48">
        <v>0</v>
      </c>
      <c r="P1182" s="104">
        <f t="shared" si="38"/>
        <v>1</v>
      </c>
      <c r="Q1182" s="71"/>
      <c r="R1182" s="71"/>
      <c r="S1182" s="72"/>
      <c r="T1182" s="72"/>
      <c r="U1182" s="72"/>
      <c r="V1182" s="72"/>
      <c r="W1182" s="72"/>
      <c r="X1182" s="73"/>
    </row>
    <row r="1183" spans="1:24" ht="14.4" x14ac:dyDescent="0.2">
      <c r="A1183" s="107" t="s">
        <v>713</v>
      </c>
      <c r="B1183" s="107" t="s">
        <v>714</v>
      </c>
      <c r="C1183" s="98" t="str">
        <f t="shared" si="37"/>
        <v>21375802 SISTEMA NACIONAL DE EDUCACIÓN MUSICAL</v>
      </c>
      <c r="D1183" s="49" t="s">
        <v>690</v>
      </c>
      <c r="E1183" s="49" t="s">
        <v>336</v>
      </c>
      <c r="F1183" s="49" t="s">
        <v>337</v>
      </c>
      <c r="G1183" s="48">
        <v>52861615</v>
      </c>
      <c r="H1183" s="48">
        <v>52861615</v>
      </c>
      <c r="I1183" s="48">
        <v>52861615</v>
      </c>
      <c r="J1183" s="48">
        <v>0</v>
      </c>
      <c r="K1183" s="48">
        <v>0</v>
      </c>
      <c r="L1183" s="48">
        <v>0</v>
      </c>
      <c r="M1183" s="48">
        <v>0</v>
      </c>
      <c r="N1183" s="48">
        <v>0</v>
      </c>
      <c r="O1183" s="48">
        <v>52861615</v>
      </c>
      <c r="P1183" s="102">
        <f t="shared" si="38"/>
        <v>0</v>
      </c>
      <c r="Q1183" s="71"/>
      <c r="R1183" s="71"/>
      <c r="S1183" s="72"/>
      <c r="T1183" s="72"/>
      <c r="U1183" s="72"/>
      <c r="V1183" s="72"/>
      <c r="W1183" s="72"/>
      <c r="X1183" s="73"/>
    </row>
    <row r="1184" spans="1:24" ht="14.4" x14ac:dyDescent="0.2">
      <c r="A1184" s="107" t="s">
        <v>713</v>
      </c>
      <c r="B1184" s="107" t="s">
        <v>714</v>
      </c>
      <c r="C1184" s="98" t="str">
        <f t="shared" si="37"/>
        <v>21375802 SISTEMA NACIONAL DE EDUCACIÓN MUSICAL</v>
      </c>
      <c r="D1184" s="49" t="s">
        <v>690</v>
      </c>
      <c r="E1184" s="49" t="s">
        <v>356</v>
      </c>
      <c r="F1184" s="49" t="s">
        <v>357</v>
      </c>
      <c r="G1184" s="48">
        <v>50000000</v>
      </c>
      <c r="H1184" s="48">
        <v>50000000</v>
      </c>
      <c r="I1184" s="48">
        <v>50000000</v>
      </c>
      <c r="J1184" s="48">
        <v>0</v>
      </c>
      <c r="K1184" s="48">
        <v>0</v>
      </c>
      <c r="L1184" s="48">
        <v>0</v>
      </c>
      <c r="M1184" s="48">
        <v>0</v>
      </c>
      <c r="N1184" s="48">
        <v>0</v>
      </c>
      <c r="O1184" s="48">
        <v>50000000</v>
      </c>
      <c r="P1184" s="102">
        <f t="shared" si="38"/>
        <v>0</v>
      </c>
      <c r="Q1184" s="71"/>
      <c r="R1184" s="71"/>
      <c r="S1184" s="72"/>
      <c r="T1184" s="72"/>
      <c r="U1184" s="72"/>
      <c r="V1184" s="72"/>
      <c r="W1184" s="72"/>
      <c r="X1184" s="73"/>
    </row>
    <row r="1185" spans="1:24" ht="14.4" x14ac:dyDescent="0.2">
      <c r="A1185" s="107" t="s">
        <v>713</v>
      </c>
      <c r="B1185" s="107" t="s">
        <v>714</v>
      </c>
      <c r="C1185" s="98" t="str">
        <f t="shared" si="37"/>
        <v>21375802 SISTEMA NACIONAL DE EDUCACIÓN MUSICAL</v>
      </c>
      <c r="D1185" s="49" t="s">
        <v>690</v>
      </c>
      <c r="E1185" s="49" t="s">
        <v>362</v>
      </c>
      <c r="F1185" s="49" t="s">
        <v>363</v>
      </c>
      <c r="G1185" s="48">
        <v>50000000</v>
      </c>
      <c r="H1185" s="48">
        <v>50000000</v>
      </c>
      <c r="I1185" s="48">
        <v>50000000</v>
      </c>
      <c r="J1185" s="48">
        <v>0</v>
      </c>
      <c r="K1185" s="48">
        <v>0</v>
      </c>
      <c r="L1185" s="48">
        <v>0</v>
      </c>
      <c r="M1185" s="48">
        <v>0</v>
      </c>
      <c r="N1185" s="48">
        <v>0</v>
      </c>
      <c r="O1185" s="48">
        <v>50000000</v>
      </c>
      <c r="P1185" s="102">
        <f t="shared" si="38"/>
        <v>0</v>
      </c>
      <c r="Q1185" s="71"/>
      <c r="R1185" s="71"/>
      <c r="S1185" s="72"/>
      <c r="T1185" s="72"/>
      <c r="U1185" s="72"/>
      <c r="V1185" s="72"/>
      <c r="W1185" s="72"/>
      <c r="X1185" s="73"/>
    </row>
    <row r="1186" spans="1:24" ht="14.4" x14ac:dyDescent="0.2">
      <c r="A1186" s="107" t="s">
        <v>713</v>
      </c>
      <c r="B1186" s="107" t="s">
        <v>714</v>
      </c>
      <c r="C1186" s="98" t="str">
        <f t="shared" si="37"/>
        <v>21375802 SISTEMA NACIONAL DE EDUCACIÓN MUSICAL</v>
      </c>
      <c r="D1186" s="49" t="s">
        <v>690</v>
      </c>
      <c r="E1186" s="49" t="s">
        <v>364</v>
      </c>
      <c r="F1186" s="49" t="s">
        <v>365</v>
      </c>
      <c r="G1186" s="48">
        <v>2861615</v>
      </c>
      <c r="H1186" s="48">
        <v>2861615</v>
      </c>
      <c r="I1186" s="48">
        <v>2861615</v>
      </c>
      <c r="J1186" s="48">
        <v>0</v>
      </c>
      <c r="K1186" s="48">
        <v>0</v>
      </c>
      <c r="L1186" s="48">
        <v>0</v>
      </c>
      <c r="M1186" s="48">
        <v>0</v>
      </c>
      <c r="N1186" s="48">
        <v>0</v>
      </c>
      <c r="O1186" s="48">
        <v>2861615</v>
      </c>
      <c r="P1186" s="102">
        <f t="shared" si="38"/>
        <v>0</v>
      </c>
      <c r="Q1186" s="71"/>
      <c r="R1186" s="71"/>
      <c r="S1186" s="72"/>
      <c r="T1186" s="72"/>
      <c r="U1186" s="72"/>
      <c r="V1186" s="72"/>
      <c r="W1186" s="72"/>
      <c r="X1186" s="73"/>
    </row>
    <row r="1187" spans="1:24" ht="14.4" x14ac:dyDescent="0.2">
      <c r="A1187" s="107" t="s">
        <v>713</v>
      </c>
      <c r="B1187" s="107" t="s">
        <v>714</v>
      </c>
      <c r="C1187" s="98" t="str">
        <f t="shared" si="37"/>
        <v>21375802 SISTEMA NACIONAL DE EDUCACIÓN MUSICAL</v>
      </c>
      <c r="D1187" s="49" t="s">
        <v>690</v>
      </c>
      <c r="E1187" s="49" t="s">
        <v>368</v>
      </c>
      <c r="F1187" s="49" t="s">
        <v>369</v>
      </c>
      <c r="G1187" s="48">
        <v>2861615</v>
      </c>
      <c r="H1187" s="48">
        <v>2861615</v>
      </c>
      <c r="I1187" s="48">
        <v>2861615</v>
      </c>
      <c r="J1187" s="48">
        <v>0</v>
      </c>
      <c r="K1187" s="48">
        <v>0</v>
      </c>
      <c r="L1187" s="48">
        <v>0</v>
      </c>
      <c r="M1187" s="48">
        <v>0</v>
      </c>
      <c r="N1187" s="48">
        <v>0</v>
      </c>
      <c r="O1187" s="48">
        <v>2861615</v>
      </c>
      <c r="P1187" s="102">
        <f t="shared" si="38"/>
        <v>0</v>
      </c>
      <c r="Q1187" s="71"/>
      <c r="R1187" s="71"/>
      <c r="S1187" s="72"/>
      <c r="T1187" s="72"/>
      <c r="U1187" s="72"/>
      <c r="V1187" s="72"/>
      <c r="W1187" s="72"/>
      <c r="X1187" s="73"/>
    </row>
    <row r="1188" spans="1:24" ht="14.4" x14ac:dyDescent="0.2">
      <c r="A1188" s="66" t="s">
        <v>715</v>
      </c>
      <c r="B1188" s="66" t="s">
        <v>716</v>
      </c>
      <c r="C1188" s="98" t="str">
        <f t="shared" si="37"/>
        <v>21375803 TEATRO NACIONAL</v>
      </c>
      <c r="D1188" s="105" t="s">
        <v>686</v>
      </c>
      <c r="E1188" s="66" t="s">
        <v>687</v>
      </c>
      <c r="F1188" s="66" t="s">
        <v>687</v>
      </c>
      <c r="G1188" s="67">
        <v>3637445180</v>
      </c>
      <c r="H1188" s="67">
        <v>3637445180</v>
      </c>
      <c r="I1188" s="48">
        <v>3213234820.9200001</v>
      </c>
      <c r="J1188" s="48">
        <v>0</v>
      </c>
      <c r="K1188" s="48">
        <v>0</v>
      </c>
      <c r="L1188" s="48">
        <v>0</v>
      </c>
      <c r="M1188" s="67">
        <v>1629748159.79</v>
      </c>
      <c r="N1188" s="67">
        <v>1596241290.6500001</v>
      </c>
      <c r="O1188" s="67">
        <v>2007697020.21</v>
      </c>
      <c r="P1188" s="103">
        <f t="shared" si="38"/>
        <v>0.44804748364345109</v>
      </c>
      <c r="Q1188" s="71"/>
      <c r="R1188" s="71"/>
      <c r="S1188" s="72"/>
      <c r="T1188" s="72"/>
      <c r="U1188" s="72"/>
      <c r="V1188" s="72"/>
      <c r="W1188" s="72"/>
      <c r="X1188" s="73"/>
    </row>
    <row r="1189" spans="1:24" ht="14.4" x14ac:dyDescent="0.2">
      <c r="A1189" s="107" t="s">
        <v>715</v>
      </c>
      <c r="B1189" s="107" t="s">
        <v>716</v>
      </c>
      <c r="C1189" s="98" t="str">
        <f t="shared" si="37"/>
        <v>21375803 TEATRO NACIONAL</v>
      </c>
      <c r="D1189" s="49" t="s">
        <v>686</v>
      </c>
      <c r="E1189" s="49" t="s">
        <v>10</v>
      </c>
      <c r="F1189" s="49" t="s">
        <v>11</v>
      </c>
      <c r="G1189" s="48">
        <v>1470379169</v>
      </c>
      <c r="H1189" s="48">
        <v>1470379169</v>
      </c>
      <c r="I1189" s="48">
        <v>1465543675</v>
      </c>
      <c r="J1189" s="48">
        <v>0</v>
      </c>
      <c r="K1189" s="48">
        <v>0</v>
      </c>
      <c r="L1189" s="48">
        <v>0</v>
      </c>
      <c r="M1189" s="48">
        <v>785995229.39999998</v>
      </c>
      <c r="N1189" s="48">
        <v>757398391.79999995</v>
      </c>
      <c r="O1189" s="48">
        <v>684383939.60000002</v>
      </c>
      <c r="P1189" s="102">
        <f t="shared" si="38"/>
        <v>0.53455275072657127</v>
      </c>
      <c r="Q1189" s="71"/>
      <c r="R1189" s="71"/>
      <c r="S1189" s="72"/>
      <c r="T1189" s="72"/>
      <c r="U1189" s="72"/>
      <c r="V1189" s="72"/>
      <c r="W1189" s="72"/>
      <c r="X1189" s="73"/>
    </row>
    <row r="1190" spans="1:24" ht="14.4" x14ac:dyDescent="0.2">
      <c r="A1190" s="107" t="s">
        <v>715</v>
      </c>
      <c r="B1190" s="107" t="s">
        <v>716</v>
      </c>
      <c r="C1190" s="98" t="str">
        <f t="shared" si="37"/>
        <v>21375803 TEATRO NACIONAL</v>
      </c>
      <c r="D1190" s="49" t="s">
        <v>686</v>
      </c>
      <c r="E1190" s="49" t="s">
        <v>12</v>
      </c>
      <c r="F1190" s="49" t="s">
        <v>13</v>
      </c>
      <c r="G1190" s="48">
        <v>637459672</v>
      </c>
      <c r="H1190" s="48">
        <v>668499045</v>
      </c>
      <c r="I1190" s="48">
        <v>664458354</v>
      </c>
      <c r="J1190" s="48">
        <v>0</v>
      </c>
      <c r="K1190" s="48">
        <v>0</v>
      </c>
      <c r="L1190" s="48">
        <v>0</v>
      </c>
      <c r="M1190" s="48">
        <v>375281157.36000001</v>
      </c>
      <c r="N1190" s="48">
        <v>367061867.13</v>
      </c>
      <c r="O1190" s="48">
        <v>293217887.63999999</v>
      </c>
      <c r="P1190" s="102">
        <f t="shared" si="38"/>
        <v>0.56137874865625281</v>
      </c>
      <c r="Q1190" s="71"/>
      <c r="R1190" s="71"/>
      <c r="S1190" s="72"/>
      <c r="T1190" s="72"/>
      <c r="U1190" s="72"/>
      <c r="V1190" s="72"/>
      <c r="W1190" s="72"/>
      <c r="X1190" s="73"/>
    </row>
    <row r="1191" spans="1:24" ht="14.4" x14ac:dyDescent="0.2">
      <c r="A1191" s="107" t="s">
        <v>715</v>
      </c>
      <c r="B1191" s="107" t="s">
        <v>716</v>
      </c>
      <c r="C1191" s="98" t="str">
        <f t="shared" si="37"/>
        <v>21375803 TEATRO NACIONAL</v>
      </c>
      <c r="D1191" s="49" t="s">
        <v>686</v>
      </c>
      <c r="E1191" s="49" t="s">
        <v>14</v>
      </c>
      <c r="F1191" s="49" t="s">
        <v>15</v>
      </c>
      <c r="G1191" s="48">
        <v>622459672</v>
      </c>
      <c r="H1191" s="48">
        <v>653499045</v>
      </c>
      <c r="I1191" s="48">
        <v>653499045</v>
      </c>
      <c r="J1191" s="48">
        <v>0</v>
      </c>
      <c r="K1191" s="48">
        <v>0</v>
      </c>
      <c r="L1191" s="48">
        <v>0</v>
      </c>
      <c r="M1191" s="48">
        <v>371371497.16000003</v>
      </c>
      <c r="N1191" s="48">
        <v>363208067.13</v>
      </c>
      <c r="O1191" s="48">
        <v>282127547.83999997</v>
      </c>
      <c r="P1191" s="102">
        <f t="shared" si="38"/>
        <v>0.5682816218346578</v>
      </c>
      <c r="Q1191" s="71"/>
      <c r="R1191" s="71"/>
      <c r="S1191" s="72"/>
      <c r="T1191" s="72"/>
      <c r="U1191" s="72"/>
      <c r="V1191" s="72"/>
      <c r="W1191" s="72"/>
      <c r="X1191" s="73"/>
    </row>
    <row r="1192" spans="1:24" ht="14.4" x14ac:dyDescent="0.2">
      <c r="A1192" s="107" t="s">
        <v>715</v>
      </c>
      <c r="B1192" s="107" t="s">
        <v>716</v>
      </c>
      <c r="C1192" s="98" t="str">
        <f t="shared" si="37"/>
        <v>21375803 TEATRO NACIONAL</v>
      </c>
      <c r="D1192" s="49" t="s">
        <v>686</v>
      </c>
      <c r="E1192" s="49" t="s">
        <v>18</v>
      </c>
      <c r="F1192" s="49" t="s">
        <v>19</v>
      </c>
      <c r="G1192" s="48">
        <v>15000000</v>
      </c>
      <c r="H1192" s="48">
        <v>15000000</v>
      </c>
      <c r="I1192" s="48">
        <v>10959309</v>
      </c>
      <c r="J1192" s="48">
        <v>0</v>
      </c>
      <c r="K1192" s="48">
        <v>0</v>
      </c>
      <c r="L1192" s="48">
        <v>0</v>
      </c>
      <c r="M1192" s="48">
        <v>3909660.2</v>
      </c>
      <c r="N1192" s="48">
        <v>3853800</v>
      </c>
      <c r="O1192" s="48">
        <v>11090339.800000001</v>
      </c>
      <c r="P1192" s="102">
        <f t="shared" si="38"/>
        <v>0.26064401333333337</v>
      </c>
      <c r="Q1192" s="71"/>
      <c r="R1192" s="71"/>
      <c r="S1192" s="72"/>
      <c r="T1192" s="72"/>
      <c r="U1192" s="72"/>
      <c r="V1192" s="72"/>
      <c r="W1192" s="72"/>
      <c r="X1192" s="73"/>
    </row>
    <row r="1193" spans="1:24" ht="14.4" x14ac:dyDescent="0.2">
      <c r="A1193" s="107" t="s">
        <v>715</v>
      </c>
      <c r="B1193" s="107" t="s">
        <v>716</v>
      </c>
      <c r="C1193" s="98" t="str">
        <f t="shared" si="37"/>
        <v>21375803 TEATRO NACIONAL</v>
      </c>
      <c r="D1193" s="49" t="s">
        <v>686</v>
      </c>
      <c r="E1193" s="49" t="s">
        <v>20</v>
      </c>
      <c r="F1193" s="49" t="s">
        <v>21</v>
      </c>
      <c r="G1193" s="48">
        <v>143100000</v>
      </c>
      <c r="H1193" s="48">
        <v>143100000</v>
      </c>
      <c r="I1193" s="48">
        <v>143100000</v>
      </c>
      <c r="J1193" s="48">
        <v>0</v>
      </c>
      <c r="K1193" s="48">
        <v>0</v>
      </c>
      <c r="L1193" s="48">
        <v>0</v>
      </c>
      <c r="M1193" s="48">
        <v>65045180.399999999</v>
      </c>
      <c r="N1193" s="48">
        <v>63526682.479999997</v>
      </c>
      <c r="O1193" s="48">
        <v>78054819.599999994</v>
      </c>
      <c r="P1193" s="102">
        <f t="shared" si="38"/>
        <v>0.45454353878406706</v>
      </c>
      <c r="Q1193" s="71"/>
      <c r="R1193" s="71"/>
      <c r="S1193" s="72"/>
      <c r="T1193" s="72"/>
      <c r="U1193" s="72"/>
      <c r="V1193" s="72"/>
      <c r="W1193" s="72"/>
      <c r="X1193" s="73"/>
    </row>
    <row r="1194" spans="1:24" ht="14.4" x14ac:dyDescent="0.2">
      <c r="A1194" s="107" t="s">
        <v>715</v>
      </c>
      <c r="B1194" s="107" t="s">
        <v>716</v>
      </c>
      <c r="C1194" s="98" t="str">
        <f t="shared" si="37"/>
        <v>21375803 TEATRO NACIONAL</v>
      </c>
      <c r="D1194" s="49" t="s">
        <v>686</v>
      </c>
      <c r="E1194" s="49" t="s">
        <v>22</v>
      </c>
      <c r="F1194" s="49" t="s">
        <v>23</v>
      </c>
      <c r="G1194" s="48">
        <v>143100000</v>
      </c>
      <c r="H1194" s="48">
        <v>143100000</v>
      </c>
      <c r="I1194" s="48">
        <v>143100000</v>
      </c>
      <c r="J1194" s="48">
        <v>0</v>
      </c>
      <c r="K1194" s="48">
        <v>0</v>
      </c>
      <c r="L1194" s="48">
        <v>0</v>
      </c>
      <c r="M1194" s="48">
        <v>65045180.399999999</v>
      </c>
      <c r="N1194" s="48">
        <v>63526682.479999997</v>
      </c>
      <c r="O1194" s="48">
        <v>78054819.599999994</v>
      </c>
      <c r="P1194" s="102">
        <f t="shared" si="38"/>
        <v>0.45454353878406706</v>
      </c>
      <c r="Q1194" s="71"/>
      <c r="R1194" s="71"/>
      <c r="S1194" s="72"/>
      <c r="T1194" s="72"/>
      <c r="U1194" s="72"/>
      <c r="V1194" s="72"/>
      <c r="W1194" s="72"/>
      <c r="X1194" s="73"/>
    </row>
    <row r="1195" spans="1:24" ht="14.4" x14ac:dyDescent="0.2">
      <c r="A1195" s="107" t="s">
        <v>715</v>
      </c>
      <c r="B1195" s="107" t="s">
        <v>716</v>
      </c>
      <c r="C1195" s="98" t="str">
        <f t="shared" si="37"/>
        <v>21375803 TEATRO NACIONAL</v>
      </c>
      <c r="D1195" s="49" t="s">
        <v>686</v>
      </c>
      <c r="E1195" s="49" t="s">
        <v>26</v>
      </c>
      <c r="F1195" s="49" t="s">
        <v>27</v>
      </c>
      <c r="G1195" s="48">
        <v>447873903</v>
      </c>
      <c r="H1195" s="48">
        <v>412913005</v>
      </c>
      <c r="I1195" s="48">
        <v>412913005</v>
      </c>
      <c r="J1195" s="48">
        <v>0</v>
      </c>
      <c r="K1195" s="48">
        <v>0</v>
      </c>
      <c r="L1195" s="48">
        <v>0</v>
      </c>
      <c r="M1195" s="48">
        <v>203812547.38999999</v>
      </c>
      <c r="N1195" s="48">
        <v>201871047.43000001</v>
      </c>
      <c r="O1195" s="48">
        <v>209100457.61000001</v>
      </c>
      <c r="P1195" s="102">
        <f t="shared" si="38"/>
        <v>0.49359682287071582</v>
      </c>
      <c r="Q1195" s="71">
        <f>7.5*7</f>
        <v>52.5</v>
      </c>
      <c r="R1195" s="71"/>
      <c r="S1195" s="72"/>
      <c r="T1195" s="72"/>
      <c r="U1195" s="72"/>
      <c r="V1195" s="72"/>
      <c r="W1195" s="72"/>
      <c r="X1195" s="73"/>
    </row>
    <row r="1196" spans="1:24" ht="14.4" x14ac:dyDescent="0.2">
      <c r="A1196" s="107" t="s">
        <v>715</v>
      </c>
      <c r="B1196" s="107" t="s">
        <v>716</v>
      </c>
      <c r="C1196" s="98" t="str">
        <f t="shared" si="37"/>
        <v>21375803 TEATRO NACIONAL</v>
      </c>
      <c r="D1196" s="49" t="s">
        <v>686</v>
      </c>
      <c r="E1196" s="49" t="s">
        <v>28</v>
      </c>
      <c r="F1196" s="49" t="s">
        <v>29</v>
      </c>
      <c r="G1196" s="48">
        <v>148200000</v>
      </c>
      <c r="H1196" s="48">
        <v>129152016</v>
      </c>
      <c r="I1196" s="48">
        <v>129152016</v>
      </c>
      <c r="J1196" s="48">
        <v>0</v>
      </c>
      <c r="K1196" s="48">
        <v>0</v>
      </c>
      <c r="L1196" s="48">
        <v>0</v>
      </c>
      <c r="M1196" s="48">
        <v>66492556.020000003</v>
      </c>
      <c r="N1196" s="48">
        <v>65466823.350000001</v>
      </c>
      <c r="O1196" s="48">
        <v>62659459.979999997</v>
      </c>
      <c r="P1196" s="102">
        <f t="shared" si="38"/>
        <v>0.51483947428277077</v>
      </c>
      <c r="Q1196" s="71"/>
      <c r="R1196" s="71"/>
      <c r="S1196" s="72"/>
      <c r="T1196" s="72"/>
      <c r="U1196" s="72"/>
      <c r="V1196" s="72"/>
      <c r="W1196" s="72"/>
      <c r="X1196" s="73"/>
    </row>
    <row r="1197" spans="1:24" ht="14.4" x14ac:dyDescent="0.2">
      <c r="A1197" s="107" t="s">
        <v>715</v>
      </c>
      <c r="B1197" s="107" t="s">
        <v>716</v>
      </c>
      <c r="C1197" s="98" t="str">
        <f t="shared" si="37"/>
        <v>21375803 TEATRO NACIONAL</v>
      </c>
      <c r="D1197" s="49" t="s">
        <v>686</v>
      </c>
      <c r="E1197" s="49" t="s">
        <v>30</v>
      </c>
      <c r="F1197" s="49" t="s">
        <v>31</v>
      </c>
      <c r="G1197" s="48">
        <v>104965420</v>
      </c>
      <c r="H1197" s="48">
        <v>94554782</v>
      </c>
      <c r="I1197" s="48">
        <v>94554782</v>
      </c>
      <c r="J1197" s="48">
        <v>0</v>
      </c>
      <c r="K1197" s="48">
        <v>0</v>
      </c>
      <c r="L1197" s="48">
        <v>0</v>
      </c>
      <c r="M1197" s="48">
        <v>53171073.090000004</v>
      </c>
      <c r="N1197" s="48">
        <v>52407524.990000002</v>
      </c>
      <c r="O1197" s="48">
        <v>41383708.909999996</v>
      </c>
      <c r="P1197" s="102">
        <f t="shared" si="38"/>
        <v>0.56233087280556582</v>
      </c>
      <c r="Q1197" s="71"/>
      <c r="R1197" s="71"/>
      <c r="S1197" s="72"/>
      <c r="T1197" s="72"/>
      <c r="U1197" s="72"/>
      <c r="V1197" s="72"/>
      <c r="W1197" s="72"/>
      <c r="X1197" s="73"/>
    </row>
    <row r="1198" spans="1:24" ht="14.4" x14ac:dyDescent="0.2">
      <c r="A1198" s="107" t="s">
        <v>715</v>
      </c>
      <c r="B1198" s="107" t="s">
        <v>716</v>
      </c>
      <c r="C1198" s="98" t="str">
        <f t="shared" si="37"/>
        <v>21375803 TEATRO NACIONAL</v>
      </c>
      <c r="D1198" s="49" t="s">
        <v>686</v>
      </c>
      <c r="E1198" s="49" t="s">
        <v>32</v>
      </c>
      <c r="F1198" s="49" t="s">
        <v>33</v>
      </c>
      <c r="G1198" s="48">
        <v>95004023</v>
      </c>
      <c r="H1198" s="48">
        <v>94670823</v>
      </c>
      <c r="I1198" s="48">
        <v>94670823</v>
      </c>
      <c r="J1198" s="48">
        <v>0</v>
      </c>
      <c r="K1198" s="48">
        <v>0</v>
      </c>
      <c r="L1198" s="48">
        <v>0</v>
      </c>
      <c r="M1198" s="48">
        <v>0</v>
      </c>
      <c r="N1198" s="48">
        <v>0</v>
      </c>
      <c r="O1198" s="48">
        <v>94670823</v>
      </c>
      <c r="P1198" s="102">
        <f t="shared" si="38"/>
        <v>0</v>
      </c>
      <c r="Q1198" s="71"/>
      <c r="R1198" s="71"/>
      <c r="S1198" s="72"/>
      <c r="T1198" s="72"/>
      <c r="U1198" s="72"/>
      <c r="V1198" s="72"/>
      <c r="W1198" s="72"/>
      <c r="X1198" s="73"/>
    </row>
    <row r="1199" spans="1:24" ht="14.4" x14ac:dyDescent="0.2">
      <c r="A1199" s="107" t="s">
        <v>715</v>
      </c>
      <c r="B1199" s="107" t="s">
        <v>716</v>
      </c>
      <c r="C1199" s="98" t="str">
        <f t="shared" si="37"/>
        <v>21375803 TEATRO NACIONAL</v>
      </c>
      <c r="D1199" s="49" t="s">
        <v>686</v>
      </c>
      <c r="E1199" s="49" t="s">
        <v>34</v>
      </c>
      <c r="F1199" s="49" t="s">
        <v>35</v>
      </c>
      <c r="G1199" s="48">
        <v>79704460</v>
      </c>
      <c r="H1199" s="48">
        <v>75704460</v>
      </c>
      <c r="I1199" s="48">
        <v>75704460</v>
      </c>
      <c r="J1199" s="48">
        <v>0</v>
      </c>
      <c r="K1199" s="48">
        <v>0</v>
      </c>
      <c r="L1199" s="48">
        <v>0</v>
      </c>
      <c r="M1199" s="48">
        <v>73755891.159999996</v>
      </c>
      <c r="N1199" s="48">
        <v>73755891.159999996</v>
      </c>
      <c r="O1199" s="48">
        <v>1948568.84</v>
      </c>
      <c r="P1199" s="102">
        <f t="shared" si="38"/>
        <v>0.97426084486964171</v>
      </c>
      <c r="Q1199" s="71"/>
      <c r="R1199" s="71"/>
      <c r="S1199" s="72"/>
      <c r="T1199" s="72"/>
      <c r="U1199" s="72"/>
      <c r="V1199" s="72"/>
      <c r="W1199" s="72"/>
      <c r="X1199" s="73"/>
    </row>
    <row r="1200" spans="1:24" ht="14.4" x14ac:dyDescent="0.2">
      <c r="A1200" s="107" t="s">
        <v>715</v>
      </c>
      <c r="B1200" s="107" t="s">
        <v>716</v>
      </c>
      <c r="C1200" s="98" t="str">
        <f t="shared" si="37"/>
        <v>21375803 TEATRO NACIONAL</v>
      </c>
      <c r="D1200" s="49" t="s">
        <v>686</v>
      </c>
      <c r="E1200" s="49" t="s">
        <v>36</v>
      </c>
      <c r="F1200" s="49" t="s">
        <v>37</v>
      </c>
      <c r="G1200" s="48">
        <v>20000000</v>
      </c>
      <c r="H1200" s="48">
        <v>18830924</v>
      </c>
      <c r="I1200" s="48">
        <v>18830924</v>
      </c>
      <c r="J1200" s="48">
        <v>0</v>
      </c>
      <c r="K1200" s="48">
        <v>0</v>
      </c>
      <c r="L1200" s="48">
        <v>0</v>
      </c>
      <c r="M1200" s="48">
        <v>10393027.119999999</v>
      </c>
      <c r="N1200" s="48">
        <v>10240807.93</v>
      </c>
      <c r="O1200" s="48">
        <v>8437896.8800000008</v>
      </c>
      <c r="P1200" s="102">
        <f t="shared" si="38"/>
        <v>0.55191275372360904</v>
      </c>
      <c r="Q1200" s="71"/>
      <c r="R1200" s="71"/>
      <c r="S1200" s="72"/>
      <c r="T1200" s="72"/>
      <c r="U1200" s="72"/>
      <c r="V1200" s="72"/>
      <c r="W1200" s="72"/>
      <c r="X1200" s="73"/>
    </row>
    <row r="1201" spans="1:24" ht="14.4" x14ac:dyDescent="0.2">
      <c r="A1201" s="107" t="s">
        <v>715</v>
      </c>
      <c r="B1201" s="107" t="s">
        <v>716</v>
      </c>
      <c r="C1201" s="98" t="str">
        <f t="shared" si="37"/>
        <v>21375803 TEATRO NACIONAL</v>
      </c>
      <c r="D1201" s="49" t="s">
        <v>686</v>
      </c>
      <c r="E1201" s="49" t="s">
        <v>38</v>
      </c>
      <c r="F1201" s="49" t="s">
        <v>39</v>
      </c>
      <c r="G1201" s="48">
        <v>110509382</v>
      </c>
      <c r="H1201" s="48">
        <v>110119382</v>
      </c>
      <c r="I1201" s="48">
        <v>109725415</v>
      </c>
      <c r="J1201" s="48">
        <v>0</v>
      </c>
      <c r="K1201" s="48">
        <v>0</v>
      </c>
      <c r="L1201" s="48">
        <v>0</v>
      </c>
      <c r="M1201" s="48">
        <v>62977674.579999998</v>
      </c>
      <c r="N1201" s="48">
        <v>54592010.090000004</v>
      </c>
      <c r="O1201" s="48">
        <v>47141707.420000002</v>
      </c>
      <c r="P1201" s="102">
        <f t="shared" si="38"/>
        <v>0.57190363255035337</v>
      </c>
      <c r="Q1201" s="71"/>
      <c r="R1201" s="71"/>
      <c r="S1201" s="72"/>
      <c r="T1201" s="72"/>
      <c r="U1201" s="72"/>
      <c r="V1201" s="72"/>
      <c r="W1201" s="72"/>
      <c r="X1201" s="73"/>
    </row>
    <row r="1202" spans="1:24" ht="14.4" x14ac:dyDescent="0.2">
      <c r="A1202" s="107" t="s">
        <v>715</v>
      </c>
      <c r="B1202" s="107" t="s">
        <v>716</v>
      </c>
      <c r="C1202" s="98" t="str">
        <f t="shared" si="37"/>
        <v>21375803 TEATRO NACIONAL</v>
      </c>
      <c r="D1202" s="49" t="s">
        <v>686</v>
      </c>
      <c r="E1202" s="49" t="s">
        <v>55</v>
      </c>
      <c r="F1202" s="49" t="s">
        <v>41</v>
      </c>
      <c r="G1202" s="48">
        <v>104842234</v>
      </c>
      <c r="H1202" s="48">
        <v>104472234</v>
      </c>
      <c r="I1202" s="48">
        <v>104098470</v>
      </c>
      <c r="J1202" s="48">
        <v>0</v>
      </c>
      <c r="K1202" s="48">
        <v>0</v>
      </c>
      <c r="L1202" s="48">
        <v>0</v>
      </c>
      <c r="M1202" s="48">
        <v>59748545.609999999</v>
      </c>
      <c r="N1202" s="48">
        <v>51792908.119999997</v>
      </c>
      <c r="O1202" s="48">
        <v>44723688.390000001</v>
      </c>
      <c r="P1202" s="102">
        <f t="shared" si="38"/>
        <v>0.57190837529137162</v>
      </c>
      <c r="Q1202" s="71"/>
      <c r="R1202" s="71"/>
      <c r="S1202" s="72"/>
      <c r="T1202" s="72"/>
      <c r="U1202" s="72"/>
      <c r="V1202" s="72"/>
      <c r="W1202" s="72"/>
      <c r="X1202" s="73"/>
    </row>
    <row r="1203" spans="1:24" ht="14.4" x14ac:dyDescent="0.2">
      <c r="A1203" s="107" t="s">
        <v>715</v>
      </c>
      <c r="B1203" s="107" t="s">
        <v>716</v>
      </c>
      <c r="C1203" s="98" t="str">
        <f t="shared" si="37"/>
        <v>21375803 TEATRO NACIONAL</v>
      </c>
      <c r="D1203" s="49" t="s">
        <v>686</v>
      </c>
      <c r="E1203" s="49" t="s">
        <v>76</v>
      </c>
      <c r="F1203" s="49" t="s">
        <v>62</v>
      </c>
      <c r="G1203" s="48">
        <v>5667148</v>
      </c>
      <c r="H1203" s="48">
        <v>5647148</v>
      </c>
      <c r="I1203" s="48">
        <v>5626945</v>
      </c>
      <c r="J1203" s="48">
        <v>0</v>
      </c>
      <c r="K1203" s="48">
        <v>0</v>
      </c>
      <c r="L1203" s="48">
        <v>0</v>
      </c>
      <c r="M1203" s="48">
        <v>3229128.97</v>
      </c>
      <c r="N1203" s="48">
        <v>2799101.97</v>
      </c>
      <c r="O1203" s="48">
        <v>2418019.0299999998</v>
      </c>
      <c r="P1203" s="102">
        <f t="shared" si="38"/>
        <v>0.57181589184487469</v>
      </c>
      <c r="Q1203" s="71"/>
      <c r="R1203" s="71"/>
      <c r="S1203" s="72"/>
      <c r="T1203" s="72"/>
      <c r="U1203" s="72"/>
      <c r="V1203" s="72"/>
      <c r="W1203" s="72"/>
      <c r="X1203" s="73"/>
    </row>
    <row r="1204" spans="1:24" ht="14.4" x14ac:dyDescent="0.2">
      <c r="A1204" s="107" t="s">
        <v>715</v>
      </c>
      <c r="B1204" s="107" t="s">
        <v>716</v>
      </c>
      <c r="C1204" s="98" t="str">
        <f t="shared" si="37"/>
        <v>21375803 TEATRO NACIONAL</v>
      </c>
      <c r="D1204" s="49" t="s">
        <v>686</v>
      </c>
      <c r="E1204" s="49" t="s">
        <v>83</v>
      </c>
      <c r="F1204" s="49" t="s">
        <v>84</v>
      </c>
      <c r="G1204" s="48">
        <v>131436212</v>
      </c>
      <c r="H1204" s="48">
        <v>135747737</v>
      </c>
      <c r="I1204" s="48">
        <v>135346901</v>
      </c>
      <c r="J1204" s="48">
        <v>0</v>
      </c>
      <c r="K1204" s="48">
        <v>0</v>
      </c>
      <c r="L1204" s="48">
        <v>0</v>
      </c>
      <c r="M1204" s="48">
        <v>78878669.670000002</v>
      </c>
      <c r="N1204" s="48">
        <v>70346784.670000002</v>
      </c>
      <c r="O1204" s="48">
        <v>56869067.329999998</v>
      </c>
      <c r="P1204" s="102">
        <f t="shared" si="38"/>
        <v>0.58106802671782298</v>
      </c>
      <c r="Q1204" s="71"/>
      <c r="R1204" s="71"/>
      <c r="S1204" s="72"/>
      <c r="T1204" s="72"/>
      <c r="U1204" s="72"/>
      <c r="V1204" s="72"/>
      <c r="W1204" s="72"/>
      <c r="X1204" s="73"/>
    </row>
    <row r="1205" spans="1:24" ht="14.4" x14ac:dyDescent="0.2">
      <c r="A1205" s="107" t="s">
        <v>715</v>
      </c>
      <c r="B1205" s="107" t="s">
        <v>716</v>
      </c>
      <c r="C1205" s="98" t="str">
        <f t="shared" si="37"/>
        <v>21375803 TEATRO NACIONAL</v>
      </c>
      <c r="D1205" s="49" t="s">
        <v>686</v>
      </c>
      <c r="E1205" s="49" t="s">
        <v>100</v>
      </c>
      <c r="F1205" s="49" t="s">
        <v>86</v>
      </c>
      <c r="G1205" s="48">
        <v>61431882</v>
      </c>
      <c r="H1205" s="48">
        <v>61215082</v>
      </c>
      <c r="I1205" s="48">
        <v>60996077</v>
      </c>
      <c r="J1205" s="48">
        <v>0</v>
      </c>
      <c r="K1205" s="48">
        <v>0</v>
      </c>
      <c r="L1205" s="48">
        <v>0</v>
      </c>
      <c r="M1205" s="48">
        <v>35005397.409999996</v>
      </c>
      <c r="N1205" s="48">
        <v>30343824.41</v>
      </c>
      <c r="O1205" s="48">
        <v>26209684.59</v>
      </c>
      <c r="P1205" s="102">
        <f t="shared" si="38"/>
        <v>0.57184269409293609</v>
      </c>
      <c r="Q1205" s="71"/>
      <c r="R1205" s="71"/>
      <c r="S1205" s="72"/>
      <c r="T1205" s="72"/>
      <c r="U1205" s="72"/>
      <c r="V1205" s="72"/>
      <c r="W1205" s="72"/>
      <c r="X1205" s="73"/>
    </row>
    <row r="1206" spans="1:24" ht="14.4" x14ac:dyDescent="0.2">
      <c r="A1206" s="107" t="s">
        <v>715</v>
      </c>
      <c r="B1206" s="107" t="s">
        <v>716</v>
      </c>
      <c r="C1206" s="98" t="str">
        <f t="shared" si="37"/>
        <v>21375803 TEATRO NACIONAL</v>
      </c>
      <c r="D1206" s="49" t="s">
        <v>686</v>
      </c>
      <c r="E1206" s="49" t="s">
        <v>121</v>
      </c>
      <c r="F1206" s="49" t="s">
        <v>107</v>
      </c>
      <c r="G1206" s="48">
        <v>34002887</v>
      </c>
      <c r="H1206" s="48">
        <v>33882887</v>
      </c>
      <c r="I1206" s="48">
        <v>33761666</v>
      </c>
      <c r="J1206" s="48">
        <v>0</v>
      </c>
      <c r="K1206" s="48">
        <v>0</v>
      </c>
      <c r="L1206" s="48">
        <v>0</v>
      </c>
      <c r="M1206" s="48">
        <v>19375001</v>
      </c>
      <c r="N1206" s="48">
        <v>16794789</v>
      </c>
      <c r="O1206" s="48">
        <v>14507886</v>
      </c>
      <c r="P1206" s="102">
        <f t="shared" si="38"/>
        <v>0.57182261358071407</v>
      </c>
      <c r="Q1206" s="71"/>
      <c r="R1206" s="71"/>
      <c r="S1206" s="72"/>
      <c r="T1206" s="72"/>
      <c r="U1206" s="72"/>
      <c r="V1206" s="72"/>
      <c r="W1206" s="72"/>
      <c r="X1206" s="73"/>
    </row>
    <row r="1207" spans="1:24" ht="14.4" x14ac:dyDescent="0.2">
      <c r="A1207" s="107" t="s">
        <v>715</v>
      </c>
      <c r="B1207" s="107" t="s">
        <v>716</v>
      </c>
      <c r="C1207" s="98" t="str">
        <f t="shared" si="37"/>
        <v>21375803 TEATRO NACIONAL</v>
      </c>
      <c r="D1207" s="49" t="s">
        <v>686</v>
      </c>
      <c r="E1207" s="49" t="s">
        <v>142</v>
      </c>
      <c r="F1207" s="49" t="s">
        <v>128</v>
      </c>
      <c r="G1207" s="48">
        <v>17001443</v>
      </c>
      <c r="H1207" s="48">
        <v>16941443</v>
      </c>
      <c r="I1207" s="48">
        <v>16880833</v>
      </c>
      <c r="J1207" s="48">
        <v>0</v>
      </c>
      <c r="K1207" s="48">
        <v>0</v>
      </c>
      <c r="L1207" s="48">
        <v>0</v>
      </c>
      <c r="M1207" s="48">
        <v>9687471</v>
      </c>
      <c r="N1207" s="48">
        <v>8397371</v>
      </c>
      <c r="O1207" s="48">
        <v>7253972</v>
      </c>
      <c r="P1207" s="102">
        <f t="shared" si="38"/>
        <v>0.57182088916510831</v>
      </c>
      <c r="Q1207" s="71"/>
      <c r="R1207" s="71"/>
      <c r="S1207" s="72"/>
      <c r="T1207" s="72"/>
      <c r="U1207" s="72"/>
      <c r="V1207" s="72"/>
      <c r="W1207" s="72"/>
      <c r="X1207" s="73"/>
    </row>
    <row r="1208" spans="1:24" ht="14.4" x14ac:dyDescent="0.2">
      <c r="A1208" s="107" t="s">
        <v>715</v>
      </c>
      <c r="B1208" s="107" t="s">
        <v>716</v>
      </c>
      <c r="C1208" s="98" t="str">
        <f t="shared" si="37"/>
        <v>21375803 TEATRO NACIONAL</v>
      </c>
      <c r="D1208" s="49" t="s">
        <v>686</v>
      </c>
      <c r="E1208" s="49" t="s">
        <v>159</v>
      </c>
      <c r="F1208" s="49" t="s">
        <v>149</v>
      </c>
      <c r="G1208" s="48">
        <v>19000000</v>
      </c>
      <c r="H1208" s="48">
        <v>23708325</v>
      </c>
      <c r="I1208" s="48">
        <v>23708325</v>
      </c>
      <c r="J1208" s="48">
        <v>0</v>
      </c>
      <c r="K1208" s="48">
        <v>0</v>
      </c>
      <c r="L1208" s="48">
        <v>0</v>
      </c>
      <c r="M1208" s="48">
        <v>14810800.26</v>
      </c>
      <c r="N1208" s="48">
        <v>14810800.26</v>
      </c>
      <c r="O1208" s="48">
        <v>8897524.7400000002</v>
      </c>
      <c r="P1208" s="102">
        <f t="shared" si="38"/>
        <v>0.62470884214722044</v>
      </c>
      <c r="Q1208" s="71"/>
      <c r="R1208" s="71"/>
      <c r="S1208" s="72"/>
      <c r="T1208" s="72"/>
      <c r="U1208" s="72"/>
      <c r="V1208" s="72"/>
      <c r="W1208" s="72"/>
      <c r="X1208" s="73"/>
    </row>
    <row r="1209" spans="1:24" ht="14.4" x14ac:dyDescent="0.2">
      <c r="A1209" s="107" t="s">
        <v>715</v>
      </c>
      <c r="B1209" s="107" t="s">
        <v>716</v>
      </c>
      <c r="C1209" s="98" t="str">
        <f t="shared" si="37"/>
        <v>21375803 TEATRO NACIONAL</v>
      </c>
      <c r="D1209" s="49" t="s">
        <v>686</v>
      </c>
      <c r="E1209" s="49" t="s">
        <v>166</v>
      </c>
      <c r="F1209" s="49" t="s">
        <v>167</v>
      </c>
      <c r="G1209" s="48">
        <v>1643266540</v>
      </c>
      <c r="H1209" s="48">
        <v>1643266540</v>
      </c>
      <c r="I1209" s="48">
        <v>1266091447.6700001</v>
      </c>
      <c r="J1209" s="48">
        <v>0</v>
      </c>
      <c r="K1209" s="48">
        <v>0</v>
      </c>
      <c r="L1209" s="48">
        <v>0</v>
      </c>
      <c r="M1209" s="48">
        <v>758603712.70000005</v>
      </c>
      <c r="N1209" s="48">
        <v>756269900.74000001</v>
      </c>
      <c r="O1209" s="48">
        <v>884662827.29999995</v>
      </c>
      <c r="P1209" s="102">
        <f t="shared" si="38"/>
        <v>0.46164374082612308</v>
      </c>
      <c r="Q1209" s="71"/>
      <c r="R1209" s="71"/>
      <c r="S1209" s="72"/>
      <c r="T1209" s="72"/>
      <c r="U1209" s="72"/>
      <c r="V1209" s="72"/>
      <c r="W1209" s="72"/>
      <c r="X1209" s="73"/>
    </row>
    <row r="1210" spans="1:24" ht="14.4" x14ac:dyDescent="0.2">
      <c r="A1210" s="107" t="s">
        <v>715</v>
      </c>
      <c r="B1210" s="107" t="s">
        <v>716</v>
      </c>
      <c r="C1210" s="98" t="str">
        <f t="shared" si="37"/>
        <v>21375803 TEATRO NACIONAL</v>
      </c>
      <c r="D1210" s="49" t="s">
        <v>686</v>
      </c>
      <c r="E1210" s="49" t="s">
        <v>168</v>
      </c>
      <c r="F1210" s="49" t="s">
        <v>169</v>
      </c>
      <c r="G1210" s="48">
        <v>55450000</v>
      </c>
      <c r="H1210" s="48">
        <v>55450000</v>
      </c>
      <c r="I1210" s="48">
        <v>43220566.670000002</v>
      </c>
      <c r="J1210" s="48">
        <v>0</v>
      </c>
      <c r="K1210" s="48">
        <v>0</v>
      </c>
      <c r="L1210" s="48">
        <v>0</v>
      </c>
      <c r="M1210" s="48">
        <v>33615119.700000003</v>
      </c>
      <c r="N1210" s="48">
        <v>33533864.449999999</v>
      </c>
      <c r="O1210" s="48">
        <v>21834880.300000001</v>
      </c>
      <c r="P1210" s="102">
        <f t="shared" si="38"/>
        <v>0.60622398016230838</v>
      </c>
      <c r="Q1210" s="71"/>
      <c r="R1210" s="71"/>
      <c r="S1210" s="72"/>
      <c r="T1210" s="72"/>
      <c r="U1210" s="72"/>
      <c r="V1210" s="72"/>
      <c r="W1210" s="72"/>
      <c r="X1210" s="73"/>
    </row>
    <row r="1211" spans="1:24" ht="14.4" x14ac:dyDescent="0.2">
      <c r="A1211" s="107" t="s">
        <v>715</v>
      </c>
      <c r="B1211" s="107" t="s">
        <v>716</v>
      </c>
      <c r="C1211" s="98" t="str">
        <f t="shared" si="37"/>
        <v>21375803 TEATRO NACIONAL</v>
      </c>
      <c r="D1211" s="49" t="s">
        <v>686</v>
      </c>
      <c r="E1211" s="49" t="s">
        <v>170</v>
      </c>
      <c r="F1211" s="49" t="s">
        <v>171</v>
      </c>
      <c r="G1211" s="48">
        <v>54000000</v>
      </c>
      <c r="H1211" s="48">
        <v>54000000</v>
      </c>
      <c r="I1211" s="48">
        <v>41966400</v>
      </c>
      <c r="J1211" s="48">
        <v>0</v>
      </c>
      <c r="K1211" s="48">
        <v>0</v>
      </c>
      <c r="L1211" s="48">
        <v>0</v>
      </c>
      <c r="M1211" s="48">
        <v>32907679.199999999</v>
      </c>
      <c r="N1211" s="48">
        <v>32828510.800000001</v>
      </c>
      <c r="O1211" s="48">
        <v>21092320.800000001</v>
      </c>
      <c r="P1211" s="102">
        <f t="shared" si="38"/>
        <v>0.60940146666666661</v>
      </c>
      <c r="Q1211" s="71"/>
      <c r="R1211" s="71"/>
      <c r="S1211" s="72"/>
      <c r="T1211" s="72"/>
      <c r="U1211" s="72"/>
      <c r="V1211" s="72"/>
      <c r="W1211" s="72"/>
      <c r="X1211" s="73"/>
    </row>
    <row r="1212" spans="1:24" ht="14.4" x14ac:dyDescent="0.2">
      <c r="A1212" s="107" t="s">
        <v>715</v>
      </c>
      <c r="B1212" s="107" t="s">
        <v>716</v>
      </c>
      <c r="C1212" s="98" t="str">
        <f t="shared" si="37"/>
        <v>21375803 TEATRO NACIONAL</v>
      </c>
      <c r="D1212" s="49" t="s">
        <v>686</v>
      </c>
      <c r="E1212" s="49" t="s">
        <v>172</v>
      </c>
      <c r="F1212" s="49" t="s">
        <v>173</v>
      </c>
      <c r="G1212" s="48">
        <v>1450000</v>
      </c>
      <c r="H1212" s="48">
        <v>1450000</v>
      </c>
      <c r="I1212" s="48">
        <v>1254166.67</v>
      </c>
      <c r="J1212" s="48">
        <v>0</v>
      </c>
      <c r="K1212" s="48">
        <v>0</v>
      </c>
      <c r="L1212" s="48">
        <v>0</v>
      </c>
      <c r="M1212" s="48">
        <v>707440.5</v>
      </c>
      <c r="N1212" s="48">
        <v>705353.65</v>
      </c>
      <c r="O1212" s="48">
        <v>742559.5</v>
      </c>
      <c r="P1212" s="102">
        <f t="shared" si="38"/>
        <v>0.48788999999999999</v>
      </c>
      <c r="Q1212" s="71"/>
      <c r="R1212" s="71"/>
      <c r="S1212" s="72"/>
      <c r="T1212" s="72"/>
      <c r="U1212" s="72"/>
      <c r="V1212" s="72"/>
      <c r="W1212" s="72"/>
      <c r="X1212" s="73"/>
    </row>
    <row r="1213" spans="1:24" ht="14.4" x14ac:dyDescent="0.2">
      <c r="A1213" s="107" t="s">
        <v>715</v>
      </c>
      <c r="B1213" s="107" t="s">
        <v>716</v>
      </c>
      <c r="C1213" s="98" t="str">
        <f t="shared" si="37"/>
        <v>21375803 TEATRO NACIONAL</v>
      </c>
      <c r="D1213" s="49" t="s">
        <v>686</v>
      </c>
      <c r="E1213" s="49" t="s">
        <v>180</v>
      </c>
      <c r="F1213" s="49" t="s">
        <v>181</v>
      </c>
      <c r="G1213" s="48">
        <v>79722216</v>
      </c>
      <c r="H1213" s="48">
        <v>75222216</v>
      </c>
      <c r="I1213" s="48">
        <v>58541662</v>
      </c>
      <c r="J1213" s="48">
        <v>0</v>
      </c>
      <c r="K1213" s="48">
        <v>0</v>
      </c>
      <c r="L1213" s="48">
        <v>0</v>
      </c>
      <c r="M1213" s="48">
        <v>31629673.34</v>
      </c>
      <c r="N1213" s="48">
        <v>31618892.5</v>
      </c>
      <c r="O1213" s="48">
        <v>43592542.659999996</v>
      </c>
      <c r="P1213" s="102">
        <f t="shared" si="38"/>
        <v>0.42048313679033333</v>
      </c>
      <c r="Q1213" s="71"/>
      <c r="R1213" s="71"/>
      <c r="S1213" s="72"/>
      <c r="T1213" s="72"/>
      <c r="U1213" s="72"/>
      <c r="V1213" s="72"/>
      <c r="W1213" s="72"/>
      <c r="X1213" s="73"/>
    </row>
    <row r="1214" spans="1:24" ht="14.4" x14ac:dyDescent="0.2">
      <c r="A1214" s="107" t="s">
        <v>715</v>
      </c>
      <c r="B1214" s="107" t="s">
        <v>716</v>
      </c>
      <c r="C1214" s="98" t="str">
        <f t="shared" si="37"/>
        <v>21375803 TEATRO NACIONAL</v>
      </c>
      <c r="D1214" s="49" t="s">
        <v>686</v>
      </c>
      <c r="E1214" s="49" t="s">
        <v>182</v>
      </c>
      <c r="F1214" s="49" t="s">
        <v>183</v>
      </c>
      <c r="G1214" s="48">
        <v>4000000</v>
      </c>
      <c r="H1214" s="48">
        <v>4000000</v>
      </c>
      <c r="I1214" s="48">
        <v>4000000</v>
      </c>
      <c r="J1214" s="48">
        <v>0</v>
      </c>
      <c r="K1214" s="48">
        <v>0</v>
      </c>
      <c r="L1214" s="48">
        <v>0</v>
      </c>
      <c r="M1214" s="48">
        <v>2471341</v>
      </c>
      <c r="N1214" s="48">
        <v>2471341</v>
      </c>
      <c r="O1214" s="48">
        <v>1528659</v>
      </c>
      <c r="P1214" s="102">
        <f t="shared" si="38"/>
        <v>0.61783524999999995</v>
      </c>
      <c r="Q1214" s="71"/>
      <c r="R1214" s="71"/>
      <c r="S1214" s="72"/>
      <c r="T1214" s="72"/>
      <c r="U1214" s="72"/>
      <c r="V1214" s="72"/>
      <c r="W1214" s="72"/>
      <c r="X1214" s="73"/>
    </row>
    <row r="1215" spans="1:24" ht="14.4" x14ac:dyDescent="0.2">
      <c r="A1215" s="107" t="s">
        <v>715</v>
      </c>
      <c r="B1215" s="107" t="s">
        <v>716</v>
      </c>
      <c r="C1215" s="98" t="str">
        <f t="shared" si="37"/>
        <v>21375803 TEATRO NACIONAL</v>
      </c>
      <c r="D1215" s="49" t="s">
        <v>686</v>
      </c>
      <c r="E1215" s="49" t="s">
        <v>184</v>
      </c>
      <c r="F1215" s="49" t="s">
        <v>185</v>
      </c>
      <c r="G1215" s="48">
        <v>38000000</v>
      </c>
      <c r="H1215" s="48">
        <v>33500000</v>
      </c>
      <c r="I1215" s="48">
        <v>26250000</v>
      </c>
      <c r="J1215" s="48">
        <v>0</v>
      </c>
      <c r="K1215" s="48">
        <v>0</v>
      </c>
      <c r="L1215" s="48">
        <v>0</v>
      </c>
      <c r="M1215" s="48">
        <v>15915555</v>
      </c>
      <c r="N1215" s="48">
        <v>15915555</v>
      </c>
      <c r="O1215" s="48">
        <v>17584445</v>
      </c>
      <c r="P1215" s="102">
        <f t="shared" si="38"/>
        <v>0.47509119402985073</v>
      </c>
      <c r="Q1215" s="71"/>
      <c r="R1215" s="71"/>
      <c r="S1215" s="72"/>
      <c r="T1215" s="72"/>
      <c r="U1215" s="72"/>
      <c r="V1215" s="72"/>
      <c r="W1215" s="72"/>
      <c r="X1215" s="73"/>
    </row>
    <row r="1216" spans="1:24" ht="14.4" x14ac:dyDescent="0.2">
      <c r="A1216" s="107" t="s">
        <v>715</v>
      </c>
      <c r="B1216" s="107" t="s">
        <v>716</v>
      </c>
      <c r="C1216" s="98" t="str">
        <f t="shared" si="37"/>
        <v>21375803 TEATRO NACIONAL</v>
      </c>
      <c r="D1216" s="49" t="s">
        <v>686</v>
      </c>
      <c r="E1216" s="49" t="s">
        <v>188</v>
      </c>
      <c r="F1216" s="49" t="s">
        <v>189</v>
      </c>
      <c r="G1216" s="48">
        <v>28222216</v>
      </c>
      <c r="H1216" s="48">
        <v>28222216</v>
      </c>
      <c r="I1216" s="48">
        <v>21166662</v>
      </c>
      <c r="J1216" s="48">
        <v>0</v>
      </c>
      <c r="K1216" s="48">
        <v>0</v>
      </c>
      <c r="L1216" s="48">
        <v>0</v>
      </c>
      <c r="M1216" s="48">
        <v>9682375.4700000007</v>
      </c>
      <c r="N1216" s="48">
        <v>9671594.6300000008</v>
      </c>
      <c r="O1216" s="48">
        <v>18539840.530000001</v>
      </c>
      <c r="P1216" s="102">
        <f t="shared" si="38"/>
        <v>0.34307637181998751</v>
      </c>
      <c r="Q1216" s="71"/>
      <c r="R1216" s="71"/>
      <c r="S1216" s="72"/>
      <c r="T1216" s="72"/>
      <c r="U1216" s="72"/>
      <c r="V1216" s="72"/>
      <c r="W1216" s="72"/>
      <c r="X1216" s="73"/>
    </row>
    <row r="1217" spans="1:24" ht="14.4" x14ac:dyDescent="0.2">
      <c r="A1217" s="107" t="s">
        <v>715</v>
      </c>
      <c r="B1217" s="107" t="s">
        <v>716</v>
      </c>
      <c r="C1217" s="98" t="str">
        <f t="shared" si="37"/>
        <v>21375803 TEATRO NACIONAL</v>
      </c>
      <c r="D1217" s="49" t="s">
        <v>686</v>
      </c>
      <c r="E1217" s="49" t="s">
        <v>190</v>
      </c>
      <c r="F1217" s="49" t="s">
        <v>191</v>
      </c>
      <c r="G1217" s="48">
        <v>9500000</v>
      </c>
      <c r="H1217" s="48">
        <v>9500000</v>
      </c>
      <c r="I1217" s="48">
        <v>7125000</v>
      </c>
      <c r="J1217" s="48">
        <v>0</v>
      </c>
      <c r="K1217" s="48">
        <v>0</v>
      </c>
      <c r="L1217" s="48">
        <v>0</v>
      </c>
      <c r="M1217" s="48">
        <v>3560401.87</v>
      </c>
      <c r="N1217" s="48">
        <v>3560401.87</v>
      </c>
      <c r="O1217" s="48">
        <v>5939598.1299999999</v>
      </c>
      <c r="P1217" s="102">
        <f t="shared" si="38"/>
        <v>0.37477914421052633</v>
      </c>
      <c r="Q1217" s="71"/>
      <c r="R1217" s="71"/>
      <c r="S1217" s="72"/>
      <c r="T1217" s="72"/>
      <c r="U1217" s="72"/>
      <c r="V1217" s="72"/>
      <c r="W1217" s="72"/>
      <c r="X1217" s="73"/>
    </row>
    <row r="1218" spans="1:24" ht="14.4" x14ac:dyDescent="0.2">
      <c r="A1218" s="107" t="s">
        <v>715</v>
      </c>
      <c r="B1218" s="107" t="s">
        <v>716</v>
      </c>
      <c r="C1218" s="98" t="str">
        <f t="shared" si="37"/>
        <v>21375803 TEATRO NACIONAL</v>
      </c>
      <c r="D1218" s="49" t="s">
        <v>686</v>
      </c>
      <c r="E1218" s="49" t="s">
        <v>192</v>
      </c>
      <c r="F1218" s="49" t="s">
        <v>193</v>
      </c>
      <c r="G1218" s="48">
        <v>194867344</v>
      </c>
      <c r="H1218" s="48">
        <v>183367344</v>
      </c>
      <c r="I1218" s="48">
        <v>135577778</v>
      </c>
      <c r="J1218" s="48">
        <v>0</v>
      </c>
      <c r="K1218" s="48">
        <v>0</v>
      </c>
      <c r="L1218" s="48">
        <v>0</v>
      </c>
      <c r="M1218" s="48">
        <v>54091115.520000003</v>
      </c>
      <c r="N1218" s="48">
        <v>52939622.450000003</v>
      </c>
      <c r="O1218" s="48">
        <v>129276228.48</v>
      </c>
      <c r="P1218" s="102">
        <f t="shared" si="38"/>
        <v>0.29498772431365972</v>
      </c>
      <c r="Q1218" s="71"/>
      <c r="R1218" s="71"/>
      <c r="S1218" s="72"/>
      <c r="T1218" s="72"/>
      <c r="U1218" s="72"/>
      <c r="V1218" s="72"/>
      <c r="W1218" s="72"/>
      <c r="X1218" s="73"/>
    </row>
    <row r="1219" spans="1:24" ht="14.4" x14ac:dyDescent="0.2">
      <c r="A1219" s="107" t="s">
        <v>715</v>
      </c>
      <c r="B1219" s="107" t="s">
        <v>716</v>
      </c>
      <c r="C1219" s="98" t="str">
        <f t="shared" si="37"/>
        <v>21375803 TEATRO NACIONAL</v>
      </c>
      <c r="D1219" s="49" t="s">
        <v>686</v>
      </c>
      <c r="E1219" s="49" t="s">
        <v>194</v>
      </c>
      <c r="F1219" s="49" t="s">
        <v>195</v>
      </c>
      <c r="G1219" s="48">
        <v>300000</v>
      </c>
      <c r="H1219" s="48">
        <v>300000</v>
      </c>
      <c r="I1219" s="48">
        <v>225000</v>
      </c>
      <c r="J1219" s="48">
        <v>0</v>
      </c>
      <c r="K1219" s="48">
        <v>0</v>
      </c>
      <c r="L1219" s="48">
        <v>0</v>
      </c>
      <c r="M1219" s="48">
        <v>34284.199999999997</v>
      </c>
      <c r="N1219" s="48">
        <v>34284.199999999997</v>
      </c>
      <c r="O1219" s="48">
        <v>265715.8</v>
      </c>
      <c r="P1219" s="102">
        <f t="shared" si="38"/>
        <v>0.11428066666666666</v>
      </c>
      <c r="Q1219" s="71"/>
      <c r="R1219" s="71"/>
      <c r="S1219" s="72"/>
      <c r="T1219" s="72"/>
      <c r="U1219" s="72"/>
      <c r="V1219" s="72"/>
      <c r="W1219" s="72"/>
      <c r="X1219" s="73"/>
    </row>
    <row r="1220" spans="1:24" ht="14.4" x14ac:dyDescent="0.2">
      <c r="A1220" s="107" t="s">
        <v>715</v>
      </c>
      <c r="B1220" s="107" t="s">
        <v>716</v>
      </c>
      <c r="C1220" s="98" t="str">
        <f t="shared" si="37"/>
        <v>21375803 TEATRO NACIONAL</v>
      </c>
      <c r="D1220" s="49" t="s">
        <v>686</v>
      </c>
      <c r="E1220" s="49" t="s">
        <v>196</v>
      </c>
      <c r="F1220" s="49" t="s">
        <v>197</v>
      </c>
      <c r="G1220" s="48">
        <v>17000000</v>
      </c>
      <c r="H1220" s="48">
        <v>17000000</v>
      </c>
      <c r="I1220" s="48">
        <v>12750000</v>
      </c>
      <c r="J1220" s="48">
        <v>0</v>
      </c>
      <c r="K1220" s="48">
        <v>0</v>
      </c>
      <c r="L1220" s="48">
        <v>0</v>
      </c>
      <c r="M1220" s="48">
        <v>2454360</v>
      </c>
      <c r="N1220" s="48">
        <v>2440920</v>
      </c>
      <c r="O1220" s="48">
        <v>14545640</v>
      </c>
      <c r="P1220" s="102">
        <f t="shared" si="38"/>
        <v>0.14437411764705882</v>
      </c>
      <c r="Q1220" s="71"/>
      <c r="R1220" s="71"/>
      <c r="S1220" s="72"/>
      <c r="T1220" s="72"/>
      <c r="U1220" s="72"/>
      <c r="V1220" s="72"/>
      <c r="W1220" s="72"/>
      <c r="X1220" s="73"/>
    </row>
    <row r="1221" spans="1:24" ht="14.4" x14ac:dyDescent="0.2">
      <c r="A1221" s="107" t="s">
        <v>715</v>
      </c>
      <c r="B1221" s="107" t="s">
        <v>716</v>
      </c>
      <c r="C1221" s="98" t="str">
        <f t="shared" si="37"/>
        <v>21375803 TEATRO NACIONAL</v>
      </c>
      <c r="D1221" s="49" t="s">
        <v>686</v>
      </c>
      <c r="E1221" s="49" t="s">
        <v>198</v>
      </c>
      <c r="F1221" s="49" t="s">
        <v>199</v>
      </c>
      <c r="G1221" s="48">
        <v>6548150</v>
      </c>
      <c r="H1221" s="48">
        <v>6548150</v>
      </c>
      <c r="I1221" s="48">
        <v>4911112.5</v>
      </c>
      <c r="J1221" s="48">
        <v>0</v>
      </c>
      <c r="K1221" s="48">
        <v>0</v>
      </c>
      <c r="L1221" s="48">
        <v>0</v>
      </c>
      <c r="M1221" s="48">
        <v>1321877.79</v>
      </c>
      <c r="N1221" s="48">
        <v>1306470.6200000001</v>
      </c>
      <c r="O1221" s="48">
        <v>5226272.21</v>
      </c>
      <c r="P1221" s="102">
        <f t="shared" si="38"/>
        <v>0.20187041988958715</v>
      </c>
      <c r="Q1221" s="71"/>
      <c r="R1221" s="71"/>
      <c r="S1221" s="72"/>
      <c r="T1221" s="72"/>
      <c r="U1221" s="72"/>
      <c r="V1221" s="72"/>
      <c r="W1221" s="72"/>
      <c r="X1221" s="73"/>
    </row>
    <row r="1222" spans="1:24" ht="14.4" x14ac:dyDescent="0.2">
      <c r="A1222" s="107" t="s">
        <v>715</v>
      </c>
      <c r="B1222" s="107" t="s">
        <v>716</v>
      </c>
      <c r="C1222" s="98" t="str">
        <f t="shared" ref="C1222:C1285" si="39">+CONCATENATE(A1222," ",B1222)</f>
        <v>21375803 TEATRO NACIONAL</v>
      </c>
      <c r="D1222" s="49" t="s">
        <v>686</v>
      </c>
      <c r="E1222" s="49" t="s">
        <v>204</v>
      </c>
      <c r="F1222" s="49" t="s">
        <v>205</v>
      </c>
      <c r="G1222" s="48">
        <v>96000000</v>
      </c>
      <c r="H1222" s="48">
        <v>84500000</v>
      </c>
      <c r="I1222" s="48">
        <v>61427270</v>
      </c>
      <c r="J1222" s="48">
        <v>0</v>
      </c>
      <c r="K1222" s="48">
        <v>0</v>
      </c>
      <c r="L1222" s="48">
        <v>0</v>
      </c>
      <c r="M1222" s="48">
        <v>20105448.600000001</v>
      </c>
      <c r="N1222" s="48">
        <v>19110794.399999999</v>
      </c>
      <c r="O1222" s="48">
        <v>64394551.399999999</v>
      </c>
      <c r="P1222" s="102">
        <f t="shared" ref="P1222:P1285" si="40">+IFERROR(M1222/H1222,0)</f>
        <v>0.2379343029585799</v>
      </c>
      <c r="Q1222" s="71"/>
      <c r="R1222" s="71"/>
      <c r="S1222" s="72"/>
      <c r="T1222" s="72"/>
      <c r="U1222" s="72"/>
      <c r="V1222" s="72"/>
      <c r="W1222" s="72"/>
      <c r="X1222" s="73"/>
    </row>
    <row r="1223" spans="1:24" ht="14.4" x14ac:dyDescent="0.2">
      <c r="A1223" s="107" t="s">
        <v>715</v>
      </c>
      <c r="B1223" s="107" t="s">
        <v>716</v>
      </c>
      <c r="C1223" s="98" t="str">
        <f t="shared" si="39"/>
        <v>21375803 TEATRO NACIONAL</v>
      </c>
      <c r="D1223" s="49" t="s">
        <v>686</v>
      </c>
      <c r="E1223" s="49" t="s">
        <v>206</v>
      </c>
      <c r="F1223" s="49" t="s">
        <v>207</v>
      </c>
      <c r="G1223" s="48">
        <v>75019194</v>
      </c>
      <c r="H1223" s="48">
        <v>75019194</v>
      </c>
      <c r="I1223" s="48">
        <v>56264395.5</v>
      </c>
      <c r="J1223" s="48">
        <v>0</v>
      </c>
      <c r="K1223" s="48">
        <v>0</v>
      </c>
      <c r="L1223" s="48">
        <v>0</v>
      </c>
      <c r="M1223" s="48">
        <v>30175144.93</v>
      </c>
      <c r="N1223" s="48">
        <v>30047153.23</v>
      </c>
      <c r="O1223" s="48">
        <v>44844049.07</v>
      </c>
      <c r="P1223" s="102">
        <f t="shared" si="40"/>
        <v>0.40223232643635176</v>
      </c>
      <c r="Q1223" s="71"/>
      <c r="R1223" s="71"/>
      <c r="S1223" s="72"/>
      <c r="T1223" s="72"/>
      <c r="U1223" s="72"/>
      <c r="V1223" s="72"/>
      <c r="W1223" s="72"/>
      <c r="X1223" s="73"/>
    </row>
    <row r="1224" spans="1:24" ht="14.4" x14ac:dyDescent="0.2">
      <c r="A1224" s="107" t="s">
        <v>715</v>
      </c>
      <c r="B1224" s="107" t="s">
        <v>716</v>
      </c>
      <c r="C1224" s="98" t="str">
        <f t="shared" si="39"/>
        <v>21375803 TEATRO NACIONAL</v>
      </c>
      <c r="D1224" s="49" t="s">
        <v>686</v>
      </c>
      <c r="E1224" s="49" t="s">
        <v>208</v>
      </c>
      <c r="F1224" s="49" t="s">
        <v>209</v>
      </c>
      <c r="G1224" s="48">
        <v>1025851729</v>
      </c>
      <c r="H1224" s="48">
        <v>1041851729</v>
      </c>
      <c r="I1224" s="48">
        <v>821820002.75</v>
      </c>
      <c r="J1224" s="48">
        <v>0</v>
      </c>
      <c r="K1224" s="48">
        <v>0</v>
      </c>
      <c r="L1224" s="48">
        <v>0</v>
      </c>
      <c r="M1224" s="48">
        <v>543483645.24000001</v>
      </c>
      <c r="N1224" s="48">
        <v>542635330.73000002</v>
      </c>
      <c r="O1224" s="48">
        <v>498368083.75999999</v>
      </c>
      <c r="P1224" s="102">
        <f t="shared" si="40"/>
        <v>0.52165162288654221</v>
      </c>
      <c r="Q1224" s="71"/>
      <c r="R1224" s="71"/>
      <c r="S1224" s="72"/>
      <c r="T1224" s="72"/>
      <c r="U1224" s="72"/>
      <c r="V1224" s="72"/>
      <c r="W1224" s="72"/>
      <c r="X1224" s="73"/>
    </row>
    <row r="1225" spans="1:24" ht="14.4" x14ac:dyDescent="0.2">
      <c r="A1225" s="107" t="s">
        <v>715</v>
      </c>
      <c r="B1225" s="107" t="s">
        <v>716</v>
      </c>
      <c r="C1225" s="98" t="str">
        <f t="shared" si="39"/>
        <v>21375803 TEATRO NACIONAL</v>
      </c>
      <c r="D1225" s="49" t="s">
        <v>686</v>
      </c>
      <c r="E1225" s="49" t="s">
        <v>212</v>
      </c>
      <c r="F1225" s="49" t="s">
        <v>213</v>
      </c>
      <c r="G1225" s="48">
        <v>41668177</v>
      </c>
      <c r="H1225" s="48">
        <v>41668177</v>
      </c>
      <c r="I1225" s="48">
        <v>30251132.75</v>
      </c>
      <c r="J1225" s="48">
        <v>0</v>
      </c>
      <c r="K1225" s="48">
        <v>0</v>
      </c>
      <c r="L1225" s="48">
        <v>0</v>
      </c>
      <c r="M1225" s="48">
        <v>8613990</v>
      </c>
      <c r="N1225" s="48">
        <v>8613990</v>
      </c>
      <c r="O1225" s="48">
        <v>33054187</v>
      </c>
      <c r="P1225" s="102">
        <f t="shared" si="40"/>
        <v>0.20672826651379542</v>
      </c>
      <c r="Q1225" s="71"/>
      <c r="R1225" s="71"/>
      <c r="S1225" s="72"/>
      <c r="T1225" s="72"/>
      <c r="U1225" s="72"/>
      <c r="V1225" s="72"/>
      <c r="W1225" s="72"/>
      <c r="X1225" s="73"/>
    </row>
    <row r="1226" spans="1:24" ht="14.4" x14ac:dyDescent="0.2">
      <c r="A1226" s="107" t="s">
        <v>715</v>
      </c>
      <c r="B1226" s="107" t="s">
        <v>716</v>
      </c>
      <c r="C1226" s="98" t="str">
        <f t="shared" si="39"/>
        <v>21375803 TEATRO NACIONAL</v>
      </c>
      <c r="D1226" s="49" t="s">
        <v>686</v>
      </c>
      <c r="E1226" s="49" t="s">
        <v>214</v>
      </c>
      <c r="F1226" s="49" t="s">
        <v>215</v>
      </c>
      <c r="G1226" s="48">
        <v>28000000</v>
      </c>
      <c r="H1226" s="48">
        <v>28000000</v>
      </c>
      <c r="I1226" s="48">
        <v>21000000</v>
      </c>
      <c r="J1226" s="48">
        <v>0</v>
      </c>
      <c r="K1226" s="48">
        <v>0</v>
      </c>
      <c r="L1226" s="48">
        <v>0</v>
      </c>
      <c r="M1226" s="48">
        <v>98015.77</v>
      </c>
      <c r="N1226" s="48">
        <v>98015.77</v>
      </c>
      <c r="O1226" s="48">
        <v>27901984.23</v>
      </c>
      <c r="P1226" s="102">
        <f t="shared" si="40"/>
        <v>3.5005632142857145E-3</v>
      </c>
      <c r="Q1226" s="71"/>
      <c r="R1226" s="71"/>
      <c r="S1226" s="72"/>
      <c r="T1226" s="72"/>
      <c r="U1226" s="72"/>
      <c r="V1226" s="72"/>
      <c r="W1226" s="72"/>
      <c r="X1226" s="73"/>
    </row>
    <row r="1227" spans="1:24" ht="14.4" x14ac:dyDescent="0.2">
      <c r="A1227" s="107" t="s">
        <v>715</v>
      </c>
      <c r="B1227" s="107" t="s">
        <v>716</v>
      </c>
      <c r="C1227" s="98" t="str">
        <f t="shared" si="39"/>
        <v>21375803 TEATRO NACIONAL</v>
      </c>
      <c r="D1227" s="49" t="s">
        <v>686</v>
      </c>
      <c r="E1227" s="49" t="s">
        <v>216</v>
      </c>
      <c r="F1227" s="49" t="s">
        <v>217</v>
      </c>
      <c r="G1227" s="48">
        <v>7500000</v>
      </c>
      <c r="H1227" s="48">
        <v>7500000</v>
      </c>
      <c r="I1227" s="48">
        <v>5625000</v>
      </c>
      <c r="J1227" s="48">
        <v>0</v>
      </c>
      <c r="K1227" s="48">
        <v>0</v>
      </c>
      <c r="L1227" s="48">
        <v>0</v>
      </c>
      <c r="M1227" s="48">
        <v>0</v>
      </c>
      <c r="N1227" s="48">
        <v>0</v>
      </c>
      <c r="O1227" s="48">
        <v>7500000</v>
      </c>
      <c r="P1227" s="102">
        <f t="shared" si="40"/>
        <v>0</v>
      </c>
      <c r="Q1227" s="71"/>
      <c r="R1227" s="71"/>
      <c r="S1227" s="72"/>
      <c r="T1227" s="72"/>
      <c r="U1227" s="72"/>
      <c r="V1227" s="72"/>
      <c r="W1227" s="72"/>
      <c r="X1227" s="73"/>
    </row>
    <row r="1228" spans="1:24" ht="14.4" x14ac:dyDescent="0.2">
      <c r="A1228" s="107" t="s">
        <v>715</v>
      </c>
      <c r="B1228" s="107" t="s">
        <v>716</v>
      </c>
      <c r="C1228" s="98" t="str">
        <f t="shared" si="39"/>
        <v>21375803 TEATRO NACIONAL</v>
      </c>
      <c r="D1228" s="49" t="s">
        <v>686</v>
      </c>
      <c r="E1228" s="49" t="s">
        <v>218</v>
      </c>
      <c r="F1228" s="49" t="s">
        <v>219</v>
      </c>
      <c r="G1228" s="48">
        <v>48916000</v>
      </c>
      <c r="H1228" s="48">
        <v>48916000</v>
      </c>
      <c r="I1228" s="48">
        <v>36687000</v>
      </c>
      <c r="J1228" s="48">
        <v>0</v>
      </c>
      <c r="K1228" s="48">
        <v>0</v>
      </c>
      <c r="L1228" s="48">
        <v>0</v>
      </c>
      <c r="M1228" s="48">
        <v>0</v>
      </c>
      <c r="N1228" s="48">
        <v>0</v>
      </c>
      <c r="O1228" s="48">
        <v>48916000</v>
      </c>
      <c r="P1228" s="102">
        <f t="shared" si="40"/>
        <v>0</v>
      </c>
      <c r="Q1228" s="71"/>
      <c r="R1228" s="71"/>
      <c r="S1228" s="72"/>
      <c r="T1228" s="72"/>
      <c r="U1228" s="72"/>
      <c r="V1228" s="72"/>
      <c r="W1228" s="72"/>
      <c r="X1228" s="73"/>
    </row>
    <row r="1229" spans="1:24" ht="14.4" x14ac:dyDescent="0.2">
      <c r="A1229" s="107" t="s">
        <v>715</v>
      </c>
      <c r="B1229" s="107" t="s">
        <v>716</v>
      </c>
      <c r="C1229" s="98" t="str">
        <f t="shared" si="39"/>
        <v>21375803 TEATRO NACIONAL</v>
      </c>
      <c r="D1229" s="49" t="s">
        <v>686</v>
      </c>
      <c r="E1229" s="49" t="s">
        <v>220</v>
      </c>
      <c r="F1229" s="49" t="s">
        <v>221</v>
      </c>
      <c r="G1229" s="48">
        <v>196014000</v>
      </c>
      <c r="H1229" s="48">
        <v>196014000</v>
      </c>
      <c r="I1229" s="48">
        <v>147010500</v>
      </c>
      <c r="J1229" s="48">
        <v>0</v>
      </c>
      <c r="K1229" s="48">
        <v>0</v>
      </c>
      <c r="L1229" s="48">
        <v>0</v>
      </c>
      <c r="M1229" s="48">
        <v>95240937.75</v>
      </c>
      <c r="N1229" s="48">
        <v>95240937.75</v>
      </c>
      <c r="O1229" s="48">
        <v>100773062.25</v>
      </c>
      <c r="P1229" s="102">
        <f t="shared" si="40"/>
        <v>0.48588844546818083</v>
      </c>
      <c r="Q1229" s="71"/>
      <c r="R1229" s="71"/>
      <c r="S1229" s="72"/>
      <c r="T1229" s="72"/>
      <c r="U1229" s="72"/>
      <c r="V1229" s="72"/>
      <c r="W1229" s="72"/>
      <c r="X1229" s="73"/>
    </row>
    <row r="1230" spans="1:24" ht="14.4" x14ac:dyDescent="0.2">
      <c r="A1230" s="107" t="s">
        <v>715</v>
      </c>
      <c r="B1230" s="107" t="s">
        <v>716</v>
      </c>
      <c r="C1230" s="98" t="str">
        <f t="shared" si="39"/>
        <v>21375803 TEATRO NACIONAL</v>
      </c>
      <c r="D1230" s="49" t="s">
        <v>686</v>
      </c>
      <c r="E1230" s="49" t="s">
        <v>222</v>
      </c>
      <c r="F1230" s="49" t="s">
        <v>223</v>
      </c>
      <c r="G1230" s="48">
        <v>703753552</v>
      </c>
      <c r="H1230" s="48">
        <v>719753552</v>
      </c>
      <c r="I1230" s="48">
        <v>581246370</v>
      </c>
      <c r="J1230" s="48">
        <v>0</v>
      </c>
      <c r="K1230" s="48">
        <v>0</v>
      </c>
      <c r="L1230" s="48">
        <v>0</v>
      </c>
      <c r="M1230" s="48">
        <v>439530701.72000003</v>
      </c>
      <c r="N1230" s="48">
        <v>438682387.20999998</v>
      </c>
      <c r="O1230" s="48">
        <v>280222850.27999997</v>
      </c>
      <c r="P1230" s="102">
        <f t="shared" si="40"/>
        <v>0.61066833292960254</v>
      </c>
      <c r="Q1230" s="71"/>
      <c r="R1230" s="71"/>
      <c r="S1230" s="72"/>
      <c r="T1230" s="72"/>
      <c r="U1230" s="72"/>
      <c r="V1230" s="72"/>
      <c r="W1230" s="72"/>
      <c r="X1230" s="73"/>
    </row>
    <row r="1231" spans="1:24" ht="14.4" x14ac:dyDescent="0.2">
      <c r="A1231" s="107" t="s">
        <v>715</v>
      </c>
      <c r="B1231" s="107" t="s">
        <v>716</v>
      </c>
      <c r="C1231" s="98" t="str">
        <f t="shared" si="39"/>
        <v>21375803 TEATRO NACIONAL</v>
      </c>
      <c r="D1231" s="49" t="s">
        <v>686</v>
      </c>
      <c r="E1231" s="49" t="s">
        <v>224</v>
      </c>
      <c r="F1231" s="49" t="s">
        <v>225</v>
      </c>
      <c r="G1231" s="48">
        <v>8100000</v>
      </c>
      <c r="H1231" s="48">
        <v>8100000</v>
      </c>
      <c r="I1231" s="48">
        <v>6075000</v>
      </c>
      <c r="J1231" s="48">
        <v>0</v>
      </c>
      <c r="K1231" s="48">
        <v>0</v>
      </c>
      <c r="L1231" s="48">
        <v>0</v>
      </c>
      <c r="M1231" s="48">
        <v>4742752.08</v>
      </c>
      <c r="N1231" s="48">
        <v>4742752.08</v>
      </c>
      <c r="O1231" s="48">
        <v>3357247.92</v>
      </c>
      <c r="P1231" s="102">
        <f t="shared" si="40"/>
        <v>0.58552494814814815</v>
      </c>
      <c r="Q1231" s="71"/>
      <c r="R1231" s="71"/>
      <c r="S1231" s="72"/>
      <c r="T1231" s="72"/>
      <c r="U1231" s="72"/>
      <c r="V1231" s="72"/>
      <c r="W1231" s="72"/>
      <c r="X1231" s="73"/>
    </row>
    <row r="1232" spans="1:24" ht="14.4" x14ac:dyDescent="0.2">
      <c r="A1232" s="107" t="s">
        <v>715</v>
      </c>
      <c r="B1232" s="107" t="s">
        <v>716</v>
      </c>
      <c r="C1232" s="98" t="str">
        <f t="shared" si="39"/>
        <v>21375803 TEATRO NACIONAL</v>
      </c>
      <c r="D1232" s="49" t="s">
        <v>686</v>
      </c>
      <c r="E1232" s="49" t="s">
        <v>226</v>
      </c>
      <c r="F1232" s="49" t="s">
        <v>227</v>
      </c>
      <c r="G1232" s="48">
        <v>600000</v>
      </c>
      <c r="H1232" s="48">
        <v>600000</v>
      </c>
      <c r="I1232" s="48">
        <v>450000</v>
      </c>
      <c r="J1232" s="48">
        <v>0</v>
      </c>
      <c r="K1232" s="48">
        <v>0</v>
      </c>
      <c r="L1232" s="48">
        <v>0</v>
      </c>
      <c r="M1232" s="48">
        <v>320172.88</v>
      </c>
      <c r="N1232" s="48">
        <v>320172.88</v>
      </c>
      <c r="O1232" s="48">
        <v>279827.12</v>
      </c>
      <c r="P1232" s="102">
        <f t="shared" si="40"/>
        <v>0.53362146666666666</v>
      </c>
      <c r="Q1232" s="71"/>
      <c r="R1232" s="71"/>
      <c r="S1232" s="72"/>
      <c r="T1232" s="72"/>
      <c r="U1232" s="72"/>
      <c r="V1232" s="72"/>
      <c r="W1232" s="72"/>
      <c r="X1232" s="73"/>
    </row>
    <row r="1233" spans="1:24" ht="14.4" x14ac:dyDescent="0.2">
      <c r="A1233" s="107" t="s">
        <v>715</v>
      </c>
      <c r="B1233" s="107" t="s">
        <v>716</v>
      </c>
      <c r="C1233" s="98" t="str">
        <f t="shared" si="39"/>
        <v>21375803 TEATRO NACIONAL</v>
      </c>
      <c r="D1233" s="49" t="s">
        <v>686</v>
      </c>
      <c r="E1233" s="49" t="s">
        <v>228</v>
      </c>
      <c r="F1233" s="49" t="s">
        <v>229</v>
      </c>
      <c r="G1233" s="48">
        <v>7500000</v>
      </c>
      <c r="H1233" s="48">
        <v>7500000</v>
      </c>
      <c r="I1233" s="48">
        <v>5625000</v>
      </c>
      <c r="J1233" s="48">
        <v>0</v>
      </c>
      <c r="K1233" s="48">
        <v>0</v>
      </c>
      <c r="L1233" s="48">
        <v>0</v>
      </c>
      <c r="M1233" s="48">
        <v>4422579.2</v>
      </c>
      <c r="N1233" s="48">
        <v>4422579.2</v>
      </c>
      <c r="O1233" s="48">
        <v>3077420.8</v>
      </c>
      <c r="P1233" s="102">
        <f t="shared" si="40"/>
        <v>0.58967722666666667</v>
      </c>
      <c r="Q1233" s="71"/>
      <c r="R1233" s="71"/>
      <c r="S1233" s="72"/>
      <c r="T1233" s="72"/>
      <c r="U1233" s="72"/>
      <c r="V1233" s="72"/>
      <c r="W1233" s="72"/>
      <c r="X1233" s="73"/>
    </row>
    <row r="1234" spans="1:24" ht="14.4" x14ac:dyDescent="0.2">
      <c r="A1234" s="107" t="s">
        <v>715</v>
      </c>
      <c r="B1234" s="107" t="s">
        <v>716</v>
      </c>
      <c r="C1234" s="98" t="str">
        <f t="shared" si="39"/>
        <v>21375803 TEATRO NACIONAL</v>
      </c>
      <c r="D1234" s="49" t="s">
        <v>686</v>
      </c>
      <c r="E1234" s="49" t="s">
        <v>234</v>
      </c>
      <c r="F1234" s="49" t="s">
        <v>235</v>
      </c>
      <c r="G1234" s="48">
        <v>168000000</v>
      </c>
      <c r="H1234" s="48">
        <v>168000000</v>
      </c>
      <c r="I1234" s="48">
        <v>122550000</v>
      </c>
      <c r="J1234" s="48">
        <v>0</v>
      </c>
      <c r="K1234" s="48">
        <v>0</v>
      </c>
      <c r="L1234" s="48">
        <v>0</v>
      </c>
      <c r="M1234" s="48">
        <v>73400606.540000007</v>
      </c>
      <c r="N1234" s="48">
        <v>73227630.129999995</v>
      </c>
      <c r="O1234" s="48">
        <v>94599393.459999993</v>
      </c>
      <c r="P1234" s="102">
        <f t="shared" si="40"/>
        <v>0.43690837226190482</v>
      </c>
      <c r="Q1234" s="71"/>
      <c r="R1234" s="71"/>
      <c r="S1234" s="72"/>
      <c r="T1234" s="72"/>
      <c r="U1234" s="72"/>
      <c r="V1234" s="72"/>
      <c r="W1234" s="72"/>
      <c r="X1234" s="73"/>
    </row>
    <row r="1235" spans="1:24" ht="14.4" x14ac:dyDescent="0.2">
      <c r="A1235" s="107" t="s">
        <v>715</v>
      </c>
      <c r="B1235" s="107" t="s">
        <v>716</v>
      </c>
      <c r="C1235" s="98" t="str">
        <f t="shared" si="39"/>
        <v>21375803 TEATRO NACIONAL</v>
      </c>
      <c r="D1235" s="49" t="s">
        <v>686</v>
      </c>
      <c r="E1235" s="49" t="s">
        <v>236</v>
      </c>
      <c r="F1235" s="49" t="s">
        <v>237</v>
      </c>
      <c r="G1235" s="48">
        <v>168000000</v>
      </c>
      <c r="H1235" s="48">
        <v>168000000</v>
      </c>
      <c r="I1235" s="48">
        <v>122550000</v>
      </c>
      <c r="J1235" s="48">
        <v>0</v>
      </c>
      <c r="K1235" s="48">
        <v>0</v>
      </c>
      <c r="L1235" s="48">
        <v>0</v>
      </c>
      <c r="M1235" s="48">
        <v>73400606.540000007</v>
      </c>
      <c r="N1235" s="48">
        <v>73227630.129999995</v>
      </c>
      <c r="O1235" s="48">
        <v>94599393.459999993</v>
      </c>
      <c r="P1235" s="102">
        <f t="shared" si="40"/>
        <v>0.43690837226190482</v>
      </c>
      <c r="Q1235" s="71"/>
      <c r="R1235" s="71"/>
      <c r="S1235" s="72"/>
      <c r="T1235" s="72"/>
      <c r="U1235" s="72"/>
      <c r="V1235" s="72"/>
      <c r="W1235" s="72"/>
      <c r="X1235" s="73"/>
    </row>
    <row r="1236" spans="1:24" ht="14.4" x14ac:dyDescent="0.2">
      <c r="A1236" s="107" t="s">
        <v>715</v>
      </c>
      <c r="B1236" s="107" t="s">
        <v>716</v>
      </c>
      <c r="C1236" s="98" t="str">
        <f t="shared" si="39"/>
        <v>21375803 TEATRO NACIONAL</v>
      </c>
      <c r="D1236" s="49" t="s">
        <v>686</v>
      </c>
      <c r="E1236" s="49" t="s">
        <v>238</v>
      </c>
      <c r="F1236" s="49" t="s">
        <v>239</v>
      </c>
      <c r="G1236" s="48">
        <v>4900000</v>
      </c>
      <c r="H1236" s="48">
        <v>4900000</v>
      </c>
      <c r="I1236" s="48">
        <v>3675000</v>
      </c>
      <c r="J1236" s="48">
        <v>0</v>
      </c>
      <c r="K1236" s="48">
        <v>0</v>
      </c>
      <c r="L1236" s="48">
        <v>0</v>
      </c>
      <c r="M1236" s="48">
        <v>0</v>
      </c>
      <c r="N1236" s="48">
        <v>0</v>
      </c>
      <c r="O1236" s="48">
        <v>4900000</v>
      </c>
      <c r="P1236" s="102">
        <f t="shared" si="40"/>
        <v>0</v>
      </c>
      <c r="Q1236" s="71"/>
      <c r="R1236" s="71"/>
      <c r="S1236" s="72"/>
      <c r="T1236" s="72"/>
      <c r="U1236" s="72"/>
      <c r="V1236" s="72"/>
      <c r="W1236" s="72"/>
      <c r="X1236" s="73"/>
    </row>
    <row r="1237" spans="1:24" ht="14.4" x14ac:dyDescent="0.2">
      <c r="A1237" s="107" t="s">
        <v>715</v>
      </c>
      <c r="B1237" s="107" t="s">
        <v>716</v>
      </c>
      <c r="C1237" s="98" t="str">
        <f t="shared" si="39"/>
        <v>21375803 TEATRO NACIONAL</v>
      </c>
      <c r="D1237" s="49" t="s">
        <v>686</v>
      </c>
      <c r="E1237" s="49" t="s">
        <v>240</v>
      </c>
      <c r="F1237" s="49" t="s">
        <v>241</v>
      </c>
      <c r="G1237" s="48">
        <v>2900000</v>
      </c>
      <c r="H1237" s="48">
        <v>2900000</v>
      </c>
      <c r="I1237" s="48">
        <v>2175000</v>
      </c>
      <c r="J1237" s="48">
        <v>0</v>
      </c>
      <c r="K1237" s="48">
        <v>0</v>
      </c>
      <c r="L1237" s="48">
        <v>0</v>
      </c>
      <c r="M1237" s="48">
        <v>0</v>
      </c>
      <c r="N1237" s="48">
        <v>0</v>
      </c>
      <c r="O1237" s="48">
        <v>2900000</v>
      </c>
      <c r="P1237" s="102">
        <f t="shared" si="40"/>
        <v>0</v>
      </c>
      <c r="Q1237" s="71"/>
      <c r="R1237" s="71"/>
      <c r="S1237" s="72"/>
      <c r="T1237" s="72"/>
      <c r="U1237" s="72"/>
      <c r="V1237" s="72"/>
      <c r="W1237" s="72"/>
      <c r="X1237" s="73"/>
    </row>
    <row r="1238" spans="1:24" ht="14.4" x14ac:dyDescent="0.2">
      <c r="A1238" s="107" t="s">
        <v>715</v>
      </c>
      <c r="B1238" s="107" t="s">
        <v>716</v>
      </c>
      <c r="C1238" s="98" t="str">
        <f t="shared" si="39"/>
        <v>21375803 TEATRO NACIONAL</v>
      </c>
      <c r="D1238" s="49" t="s">
        <v>686</v>
      </c>
      <c r="E1238" s="49" t="s">
        <v>242</v>
      </c>
      <c r="F1238" s="49" t="s">
        <v>243</v>
      </c>
      <c r="G1238" s="48">
        <v>2000000</v>
      </c>
      <c r="H1238" s="48">
        <v>2000000</v>
      </c>
      <c r="I1238" s="48">
        <v>1500000</v>
      </c>
      <c r="J1238" s="48">
        <v>0</v>
      </c>
      <c r="K1238" s="48">
        <v>0</v>
      </c>
      <c r="L1238" s="48">
        <v>0</v>
      </c>
      <c r="M1238" s="48">
        <v>0</v>
      </c>
      <c r="N1238" s="48">
        <v>0</v>
      </c>
      <c r="O1238" s="48">
        <v>2000000</v>
      </c>
      <c r="P1238" s="102">
        <f t="shared" si="40"/>
        <v>0</v>
      </c>
      <c r="Q1238" s="71"/>
      <c r="R1238" s="71"/>
      <c r="S1238" s="72"/>
      <c r="T1238" s="72"/>
      <c r="U1238" s="72"/>
      <c r="V1238" s="72"/>
      <c r="W1238" s="72"/>
      <c r="X1238" s="73"/>
    </row>
    <row r="1239" spans="1:24" ht="14.4" x14ac:dyDescent="0.2">
      <c r="A1239" s="107" t="s">
        <v>715</v>
      </c>
      <c r="B1239" s="107" t="s">
        <v>716</v>
      </c>
      <c r="C1239" s="98" t="str">
        <f t="shared" si="39"/>
        <v>21375803 TEATRO NACIONAL</v>
      </c>
      <c r="D1239" s="49" t="s">
        <v>686</v>
      </c>
      <c r="E1239" s="49" t="s">
        <v>246</v>
      </c>
      <c r="F1239" s="49" t="s">
        <v>247</v>
      </c>
      <c r="G1239" s="48">
        <v>106375251</v>
      </c>
      <c r="H1239" s="48">
        <v>106375251</v>
      </c>
      <c r="I1239" s="48">
        <v>74631438.25</v>
      </c>
      <c r="J1239" s="48">
        <v>0</v>
      </c>
      <c r="K1239" s="48">
        <v>0</v>
      </c>
      <c r="L1239" s="48">
        <v>0</v>
      </c>
      <c r="M1239" s="48">
        <v>17640800.280000001</v>
      </c>
      <c r="N1239" s="48">
        <v>17571808.399999999</v>
      </c>
      <c r="O1239" s="48">
        <v>88734450.719999999</v>
      </c>
      <c r="P1239" s="102">
        <f t="shared" si="40"/>
        <v>0.16583556902723548</v>
      </c>
      <c r="Q1239" s="71"/>
      <c r="R1239" s="71"/>
      <c r="S1239" s="72"/>
      <c r="T1239" s="72"/>
      <c r="U1239" s="72"/>
      <c r="V1239" s="72"/>
      <c r="W1239" s="72"/>
      <c r="X1239" s="73"/>
    </row>
    <row r="1240" spans="1:24" ht="14.4" x14ac:dyDescent="0.2">
      <c r="A1240" s="107" t="s">
        <v>715</v>
      </c>
      <c r="B1240" s="107" t="s">
        <v>716</v>
      </c>
      <c r="C1240" s="98" t="str">
        <f t="shared" si="39"/>
        <v>21375803 TEATRO NACIONAL</v>
      </c>
      <c r="D1240" s="49" t="s">
        <v>686</v>
      </c>
      <c r="E1240" s="49" t="s">
        <v>248</v>
      </c>
      <c r="F1240" s="49" t="s">
        <v>249</v>
      </c>
      <c r="G1240" s="48">
        <v>28496400</v>
      </c>
      <c r="H1240" s="48">
        <v>28496400</v>
      </c>
      <c r="I1240" s="48">
        <v>21372300</v>
      </c>
      <c r="J1240" s="48">
        <v>0</v>
      </c>
      <c r="K1240" s="48">
        <v>0</v>
      </c>
      <c r="L1240" s="48">
        <v>0</v>
      </c>
      <c r="M1240" s="48">
        <v>1549116.93</v>
      </c>
      <c r="N1240" s="48">
        <v>1542807</v>
      </c>
      <c r="O1240" s="48">
        <v>26947283.07</v>
      </c>
      <c r="P1240" s="102">
        <f t="shared" si="40"/>
        <v>5.436184675959068E-2</v>
      </c>
      <c r="Q1240" s="71"/>
      <c r="R1240" s="71"/>
      <c r="S1240" s="72"/>
      <c r="T1240" s="72"/>
      <c r="U1240" s="72"/>
      <c r="V1240" s="72"/>
      <c r="W1240" s="72"/>
      <c r="X1240" s="73"/>
    </row>
    <row r="1241" spans="1:24" ht="14.4" x14ac:dyDescent="0.2">
      <c r="A1241" s="107" t="s">
        <v>715</v>
      </c>
      <c r="B1241" s="107" t="s">
        <v>716</v>
      </c>
      <c r="C1241" s="98" t="str">
        <f t="shared" si="39"/>
        <v>21375803 TEATRO NACIONAL</v>
      </c>
      <c r="D1241" s="49" t="s">
        <v>686</v>
      </c>
      <c r="E1241" s="49" t="s">
        <v>252</v>
      </c>
      <c r="F1241" s="49" t="s">
        <v>253</v>
      </c>
      <c r="G1241" s="48">
        <v>9060000</v>
      </c>
      <c r="H1241" s="48">
        <v>9060000</v>
      </c>
      <c r="I1241" s="48">
        <v>4870000</v>
      </c>
      <c r="J1241" s="48">
        <v>0</v>
      </c>
      <c r="K1241" s="48">
        <v>0</v>
      </c>
      <c r="L1241" s="48">
        <v>0</v>
      </c>
      <c r="M1241" s="48">
        <v>2445428.58</v>
      </c>
      <c r="N1241" s="48">
        <v>2428282.34</v>
      </c>
      <c r="O1241" s="48">
        <v>6614571.4199999999</v>
      </c>
      <c r="P1241" s="102">
        <f t="shared" si="40"/>
        <v>0.26991485430463574</v>
      </c>
      <c r="Q1241" s="71"/>
      <c r="R1241" s="71"/>
      <c r="S1241" s="72"/>
      <c r="T1241" s="72"/>
      <c r="U1241" s="72"/>
      <c r="V1241" s="72"/>
      <c r="W1241" s="72"/>
      <c r="X1241" s="73"/>
    </row>
    <row r="1242" spans="1:24" ht="14.4" x14ac:dyDescent="0.2">
      <c r="A1242" s="107" t="s">
        <v>715</v>
      </c>
      <c r="B1242" s="107" t="s">
        <v>716</v>
      </c>
      <c r="C1242" s="98" t="str">
        <f t="shared" si="39"/>
        <v>21375803 TEATRO NACIONAL</v>
      </c>
      <c r="D1242" s="49" t="s">
        <v>686</v>
      </c>
      <c r="E1242" s="49" t="s">
        <v>254</v>
      </c>
      <c r="F1242" s="49" t="s">
        <v>255</v>
      </c>
      <c r="G1242" s="48">
        <v>8000000</v>
      </c>
      <c r="H1242" s="48">
        <v>8000000</v>
      </c>
      <c r="I1242" s="48">
        <v>4000000</v>
      </c>
      <c r="J1242" s="48">
        <v>0</v>
      </c>
      <c r="K1242" s="48">
        <v>0</v>
      </c>
      <c r="L1242" s="48">
        <v>0</v>
      </c>
      <c r="M1242" s="48">
        <v>910966.45</v>
      </c>
      <c r="N1242" s="48">
        <v>910966.45</v>
      </c>
      <c r="O1242" s="48">
        <v>7089033.5499999998</v>
      </c>
      <c r="P1242" s="102">
        <f t="shared" si="40"/>
        <v>0.11387080625</v>
      </c>
      <c r="Q1242" s="71"/>
      <c r="R1242" s="71"/>
      <c r="S1242" s="72"/>
      <c r="T1242" s="72"/>
      <c r="U1242" s="72"/>
      <c r="V1242" s="72"/>
      <c r="W1242" s="72"/>
      <c r="X1242" s="73"/>
    </row>
    <row r="1243" spans="1:24" ht="14.4" x14ac:dyDescent="0.2">
      <c r="A1243" s="107" t="s">
        <v>715</v>
      </c>
      <c r="B1243" s="107" t="s">
        <v>716</v>
      </c>
      <c r="C1243" s="98" t="str">
        <f t="shared" si="39"/>
        <v>21375803 TEATRO NACIONAL</v>
      </c>
      <c r="D1243" s="49" t="s">
        <v>686</v>
      </c>
      <c r="E1243" s="49" t="s">
        <v>256</v>
      </c>
      <c r="F1243" s="49" t="s">
        <v>257</v>
      </c>
      <c r="G1243" s="48">
        <v>20799180</v>
      </c>
      <c r="H1243" s="48">
        <v>20799180</v>
      </c>
      <c r="I1243" s="48">
        <v>14874385</v>
      </c>
      <c r="J1243" s="48">
        <v>0</v>
      </c>
      <c r="K1243" s="48">
        <v>0</v>
      </c>
      <c r="L1243" s="48">
        <v>0</v>
      </c>
      <c r="M1243" s="48">
        <v>0</v>
      </c>
      <c r="N1243" s="48">
        <v>0</v>
      </c>
      <c r="O1243" s="48">
        <v>20799180</v>
      </c>
      <c r="P1243" s="102">
        <f t="shared" si="40"/>
        <v>0</v>
      </c>
      <c r="Q1243" s="71"/>
      <c r="R1243" s="71"/>
      <c r="S1243" s="72"/>
      <c r="T1243" s="72"/>
      <c r="U1243" s="72"/>
      <c r="V1243" s="72"/>
      <c r="W1243" s="72"/>
      <c r="X1243" s="73"/>
    </row>
    <row r="1244" spans="1:24" ht="14.4" x14ac:dyDescent="0.2">
      <c r="A1244" s="107" t="s">
        <v>715</v>
      </c>
      <c r="B1244" s="107" t="s">
        <v>716</v>
      </c>
      <c r="C1244" s="98" t="str">
        <f t="shared" si="39"/>
        <v>21375803 TEATRO NACIONAL</v>
      </c>
      <c r="D1244" s="49" t="s">
        <v>686</v>
      </c>
      <c r="E1244" s="49" t="s">
        <v>258</v>
      </c>
      <c r="F1244" s="49" t="s">
        <v>259</v>
      </c>
      <c r="G1244" s="48">
        <v>13068690</v>
      </c>
      <c r="H1244" s="48">
        <v>13068690</v>
      </c>
      <c r="I1244" s="48">
        <v>9301517.5</v>
      </c>
      <c r="J1244" s="48">
        <v>0</v>
      </c>
      <c r="K1244" s="48">
        <v>0</v>
      </c>
      <c r="L1244" s="48">
        <v>0</v>
      </c>
      <c r="M1244" s="48">
        <v>1762069.1</v>
      </c>
      <c r="N1244" s="48">
        <v>1755820.29</v>
      </c>
      <c r="O1244" s="48">
        <v>11306620.9</v>
      </c>
      <c r="P1244" s="102">
        <f t="shared" si="40"/>
        <v>0.1348313488192007</v>
      </c>
      <c r="Q1244" s="71"/>
      <c r="R1244" s="71"/>
      <c r="S1244" s="72"/>
      <c r="T1244" s="72"/>
      <c r="U1244" s="72"/>
      <c r="V1244" s="72"/>
      <c r="W1244" s="72"/>
      <c r="X1244" s="73"/>
    </row>
    <row r="1245" spans="1:24" ht="14.4" x14ac:dyDescent="0.2">
      <c r="A1245" s="107" t="s">
        <v>715</v>
      </c>
      <c r="B1245" s="107" t="s">
        <v>716</v>
      </c>
      <c r="C1245" s="98" t="str">
        <f t="shared" si="39"/>
        <v>21375803 TEATRO NACIONAL</v>
      </c>
      <c r="D1245" s="49" t="s">
        <v>686</v>
      </c>
      <c r="E1245" s="49" t="s">
        <v>260</v>
      </c>
      <c r="F1245" s="49" t="s">
        <v>261</v>
      </c>
      <c r="G1245" s="48">
        <v>8550981</v>
      </c>
      <c r="H1245" s="48">
        <v>8550981</v>
      </c>
      <c r="I1245" s="48">
        <v>6413235.75</v>
      </c>
      <c r="J1245" s="48">
        <v>0</v>
      </c>
      <c r="K1245" s="48">
        <v>0</v>
      </c>
      <c r="L1245" s="48">
        <v>0</v>
      </c>
      <c r="M1245" s="48">
        <v>2390443.08</v>
      </c>
      <c r="N1245" s="48">
        <v>2351156.1800000002</v>
      </c>
      <c r="O1245" s="48">
        <v>6160537.9199999999</v>
      </c>
      <c r="P1245" s="102">
        <f t="shared" si="40"/>
        <v>0.27955191106143262</v>
      </c>
      <c r="Q1245" s="71"/>
      <c r="R1245" s="71"/>
      <c r="S1245" s="72"/>
      <c r="T1245" s="72"/>
      <c r="U1245" s="72"/>
      <c r="V1245" s="72"/>
      <c r="W1245" s="72"/>
      <c r="X1245" s="73"/>
    </row>
    <row r="1246" spans="1:24" ht="14.4" x14ac:dyDescent="0.2">
      <c r="A1246" s="107" t="s">
        <v>715</v>
      </c>
      <c r="B1246" s="107" t="s">
        <v>716</v>
      </c>
      <c r="C1246" s="98" t="str">
        <f t="shared" si="39"/>
        <v>21375803 TEATRO NACIONAL</v>
      </c>
      <c r="D1246" s="49" t="s">
        <v>686</v>
      </c>
      <c r="E1246" s="49" t="s">
        <v>262</v>
      </c>
      <c r="F1246" s="49" t="s">
        <v>263</v>
      </c>
      <c r="G1246" s="48">
        <v>18400000</v>
      </c>
      <c r="H1246" s="48">
        <v>18400000</v>
      </c>
      <c r="I1246" s="48">
        <v>13800000</v>
      </c>
      <c r="J1246" s="48">
        <v>0</v>
      </c>
      <c r="K1246" s="48">
        <v>0</v>
      </c>
      <c r="L1246" s="48">
        <v>0</v>
      </c>
      <c r="M1246" s="48">
        <v>8582776.1400000006</v>
      </c>
      <c r="N1246" s="48">
        <v>8582776.1400000006</v>
      </c>
      <c r="O1246" s="48">
        <v>9817223.8599999994</v>
      </c>
      <c r="P1246" s="102">
        <f t="shared" si="40"/>
        <v>0.46645522500000003</v>
      </c>
      <c r="Q1246" s="71"/>
      <c r="R1246" s="71"/>
      <c r="S1246" s="72"/>
      <c r="T1246" s="72"/>
      <c r="U1246" s="72"/>
      <c r="V1246" s="72"/>
      <c r="W1246" s="72"/>
      <c r="X1246" s="73"/>
    </row>
    <row r="1247" spans="1:24" ht="14.4" x14ac:dyDescent="0.2">
      <c r="A1247" s="107" t="s">
        <v>715</v>
      </c>
      <c r="B1247" s="107" t="s">
        <v>716</v>
      </c>
      <c r="C1247" s="98" t="str">
        <f t="shared" si="39"/>
        <v>21375803 TEATRO NACIONAL</v>
      </c>
      <c r="D1247" s="49" t="s">
        <v>686</v>
      </c>
      <c r="E1247" s="49" t="s">
        <v>278</v>
      </c>
      <c r="F1247" s="49" t="s">
        <v>279</v>
      </c>
      <c r="G1247" s="48">
        <v>140915053</v>
      </c>
      <c r="H1247" s="48">
        <v>140915053</v>
      </c>
      <c r="I1247" s="48">
        <v>104038821.25</v>
      </c>
      <c r="J1247" s="48">
        <v>0</v>
      </c>
      <c r="K1247" s="48">
        <v>0</v>
      </c>
      <c r="L1247" s="48">
        <v>0</v>
      </c>
      <c r="M1247" s="48">
        <v>22125159.449999999</v>
      </c>
      <c r="N1247" s="48">
        <v>21404556.510000002</v>
      </c>
      <c r="O1247" s="48">
        <v>118789893.55</v>
      </c>
      <c r="P1247" s="102">
        <f t="shared" si="40"/>
        <v>0.15701061724044485</v>
      </c>
      <c r="Q1247" s="71"/>
      <c r="R1247" s="71"/>
      <c r="S1247" s="72"/>
      <c r="T1247" s="72"/>
      <c r="U1247" s="72"/>
      <c r="V1247" s="72"/>
      <c r="W1247" s="72"/>
      <c r="X1247" s="73"/>
    </row>
    <row r="1248" spans="1:24" ht="14.4" x14ac:dyDescent="0.2">
      <c r="A1248" s="107" t="s">
        <v>715</v>
      </c>
      <c r="B1248" s="107" t="s">
        <v>716</v>
      </c>
      <c r="C1248" s="98" t="str">
        <f t="shared" si="39"/>
        <v>21375803 TEATRO NACIONAL</v>
      </c>
      <c r="D1248" s="49" t="s">
        <v>686</v>
      </c>
      <c r="E1248" s="49" t="s">
        <v>280</v>
      </c>
      <c r="F1248" s="49" t="s">
        <v>281</v>
      </c>
      <c r="G1248" s="48">
        <v>36039874</v>
      </c>
      <c r="H1248" s="48">
        <v>23450000</v>
      </c>
      <c r="I1248" s="48">
        <v>20637500</v>
      </c>
      <c r="J1248" s="48">
        <v>0</v>
      </c>
      <c r="K1248" s="48">
        <v>0</v>
      </c>
      <c r="L1248" s="48">
        <v>0</v>
      </c>
      <c r="M1248" s="48">
        <v>3477614.84</v>
      </c>
      <c r="N1248" s="48">
        <v>3211508.52</v>
      </c>
      <c r="O1248" s="48">
        <v>19972385.16</v>
      </c>
      <c r="P1248" s="102">
        <f t="shared" si="40"/>
        <v>0.14829914029850746</v>
      </c>
      <c r="Q1248" s="71"/>
      <c r="R1248" s="71"/>
      <c r="S1248" s="72"/>
      <c r="T1248" s="72"/>
      <c r="U1248" s="72"/>
      <c r="V1248" s="72"/>
      <c r="W1248" s="72"/>
      <c r="X1248" s="73"/>
    </row>
    <row r="1249" spans="1:24" ht="14.4" x14ac:dyDescent="0.2">
      <c r="A1249" s="107" t="s">
        <v>715</v>
      </c>
      <c r="B1249" s="107" t="s">
        <v>716</v>
      </c>
      <c r="C1249" s="98" t="str">
        <f t="shared" si="39"/>
        <v>21375803 TEATRO NACIONAL</v>
      </c>
      <c r="D1249" s="49" t="s">
        <v>686</v>
      </c>
      <c r="E1249" s="49" t="s">
        <v>282</v>
      </c>
      <c r="F1249" s="49" t="s">
        <v>283</v>
      </c>
      <c r="G1249" s="48">
        <v>3750000</v>
      </c>
      <c r="H1249" s="48">
        <v>3750000</v>
      </c>
      <c r="I1249" s="48">
        <v>2812500</v>
      </c>
      <c r="J1249" s="48">
        <v>0</v>
      </c>
      <c r="K1249" s="48">
        <v>0</v>
      </c>
      <c r="L1249" s="48">
        <v>0</v>
      </c>
      <c r="M1249" s="48">
        <v>1058159.28</v>
      </c>
      <c r="N1249" s="48">
        <v>1058159.28</v>
      </c>
      <c r="O1249" s="48">
        <v>2691840.72</v>
      </c>
      <c r="P1249" s="102">
        <f t="shared" si="40"/>
        <v>0.28217580800000003</v>
      </c>
      <c r="Q1249" s="71"/>
      <c r="R1249" s="71"/>
      <c r="S1249" s="72"/>
      <c r="T1249" s="72"/>
      <c r="U1249" s="72"/>
      <c r="V1249" s="72"/>
      <c r="W1249" s="72"/>
      <c r="X1249" s="73"/>
    </row>
    <row r="1250" spans="1:24" ht="14.4" x14ac:dyDescent="0.2">
      <c r="A1250" s="107" t="s">
        <v>715</v>
      </c>
      <c r="B1250" s="107" t="s">
        <v>716</v>
      </c>
      <c r="C1250" s="98" t="str">
        <f t="shared" si="39"/>
        <v>21375803 TEATRO NACIONAL</v>
      </c>
      <c r="D1250" s="49" t="s">
        <v>686</v>
      </c>
      <c r="E1250" s="49" t="s">
        <v>286</v>
      </c>
      <c r="F1250" s="49" t="s">
        <v>287</v>
      </c>
      <c r="G1250" s="48">
        <v>24789874</v>
      </c>
      <c r="H1250" s="48">
        <v>12200000</v>
      </c>
      <c r="I1250" s="48">
        <v>12200000</v>
      </c>
      <c r="J1250" s="48">
        <v>0</v>
      </c>
      <c r="K1250" s="48">
        <v>0</v>
      </c>
      <c r="L1250" s="48">
        <v>0</v>
      </c>
      <c r="M1250" s="48">
        <v>1026661.5</v>
      </c>
      <c r="N1250" s="48">
        <v>1026661.5</v>
      </c>
      <c r="O1250" s="48">
        <v>11173338.5</v>
      </c>
      <c r="P1250" s="102">
        <f t="shared" si="40"/>
        <v>8.4152581967213119E-2</v>
      </c>
      <c r="Q1250" s="71"/>
      <c r="R1250" s="71"/>
      <c r="S1250" s="72"/>
      <c r="T1250" s="72"/>
      <c r="U1250" s="72"/>
      <c r="V1250" s="72"/>
      <c r="W1250" s="72"/>
      <c r="X1250" s="73"/>
    </row>
    <row r="1251" spans="1:24" ht="14.4" x14ac:dyDescent="0.2">
      <c r="A1251" s="107" t="s">
        <v>715</v>
      </c>
      <c r="B1251" s="107" t="s">
        <v>716</v>
      </c>
      <c r="C1251" s="98" t="str">
        <f t="shared" si="39"/>
        <v>21375803 TEATRO NACIONAL</v>
      </c>
      <c r="D1251" s="49" t="s">
        <v>686</v>
      </c>
      <c r="E1251" s="49" t="s">
        <v>288</v>
      </c>
      <c r="F1251" s="49" t="s">
        <v>289</v>
      </c>
      <c r="G1251" s="48">
        <v>7500000</v>
      </c>
      <c r="H1251" s="48">
        <v>7500000</v>
      </c>
      <c r="I1251" s="48">
        <v>5625000</v>
      </c>
      <c r="J1251" s="48">
        <v>0</v>
      </c>
      <c r="K1251" s="48">
        <v>0</v>
      </c>
      <c r="L1251" s="48">
        <v>0</v>
      </c>
      <c r="M1251" s="48">
        <v>1392794.06</v>
      </c>
      <c r="N1251" s="48">
        <v>1126687.74</v>
      </c>
      <c r="O1251" s="48">
        <v>6107205.9400000004</v>
      </c>
      <c r="P1251" s="102">
        <f t="shared" si="40"/>
        <v>0.18570587466666669</v>
      </c>
      <c r="Q1251" s="71"/>
      <c r="R1251" s="71"/>
      <c r="S1251" s="72"/>
      <c r="T1251" s="72"/>
      <c r="U1251" s="72"/>
      <c r="V1251" s="72"/>
      <c r="W1251" s="72"/>
      <c r="X1251" s="73"/>
    </row>
    <row r="1252" spans="1:24" ht="14.4" x14ac:dyDescent="0.2">
      <c r="A1252" s="107" t="s">
        <v>715</v>
      </c>
      <c r="B1252" s="107" t="s">
        <v>716</v>
      </c>
      <c r="C1252" s="98" t="str">
        <f t="shared" si="39"/>
        <v>21375803 TEATRO NACIONAL</v>
      </c>
      <c r="D1252" s="49" t="s">
        <v>686</v>
      </c>
      <c r="E1252" s="49" t="s">
        <v>290</v>
      </c>
      <c r="F1252" s="49" t="s">
        <v>291</v>
      </c>
      <c r="G1252" s="48">
        <v>800000</v>
      </c>
      <c r="H1252" s="48">
        <v>800000</v>
      </c>
      <c r="I1252" s="48">
        <v>800000</v>
      </c>
      <c r="J1252" s="48">
        <v>0</v>
      </c>
      <c r="K1252" s="48">
        <v>0</v>
      </c>
      <c r="L1252" s="48">
        <v>0</v>
      </c>
      <c r="M1252" s="48">
        <v>743638.08</v>
      </c>
      <c r="N1252" s="48">
        <v>743638.08</v>
      </c>
      <c r="O1252" s="48">
        <v>56361.919999999998</v>
      </c>
      <c r="P1252" s="102">
        <f t="shared" si="40"/>
        <v>0.92954759999999992</v>
      </c>
      <c r="Q1252" s="71"/>
      <c r="R1252" s="71"/>
      <c r="S1252" s="72"/>
      <c r="T1252" s="72"/>
      <c r="U1252" s="72"/>
      <c r="V1252" s="72"/>
      <c r="W1252" s="72"/>
      <c r="X1252" s="73"/>
    </row>
    <row r="1253" spans="1:24" ht="14.4" x14ac:dyDescent="0.2">
      <c r="A1253" s="107" t="s">
        <v>715</v>
      </c>
      <c r="B1253" s="107" t="s">
        <v>716</v>
      </c>
      <c r="C1253" s="98" t="str">
        <f t="shared" si="39"/>
        <v>21375803 TEATRO NACIONAL</v>
      </c>
      <c r="D1253" s="49" t="s">
        <v>686</v>
      </c>
      <c r="E1253" s="49" t="s">
        <v>292</v>
      </c>
      <c r="F1253" s="49" t="s">
        <v>293</v>
      </c>
      <c r="G1253" s="48">
        <v>800000</v>
      </c>
      <c r="H1253" s="48">
        <v>800000</v>
      </c>
      <c r="I1253" s="48">
        <v>800000</v>
      </c>
      <c r="J1253" s="48">
        <v>0</v>
      </c>
      <c r="K1253" s="48">
        <v>0</v>
      </c>
      <c r="L1253" s="48">
        <v>0</v>
      </c>
      <c r="M1253" s="48">
        <v>743638.08</v>
      </c>
      <c r="N1253" s="48">
        <v>743638.08</v>
      </c>
      <c r="O1253" s="48">
        <v>56361.919999999998</v>
      </c>
      <c r="P1253" s="102">
        <f t="shared" si="40"/>
        <v>0.92954759999999992</v>
      </c>
      <c r="Q1253" s="71"/>
      <c r="R1253" s="71"/>
      <c r="S1253" s="72"/>
      <c r="T1253" s="72"/>
      <c r="U1253" s="72"/>
      <c r="V1253" s="72"/>
      <c r="W1253" s="72"/>
      <c r="X1253" s="73"/>
    </row>
    <row r="1254" spans="1:24" ht="14.4" x14ac:dyDescent="0.2">
      <c r="A1254" s="107" t="s">
        <v>715</v>
      </c>
      <c r="B1254" s="107" t="s">
        <v>716</v>
      </c>
      <c r="C1254" s="98" t="str">
        <f t="shared" si="39"/>
        <v>21375803 TEATRO NACIONAL</v>
      </c>
      <c r="D1254" s="49" t="s">
        <v>686</v>
      </c>
      <c r="E1254" s="49" t="s">
        <v>296</v>
      </c>
      <c r="F1254" s="49" t="s">
        <v>297</v>
      </c>
      <c r="G1254" s="48">
        <v>37765941</v>
      </c>
      <c r="H1254" s="48">
        <v>51155815</v>
      </c>
      <c r="I1254" s="48">
        <v>33269392.75</v>
      </c>
      <c r="J1254" s="48">
        <v>0</v>
      </c>
      <c r="K1254" s="48">
        <v>0</v>
      </c>
      <c r="L1254" s="48">
        <v>0</v>
      </c>
      <c r="M1254" s="48">
        <v>5615619.6900000004</v>
      </c>
      <c r="N1254" s="48">
        <v>5579102.2400000002</v>
      </c>
      <c r="O1254" s="48">
        <v>45540195.310000002</v>
      </c>
      <c r="P1254" s="102">
        <f t="shared" si="40"/>
        <v>0.10977480644184831</v>
      </c>
      <c r="Q1254" s="71"/>
      <c r="R1254" s="71"/>
      <c r="S1254" s="72"/>
      <c r="T1254" s="72"/>
      <c r="U1254" s="72"/>
      <c r="V1254" s="72"/>
      <c r="W1254" s="72"/>
      <c r="X1254" s="73"/>
    </row>
    <row r="1255" spans="1:24" ht="14.4" x14ac:dyDescent="0.2">
      <c r="A1255" s="107" t="s">
        <v>715</v>
      </c>
      <c r="B1255" s="107" t="s">
        <v>716</v>
      </c>
      <c r="C1255" s="98" t="str">
        <f t="shared" si="39"/>
        <v>21375803 TEATRO NACIONAL</v>
      </c>
      <c r="D1255" s="49" t="s">
        <v>686</v>
      </c>
      <c r="E1255" s="49" t="s">
        <v>298</v>
      </c>
      <c r="F1255" s="49" t="s">
        <v>299</v>
      </c>
      <c r="G1255" s="48">
        <v>8770786</v>
      </c>
      <c r="H1255" s="48">
        <v>8770786</v>
      </c>
      <c r="I1255" s="48">
        <v>6578089.5</v>
      </c>
      <c r="J1255" s="48">
        <v>0</v>
      </c>
      <c r="K1255" s="48">
        <v>0</v>
      </c>
      <c r="L1255" s="48">
        <v>0</v>
      </c>
      <c r="M1255" s="48">
        <v>1313336.8500000001</v>
      </c>
      <c r="N1255" s="48">
        <v>1298266.8500000001</v>
      </c>
      <c r="O1255" s="48">
        <v>7457449.1500000004</v>
      </c>
      <c r="P1255" s="102">
        <f t="shared" si="40"/>
        <v>0.14973992638744124</v>
      </c>
      <c r="Q1255" s="71"/>
      <c r="R1255" s="71"/>
      <c r="S1255" s="72"/>
      <c r="T1255" s="72"/>
      <c r="U1255" s="72"/>
      <c r="V1255" s="72"/>
      <c r="W1255" s="72"/>
      <c r="X1255" s="73"/>
    </row>
    <row r="1256" spans="1:24" ht="14.4" x14ac:dyDescent="0.2">
      <c r="A1256" s="107" t="s">
        <v>715</v>
      </c>
      <c r="B1256" s="107" t="s">
        <v>716</v>
      </c>
      <c r="C1256" s="98" t="str">
        <f t="shared" si="39"/>
        <v>21375803 TEATRO NACIONAL</v>
      </c>
      <c r="D1256" s="49" t="s">
        <v>686</v>
      </c>
      <c r="E1256" s="49" t="s">
        <v>300</v>
      </c>
      <c r="F1256" s="49" t="s">
        <v>301</v>
      </c>
      <c r="G1256" s="48">
        <v>1000000</v>
      </c>
      <c r="H1256" s="48">
        <v>1000000</v>
      </c>
      <c r="I1256" s="48">
        <v>750000</v>
      </c>
      <c r="J1256" s="48">
        <v>0</v>
      </c>
      <c r="K1256" s="48">
        <v>0</v>
      </c>
      <c r="L1256" s="48">
        <v>0</v>
      </c>
      <c r="M1256" s="48">
        <v>0</v>
      </c>
      <c r="N1256" s="48">
        <v>0</v>
      </c>
      <c r="O1256" s="48">
        <v>1000000</v>
      </c>
      <c r="P1256" s="102">
        <f t="shared" si="40"/>
        <v>0</v>
      </c>
      <c r="Q1256" s="71"/>
      <c r="R1256" s="71"/>
      <c r="S1256" s="72"/>
      <c r="T1256" s="72"/>
      <c r="U1256" s="72"/>
      <c r="V1256" s="72"/>
      <c r="W1256" s="72"/>
      <c r="X1256" s="73"/>
    </row>
    <row r="1257" spans="1:24" ht="14.4" x14ac:dyDescent="0.2">
      <c r="A1257" s="107" t="s">
        <v>715</v>
      </c>
      <c r="B1257" s="107" t="s">
        <v>716</v>
      </c>
      <c r="C1257" s="98" t="str">
        <f t="shared" si="39"/>
        <v>21375803 TEATRO NACIONAL</v>
      </c>
      <c r="D1257" s="49" t="s">
        <v>686</v>
      </c>
      <c r="E1257" s="49" t="s">
        <v>302</v>
      </c>
      <c r="F1257" s="49" t="s">
        <v>303</v>
      </c>
      <c r="G1257" s="48">
        <v>2500000</v>
      </c>
      <c r="H1257" s="48">
        <v>2500000</v>
      </c>
      <c r="I1257" s="48">
        <v>1875000</v>
      </c>
      <c r="J1257" s="48">
        <v>0</v>
      </c>
      <c r="K1257" s="48">
        <v>0</v>
      </c>
      <c r="L1257" s="48">
        <v>0</v>
      </c>
      <c r="M1257" s="48">
        <v>0</v>
      </c>
      <c r="N1257" s="48">
        <v>0</v>
      </c>
      <c r="O1257" s="48">
        <v>2500000</v>
      </c>
      <c r="P1257" s="102">
        <f t="shared" si="40"/>
        <v>0</v>
      </c>
      <c r="Q1257" s="71"/>
      <c r="R1257" s="71"/>
      <c r="S1257" s="72"/>
      <c r="T1257" s="72"/>
      <c r="U1257" s="72"/>
      <c r="V1257" s="72"/>
      <c r="W1257" s="72"/>
      <c r="X1257" s="73"/>
    </row>
    <row r="1258" spans="1:24" ht="14.4" x14ac:dyDescent="0.2">
      <c r="A1258" s="107" t="s">
        <v>715</v>
      </c>
      <c r="B1258" s="107" t="s">
        <v>716</v>
      </c>
      <c r="C1258" s="98" t="str">
        <f t="shared" si="39"/>
        <v>21375803 TEATRO NACIONAL</v>
      </c>
      <c r="D1258" s="49" t="s">
        <v>686</v>
      </c>
      <c r="E1258" s="49" t="s">
        <v>304</v>
      </c>
      <c r="F1258" s="49" t="s">
        <v>305</v>
      </c>
      <c r="G1258" s="48">
        <v>16295155</v>
      </c>
      <c r="H1258" s="48">
        <v>29685029</v>
      </c>
      <c r="I1258" s="48">
        <v>17166303.25</v>
      </c>
      <c r="J1258" s="48">
        <v>0</v>
      </c>
      <c r="K1258" s="48">
        <v>0</v>
      </c>
      <c r="L1258" s="48">
        <v>0</v>
      </c>
      <c r="M1258" s="48">
        <v>3443072.65</v>
      </c>
      <c r="N1258" s="48">
        <v>3421625.2</v>
      </c>
      <c r="O1258" s="48">
        <v>26241956.350000001</v>
      </c>
      <c r="P1258" s="102">
        <f t="shared" si="40"/>
        <v>0.11598683801184766</v>
      </c>
      <c r="Q1258" s="71"/>
      <c r="R1258" s="71"/>
      <c r="S1258" s="72"/>
      <c r="T1258" s="72"/>
      <c r="U1258" s="72"/>
      <c r="V1258" s="72"/>
      <c r="W1258" s="72"/>
      <c r="X1258" s="73"/>
    </row>
    <row r="1259" spans="1:24" ht="14.4" x14ac:dyDescent="0.2">
      <c r="A1259" s="107" t="s">
        <v>715</v>
      </c>
      <c r="B1259" s="107" t="s">
        <v>716</v>
      </c>
      <c r="C1259" s="98" t="str">
        <f t="shared" si="39"/>
        <v>21375803 TEATRO NACIONAL</v>
      </c>
      <c r="D1259" s="49" t="s">
        <v>686</v>
      </c>
      <c r="E1259" s="49" t="s">
        <v>306</v>
      </c>
      <c r="F1259" s="49" t="s">
        <v>307</v>
      </c>
      <c r="G1259" s="48">
        <v>500000</v>
      </c>
      <c r="H1259" s="48">
        <v>500000</v>
      </c>
      <c r="I1259" s="48">
        <v>375000</v>
      </c>
      <c r="J1259" s="48">
        <v>0</v>
      </c>
      <c r="K1259" s="48">
        <v>0</v>
      </c>
      <c r="L1259" s="48">
        <v>0</v>
      </c>
      <c r="M1259" s="48">
        <v>0</v>
      </c>
      <c r="N1259" s="48">
        <v>0</v>
      </c>
      <c r="O1259" s="48">
        <v>500000</v>
      </c>
      <c r="P1259" s="102">
        <f t="shared" si="40"/>
        <v>0</v>
      </c>
      <c r="Q1259" s="71"/>
      <c r="R1259" s="71"/>
      <c r="S1259" s="72"/>
      <c r="T1259" s="72"/>
      <c r="U1259" s="72"/>
      <c r="V1259" s="72"/>
      <c r="W1259" s="72"/>
      <c r="X1259" s="73"/>
    </row>
    <row r="1260" spans="1:24" ht="14.4" x14ac:dyDescent="0.2">
      <c r="A1260" s="107" t="s">
        <v>715</v>
      </c>
      <c r="B1260" s="107" t="s">
        <v>716</v>
      </c>
      <c r="C1260" s="98" t="str">
        <f t="shared" si="39"/>
        <v>21375803 TEATRO NACIONAL</v>
      </c>
      <c r="D1260" s="49" t="s">
        <v>686</v>
      </c>
      <c r="E1260" s="49" t="s">
        <v>308</v>
      </c>
      <c r="F1260" s="49" t="s">
        <v>309</v>
      </c>
      <c r="G1260" s="48">
        <v>3000000</v>
      </c>
      <c r="H1260" s="48">
        <v>3000000</v>
      </c>
      <c r="I1260" s="48">
        <v>2250000</v>
      </c>
      <c r="J1260" s="48">
        <v>0</v>
      </c>
      <c r="K1260" s="48">
        <v>0</v>
      </c>
      <c r="L1260" s="48">
        <v>0</v>
      </c>
      <c r="M1260" s="48">
        <v>859210.19</v>
      </c>
      <c r="N1260" s="48">
        <v>859210.19</v>
      </c>
      <c r="O1260" s="48">
        <v>2140789.81</v>
      </c>
      <c r="P1260" s="102">
        <f t="shared" si="40"/>
        <v>0.28640339666666664</v>
      </c>
      <c r="Q1260" s="71"/>
      <c r="R1260" s="71"/>
      <c r="S1260" s="72"/>
      <c r="T1260" s="72"/>
      <c r="U1260" s="72"/>
      <c r="V1260" s="72"/>
      <c r="W1260" s="72"/>
      <c r="X1260" s="73"/>
    </row>
    <row r="1261" spans="1:24" ht="14.4" x14ac:dyDescent="0.2">
      <c r="A1261" s="107" t="s">
        <v>715</v>
      </c>
      <c r="B1261" s="107" t="s">
        <v>716</v>
      </c>
      <c r="C1261" s="98" t="str">
        <f t="shared" si="39"/>
        <v>21375803 TEATRO NACIONAL</v>
      </c>
      <c r="D1261" s="49" t="s">
        <v>686</v>
      </c>
      <c r="E1261" s="49" t="s">
        <v>310</v>
      </c>
      <c r="F1261" s="49" t="s">
        <v>311</v>
      </c>
      <c r="G1261" s="48">
        <v>5700000</v>
      </c>
      <c r="H1261" s="48">
        <v>5700000</v>
      </c>
      <c r="I1261" s="48">
        <v>4275000</v>
      </c>
      <c r="J1261" s="48">
        <v>0</v>
      </c>
      <c r="K1261" s="48">
        <v>0</v>
      </c>
      <c r="L1261" s="48">
        <v>0</v>
      </c>
      <c r="M1261" s="48">
        <v>0</v>
      </c>
      <c r="N1261" s="48">
        <v>0</v>
      </c>
      <c r="O1261" s="48">
        <v>5700000</v>
      </c>
      <c r="P1261" s="102">
        <f t="shared" si="40"/>
        <v>0</v>
      </c>
      <c r="Q1261" s="71"/>
      <c r="R1261" s="71"/>
      <c r="S1261" s="72"/>
      <c r="T1261" s="72"/>
      <c r="U1261" s="72"/>
      <c r="V1261" s="72"/>
      <c r="W1261" s="72"/>
      <c r="X1261" s="73"/>
    </row>
    <row r="1262" spans="1:24" ht="14.4" x14ac:dyDescent="0.2">
      <c r="A1262" s="107" t="s">
        <v>715</v>
      </c>
      <c r="B1262" s="107" t="s">
        <v>716</v>
      </c>
      <c r="C1262" s="98" t="str">
        <f t="shared" si="39"/>
        <v>21375803 TEATRO NACIONAL</v>
      </c>
      <c r="D1262" s="49" t="s">
        <v>686</v>
      </c>
      <c r="E1262" s="49" t="s">
        <v>312</v>
      </c>
      <c r="F1262" s="49" t="s">
        <v>313</v>
      </c>
      <c r="G1262" s="48">
        <v>20444216</v>
      </c>
      <c r="H1262" s="48">
        <v>19644216</v>
      </c>
      <c r="I1262" s="48">
        <v>14933162</v>
      </c>
      <c r="J1262" s="48">
        <v>0</v>
      </c>
      <c r="K1262" s="48">
        <v>0</v>
      </c>
      <c r="L1262" s="48">
        <v>0</v>
      </c>
      <c r="M1262" s="48">
        <v>5706372.8200000003</v>
      </c>
      <c r="N1262" s="48">
        <v>5620908.6500000004</v>
      </c>
      <c r="O1262" s="48">
        <v>13937843.18</v>
      </c>
      <c r="P1262" s="102">
        <f t="shared" si="40"/>
        <v>0.29048615735033662</v>
      </c>
      <c r="Q1262" s="71"/>
      <c r="R1262" s="71"/>
      <c r="S1262" s="72"/>
      <c r="T1262" s="72"/>
      <c r="U1262" s="72"/>
      <c r="V1262" s="72"/>
      <c r="W1262" s="72"/>
      <c r="X1262" s="73"/>
    </row>
    <row r="1263" spans="1:24" ht="14.4" x14ac:dyDescent="0.2">
      <c r="A1263" s="107" t="s">
        <v>715</v>
      </c>
      <c r="B1263" s="107" t="s">
        <v>716</v>
      </c>
      <c r="C1263" s="98" t="str">
        <f t="shared" si="39"/>
        <v>21375803 TEATRO NACIONAL</v>
      </c>
      <c r="D1263" s="49" t="s">
        <v>686</v>
      </c>
      <c r="E1263" s="49" t="s">
        <v>314</v>
      </c>
      <c r="F1263" s="49" t="s">
        <v>315</v>
      </c>
      <c r="G1263" s="48">
        <v>3712000</v>
      </c>
      <c r="H1263" s="48">
        <v>4912000</v>
      </c>
      <c r="I1263" s="48">
        <v>3384000</v>
      </c>
      <c r="J1263" s="48">
        <v>0</v>
      </c>
      <c r="K1263" s="48">
        <v>0</v>
      </c>
      <c r="L1263" s="48">
        <v>0</v>
      </c>
      <c r="M1263" s="48">
        <v>0</v>
      </c>
      <c r="N1263" s="48">
        <v>0</v>
      </c>
      <c r="O1263" s="48">
        <v>4912000</v>
      </c>
      <c r="P1263" s="102">
        <f t="shared" si="40"/>
        <v>0</v>
      </c>
      <c r="Q1263" s="71"/>
      <c r="R1263" s="71"/>
      <c r="S1263" s="72"/>
      <c r="T1263" s="72"/>
      <c r="U1263" s="72"/>
      <c r="V1263" s="72"/>
      <c r="W1263" s="72"/>
      <c r="X1263" s="73"/>
    </row>
    <row r="1264" spans="1:24" ht="14.4" x14ac:dyDescent="0.2">
      <c r="A1264" s="107" t="s">
        <v>715</v>
      </c>
      <c r="B1264" s="107" t="s">
        <v>716</v>
      </c>
      <c r="C1264" s="98" t="str">
        <f t="shared" si="39"/>
        <v>21375803 TEATRO NACIONAL</v>
      </c>
      <c r="D1264" s="49" t="s">
        <v>686</v>
      </c>
      <c r="E1264" s="49" t="s">
        <v>316</v>
      </c>
      <c r="F1264" s="49" t="s">
        <v>317</v>
      </c>
      <c r="G1264" s="48">
        <v>16732216</v>
      </c>
      <c r="H1264" s="48">
        <v>14732216</v>
      </c>
      <c r="I1264" s="48">
        <v>11549162</v>
      </c>
      <c r="J1264" s="48">
        <v>0</v>
      </c>
      <c r="K1264" s="48">
        <v>0</v>
      </c>
      <c r="L1264" s="48">
        <v>0</v>
      </c>
      <c r="M1264" s="48">
        <v>5706372.8200000003</v>
      </c>
      <c r="N1264" s="48">
        <v>5620908.6500000004</v>
      </c>
      <c r="O1264" s="48">
        <v>9025843.1799999997</v>
      </c>
      <c r="P1264" s="102">
        <f t="shared" si="40"/>
        <v>0.38733974712290398</v>
      </c>
      <c r="Q1264" s="71"/>
      <c r="R1264" s="71"/>
      <c r="S1264" s="72"/>
      <c r="T1264" s="72"/>
      <c r="U1264" s="72"/>
      <c r="V1264" s="72"/>
      <c r="W1264" s="72"/>
      <c r="X1264" s="73"/>
    </row>
    <row r="1265" spans="1:24" ht="14.4" x14ac:dyDescent="0.2">
      <c r="A1265" s="107" t="s">
        <v>715</v>
      </c>
      <c r="B1265" s="107" t="s">
        <v>716</v>
      </c>
      <c r="C1265" s="98" t="str">
        <f t="shared" si="39"/>
        <v>21375803 TEATRO NACIONAL</v>
      </c>
      <c r="D1265" s="49" t="s">
        <v>686</v>
      </c>
      <c r="E1265" s="49" t="s">
        <v>318</v>
      </c>
      <c r="F1265" s="49" t="s">
        <v>319</v>
      </c>
      <c r="G1265" s="48">
        <v>45865022</v>
      </c>
      <c r="H1265" s="48">
        <v>45865022</v>
      </c>
      <c r="I1265" s="48">
        <v>34398766.5</v>
      </c>
      <c r="J1265" s="48">
        <v>0</v>
      </c>
      <c r="K1265" s="48">
        <v>0</v>
      </c>
      <c r="L1265" s="48">
        <v>0</v>
      </c>
      <c r="M1265" s="48">
        <v>6581914.0199999996</v>
      </c>
      <c r="N1265" s="48">
        <v>6249399.0199999996</v>
      </c>
      <c r="O1265" s="48">
        <v>39283107.979999997</v>
      </c>
      <c r="P1265" s="102">
        <f t="shared" si="40"/>
        <v>0.14350617819391867</v>
      </c>
      <c r="Q1265" s="71"/>
      <c r="R1265" s="71"/>
      <c r="S1265" s="72"/>
      <c r="T1265" s="72"/>
      <c r="U1265" s="72"/>
      <c r="V1265" s="72"/>
      <c r="W1265" s="72"/>
      <c r="X1265" s="73"/>
    </row>
    <row r="1266" spans="1:24" ht="14.4" x14ac:dyDescent="0.2">
      <c r="A1266" s="107" t="s">
        <v>715</v>
      </c>
      <c r="B1266" s="107" t="s">
        <v>716</v>
      </c>
      <c r="C1266" s="98" t="str">
        <f t="shared" si="39"/>
        <v>21375803 TEATRO NACIONAL</v>
      </c>
      <c r="D1266" s="49" t="s">
        <v>686</v>
      </c>
      <c r="E1266" s="49" t="s">
        <v>320</v>
      </c>
      <c r="F1266" s="49" t="s">
        <v>321</v>
      </c>
      <c r="G1266" s="48">
        <v>5396608</v>
      </c>
      <c r="H1266" s="48">
        <v>5396608</v>
      </c>
      <c r="I1266" s="48">
        <v>4047456</v>
      </c>
      <c r="J1266" s="48">
        <v>0</v>
      </c>
      <c r="K1266" s="48">
        <v>0</v>
      </c>
      <c r="L1266" s="48">
        <v>0</v>
      </c>
      <c r="M1266" s="48">
        <v>787881.2</v>
      </c>
      <c r="N1266" s="48">
        <v>787881.2</v>
      </c>
      <c r="O1266" s="48">
        <v>4608726.8</v>
      </c>
      <c r="P1266" s="102">
        <f t="shared" si="40"/>
        <v>0.1459956328123147</v>
      </c>
      <c r="Q1266" s="71"/>
      <c r="R1266" s="71"/>
      <c r="S1266" s="72"/>
      <c r="T1266" s="72"/>
      <c r="U1266" s="72"/>
      <c r="V1266" s="72"/>
      <c r="W1266" s="72"/>
      <c r="X1266" s="73"/>
    </row>
    <row r="1267" spans="1:24" ht="14.4" x14ac:dyDescent="0.2">
      <c r="A1267" s="107" t="s">
        <v>715</v>
      </c>
      <c r="B1267" s="107" t="s">
        <v>716</v>
      </c>
      <c r="C1267" s="98" t="str">
        <f t="shared" si="39"/>
        <v>21375803 TEATRO NACIONAL</v>
      </c>
      <c r="D1267" s="49" t="s">
        <v>686</v>
      </c>
      <c r="E1267" s="49" t="s">
        <v>322</v>
      </c>
      <c r="F1267" s="49" t="s">
        <v>323</v>
      </c>
      <c r="G1267" s="48">
        <v>750000</v>
      </c>
      <c r="H1267" s="48">
        <v>750000</v>
      </c>
      <c r="I1267" s="48">
        <v>562500</v>
      </c>
      <c r="J1267" s="48">
        <v>0</v>
      </c>
      <c r="K1267" s="48">
        <v>0</v>
      </c>
      <c r="L1267" s="48">
        <v>0</v>
      </c>
      <c r="M1267" s="48">
        <v>0</v>
      </c>
      <c r="N1267" s="48">
        <v>0</v>
      </c>
      <c r="O1267" s="48">
        <v>750000</v>
      </c>
      <c r="P1267" s="102">
        <f t="shared" si="40"/>
        <v>0</v>
      </c>
      <c r="Q1267" s="71"/>
      <c r="R1267" s="71"/>
      <c r="S1267" s="72"/>
      <c r="T1267" s="72"/>
      <c r="U1267" s="72"/>
      <c r="V1267" s="72"/>
      <c r="W1267" s="72"/>
      <c r="X1267" s="73"/>
    </row>
    <row r="1268" spans="1:24" ht="14.4" x14ac:dyDescent="0.2">
      <c r="A1268" s="107" t="s">
        <v>715</v>
      </c>
      <c r="B1268" s="107" t="s">
        <v>716</v>
      </c>
      <c r="C1268" s="98" t="str">
        <f t="shared" si="39"/>
        <v>21375803 TEATRO NACIONAL</v>
      </c>
      <c r="D1268" s="49" t="s">
        <v>686</v>
      </c>
      <c r="E1268" s="49" t="s">
        <v>324</v>
      </c>
      <c r="F1268" s="49" t="s">
        <v>325</v>
      </c>
      <c r="G1268" s="48">
        <v>5820000</v>
      </c>
      <c r="H1268" s="48">
        <v>5820000</v>
      </c>
      <c r="I1268" s="48">
        <v>4365000</v>
      </c>
      <c r="J1268" s="48">
        <v>0</v>
      </c>
      <c r="K1268" s="48">
        <v>0</v>
      </c>
      <c r="L1268" s="48">
        <v>0</v>
      </c>
      <c r="M1268" s="48">
        <v>2460400</v>
      </c>
      <c r="N1268" s="48">
        <v>2460400</v>
      </c>
      <c r="O1268" s="48">
        <v>3359600</v>
      </c>
      <c r="P1268" s="102">
        <f t="shared" si="40"/>
        <v>0.42274914089347077</v>
      </c>
      <c r="Q1268" s="71"/>
      <c r="R1268" s="71"/>
      <c r="S1268" s="72"/>
      <c r="T1268" s="72"/>
      <c r="U1268" s="72"/>
      <c r="V1268" s="72"/>
      <c r="W1268" s="72"/>
      <c r="X1268" s="73"/>
    </row>
    <row r="1269" spans="1:24" ht="14.4" x14ac:dyDescent="0.2">
      <c r="A1269" s="107" t="s">
        <v>715</v>
      </c>
      <c r="B1269" s="107" t="s">
        <v>716</v>
      </c>
      <c r="C1269" s="98" t="str">
        <f t="shared" si="39"/>
        <v>21375803 TEATRO NACIONAL</v>
      </c>
      <c r="D1269" s="49" t="s">
        <v>686</v>
      </c>
      <c r="E1269" s="49" t="s">
        <v>326</v>
      </c>
      <c r="F1269" s="49" t="s">
        <v>327</v>
      </c>
      <c r="G1269" s="48">
        <v>6540000</v>
      </c>
      <c r="H1269" s="48">
        <v>6540000</v>
      </c>
      <c r="I1269" s="48">
        <v>4905000</v>
      </c>
      <c r="J1269" s="48">
        <v>0</v>
      </c>
      <c r="K1269" s="48">
        <v>0</v>
      </c>
      <c r="L1269" s="48">
        <v>0</v>
      </c>
      <c r="M1269" s="48">
        <v>322050</v>
      </c>
      <c r="N1269" s="48">
        <v>0</v>
      </c>
      <c r="O1269" s="48">
        <v>6217950</v>
      </c>
      <c r="P1269" s="102">
        <f t="shared" si="40"/>
        <v>4.9243119266055048E-2</v>
      </c>
      <c r="Q1269" s="71"/>
      <c r="R1269" s="71"/>
      <c r="S1269" s="72"/>
      <c r="T1269" s="72"/>
      <c r="U1269" s="72"/>
      <c r="V1269" s="72"/>
      <c r="W1269" s="72"/>
      <c r="X1269" s="73"/>
    </row>
    <row r="1270" spans="1:24" ht="14.4" x14ac:dyDescent="0.2">
      <c r="A1270" s="107" t="s">
        <v>715</v>
      </c>
      <c r="B1270" s="107" t="s">
        <v>716</v>
      </c>
      <c r="C1270" s="98" t="str">
        <f t="shared" si="39"/>
        <v>21375803 TEATRO NACIONAL</v>
      </c>
      <c r="D1270" s="49" t="s">
        <v>686</v>
      </c>
      <c r="E1270" s="49" t="s">
        <v>328</v>
      </c>
      <c r="F1270" s="49" t="s">
        <v>329</v>
      </c>
      <c r="G1270" s="48">
        <v>14000000</v>
      </c>
      <c r="H1270" s="48">
        <v>14000000</v>
      </c>
      <c r="I1270" s="48">
        <v>10500000</v>
      </c>
      <c r="J1270" s="48">
        <v>0</v>
      </c>
      <c r="K1270" s="48">
        <v>0</v>
      </c>
      <c r="L1270" s="48">
        <v>0</v>
      </c>
      <c r="M1270" s="48">
        <v>2098547.64</v>
      </c>
      <c r="N1270" s="48">
        <v>2098547.64</v>
      </c>
      <c r="O1270" s="48">
        <v>11901452.359999999</v>
      </c>
      <c r="P1270" s="102">
        <f t="shared" si="40"/>
        <v>0.14989626</v>
      </c>
      <c r="Q1270" s="71"/>
      <c r="R1270" s="71"/>
      <c r="S1270" s="72"/>
      <c r="T1270" s="72"/>
      <c r="U1270" s="72"/>
      <c r="V1270" s="72"/>
      <c r="W1270" s="72"/>
      <c r="X1270" s="73"/>
    </row>
    <row r="1271" spans="1:24" ht="14.4" x14ac:dyDescent="0.2">
      <c r="A1271" s="107" t="s">
        <v>715</v>
      </c>
      <c r="B1271" s="107" t="s">
        <v>716</v>
      </c>
      <c r="C1271" s="98" t="str">
        <f t="shared" si="39"/>
        <v>21375803 TEATRO NACIONAL</v>
      </c>
      <c r="D1271" s="49" t="s">
        <v>686</v>
      </c>
      <c r="E1271" s="49" t="s">
        <v>330</v>
      </c>
      <c r="F1271" s="49" t="s">
        <v>331</v>
      </c>
      <c r="G1271" s="48">
        <v>6000000</v>
      </c>
      <c r="H1271" s="48">
        <v>6000000</v>
      </c>
      <c r="I1271" s="48">
        <v>4500000</v>
      </c>
      <c r="J1271" s="48">
        <v>0</v>
      </c>
      <c r="K1271" s="48">
        <v>0</v>
      </c>
      <c r="L1271" s="48">
        <v>0</v>
      </c>
      <c r="M1271" s="48">
        <v>0</v>
      </c>
      <c r="N1271" s="48">
        <v>0</v>
      </c>
      <c r="O1271" s="48">
        <v>6000000</v>
      </c>
      <c r="P1271" s="102">
        <f t="shared" si="40"/>
        <v>0</v>
      </c>
      <c r="Q1271" s="71"/>
      <c r="R1271" s="71"/>
      <c r="S1271" s="72"/>
      <c r="T1271" s="72"/>
      <c r="U1271" s="72"/>
      <c r="V1271" s="72"/>
      <c r="W1271" s="72"/>
      <c r="X1271" s="73"/>
    </row>
    <row r="1272" spans="1:24" ht="14.4" x14ac:dyDescent="0.2">
      <c r="A1272" s="107" t="s">
        <v>715</v>
      </c>
      <c r="B1272" s="107" t="s">
        <v>716</v>
      </c>
      <c r="C1272" s="98" t="str">
        <f t="shared" si="39"/>
        <v>21375803 TEATRO NACIONAL</v>
      </c>
      <c r="D1272" s="49" t="s">
        <v>686</v>
      </c>
      <c r="E1272" s="49" t="s">
        <v>334</v>
      </c>
      <c r="F1272" s="49" t="s">
        <v>335</v>
      </c>
      <c r="G1272" s="48">
        <v>7358414</v>
      </c>
      <c r="H1272" s="48">
        <v>7358414</v>
      </c>
      <c r="I1272" s="48">
        <v>5518810.5</v>
      </c>
      <c r="J1272" s="48">
        <v>0</v>
      </c>
      <c r="K1272" s="48">
        <v>0</v>
      </c>
      <c r="L1272" s="48">
        <v>0</v>
      </c>
      <c r="M1272" s="48">
        <v>913035.18</v>
      </c>
      <c r="N1272" s="48">
        <v>902570.18</v>
      </c>
      <c r="O1272" s="48">
        <v>6445378.8200000003</v>
      </c>
      <c r="P1272" s="102">
        <f t="shared" si="40"/>
        <v>0.12408043091894531</v>
      </c>
      <c r="Q1272" s="71"/>
      <c r="R1272" s="71"/>
      <c r="S1272" s="72"/>
      <c r="T1272" s="72"/>
      <c r="U1272" s="72"/>
      <c r="V1272" s="72"/>
      <c r="W1272" s="72"/>
      <c r="X1272" s="73"/>
    </row>
    <row r="1273" spans="1:24" ht="14.4" x14ac:dyDescent="0.2">
      <c r="A1273" s="107" t="s">
        <v>715</v>
      </c>
      <c r="B1273" s="107" t="s">
        <v>716</v>
      </c>
      <c r="C1273" s="99" t="str">
        <f t="shared" si="39"/>
        <v>21375803 TEATRO NACIONAL</v>
      </c>
      <c r="D1273" s="49" t="s">
        <v>686</v>
      </c>
      <c r="E1273" s="49" t="s">
        <v>372</v>
      </c>
      <c r="F1273" s="49" t="s">
        <v>373</v>
      </c>
      <c r="G1273" s="48">
        <v>48628418</v>
      </c>
      <c r="H1273" s="48">
        <v>48628418</v>
      </c>
      <c r="I1273" s="48">
        <v>43304877</v>
      </c>
      <c r="J1273" s="48">
        <v>0</v>
      </c>
      <c r="K1273" s="48">
        <v>0</v>
      </c>
      <c r="L1273" s="48">
        <v>0</v>
      </c>
      <c r="M1273" s="48">
        <v>19181537.890000001</v>
      </c>
      <c r="N1273" s="48">
        <v>17616212.469999999</v>
      </c>
      <c r="O1273" s="48">
        <v>29446880.109999999</v>
      </c>
      <c r="P1273" s="102">
        <f t="shared" si="40"/>
        <v>0.39445120114744431</v>
      </c>
      <c r="Q1273" s="71"/>
      <c r="R1273" s="71"/>
      <c r="S1273" s="72"/>
      <c r="T1273" s="72"/>
      <c r="U1273" s="72"/>
      <c r="V1273" s="72"/>
      <c r="W1273" s="72"/>
      <c r="X1273" s="73"/>
    </row>
    <row r="1274" spans="1:24" ht="14.4" x14ac:dyDescent="0.2">
      <c r="A1274" s="107" t="s">
        <v>715</v>
      </c>
      <c r="B1274" s="107" t="s">
        <v>716</v>
      </c>
      <c r="C1274" s="98" t="str">
        <f t="shared" si="39"/>
        <v>21375803 TEATRO NACIONAL</v>
      </c>
      <c r="D1274" s="49" t="s">
        <v>686</v>
      </c>
      <c r="E1274" s="49" t="s">
        <v>374</v>
      </c>
      <c r="F1274" s="49" t="s">
        <v>375</v>
      </c>
      <c r="G1274" s="48">
        <v>20628418</v>
      </c>
      <c r="H1274" s="48">
        <v>20628418</v>
      </c>
      <c r="I1274" s="48">
        <v>20554877</v>
      </c>
      <c r="J1274" s="48">
        <v>0</v>
      </c>
      <c r="K1274" s="48">
        <v>0</v>
      </c>
      <c r="L1274" s="48">
        <v>0</v>
      </c>
      <c r="M1274" s="48">
        <v>11863987.890000001</v>
      </c>
      <c r="N1274" s="48">
        <v>10298662.48</v>
      </c>
      <c r="O1274" s="48">
        <v>8764430.1099999994</v>
      </c>
      <c r="P1274" s="102">
        <f t="shared" si="40"/>
        <v>0.5751283443063836</v>
      </c>
      <c r="Q1274" s="71"/>
      <c r="R1274" s="71"/>
      <c r="S1274" s="72"/>
      <c r="T1274" s="72"/>
      <c r="U1274" s="72"/>
      <c r="V1274" s="72"/>
      <c r="W1274" s="72"/>
      <c r="X1274" s="73"/>
    </row>
    <row r="1275" spans="1:24" ht="14.4" x14ac:dyDescent="0.2">
      <c r="A1275" s="107" t="s">
        <v>715</v>
      </c>
      <c r="B1275" s="107" t="s">
        <v>716</v>
      </c>
      <c r="C1275" s="98" t="str">
        <f t="shared" si="39"/>
        <v>21375803 TEATRO NACIONAL</v>
      </c>
      <c r="D1275" s="49" t="s">
        <v>686</v>
      </c>
      <c r="E1275" s="49" t="s">
        <v>391</v>
      </c>
      <c r="F1275" s="49" t="s">
        <v>377</v>
      </c>
      <c r="G1275" s="48">
        <v>17794844</v>
      </c>
      <c r="H1275" s="48">
        <v>17794844</v>
      </c>
      <c r="I1275" s="48">
        <v>17731405</v>
      </c>
      <c r="J1275" s="48">
        <v>0</v>
      </c>
      <c r="K1275" s="48">
        <v>0</v>
      </c>
      <c r="L1275" s="48">
        <v>0</v>
      </c>
      <c r="M1275" s="48">
        <v>10235973.43</v>
      </c>
      <c r="N1275" s="48">
        <v>8885665.2599999998</v>
      </c>
      <c r="O1275" s="48">
        <v>7558870.5700000003</v>
      </c>
      <c r="P1275" s="102">
        <f t="shared" si="40"/>
        <v>0.57522130736296417</v>
      </c>
      <c r="Q1275" s="71"/>
      <c r="R1275" s="71"/>
      <c r="S1275" s="72"/>
      <c r="T1275" s="72"/>
      <c r="U1275" s="72"/>
      <c r="V1275" s="72"/>
      <c r="W1275" s="72"/>
      <c r="X1275" s="73"/>
    </row>
    <row r="1276" spans="1:24" ht="14.4" x14ac:dyDescent="0.2">
      <c r="A1276" s="107" t="s">
        <v>715</v>
      </c>
      <c r="B1276" s="107" t="s">
        <v>716</v>
      </c>
      <c r="C1276" s="98" t="str">
        <f t="shared" si="39"/>
        <v>21375803 TEATRO NACIONAL</v>
      </c>
      <c r="D1276" s="49" t="s">
        <v>686</v>
      </c>
      <c r="E1276" s="49" t="s">
        <v>412</v>
      </c>
      <c r="F1276" s="49" t="s">
        <v>398</v>
      </c>
      <c r="G1276" s="48">
        <v>2833574</v>
      </c>
      <c r="H1276" s="48">
        <v>2833574</v>
      </c>
      <c r="I1276" s="48">
        <v>2823472</v>
      </c>
      <c r="J1276" s="48">
        <v>0</v>
      </c>
      <c r="K1276" s="48">
        <v>0</v>
      </c>
      <c r="L1276" s="48">
        <v>0</v>
      </c>
      <c r="M1276" s="48">
        <v>1628014.46</v>
      </c>
      <c r="N1276" s="48">
        <v>1412997.22</v>
      </c>
      <c r="O1276" s="48">
        <v>1205559.54</v>
      </c>
      <c r="P1276" s="102">
        <f t="shared" si="40"/>
        <v>0.57454453633467839</v>
      </c>
      <c r="Q1276" s="71"/>
      <c r="R1276" s="71"/>
      <c r="S1276" s="72"/>
      <c r="T1276" s="72"/>
      <c r="U1276" s="72"/>
      <c r="V1276" s="72"/>
      <c r="W1276" s="72"/>
      <c r="X1276" s="73"/>
    </row>
    <row r="1277" spans="1:24" ht="14.4" x14ac:dyDescent="0.2">
      <c r="A1277" s="107" t="s">
        <v>715</v>
      </c>
      <c r="B1277" s="107" t="s">
        <v>716</v>
      </c>
      <c r="C1277" s="98" t="str">
        <f t="shared" si="39"/>
        <v>21375803 TEATRO NACIONAL</v>
      </c>
      <c r="D1277" s="49" t="s">
        <v>686</v>
      </c>
      <c r="E1277" s="49" t="s">
        <v>602</v>
      </c>
      <c r="F1277" s="49" t="s">
        <v>603</v>
      </c>
      <c r="G1277" s="48">
        <v>4100000</v>
      </c>
      <c r="H1277" s="48">
        <v>4100000</v>
      </c>
      <c r="I1277" s="48">
        <v>3075000</v>
      </c>
      <c r="J1277" s="48">
        <v>0</v>
      </c>
      <c r="K1277" s="48">
        <v>0</v>
      </c>
      <c r="L1277" s="48">
        <v>0</v>
      </c>
      <c r="M1277" s="48">
        <v>1350000</v>
      </c>
      <c r="N1277" s="48">
        <v>1350000</v>
      </c>
      <c r="O1277" s="48">
        <v>2750000</v>
      </c>
      <c r="P1277" s="102">
        <f t="shared" si="40"/>
        <v>0.32926829268292684</v>
      </c>
      <c r="Q1277" s="71"/>
      <c r="R1277" s="71"/>
      <c r="S1277" s="72"/>
      <c r="T1277" s="72"/>
      <c r="U1277" s="72"/>
      <c r="V1277" s="72"/>
      <c r="W1277" s="72"/>
      <c r="X1277" s="73"/>
    </row>
    <row r="1278" spans="1:24" ht="14.4" x14ac:dyDescent="0.2">
      <c r="A1278" s="107" t="s">
        <v>715</v>
      </c>
      <c r="B1278" s="107" t="s">
        <v>716</v>
      </c>
      <c r="C1278" s="98" t="str">
        <f t="shared" si="39"/>
        <v>21375803 TEATRO NACIONAL</v>
      </c>
      <c r="D1278" s="49" t="s">
        <v>686</v>
      </c>
      <c r="E1278" s="49" t="s">
        <v>606</v>
      </c>
      <c r="F1278" s="49" t="s">
        <v>607</v>
      </c>
      <c r="G1278" s="48">
        <v>4100000</v>
      </c>
      <c r="H1278" s="48">
        <v>4100000</v>
      </c>
      <c r="I1278" s="48">
        <v>3075000</v>
      </c>
      <c r="J1278" s="48">
        <v>0</v>
      </c>
      <c r="K1278" s="48">
        <v>0</v>
      </c>
      <c r="L1278" s="48">
        <v>0</v>
      </c>
      <c r="M1278" s="48">
        <v>1350000</v>
      </c>
      <c r="N1278" s="48">
        <v>1350000</v>
      </c>
      <c r="O1278" s="48">
        <v>2750000</v>
      </c>
      <c r="P1278" s="102">
        <f t="shared" si="40"/>
        <v>0.32926829268292684</v>
      </c>
      <c r="Q1278" s="71"/>
      <c r="R1278" s="71"/>
      <c r="S1278" s="72"/>
      <c r="T1278" s="72"/>
      <c r="U1278" s="72"/>
      <c r="V1278" s="72"/>
      <c r="W1278" s="72"/>
      <c r="X1278" s="73"/>
    </row>
    <row r="1279" spans="1:24" ht="14.4" x14ac:dyDescent="0.2">
      <c r="A1279" s="107" t="s">
        <v>715</v>
      </c>
      <c r="B1279" s="107" t="s">
        <v>716</v>
      </c>
      <c r="C1279" s="98" t="str">
        <f t="shared" si="39"/>
        <v>21375803 TEATRO NACIONAL</v>
      </c>
      <c r="D1279" s="49" t="s">
        <v>686</v>
      </c>
      <c r="E1279" s="49" t="s">
        <v>608</v>
      </c>
      <c r="F1279" s="49" t="s">
        <v>609</v>
      </c>
      <c r="G1279" s="48">
        <v>18900000</v>
      </c>
      <c r="H1279" s="48">
        <v>18900000</v>
      </c>
      <c r="I1279" s="48">
        <v>15925000</v>
      </c>
      <c r="J1279" s="48">
        <v>0</v>
      </c>
      <c r="K1279" s="48">
        <v>0</v>
      </c>
      <c r="L1279" s="48">
        <v>0</v>
      </c>
      <c r="M1279" s="48">
        <v>5320741</v>
      </c>
      <c r="N1279" s="48">
        <v>5320740.99</v>
      </c>
      <c r="O1279" s="48">
        <v>13579259</v>
      </c>
      <c r="P1279" s="102">
        <f t="shared" si="40"/>
        <v>0.28152068783068784</v>
      </c>
      <c r="Q1279" s="71"/>
      <c r="R1279" s="71"/>
      <c r="S1279" s="72"/>
      <c r="T1279" s="72"/>
      <c r="U1279" s="72"/>
      <c r="V1279" s="72"/>
      <c r="W1279" s="72"/>
      <c r="X1279" s="73"/>
    </row>
    <row r="1280" spans="1:24" ht="14.4" x14ac:dyDescent="0.2">
      <c r="A1280" s="107" t="s">
        <v>715</v>
      </c>
      <c r="B1280" s="107" t="s">
        <v>716</v>
      </c>
      <c r="C1280" s="98" t="str">
        <f t="shared" si="39"/>
        <v>21375803 TEATRO NACIONAL</v>
      </c>
      <c r="D1280" s="49" t="s">
        <v>686</v>
      </c>
      <c r="E1280" s="49" t="s">
        <v>610</v>
      </c>
      <c r="F1280" s="49" t="s">
        <v>611</v>
      </c>
      <c r="G1280" s="48">
        <v>11900000</v>
      </c>
      <c r="H1280" s="48">
        <v>11900000</v>
      </c>
      <c r="I1280" s="48">
        <v>8925000</v>
      </c>
      <c r="J1280" s="48">
        <v>0</v>
      </c>
      <c r="K1280" s="48">
        <v>0</v>
      </c>
      <c r="L1280" s="48">
        <v>0</v>
      </c>
      <c r="M1280" s="48">
        <v>0</v>
      </c>
      <c r="N1280" s="48">
        <v>0</v>
      </c>
      <c r="O1280" s="48">
        <v>11900000</v>
      </c>
      <c r="P1280" s="102">
        <f t="shared" si="40"/>
        <v>0</v>
      </c>
      <c r="Q1280" s="71"/>
      <c r="R1280" s="71"/>
      <c r="S1280" s="72"/>
      <c r="T1280" s="72"/>
      <c r="U1280" s="72"/>
      <c r="V1280" s="72"/>
      <c r="W1280" s="72"/>
      <c r="X1280" s="73"/>
    </row>
    <row r="1281" spans="1:24" ht="14.4" x14ac:dyDescent="0.2">
      <c r="A1281" s="107" t="s">
        <v>715</v>
      </c>
      <c r="B1281" s="107" t="s">
        <v>716</v>
      </c>
      <c r="C1281" s="98" t="str">
        <f t="shared" si="39"/>
        <v>21375803 TEATRO NACIONAL</v>
      </c>
      <c r="D1281" s="49" t="s">
        <v>686</v>
      </c>
      <c r="E1281" s="49" t="s">
        <v>612</v>
      </c>
      <c r="F1281" s="49" t="s">
        <v>613</v>
      </c>
      <c r="G1281" s="48">
        <v>7000000</v>
      </c>
      <c r="H1281" s="48">
        <v>7000000</v>
      </c>
      <c r="I1281" s="48">
        <v>7000000</v>
      </c>
      <c r="J1281" s="48">
        <v>0</v>
      </c>
      <c r="K1281" s="48">
        <v>0</v>
      </c>
      <c r="L1281" s="48">
        <v>0</v>
      </c>
      <c r="M1281" s="48">
        <v>5320741</v>
      </c>
      <c r="N1281" s="48">
        <v>5320740.99</v>
      </c>
      <c r="O1281" s="48">
        <v>1679259</v>
      </c>
      <c r="P1281" s="102">
        <f t="shared" si="40"/>
        <v>0.76010585714285717</v>
      </c>
      <c r="Q1281" s="71"/>
      <c r="R1281" s="71"/>
      <c r="S1281" s="72"/>
      <c r="T1281" s="72"/>
      <c r="U1281" s="72"/>
      <c r="V1281" s="72"/>
      <c r="W1281" s="72"/>
      <c r="X1281" s="73"/>
    </row>
    <row r="1282" spans="1:24" ht="14.4" x14ac:dyDescent="0.2">
      <c r="A1282" s="107" t="s">
        <v>715</v>
      </c>
      <c r="B1282" s="107" t="s">
        <v>716</v>
      </c>
      <c r="C1282" s="98" t="str">
        <f t="shared" si="39"/>
        <v>21375803 TEATRO NACIONAL</v>
      </c>
      <c r="D1282" s="49" t="s">
        <v>686</v>
      </c>
      <c r="E1282" s="49" t="s">
        <v>632</v>
      </c>
      <c r="F1282" s="49" t="s">
        <v>633</v>
      </c>
      <c r="G1282" s="48">
        <v>5000000</v>
      </c>
      <c r="H1282" s="48">
        <v>5000000</v>
      </c>
      <c r="I1282" s="48">
        <v>3750000</v>
      </c>
      <c r="J1282" s="48">
        <v>0</v>
      </c>
      <c r="K1282" s="48">
        <v>0</v>
      </c>
      <c r="L1282" s="48">
        <v>0</v>
      </c>
      <c r="M1282" s="48">
        <v>646809</v>
      </c>
      <c r="N1282" s="48">
        <v>646809</v>
      </c>
      <c r="O1282" s="48">
        <v>4353191</v>
      </c>
      <c r="P1282" s="102">
        <f t="shared" si="40"/>
        <v>0.1293618</v>
      </c>
      <c r="Q1282" s="71"/>
      <c r="R1282" s="71"/>
      <c r="S1282" s="72"/>
      <c r="T1282" s="72"/>
      <c r="U1282" s="72"/>
      <c r="V1282" s="72"/>
      <c r="W1282" s="72"/>
      <c r="X1282" s="73"/>
    </row>
    <row r="1283" spans="1:24" ht="14.4" x14ac:dyDescent="0.2">
      <c r="A1283" s="107" t="s">
        <v>715</v>
      </c>
      <c r="B1283" s="107" t="s">
        <v>716</v>
      </c>
      <c r="C1283" s="98" t="str">
        <f t="shared" si="39"/>
        <v>21375803 TEATRO NACIONAL</v>
      </c>
      <c r="D1283" s="49" t="s">
        <v>686</v>
      </c>
      <c r="E1283" s="49" t="s">
        <v>634</v>
      </c>
      <c r="F1283" s="49" t="s">
        <v>635</v>
      </c>
      <c r="G1283" s="48">
        <v>5000000</v>
      </c>
      <c r="H1283" s="48">
        <v>5000000</v>
      </c>
      <c r="I1283" s="48">
        <v>3750000</v>
      </c>
      <c r="J1283" s="48">
        <v>0</v>
      </c>
      <c r="K1283" s="48">
        <v>0</v>
      </c>
      <c r="L1283" s="48">
        <v>0</v>
      </c>
      <c r="M1283" s="48">
        <v>646809</v>
      </c>
      <c r="N1283" s="48">
        <v>646809</v>
      </c>
      <c r="O1283" s="48">
        <v>4353191</v>
      </c>
      <c r="P1283" s="102">
        <f t="shared" si="40"/>
        <v>0.1293618</v>
      </c>
      <c r="Q1283" s="71"/>
      <c r="R1283" s="71"/>
      <c r="S1283" s="72"/>
      <c r="T1283" s="72"/>
      <c r="U1283" s="72"/>
      <c r="V1283" s="72"/>
      <c r="W1283" s="72"/>
      <c r="X1283" s="73"/>
    </row>
    <row r="1284" spans="1:24" ht="14.4" x14ac:dyDescent="0.2">
      <c r="A1284" s="107" t="s">
        <v>715</v>
      </c>
      <c r="B1284" s="107" t="s">
        <v>716</v>
      </c>
      <c r="C1284" s="98" t="str">
        <f t="shared" si="39"/>
        <v>21375803 TEATRO NACIONAL</v>
      </c>
      <c r="D1284" s="49" t="s">
        <v>690</v>
      </c>
      <c r="E1284" s="49" t="s">
        <v>336</v>
      </c>
      <c r="F1284" s="49" t="s">
        <v>337</v>
      </c>
      <c r="G1284" s="48">
        <v>334256000</v>
      </c>
      <c r="H1284" s="48">
        <v>334256000</v>
      </c>
      <c r="I1284" s="48">
        <v>334256000</v>
      </c>
      <c r="J1284" s="48">
        <v>0</v>
      </c>
      <c r="K1284" s="48">
        <v>0</v>
      </c>
      <c r="L1284" s="48">
        <v>0</v>
      </c>
      <c r="M1284" s="48">
        <v>43842520.350000001</v>
      </c>
      <c r="N1284" s="48">
        <v>43552229.130000003</v>
      </c>
      <c r="O1284" s="48">
        <v>290413479.64999998</v>
      </c>
      <c r="P1284" s="102">
        <f t="shared" si="40"/>
        <v>0.13116449772031019</v>
      </c>
      <c r="Q1284" s="71"/>
      <c r="R1284" s="71"/>
      <c r="S1284" s="72"/>
      <c r="T1284" s="72"/>
      <c r="U1284" s="72"/>
      <c r="V1284" s="72"/>
      <c r="W1284" s="72"/>
      <c r="X1284" s="73"/>
    </row>
    <row r="1285" spans="1:24" ht="14.4" x14ac:dyDescent="0.2">
      <c r="A1285" s="107" t="s">
        <v>715</v>
      </c>
      <c r="B1285" s="107" t="s">
        <v>716</v>
      </c>
      <c r="C1285" s="98" t="str">
        <f t="shared" si="39"/>
        <v>21375803 TEATRO NACIONAL</v>
      </c>
      <c r="D1285" s="49" t="s">
        <v>690</v>
      </c>
      <c r="E1285" s="49" t="s">
        <v>338</v>
      </c>
      <c r="F1285" s="49" t="s">
        <v>339</v>
      </c>
      <c r="G1285" s="48">
        <v>106300000</v>
      </c>
      <c r="H1285" s="48">
        <v>106300000</v>
      </c>
      <c r="I1285" s="48">
        <v>106300000</v>
      </c>
      <c r="J1285" s="48">
        <v>0</v>
      </c>
      <c r="K1285" s="48">
        <v>0</v>
      </c>
      <c r="L1285" s="48">
        <v>0</v>
      </c>
      <c r="M1285" s="48">
        <v>18742838.149999999</v>
      </c>
      <c r="N1285" s="48">
        <v>18556871.469999999</v>
      </c>
      <c r="O1285" s="48">
        <v>87557161.849999994</v>
      </c>
      <c r="P1285" s="102">
        <f t="shared" si="40"/>
        <v>0.17632020837253057</v>
      </c>
      <c r="Q1285" s="71"/>
      <c r="R1285" s="71"/>
      <c r="S1285" s="72"/>
      <c r="T1285" s="72"/>
      <c r="U1285" s="72"/>
      <c r="V1285" s="72"/>
      <c r="W1285" s="72"/>
      <c r="X1285" s="73"/>
    </row>
    <row r="1286" spans="1:24" ht="14.4" x14ac:dyDescent="0.2">
      <c r="A1286" s="107" t="s">
        <v>715</v>
      </c>
      <c r="B1286" s="107" t="s">
        <v>716</v>
      </c>
      <c r="C1286" s="98" t="str">
        <f t="shared" ref="C1286:C1349" si="41">+CONCATENATE(A1286," ",B1286)</f>
        <v>21375803 TEATRO NACIONAL</v>
      </c>
      <c r="D1286" s="49" t="s">
        <v>690</v>
      </c>
      <c r="E1286" s="49" t="s">
        <v>344</v>
      </c>
      <c r="F1286" s="49" t="s">
        <v>345</v>
      </c>
      <c r="G1286" s="48">
        <v>27743109</v>
      </c>
      <c r="H1286" s="48">
        <v>27743109</v>
      </c>
      <c r="I1286" s="48">
        <v>27743109</v>
      </c>
      <c r="J1286" s="48">
        <v>0</v>
      </c>
      <c r="K1286" s="48">
        <v>0</v>
      </c>
      <c r="L1286" s="48">
        <v>0</v>
      </c>
      <c r="M1286" s="48">
        <v>3821675.14</v>
      </c>
      <c r="N1286" s="48">
        <v>3783579.15</v>
      </c>
      <c r="O1286" s="48">
        <v>23921433.859999999</v>
      </c>
      <c r="P1286" s="102">
        <f t="shared" ref="P1286:P1349" si="42">+IFERROR(M1286/H1286,0)</f>
        <v>0.13775223029257463</v>
      </c>
      <c r="Q1286" s="71"/>
      <c r="R1286" s="71"/>
      <c r="S1286" s="72"/>
      <c r="T1286" s="72"/>
      <c r="U1286" s="72"/>
      <c r="V1286" s="72"/>
      <c r="W1286" s="72"/>
      <c r="X1286" s="73"/>
    </row>
    <row r="1287" spans="1:24" ht="14.4" x14ac:dyDescent="0.2">
      <c r="A1287" s="107" t="s">
        <v>715</v>
      </c>
      <c r="B1287" s="107" t="s">
        <v>716</v>
      </c>
      <c r="C1287" s="98" t="str">
        <f t="shared" si="41"/>
        <v>21375803 TEATRO NACIONAL</v>
      </c>
      <c r="D1287" s="49" t="s">
        <v>690</v>
      </c>
      <c r="E1287" s="49" t="s">
        <v>346</v>
      </c>
      <c r="F1287" s="49" t="s">
        <v>347</v>
      </c>
      <c r="G1287" s="48">
        <v>1421275</v>
      </c>
      <c r="H1287" s="48">
        <v>1421275</v>
      </c>
      <c r="I1287" s="48">
        <v>1421275</v>
      </c>
      <c r="J1287" s="48">
        <v>0</v>
      </c>
      <c r="K1287" s="48">
        <v>0</v>
      </c>
      <c r="L1287" s="48">
        <v>0</v>
      </c>
      <c r="M1287" s="48">
        <v>0</v>
      </c>
      <c r="N1287" s="48">
        <v>0</v>
      </c>
      <c r="O1287" s="48">
        <v>1421275</v>
      </c>
      <c r="P1287" s="102">
        <f t="shared" si="42"/>
        <v>0</v>
      </c>
      <c r="Q1287" s="71"/>
      <c r="R1287" s="71"/>
      <c r="S1287" s="72"/>
      <c r="T1287" s="72"/>
      <c r="U1287" s="72"/>
      <c r="V1287" s="72"/>
      <c r="W1287" s="72"/>
      <c r="X1287" s="73"/>
    </row>
    <row r="1288" spans="1:24" ht="14.4" x14ac:dyDescent="0.2">
      <c r="A1288" s="107" t="s">
        <v>715</v>
      </c>
      <c r="B1288" s="107" t="s">
        <v>716</v>
      </c>
      <c r="C1288" s="98" t="str">
        <f t="shared" si="41"/>
        <v>21375803 TEATRO NACIONAL</v>
      </c>
      <c r="D1288" s="49" t="s">
        <v>690</v>
      </c>
      <c r="E1288" s="49" t="s">
        <v>348</v>
      </c>
      <c r="F1288" s="49" t="s">
        <v>349</v>
      </c>
      <c r="G1288" s="48">
        <v>56135616</v>
      </c>
      <c r="H1288" s="48">
        <v>56135616</v>
      </c>
      <c r="I1288" s="48">
        <v>56135616</v>
      </c>
      <c r="J1288" s="48">
        <v>0</v>
      </c>
      <c r="K1288" s="48">
        <v>0</v>
      </c>
      <c r="L1288" s="48">
        <v>0</v>
      </c>
      <c r="M1288" s="48">
        <v>14921163.01</v>
      </c>
      <c r="N1288" s="48">
        <v>14773292.32</v>
      </c>
      <c r="O1288" s="48">
        <v>41214452.990000002</v>
      </c>
      <c r="P1288" s="102">
        <f t="shared" si="42"/>
        <v>0.26580563416281028</v>
      </c>
      <c r="Q1288" s="71"/>
      <c r="R1288" s="71"/>
      <c r="S1288" s="72"/>
      <c r="T1288" s="72"/>
      <c r="U1288" s="72"/>
      <c r="V1288" s="72"/>
      <c r="W1288" s="72"/>
      <c r="X1288" s="73"/>
    </row>
    <row r="1289" spans="1:24" ht="14.4" x14ac:dyDescent="0.2">
      <c r="A1289" s="107" t="s">
        <v>715</v>
      </c>
      <c r="B1289" s="107" t="s">
        <v>716</v>
      </c>
      <c r="C1289" s="99" t="str">
        <f t="shared" si="41"/>
        <v>21375803 TEATRO NACIONAL</v>
      </c>
      <c r="D1289" s="49" t="s">
        <v>690</v>
      </c>
      <c r="E1289" s="49" t="s">
        <v>350</v>
      </c>
      <c r="F1289" s="49" t="s">
        <v>351</v>
      </c>
      <c r="G1289" s="48">
        <v>5000000</v>
      </c>
      <c r="H1289" s="48">
        <v>5000000</v>
      </c>
      <c r="I1289" s="48">
        <v>5000000</v>
      </c>
      <c r="J1289" s="48">
        <v>0</v>
      </c>
      <c r="K1289" s="48">
        <v>0</v>
      </c>
      <c r="L1289" s="48">
        <v>0</v>
      </c>
      <c r="M1289" s="48">
        <v>0</v>
      </c>
      <c r="N1289" s="48">
        <v>0</v>
      </c>
      <c r="O1289" s="48">
        <v>5000000</v>
      </c>
      <c r="P1289" s="104">
        <f t="shared" si="42"/>
        <v>0</v>
      </c>
      <c r="Q1289" s="71"/>
      <c r="R1289" s="71"/>
      <c r="S1289" s="72"/>
      <c r="T1289" s="72"/>
      <c r="U1289" s="72"/>
      <c r="V1289" s="72"/>
      <c r="W1289" s="72"/>
      <c r="X1289" s="73"/>
    </row>
    <row r="1290" spans="1:24" ht="14.4" x14ac:dyDescent="0.2">
      <c r="A1290" s="107" t="s">
        <v>715</v>
      </c>
      <c r="B1290" s="107" t="s">
        <v>716</v>
      </c>
      <c r="C1290" s="98" t="str">
        <f t="shared" si="41"/>
        <v>21375803 TEATRO NACIONAL</v>
      </c>
      <c r="D1290" s="49" t="s">
        <v>690</v>
      </c>
      <c r="E1290" s="49" t="s">
        <v>354</v>
      </c>
      <c r="F1290" s="49" t="s">
        <v>355</v>
      </c>
      <c r="G1290" s="48">
        <v>16000000</v>
      </c>
      <c r="H1290" s="48">
        <v>16000000</v>
      </c>
      <c r="I1290" s="48">
        <v>16000000</v>
      </c>
      <c r="J1290" s="48">
        <v>0</v>
      </c>
      <c r="K1290" s="48">
        <v>0</v>
      </c>
      <c r="L1290" s="48">
        <v>0</v>
      </c>
      <c r="M1290" s="48">
        <v>0</v>
      </c>
      <c r="N1290" s="48">
        <v>0</v>
      </c>
      <c r="O1290" s="48">
        <v>16000000</v>
      </c>
      <c r="P1290" s="102">
        <f t="shared" si="42"/>
        <v>0</v>
      </c>
      <c r="Q1290" s="71"/>
      <c r="R1290" s="71"/>
      <c r="S1290" s="72"/>
      <c r="T1290" s="72"/>
      <c r="U1290" s="72"/>
      <c r="V1290" s="72"/>
      <c r="W1290" s="72"/>
      <c r="X1290" s="73"/>
    </row>
    <row r="1291" spans="1:24" ht="14.4" x14ac:dyDescent="0.2">
      <c r="A1291" s="107" t="s">
        <v>715</v>
      </c>
      <c r="B1291" s="107" t="s">
        <v>716</v>
      </c>
      <c r="C1291" s="98" t="str">
        <f t="shared" si="41"/>
        <v>21375803 TEATRO NACIONAL</v>
      </c>
      <c r="D1291" s="49" t="s">
        <v>690</v>
      </c>
      <c r="E1291" s="49" t="s">
        <v>356</v>
      </c>
      <c r="F1291" s="49" t="s">
        <v>357</v>
      </c>
      <c r="G1291" s="48">
        <v>211956000</v>
      </c>
      <c r="H1291" s="48">
        <v>211956000</v>
      </c>
      <c r="I1291" s="48">
        <v>211956000</v>
      </c>
      <c r="J1291" s="48">
        <v>0</v>
      </c>
      <c r="K1291" s="48">
        <v>0</v>
      </c>
      <c r="L1291" s="48">
        <v>0</v>
      </c>
      <c r="M1291" s="48">
        <v>19231061.100000001</v>
      </c>
      <c r="N1291" s="48">
        <v>19231061.059999999</v>
      </c>
      <c r="O1291" s="48">
        <v>192724938.90000001</v>
      </c>
      <c r="P1291" s="102">
        <f t="shared" si="42"/>
        <v>9.073138340032838E-2</v>
      </c>
      <c r="Q1291" s="71"/>
      <c r="R1291" s="71"/>
      <c r="S1291" s="72"/>
      <c r="T1291" s="72"/>
      <c r="U1291" s="72"/>
      <c r="V1291" s="72"/>
      <c r="W1291" s="72"/>
      <c r="X1291" s="73"/>
    </row>
    <row r="1292" spans="1:24" ht="14.4" x14ac:dyDescent="0.2">
      <c r="A1292" s="107" t="s">
        <v>715</v>
      </c>
      <c r="B1292" s="107" t="s">
        <v>716</v>
      </c>
      <c r="C1292" s="98" t="str">
        <f t="shared" si="41"/>
        <v>21375803 TEATRO NACIONAL</v>
      </c>
      <c r="D1292" s="49" t="s">
        <v>690</v>
      </c>
      <c r="E1292" s="49" t="s">
        <v>358</v>
      </c>
      <c r="F1292" s="49" t="s">
        <v>359</v>
      </c>
      <c r="G1292" s="48">
        <v>211956000</v>
      </c>
      <c r="H1292" s="48">
        <v>211956000</v>
      </c>
      <c r="I1292" s="48">
        <v>211956000</v>
      </c>
      <c r="J1292" s="48">
        <v>0</v>
      </c>
      <c r="K1292" s="48">
        <v>0</v>
      </c>
      <c r="L1292" s="48">
        <v>0</v>
      </c>
      <c r="M1292" s="48">
        <v>19231061.100000001</v>
      </c>
      <c r="N1292" s="48">
        <v>19231061.059999999</v>
      </c>
      <c r="O1292" s="48">
        <v>192724938.90000001</v>
      </c>
      <c r="P1292" s="102">
        <f t="shared" si="42"/>
        <v>9.073138340032838E-2</v>
      </c>
      <c r="Q1292" s="71"/>
      <c r="R1292" s="71"/>
      <c r="S1292" s="72"/>
      <c r="T1292" s="72"/>
      <c r="U1292" s="72"/>
      <c r="V1292" s="72"/>
      <c r="W1292" s="72"/>
      <c r="X1292" s="73"/>
    </row>
    <row r="1293" spans="1:24" ht="14.4" x14ac:dyDescent="0.2">
      <c r="A1293" s="107" t="s">
        <v>715</v>
      </c>
      <c r="B1293" s="107" t="s">
        <v>716</v>
      </c>
      <c r="C1293" s="98" t="str">
        <f t="shared" si="41"/>
        <v>21375803 TEATRO NACIONAL</v>
      </c>
      <c r="D1293" s="49" t="s">
        <v>690</v>
      </c>
      <c r="E1293" s="49" t="s">
        <v>364</v>
      </c>
      <c r="F1293" s="49" t="s">
        <v>365</v>
      </c>
      <c r="G1293" s="48">
        <v>16000000</v>
      </c>
      <c r="H1293" s="48">
        <v>16000000</v>
      </c>
      <c r="I1293" s="48">
        <v>16000000</v>
      </c>
      <c r="J1293" s="48">
        <v>0</v>
      </c>
      <c r="K1293" s="48">
        <v>0</v>
      </c>
      <c r="L1293" s="48">
        <v>0</v>
      </c>
      <c r="M1293" s="48">
        <v>5868621.0999999996</v>
      </c>
      <c r="N1293" s="48">
        <v>5764296.5999999996</v>
      </c>
      <c r="O1293" s="48">
        <v>10131378.9</v>
      </c>
      <c r="P1293" s="102">
        <f t="shared" si="42"/>
        <v>0.36678881874999997</v>
      </c>
      <c r="Q1293" s="71"/>
      <c r="R1293" s="71"/>
      <c r="S1293" s="72"/>
      <c r="T1293" s="72"/>
      <c r="U1293" s="72"/>
      <c r="V1293" s="72"/>
      <c r="W1293" s="72"/>
      <c r="X1293" s="73"/>
    </row>
    <row r="1294" spans="1:24" ht="14.4" x14ac:dyDescent="0.2">
      <c r="A1294" s="107" t="s">
        <v>715</v>
      </c>
      <c r="B1294" s="107" t="s">
        <v>716</v>
      </c>
      <c r="C1294" s="98" t="str">
        <f t="shared" si="41"/>
        <v>21375803 TEATRO NACIONAL</v>
      </c>
      <c r="D1294" s="49" t="s">
        <v>690</v>
      </c>
      <c r="E1294" s="49" t="s">
        <v>368</v>
      </c>
      <c r="F1294" s="49" t="s">
        <v>369</v>
      </c>
      <c r="G1294" s="48">
        <v>16000000</v>
      </c>
      <c r="H1294" s="48">
        <v>16000000</v>
      </c>
      <c r="I1294" s="48">
        <v>16000000</v>
      </c>
      <c r="J1294" s="48">
        <v>0</v>
      </c>
      <c r="K1294" s="48">
        <v>0</v>
      </c>
      <c r="L1294" s="48">
        <v>0</v>
      </c>
      <c r="M1294" s="48">
        <v>5868621.0999999996</v>
      </c>
      <c r="N1294" s="48">
        <v>5764296.5999999996</v>
      </c>
      <c r="O1294" s="48">
        <v>10131378.9</v>
      </c>
      <c r="P1294" s="102">
        <f t="shared" si="42"/>
        <v>0.36678881874999997</v>
      </c>
      <c r="Q1294" s="71"/>
      <c r="R1294" s="71"/>
      <c r="S1294" s="72"/>
      <c r="T1294" s="72"/>
      <c r="U1294" s="72"/>
      <c r="V1294" s="72"/>
      <c r="W1294" s="72"/>
      <c r="X1294" s="73"/>
    </row>
    <row r="1295" spans="1:24" ht="14.4" x14ac:dyDescent="0.2">
      <c r="A1295" s="66" t="s">
        <v>717</v>
      </c>
      <c r="B1295" s="66" t="s">
        <v>718</v>
      </c>
      <c r="C1295" s="98" t="str">
        <f t="shared" si="41"/>
        <v>21375804 TEATRO POPULAR MELICO SALAZAR</v>
      </c>
      <c r="D1295" s="105" t="s">
        <v>686</v>
      </c>
      <c r="E1295" s="66" t="s">
        <v>687</v>
      </c>
      <c r="F1295" s="66" t="s">
        <v>687</v>
      </c>
      <c r="G1295" s="67">
        <v>3290536313</v>
      </c>
      <c r="H1295" s="67">
        <v>3290536313</v>
      </c>
      <c r="I1295" s="48">
        <v>2939966304.3400002</v>
      </c>
      <c r="J1295" s="48">
        <v>0</v>
      </c>
      <c r="K1295" s="48">
        <v>0</v>
      </c>
      <c r="L1295" s="48">
        <v>0</v>
      </c>
      <c r="M1295" s="67">
        <v>1615438882.8199999</v>
      </c>
      <c r="N1295" s="67">
        <v>1575478721.21</v>
      </c>
      <c r="O1295" s="67">
        <v>1675097430.1800001</v>
      </c>
      <c r="P1295" s="103">
        <f t="shared" si="42"/>
        <v>0.49093482920636589</v>
      </c>
      <c r="Q1295" s="71"/>
      <c r="R1295" s="71"/>
      <c r="S1295" s="72"/>
      <c r="T1295" s="72"/>
      <c r="U1295" s="72"/>
      <c r="V1295" s="72"/>
      <c r="W1295" s="72"/>
      <c r="X1295" s="73"/>
    </row>
    <row r="1296" spans="1:24" ht="14.4" x14ac:dyDescent="0.2">
      <c r="A1296" s="107" t="s">
        <v>717</v>
      </c>
      <c r="B1296" s="107" t="s">
        <v>718</v>
      </c>
      <c r="C1296" s="98" t="str">
        <f t="shared" si="41"/>
        <v>21375804 TEATRO POPULAR MELICO SALAZAR</v>
      </c>
      <c r="D1296" s="49" t="s">
        <v>686</v>
      </c>
      <c r="E1296" s="49" t="s">
        <v>10</v>
      </c>
      <c r="F1296" s="49" t="s">
        <v>11</v>
      </c>
      <c r="G1296" s="48">
        <v>1992356412</v>
      </c>
      <c r="H1296" s="48">
        <v>1992356412</v>
      </c>
      <c r="I1296" s="48">
        <v>1982451506</v>
      </c>
      <c r="J1296" s="48">
        <v>0</v>
      </c>
      <c r="K1296" s="48">
        <v>0</v>
      </c>
      <c r="L1296" s="48">
        <v>0</v>
      </c>
      <c r="M1296" s="48">
        <v>1081231091.01</v>
      </c>
      <c r="N1296" s="48">
        <v>1041955482.13</v>
      </c>
      <c r="O1296" s="48">
        <v>911125320.99000001</v>
      </c>
      <c r="P1296" s="102">
        <f t="shared" si="42"/>
        <v>0.54268959333667655</v>
      </c>
      <c r="Q1296" s="71"/>
      <c r="R1296" s="71"/>
      <c r="S1296" s="72"/>
      <c r="T1296" s="72"/>
      <c r="U1296" s="72"/>
      <c r="V1296" s="72"/>
      <c r="W1296" s="72"/>
      <c r="X1296" s="73"/>
    </row>
    <row r="1297" spans="1:24" ht="14.4" x14ac:dyDescent="0.2">
      <c r="A1297" s="107" t="s">
        <v>717</v>
      </c>
      <c r="B1297" s="107" t="s">
        <v>718</v>
      </c>
      <c r="C1297" s="98" t="str">
        <f t="shared" si="41"/>
        <v>21375804 TEATRO POPULAR MELICO SALAZAR</v>
      </c>
      <c r="D1297" s="49" t="s">
        <v>686</v>
      </c>
      <c r="E1297" s="49" t="s">
        <v>12</v>
      </c>
      <c r="F1297" s="49" t="s">
        <v>13</v>
      </c>
      <c r="G1297" s="48">
        <v>920110672</v>
      </c>
      <c r="H1297" s="48">
        <v>967550452</v>
      </c>
      <c r="I1297" s="48">
        <v>967550452</v>
      </c>
      <c r="J1297" s="48">
        <v>0</v>
      </c>
      <c r="K1297" s="48">
        <v>0</v>
      </c>
      <c r="L1297" s="48">
        <v>0</v>
      </c>
      <c r="M1297" s="48">
        <v>513912095.79000002</v>
      </c>
      <c r="N1297" s="48">
        <v>497900491.91000003</v>
      </c>
      <c r="O1297" s="48">
        <v>453638356.20999998</v>
      </c>
      <c r="P1297" s="102">
        <f t="shared" si="42"/>
        <v>0.53114759517470622</v>
      </c>
      <c r="Q1297" s="71"/>
      <c r="R1297" s="71"/>
      <c r="S1297" s="72"/>
      <c r="T1297" s="72"/>
      <c r="U1297" s="72"/>
      <c r="V1297" s="72"/>
      <c r="W1297" s="72"/>
      <c r="X1297" s="73"/>
    </row>
    <row r="1298" spans="1:24" ht="14.4" x14ac:dyDescent="0.2">
      <c r="A1298" s="107" t="s">
        <v>717</v>
      </c>
      <c r="B1298" s="107" t="s">
        <v>718</v>
      </c>
      <c r="C1298" s="98" t="str">
        <f t="shared" si="41"/>
        <v>21375804 TEATRO POPULAR MELICO SALAZAR</v>
      </c>
      <c r="D1298" s="49" t="s">
        <v>686</v>
      </c>
      <c r="E1298" s="49" t="s">
        <v>14</v>
      </c>
      <c r="F1298" s="49" t="s">
        <v>15</v>
      </c>
      <c r="G1298" s="48">
        <v>920110672</v>
      </c>
      <c r="H1298" s="48">
        <v>967550452</v>
      </c>
      <c r="I1298" s="48">
        <v>967550452</v>
      </c>
      <c r="J1298" s="48">
        <v>0</v>
      </c>
      <c r="K1298" s="48">
        <v>0</v>
      </c>
      <c r="L1298" s="48">
        <v>0</v>
      </c>
      <c r="M1298" s="48">
        <v>513912095.79000002</v>
      </c>
      <c r="N1298" s="48">
        <v>497900491.91000003</v>
      </c>
      <c r="O1298" s="48">
        <v>453638356.20999998</v>
      </c>
      <c r="P1298" s="102">
        <f t="shared" si="42"/>
        <v>0.53114759517470622</v>
      </c>
      <c r="Q1298" s="71"/>
      <c r="R1298" s="71"/>
      <c r="S1298" s="72"/>
      <c r="T1298" s="72"/>
      <c r="U1298" s="72"/>
      <c r="V1298" s="72"/>
      <c r="W1298" s="72"/>
      <c r="X1298" s="73"/>
    </row>
    <row r="1299" spans="1:24" ht="14.4" x14ac:dyDescent="0.2">
      <c r="A1299" s="107" t="s">
        <v>717</v>
      </c>
      <c r="B1299" s="107" t="s">
        <v>718</v>
      </c>
      <c r="C1299" s="98" t="str">
        <f t="shared" si="41"/>
        <v>21375804 TEATRO POPULAR MELICO SALAZAR</v>
      </c>
      <c r="D1299" s="49" t="s">
        <v>686</v>
      </c>
      <c r="E1299" s="49" t="s">
        <v>20</v>
      </c>
      <c r="F1299" s="49" t="s">
        <v>21</v>
      </c>
      <c r="G1299" s="48">
        <v>128200000</v>
      </c>
      <c r="H1299" s="48">
        <v>128200000</v>
      </c>
      <c r="I1299" s="48">
        <v>128200000</v>
      </c>
      <c r="J1299" s="48">
        <v>0</v>
      </c>
      <c r="K1299" s="48">
        <v>0</v>
      </c>
      <c r="L1299" s="48">
        <v>0</v>
      </c>
      <c r="M1299" s="48">
        <v>68011318.379999995</v>
      </c>
      <c r="N1299" s="48">
        <v>68011318.379999995</v>
      </c>
      <c r="O1299" s="48">
        <v>60188681.619999997</v>
      </c>
      <c r="P1299" s="102">
        <f t="shared" si="42"/>
        <v>0.53050950374414974</v>
      </c>
      <c r="Q1299" s="71"/>
      <c r="R1299" s="71"/>
      <c r="S1299" s="72"/>
      <c r="T1299" s="72"/>
      <c r="U1299" s="72"/>
      <c r="V1299" s="72"/>
      <c r="W1299" s="72"/>
      <c r="X1299" s="73"/>
    </row>
    <row r="1300" spans="1:24" ht="14.4" x14ac:dyDescent="0.2">
      <c r="A1300" s="107" t="s">
        <v>717</v>
      </c>
      <c r="B1300" s="107" t="s">
        <v>718</v>
      </c>
      <c r="C1300" s="98" t="str">
        <f t="shared" si="41"/>
        <v>21375804 TEATRO POPULAR MELICO SALAZAR</v>
      </c>
      <c r="D1300" s="49" t="s">
        <v>686</v>
      </c>
      <c r="E1300" s="49" t="s">
        <v>22</v>
      </c>
      <c r="F1300" s="49" t="s">
        <v>23</v>
      </c>
      <c r="G1300" s="48">
        <v>128200000</v>
      </c>
      <c r="H1300" s="48">
        <v>128200000</v>
      </c>
      <c r="I1300" s="48">
        <v>128200000</v>
      </c>
      <c r="J1300" s="48">
        <v>0</v>
      </c>
      <c r="K1300" s="48">
        <v>0</v>
      </c>
      <c r="L1300" s="48">
        <v>0</v>
      </c>
      <c r="M1300" s="48">
        <v>68011318.379999995</v>
      </c>
      <c r="N1300" s="48">
        <v>68011318.379999995</v>
      </c>
      <c r="O1300" s="48">
        <v>60188681.619999997</v>
      </c>
      <c r="P1300" s="102">
        <f t="shared" si="42"/>
        <v>0.53050950374414974</v>
      </c>
      <c r="Q1300" s="71"/>
      <c r="R1300" s="71"/>
      <c r="S1300" s="72"/>
      <c r="T1300" s="72"/>
      <c r="U1300" s="72"/>
      <c r="V1300" s="72"/>
      <c r="W1300" s="72"/>
      <c r="X1300" s="73"/>
    </row>
    <row r="1301" spans="1:24" ht="14.4" x14ac:dyDescent="0.2">
      <c r="A1301" s="107" t="s">
        <v>717</v>
      </c>
      <c r="B1301" s="107" t="s">
        <v>718</v>
      </c>
      <c r="C1301" s="98" t="str">
        <f t="shared" si="41"/>
        <v>21375804 TEATRO POPULAR MELICO SALAZAR</v>
      </c>
      <c r="D1301" s="49" t="s">
        <v>686</v>
      </c>
      <c r="E1301" s="49" t="s">
        <v>26</v>
      </c>
      <c r="F1301" s="49" t="s">
        <v>27</v>
      </c>
      <c r="G1301" s="48">
        <v>621433920</v>
      </c>
      <c r="H1301" s="48">
        <v>573994140</v>
      </c>
      <c r="I1301" s="48">
        <v>564089234</v>
      </c>
      <c r="J1301" s="48">
        <v>0</v>
      </c>
      <c r="K1301" s="48">
        <v>0</v>
      </c>
      <c r="L1301" s="48">
        <v>0</v>
      </c>
      <c r="M1301" s="48">
        <v>299440724.37</v>
      </c>
      <c r="N1301" s="48">
        <v>299440724.37</v>
      </c>
      <c r="O1301" s="48">
        <v>274553415.63</v>
      </c>
      <c r="P1301" s="102">
        <f t="shared" si="42"/>
        <v>0.52167906168867861</v>
      </c>
      <c r="Q1301" s="71"/>
      <c r="R1301" s="71"/>
      <c r="S1301" s="72"/>
      <c r="T1301" s="72"/>
      <c r="U1301" s="72"/>
      <c r="V1301" s="72"/>
      <c r="W1301" s="72"/>
      <c r="X1301" s="73"/>
    </row>
    <row r="1302" spans="1:24" ht="14.4" x14ac:dyDescent="0.2">
      <c r="A1302" s="107" t="s">
        <v>717</v>
      </c>
      <c r="B1302" s="107" t="s">
        <v>718</v>
      </c>
      <c r="C1302" s="98" t="str">
        <f t="shared" si="41"/>
        <v>21375804 TEATRO POPULAR MELICO SALAZAR</v>
      </c>
      <c r="D1302" s="49" t="s">
        <v>686</v>
      </c>
      <c r="E1302" s="49" t="s">
        <v>28</v>
      </c>
      <c r="F1302" s="49" t="s">
        <v>29</v>
      </c>
      <c r="G1302" s="48">
        <v>232104000</v>
      </c>
      <c r="H1302" s="48">
        <v>207839470</v>
      </c>
      <c r="I1302" s="48">
        <v>203766466</v>
      </c>
      <c r="J1302" s="48">
        <v>0</v>
      </c>
      <c r="K1302" s="48">
        <v>0</v>
      </c>
      <c r="L1302" s="48">
        <v>0</v>
      </c>
      <c r="M1302" s="48">
        <v>119847216.06</v>
      </c>
      <c r="N1302" s="48">
        <v>119847216.06</v>
      </c>
      <c r="O1302" s="48">
        <v>87992253.939999998</v>
      </c>
      <c r="P1302" s="102">
        <f t="shared" si="42"/>
        <v>0.57663357234311652</v>
      </c>
      <c r="Q1302" s="71"/>
      <c r="R1302" s="71"/>
      <c r="S1302" s="72"/>
      <c r="T1302" s="72"/>
      <c r="U1302" s="72"/>
      <c r="V1302" s="72"/>
      <c r="W1302" s="72"/>
      <c r="X1302" s="73"/>
    </row>
    <row r="1303" spans="1:24" ht="14.4" x14ac:dyDescent="0.2">
      <c r="A1303" s="107" t="s">
        <v>717</v>
      </c>
      <c r="B1303" s="107" t="s">
        <v>718</v>
      </c>
      <c r="C1303" s="98" t="str">
        <f t="shared" si="41"/>
        <v>21375804 TEATRO POPULAR MELICO SALAZAR</v>
      </c>
      <c r="D1303" s="49" t="s">
        <v>686</v>
      </c>
      <c r="E1303" s="49" t="s">
        <v>30</v>
      </c>
      <c r="F1303" s="49" t="s">
        <v>31</v>
      </c>
      <c r="G1303" s="48">
        <v>114618210</v>
      </c>
      <c r="H1303" s="48">
        <v>104630430</v>
      </c>
      <c r="I1303" s="48">
        <v>100571894</v>
      </c>
      <c r="J1303" s="48">
        <v>0</v>
      </c>
      <c r="K1303" s="48">
        <v>0</v>
      </c>
      <c r="L1303" s="48">
        <v>0</v>
      </c>
      <c r="M1303" s="48">
        <v>60083793.170000002</v>
      </c>
      <c r="N1303" s="48">
        <v>60083793.170000002</v>
      </c>
      <c r="O1303" s="48">
        <v>44546636.829999998</v>
      </c>
      <c r="P1303" s="102">
        <f t="shared" si="42"/>
        <v>0.57424778976823476</v>
      </c>
      <c r="Q1303" s="71"/>
      <c r="R1303" s="71"/>
      <c r="S1303" s="72"/>
      <c r="T1303" s="72"/>
      <c r="U1303" s="72"/>
      <c r="V1303" s="72"/>
      <c r="W1303" s="72"/>
      <c r="X1303" s="73"/>
    </row>
    <row r="1304" spans="1:24" ht="14.4" x14ac:dyDescent="0.2">
      <c r="A1304" s="107" t="s">
        <v>717</v>
      </c>
      <c r="B1304" s="107" t="s">
        <v>718</v>
      </c>
      <c r="C1304" s="98" t="str">
        <f t="shared" si="41"/>
        <v>21375804 TEATRO POPULAR MELICO SALAZAR</v>
      </c>
      <c r="D1304" s="49" t="s">
        <v>686</v>
      </c>
      <c r="E1304" s="49" t="s">
        <v>32</v>
      </c>
      <c r="F1304" s="49" t="s">
        <v>33</v>
      </c>
      <c r="G1304" s="48">
        <v>129776033</v>
      </c>
      <c r="H1304" s="48">
        <v>129776033</v>
      </c>
      <c r="I1304" s="48">
        <v>129776033</v>
      </c>
      <c r="J1304" s="48">
        <v>0</v>
      </c>
      <c r="K1304" s="48">
        <v>0</v>
      </c>
      <c r="L1304" s="48">
        <v>0</v>
      </c>
      <c r="M1304" s="48">
        <v>938968.3</v>
      </c>
      <c r="N1304" s="48">
        <v>938968.3</v>
      </c>
      <c r="O1304" s="48">
        <v>128837064.7</v>
      </c>
      <c r="P1304" s="102">
        <f t="shared" si="42"/>
        <v>7.2352982156574323E-3</v>
      </c>
      <c r="Q1304" s="71"/>
      <c r="R1304" s="71"/>
      <c r="S1304" s="72"/>
      <c r="T1304" s="72"/>
      <c r="U1304" s="72"/>
      <c r="V1304" s="72"/>
      <c r="W1304" s="72"/>
      <c r="X1304" s="73"/>
    </row>
    <row r="1305" spans="1:24" ht="14.4" x14ac:dyDescent="0.2">
      <c r="A1305" s="107" t="s">
        <v>717</v>
      </c>
      <c r="B1305" s="107" t="s">
        <v>718</v>
      </c>
      <c r="C1305" s="98" t="str">
        <f t="shared" si="41"/>
        <v>21375804 TEATRO POPULAR MELICO SALAZAR</v>
      </c>
      <c r="D1305" s="49" t="s">
        <v>686</v>
      </c>
      <c r="E1305" s="49" t="s">
        <v>34</v>
      </c>
      <c r="F1305" s="49" t="s">
        <v>35</v>
      </c>
      <c r="G1305" s="48">
        <v>112035677</v>
      </c>
      <c r="H1305" s="48">
        <v>102462277</v>
      </c>
      <c r="I1305" s="48">
        <v>101962277</v>
      </c>
      <c r="J1305" s="48">
        <v>0</v>
      </c>
      <c r="K1305" s="48">
        <v>0</v>
      </c>
      <c r="L1305" s="48">
        <v>0</v>
      </c>
      <c r="M1305" s="48">
        <v>101795836.38</v>
      </c>
      <c r="N1305" s="48">
        <v>101795836.38</v>
      </c>
      <c r="O1305" s="48">
        <v>666440.62</v>
      </c>
      <c r="P1305" s="102">
        <f t="shared" si="42"/>
        <v>0.99349574653704009</v>
      </c>
      <c r="Q1305" s="71"/>
      <c r="R1305" s="71"/>
      <c r="S1305" s="72"/>
      <c r="T1305" s="72"/>
      <c r="U1305" s="72"/>
      <c r="V1305" s="72"/>
      <c r="W1305" s="72"/>
      <c r="X1305" s="73"/>
    </row>
    <row r="1306" spans="1:24" ht="14.4" x14ac:dyDescent="0.2">
      <c r="A1306" s="107" t="s">
        <v>717</v>
      </c>
      <c r="B1306" s="107" t="s">
        <v>718</v>
      </c>
      <c r="C1306" s="98" t="str">
        <f t="shared" si="41"/>
        <v>21375804 TEATRO POPULAR MELICO SALAZAR</v>
      </c>
      <c r="D1306" s="49" t="s">
        <v>686</v>
      </c>
      <c r="E1306" s="49" t="s">
        <v>36</v>
      </c>
      <c r="F1306" s="49" t="s">
        <v>37</v>
      </c>
      <c r="G1306" s="48">
        <v>32900000</v>
      </c>
      <c r="H1306" s="48">
        <v>29285930</v>
      </c>
      <c r="I1306" s="48">
        <v>28012564</v>
      </c>
      <c r="J1306" s="48">
        <v>0</v>
      </c>
      <c r="K1306" s="48">
        <v>0</v>
      </c>
      <c r="L1306" s="48">
        <v>0</v>
      </c>
      <c r="M1306" s="48">
        <v>16774910.460000001</v>
      </c>
      <c r="N1306" s="48">
        <v>16774910.460000001</v>
      </c>
      <c r="O1306" s="48">
        <v>12511019.539999999</v>
      </c>
      <c r="P1306" s="102">
        <f t="shared" si="42"/>
        <v>0.57279760144205771</v>
      </c>
      <c r="Q1306" s="71"/>
      <c r="R1306" s="71"/>
      <c r="S1306" s="72"/>
      <c r="T1306" s="72"/>
      <c r="U1306" s="72"/>
      <c r="V1306" s="72"/>
      <c r="W1306" s="72"/>
      <c r="X1306" s="73"/>
    </row>
    <row r="1307" spans="1:24" ht="14.4" x14ac:dyDescent="0.2">
      <c r="A1307" s="107" t="s">
        <v>717</v>
      </c>
      <c r="B1307" s="107" t="s">
        <v>718</v>
      </c>
      <c r="C1307" s="98" t="str">
        <f t="shared" si="41"/>
        <v>21375804 TEATRO POPULAR MELICO SALAZAR</v>
      </c>
      <c r="D1307" s="49" t="s">
        <v>686</v>
      </c>
      <c r="E1307" s="49" t="s">
        <v>38</v>
      </c>
      <c r="F1307" s="49" t="s">
        <v>39</v>
      </c>
      <c r="G1307" s="48">
        <v>150146936</v>
      </c>
      <c r="H1307" s="48">
        <v>150146936</v>
      </c>
      <c r="I1307" s="48">
        <v>150146936</v>
      </c>
      <c r="J1307" s="48">
        <v>0</v>
      </c>
      <c r="K1307" s="48">
        <v>0</v>
      </c>
      <c r="L1307" s="48">
        <v>0</v>
      </c>
      <c r="M1307" s="48">
        <v>94119399</v>
      </c>
      <c r="N1307" s="48">
        <v>82582098</v>
      </c>
      <c r="O1307" s="48">
        <v>56027537</v>
      </c>
      <c r="P1307" s="102">
        <f t="shared" si="42"/>
        <v>0.62684861581191376</v>
      </c>
      <c r="Q1307" s="71"/>
      <c r="R1307" s="71"/>
      <c r="S1307" s="72"/>
      <c r="T1307" s="72"/>
      <c r="U1307" s="72"/>
      <c r="V1307" s="72"/>
      <c r="W1307" s="72"/>
      <c r="X1307" s="73"/>
    </row>
    <row r="1308" spans="1:24" ht="14.4" x14ac:dyDescent="0.2">
      <c r="A1308" s="107" t="s">
        <v>717</v>
      </c>
      <c r="B1308" s="107" t="s">
        <v>718</v>
      </c>
      <c r="C1308" s="98" t="str">
        <f t="shared" si="41"/>
        <v>21375804 TEATRO POPULAR MELICO SALAZAR</v>
      </c>
      <c r="D1308" s="49" t="s">
        <v>686</v>
      </c>
      <c r="E1308" s="49" t="s">
        <v>56</v>
      </c>
      <c r="F1308" s="49" t="s">
        <v>41</v>
      </c>
      <c r="G1308" s="48">
        <v>142447093</v>
      </c>
      <c r="H1308" s="48">
        <v>142447093</v>
      </c>
      <c r="I1308" s="48">
        <v>142447093</v>
      </c>
      <c r="J1308" s="48">
        <v>0</v>
      </c>
      <c r="K1308" s="48">
        <v>0</v>
      </c>
      <c r="L1308" s="48">
        <v>0</v>
      </c>
      <c r="M1308" s="48">
        <v>89423591.560000002</v>
      </c>
      <c r="N1308" s="48">
        <v>78476954.560000002</v>
      </c>
      <c r="O1308" s="48">
        <v>53023501.439999998</v>
      </c>
      <c r="P1308" s="102">
        <f t="shared" si="42"/>
        <v>0.62776705144835776</v>
      </c>
      <c r="Q1308" s="71"/>
      <c r="R1308" s="71"/>
      <c r="S1308" s="72"/>
      <c r="T1308" s="72"/>
      <c r="U1308" s="72"/>
      <c r="V1308" s="72"/>
      <c r="W1308" s="72"/>
      <c r="X1308" s="73"/>
    </row>
    <row r="1309" spans="1:24" ht="14.4" x14ac:dyDescent="0.2">
      <c r="A1309" s="107" t="s">
        <v>717</v>
      </c>
      <c r="B1309" s="107" t="s">
        <v>718</v>
      </c>
      <c r="C1309" s="98" t="str">
        <f t="shared" si="41"/>
        <v>21375804 TEATRO POPULAR MELICO SALAZAR</v>
      </c>
      <c r="D1309" s="49" t="s">
        <v>686</v>
      </c>
      <c r="E1309" s="49" t="s">
        <v>77</v>
      </c>
      <c r="F1309" s="49" t="s">
        <v>78</v>
      </c>
      <c r="G1309" s="48">
        <v>7699843</v>
      </c>
      <c r="H1309" s="48">
        <v>7699843</v>
      </c>
      <c r="I1309" s="48">
        <v>7699843</v>
      </c>
      <c r="J1309" s="48">
        <v>0</v>
      </c>
      <c r="K1309" s="48">
        <v>0</v>
      </c>
      <c r="L1309" s="48">
        <v>0</v>
      </c>
      <c r="M1309" s="48">
        <v>4695807.4400000004</v>
      </c>
      <c r="N1309" s="48">
        <v>4105143.44</v>
      </c>
      <c r="O1309" s="48">
        <v>3004035.56</v>
      </c>
      <c r="P1309" s="102">
        <f t="shared" si="42"/>
        <v>0.60985755683589915</v>
      </c>
      <c r="Q1309" s="71"/>
      <c r="R1309" s="71"/>
      <c r="S1309" s="72"/>
      <c r="T1309" s="72"/>
      <c r="U1309" s="72"/>
      <c r="V1309" s="72"/>
      <c r="W1309" s="72"/>
      <c r="X1309" s="73"/>
    </row>
    <row r="1310" spans="1:24" ht="14.4" x14ac:dyDescent="0.2">
      <c r="A1310" s="107" t="s">
        <v>717</v>
      </c>
      <c r="B1310" s="107" t="s">
        <v>718</v>
      </c>
      <c r="C1310" s="98" t="str">
        <f t="shared" si="41"/>
        <v>21375804 TEATRO POPULAR MELICO SALAZAR</v>
      </c>
      <c r="D1310" s="49" t="s">
        <v>686</v>
      </c>
      <c r="E1310" s="49" t="s">
        <v>83</v>
      </c>
      <c r="F1310" s="49" t="s">
        <v>84</v>
      </c>
      <c r="G1310" s="48">
        <v>172464884</v>
      </c>
      <c r="H1310" s="48">
        <v>172464884</v>
      </c>
      <c r="I1310" s="48">
        <v>172464884</v>
      </c>
      <c r="J1310" s="48">
        <v>0</v>
      </c>
      <c r="K1310" s="48">
        <v>0</v>
      </c>
      <c r="L1310" s="48">
        <v>0</v>
      </c>
      <c r="M1310" s="48">
        <v>105747553.47</v>
      </c>
      <c r="N1310" s="48">
        <v>94020849.469999999</v>
      </c>
      <c r="O1310" s="48">
        <v>66717330.530000001</v>
      </c>
      <c r="P1310" s="102">
        <f t="shared" si="42"/>
        <v>0.61315411588367175</v>
      </c>
      <c r="Q1310" s="71"/>
      <c r="R1310" s="71"/>
      <c r="S1310" s="72"/>
      <c r="T1310" s="72"/>
      <c r="U1310" s="72"/>
      <c r="V1310" s="72"/>
      <c r="W1310" s="72"/>
      <c r="X1310" s="73"/>
    </row>
    <row r="1311" spans="1:24" ht="14.4" x14ac:dyDescent="0.2">
      <c r="A1311" s="107" t="s">
        <v>717</v>
      </c>
      <c r="B1311" s="107" t="s">
        <v>718</v>
      </c>
      <c r="C1311" s="98" t="str">
        <f t="shared" si="41"/>
        <v>21375804 TEATRO POPULAR MELICO SALAZAR</v>
      </c>
      <c r="D1311" s="49" t="s">
        <v>686</v>
      </c>
      <c r="E1311" s="49" t="s">
        <v>101</v>
      </c>
      <c r="F1311" s="49" t="s">
        <v>86</v>
      </c>
      <c r="G1311" s="48">
        <v>83466297</v>
      </c>
      <c r="H1311" s="48">
        <v>83466297</v>
      </c>
      <c r="I1311" s="48">
        <v>83466297</v>
      </c>
      <c r="J1311" s="48">
        <v>0</v>
      </c>
      <c r="K1311" s="48">
        <v>0</v>
      </c>
      <c r="L1311" s="48">
        <v>0</v>
      </c>
      <c r="M1311" s="48">
        <v>51502632</v>
      </c>
      <c r="N1311" s="48">
        <v>45091906</v>
      </c>
      <c r="O1311" s="48">
        <v>31963665</v>
      </c>
      <c r="P1311" s="102">
        <f t="shared" si="42"/>
        <v>0.61704704594718029</v>
      </c>
      <c r="Q1311" s="71"/>
      <c r="R1311" s="71"/>
      <c r="S1311" s="72"/>
      <c r="T1311" s="72"/>
      <c r="U1311" s="72"/>
      <c r="V1311" s="72"/>
      <c r="W1311" s="72"/>
      <c r="X1311" s="73"/>
    </row>
    <row r="1312" spans="1:24" ht="14.4" x14ac:dyDescent="0.2">
      <c r="A1312" s="107" t="s">
        <v>717</v>
      </c>
      <c r="B1312" s="107" t="s">
        <v>718</v>
      </c>
      <c r="C1312" s="98" t="str">
        <f t="shared" si="41"/>
        <v>21375804 TEATRO POPULAR MELICO SALAZAR</v>
      </c>
      <c r="D1312" s="49" t="s">
        <v>686</v>
      </c>
      <c r="E1312" s="49" t="s">
        <v>122</v>
      </c>
      <c r="F1312" s="49" t="s">
        <v>107</v>
      </c>
      <c r="G1312" s="48">
        <v>46199058</v>
      </c>
      <c r="H1312" s="48">
        <v>46199058</v>
      </c>
      <c r="I1312" s="48">
        <v>46199058</v>
      </c>
      <c r="J1312" s="48">
        <v>0</v>
      </c>
      <c r="K1312" s="48">
        <v>0</v>
      </c>
      <c r="L1312" s="48">
        <v>0</v>
      </c>
      <c r="M1312" s="48">
        <v>28174896.609999999</v>
      </c>
      <c r="N1312" s="48">
        <v>24630906.609999999</v>
      </c>
      <c r="O1312" s="48">
        <v>18024161.390000001</v>
      </c>
      <c r="P1312" s="102">
        <f t="shared" si="42"/>
        <v>0.60985868175061053</v>
      </c>
      <c r="Q1312" s="71"/>
      <c r="R1312" s="71"/>
      <c r="S1312" s="72"/>
      <c r="T1312" s="72"/>
      <c r="U1312" s="72"/>
      <c r="V1312" s="72"/>
      <c r="W1312" s="72"/>
      <c r="X1312" s="73"/>
    </row>
    <row r="1313" spans="1:24" ht="14.4" x14ac:dyDescent="0.2">
      <c r="A1313" s="107" t="s">
        <v>717</v>
      </c>
      <c r="B1313" s="107" t="s">
        <v>718</v>
      </c>
      <c r="C1313" s="98" t="str">
        <f t="shared" si="41"/>
        <v>21375804 TEATRO POPULAR MELICO SALAZAR</v>
      </c>
      <c r="D1313" s="49" t="s">
        <v>686</v>
      </c>
      <c r="E1313" s="49" t="s">
        <v>143</v>
      </c>
      <c r="F1313" s="49" t="s">
        <v>128</v>
      </c>
      <c r="G1313" s="48">
        <v>23099529</v>
      </c>
      <c r="H1313" s="48">
        <v>23099529</v>
      </c>
      <c r="I1313" s="48">
        <v>23099529</v>
      </c>
      <c r="J1313" s="48">
        <v>0</v>
      </c>
      <c r="K1313" s="48">
        <v>0</v>
      </c>
      <c r="L1313" s="48">
        <v>0</v>
      </c>
      <c r="M1313" s="48">
        <v>14087205.26</v>
      </c>
      <c r="N1313" s="48">
        <v>12315217.26</v>
      </c>
      <c r="O1313" s="48">
        <v>9012323.7400000002</v>
      </c>
      <c r="P1313" s="102">
        <f t="shared" si="42"/>
        <v>0.60984816010750698</v>
      </c>
      <c r="Q1313" s="71"/>
      <c r="R1313" s="71"/>
      <c r="S1313" s="72"/>
      <c r="T1313" s="72"/>
      <c r="U1313" s="72"/>
      <c r="V1313" s="72"/>
      <c r="W1313" s="72"/>
      <c r="X1313" s="73"/>
    </row>
    <row r="1314" spans="1:24" ht="14.4" x14ac:dyDescent="0.2">
      <c r="A1314" s="107" t="s">
        <v>717</v>
      </c>
      <c r="B1314" s="107" t="s">
        <v>718</v>
      </c>
      <c r="C1314" s="98" t="str">
        <f t="shared" si="41"/>
        <v>21375804 TEATRO POPULAR MELICO SALAZAR</v>
      </c>
      <c r="D1314" s="49" t="s">
        <v>686</v>
      </c>
      <c r="E1314" s="49" t="s">
        <v>160</v>
      </c>
      <c r="F1314" s="49" t="s">
        <v>149</v>
      </c>
      <c r="G1314" s="48">
        <v>19700000</v>
      </c>
      <c r="H1314" s="48">
        <v>19700000</v>
      </c>
      <c r="I1314" s="48">
        <v>19700000</v>
      </c>
      <c r="J1314" s="48">
        <v>0</v>
      </c>
      <c r="K1314" s="48">
        <v>0</v>
      </c>
      <c r="L1314" s="48">
        <v>0</v>
      </c>
      <c r="M1314" s="48">
        <v>11982819.6</v>
      </c>
      <c r="N1314" s="48">
        <v>11982819.6</v>
      </c>
      <c r="O1314" s="48">
        <v>7717180.4000000004</v>
      </c>
      <c r="P1314" s="102">
        <f t="shared" si="42"/>
        <v>0.60826495431472083</v>
      </c>
      <c r="Q1314" s="71"/>
      <c r="R1314" s="71"/>
      <c r="S1314" s="72"/>
      <c r="T1314" s="72"/>
      <c r="U1314" s="72"/>
      <c r="V1314" s="72"/>
      <c r="W1314" s="72"/>
      <c r="X1314" s="73"/>
    </row>
    <row r="1315" spans="1:24" ht="14.4" x14ac:dyDescent="0.2">
      <c r="A1315" s="107" t="s">
        <v>717</v>
      </c>
      <c r="B1315" s="107" t="s">
        <v>718</v>
      </c>
      <c r="C1315" s="98" t="str">
        <f t="shared" si="41"/>
        <v>21375804 TEATRO POPULAR MELICO SALAZAR</v>
      </c>
      <c r="D1315" s="49" t="s">
        <v>686</v>
      </c>
      <c r="E1315" s="49" t="s">
        <v>166</v>
      </c>
      <c r="F1315" s="49" t="s">
        <v>167</v>
      </c>
      <c r="G1315" s="48">
        <v>949137106</v>
      </c>
      <c r="H1315" s="48">
        <v>949137106</v>
      </c>
      <c r="I1315" s="48">
        <v>666877164.09000003</v>
      </c>
      <c r="J1315" s="48">
        <v>0</v>
      </c>
      <c r="K1315" s="48">
        <v>0</v>
      </c>
      <c r="L1315" s="48">
        <v>0</v>
      </c>
      <c r="M1315" s="48">
        <v>332697817.80000001</v>
      </c>
      <c r="N1315" s="48">
        <v>332081016.06</v>
      </c>
      <c r="O1315" s="48">
        <v>616439288.20000005</v>
      </c>
      <c r="P1315" s="102">
        <f t="shared" si="42"/>
        <v>0.35052661590916667</v>
      </c>
      <c r="Q1315" s="71"/>
      <c r="R1315" s="71"/>
      <c r="S1315" s="72"/>
      <c r="T1315" s="72"/>
      <c r="U1315" s="72"/>
      <c r="V1315" s="72"/>
      <c r="W1315" s="72"/>
      <c r="X1315" s="73"/>
    </row>
    <row r="1316" spans="1:24" ht="14.4" x14ac:dyDescent="0.2">
      <c r="A1316" s="107" t="s">
        <v>717</v>
      </c>
      <c r="B1316" s="107" t="s">
        <v>718</v>
      </c>
      <c r="C1316" s="98" t="str">
        <f t="shared" si="41"/>
        <v>21375804 TEATRO POPULAR MELICO SALAZAR</v>
      </c>
      <c r="D1316" s="49" t="s">
        <v>686</v>
      </c>
      <c r="E1316" s="49" t="s">
        <v>168</v>
      </c>
      <c r="F1316" s="49" t="s">
        <v>169</v>
      </c>
      <c r="G1316" s="48">
        <v>85531321</v>
      </c>
      <c r="H1316" s="48">
        <v>85531321</v>
      </c>
      <c r="I1316" s="48">
        <v>64148657.409999996</v>
      </c>
      <c r="J1316" s="48">
        <v>0</v>
      </c>
      <c r="K1316" s="48">
        <v>0</v>
      </c>
      <c r="L1316" s="48">
        <v>0</v>
      </c>
      <c r="M1316" s="48">
        <v>43690966.57</v>
      </c>
      <c r="N1316" s="48">
        <v>43585205.789999999</v>
      </c>
      <c r="O1316" s="48">
        <v>41840354.43</v>
      </c>
      <c r="P1316" s="102">
        <f t="shared" si="42"/>
        <v>0.51081833016468903</v>
      </c>
      <c r="Q1316" s="71"/>
      <c r="R1316" s="71"/>
      <c r="S1316" s="72"/>
      <c r="T1316" s="72"/>
      <c r="U1316" s="72"/>
      <c r="V1316" s="72"/>
      <c r="W1316" s="72"/>
      <c r="X1316" s="73"/>
    </row>
    <row r="1317" spans="1:24" ht="14.4" x14ac:dyDescent="0.2">
      <c r="A1317" s="107" t="s">
        <v>717</v>
      </c>
      <c r="B1317" s="107" t="s">
        <v>718</v>
      </c>
      <c r="C1317" s="98" t="str">
        <f t="shared" si="41"/>
        <v>21375804 TEATRO POPULAR MELICO SALAZAR</v>
      </c>
      <c r="D1317" s="49" t="s">
        <v>686</v>
      </c>
      <c r="E1317" s="49" t="s">
        <v>170</v>
      </c>
      <c r="F1317" s="49" t="s">
        <v>171</v>
      </c>
      <c r="G1317" s="48">
        <v>51540000</v>
      </c>
      <c r="H1317" s="48">
        <v>51540000</v>
      </c>
      <c r="I1317" s="48">
        <v>38655166.670000002</v>
      </c>
      <c r="J1317" s="48">
        <v>0</v>
      </c>
      <c r="K1317" s="48">
        <v>0</v>
      </c>
      <c r="L1317" s="48">
        <v>0</v>
      </c>
      <c r="M1317" s="48">
        <v>30064960.800000001</v>
      </c>
      <c r="N1317" s="48">
        <v>29988943.199999999</v>
      </c>
      <c r="O1317" s="48">
        <v>21475039.199999999</v>
      </c>
      <c r="P1317" s="102">
        <f t="shared" si="42"/>
        <v>0.58333257275902217</v>
      </c>
      <c r="Q1317" s="71"/>
      <c r="R1317" s="71"/>
      <c r="S1317" s="72"/>
      <c r="T1317" s="72"/>
      <c r="U1317" s="72"/>
      <c r="V1317" s="72"/>
      <c r="W1317" s="72"/>
      <c r="X1317" s="73"/>
    </row>
    <row r="1318" spans="1:24" ht="14.4" x14ac:dyDescent="0.2">
      <c r="A1318" s="107" t="s">
        <v>717</v>
      </c>
      <c r="B1318" s="107" t="s">
        <v>718</v>
      </c>
      <c r="C1318" s="98" t="str">
        <f t="shared" si="41"/>
        <v>21375804 TEATRO POPULAR MELICO SALAZAR</v>
      </c>
      <c r="D1318" s="49" t="s">
        <v>686</v>
      </c>
      <c r="E1318" s="49" t="s">
        <v>174</v>
      </c>
      <c r="F1318" s="49" t="s">
        <v>175</v>
      </c>
      <c r="G1318" s="48">
        <v>33991321</v>
      </c>
      <c r="H1318" s="48">
        <v>33991321</v>
      </c>
      <c r="I1318" s="48">
        <v>25493490.739999998</v>
      </c>
      <c r="J1318" s="48">
        <v>0</v>
      </c>
      <c r="K1318" s="48">
        <v>0</v>
      </c>
      <c r="L1318" s="48">
        <v>0</v>
      </c>
      <c r="M1318" s="48">
        <v>13626005.77</v>
      </c>
      <c r="N1318" s="48">
        <v>13596262.59</v>
      </c>
      <c r="O1318" s="48">
        <v>20365315.23</v>
      </c>
      <c r="P1318" s="102">
        <f t="shared" si="42"/>
        <v>0.40086720283686533</v>
      </c>
      <c r="Q1318" s="71"/>
      <c r="R1318" s="71"/>
      <c r="S1318" s="72"/>
      <c r="T1318" s="72"/>
      <c r="U1318" s="72"/>
      <c r="V1318" s="72"/>
      <c r="W1318" s="72"/>
      <c r="X1318" s="73"/>
    </row>
    <row r="1319" spans="1:24" ht="14.4" x14ac:dyDescent="0.2">
      <c r="A1319" s="107" t="s">
        <v>717</v>
      </c>
      <c r="B1319" s="107" t="s">
        <v>718</v>
      </c>
      <c r="C1319" s="98" t="str">
        <f t="shared" si="41"/>
        <v>21375804 TEATRO POPULAR MELICO SALAZAR</v>
      </c>
      <c r="D1319" s="49" t="s">
        <v>686</v>
      </c>
      <c r="E1319" s="49" t="s">
        <v>180</v>
      </c>
      <c r="F1319" s="49" t="s">
        <v>181</v>
      </c>
      <c r="G1319" s="48">
        <v>74707988</v>
      </c>
      <c r="H1319" s="48">
        <v>74707988</v>
      </c>
      <c r="I1319" s="48">
        <v>57439657.670000002</v>
      </c>
      <c r="J1319" s="48">
        <v>0</v>
      </c>
      <c r="K1319" s="48">
        <v>0</v>
      </c>
      <c r="L1319" s="48">
        <v>0</v>
      </c>
      <c r="M1319" s="48">
        <v>41941310.780000001</v>
      </c>
      <c r="N1319" s="48">
        <v>41941310.780000001</v>
      </c>
      <c r="O1319" s="48">
        <v>32766677.219999999</v>
      </c>
      <c r="P1319" s="102">
        <f t="shared" si="42"/>
        <v>0.56140329706108538</v>
      </c>
      <c r="Q1319" s="71"/>
      <c r="R1319" s="71"/>
      <c r="S1319" s="72"/>
      <c r="T1319" s="72"/>
      <c r="U1319" s="72"/>
      <c r="V1319" s="72"/>
      <c r="W1319" s="72"/>
      <c r="X1319" s="73"/>
    </row>
    <row r="1320" spans="1:24" ht="14.4" x14ac:dyDescent="0.2">
      <c r="A1320" s="107" t="s">
        <v>717</v>
      </c>
      <c r="B1320" s="107" t="s">
        <v>718</v>
      </c>
      <c r="C1320" s="98" t="str">
        <f t="shared" si="41"/>
        <v>21375804 TEATRO POPULAR MELICO SALAZAR</v>
      </c>
      <c r="D1320" s="49" t="s">
        <v>686</v>
      </c>
      <c r="E1320" s="49" t="s">
        <v>182</v>
      </c>
      <c r="F1320" s="49" t="s">
        <v>183</v>
      </c>
      <c r="G1320" s="48">
        <v>9745552</v>
      </c>
      <c r="H1320" s="48">
        <v>9745552</v>
      </c>
      <c r="I1320" s="48">
        <v>7309164</v>
      </c>
      <c r="J1320" s="48">
        <v>0</v>
      </c>
      <c r="K1320" s="48">
        <v>0</v>
      </c>
      <c r="L1320" s="48">
        <v>0</v>
      </c>
      <c r="M1320" s="48">
        <v>4162567</v>
      </c>
      <c r="N1320" s="48">
        <v>4162567</v>
      </c>
      <c r="O1320" s="48">
        <v>5582985</v>
      </c>
      <c r="P1320" s="102">
        <f t="shared" si="42"/>
        <v>0.42712480524448487</v>
      </c>
      <c r="Q1320" s="71"/>
      <c r="R1320" s="71"/>
      <c r="S1320" s="72"/>
      <c r="T1320" s="72"/>
      <c r="U1320" s="72"/>
      <c r="V1320" s="72"/>
      <c r="W1320" s="72"/>
      <c r="X1320" s="73"/>
    </row>
    <row r="1321" spans="1:24" ht="14.4" x14ac:dyDescent="0.2">
      <c r="A1321" s="107" t="s">
        <v>717</v>
      </c>
      <c r="B1321" s="107" t="s">
        <v>718</v>
      </c>
      <c r="C1321" s="98" t="str">
        <f t="shared" si="41"/>
        <v>21375804 TEATRO POPULAR MELICO SALAZAR</v>
      </c>
      <c r="D1321" s="49" t="s">
        <v>686</v>
      </c>
      <c r="E1321" s="49" t="s">
        <v>184</v>
      </c>
      <c r="F1321" s="49" t="s">
        <v>185</v>
      </c>
      <c r="G1321" s="48">
        <v>37200000</v>
      </c>
      <c r="H1321" s="48">
        <v>37200000</v>
      </c>
      <c r="I1321" s="48">
        <v>29300000</v>
      </c>
      <c r="J1321" s="48">
        <v>0</v>
      </c>
      <c r="K1321" s="48">
        <v>0</v>
      </c>
      <c r="L1321" s="48">
        <v>0</v>
      </c>
      <c r="M1321" s="48">
        <v>23601403.449999999</v>
      </c>
      <c r="N1321" s="48">
        <v>23601403.449999999</v>
      </c>
      <c r="O1321" s="48">
        <v>13598596.550000001</v>
      </c>
      <c r="P1321" s="102">
        <f t="shared" si="42"/>
        <v>0.63444632930107525</v>
      </c>
      <c r="Q1321" s="71"/>
      <c r="R1321" s="71"/>
      <c r="S1321" s="72"/>
      <c r="T1321" s="72"/>
      <c r="U1321" s="72"/>
      <c r="V1321" s="72"/>
      <c r="W1321" s="72"/>
      <c r="X1321" s="73"/>
    </row>
    <row r="1322" spans="1:24" ht="14.4" x14ac:dyDescent="0.2">
      <c r="A1322" s="107" t="s">
        <v>717</v>
      </c>
      <c r="B1322" s="107" t="s">
        <v>718</v>
      </c>
      <c r="C1322" s="98" t="str">
        <f t="shared" si="41"/>
        <v>21375804 TEATRO POPULAR MELICO SALAZAR</v>
      </c>
      <c r="D1322" s="49" t="s">
        <v>686</v>
      </c>
      <c r="E1322" s="49" t="s">
        <v>188</v>
      </c>
      <c r="F1322" s="49" t="s">
        <v>189</v>
      </c>
      <c r="G1322" s="48">
        <v>20160000</v>
      </c>
      <c r="H1322" s="48">
        <v>20160000</v>
      </c>
      <c r="I1322" s="48">
        <v>15120000</v>
      </c>
      <c r="J1322" s="48">
        <v>0</v>
      </c>
      <c r="K1322" s="48">
        <v>0</v>
      </c>
      <c r="L1322" s="48">
        <v>0</v>
      </c>
      <c r="M1322" s="48">
        <v>10359332.58</v>
      </c>
      <c r="N1322" s="48">
        <v>10359332.58</v>
      </c>
      <c r="O1322" s="48">
        <v>9800667.4199999999</v>
      </c>
      <c r="P1322" s="102">
        <f t="shared" si="42"/>
        <v>0.51385578273809529</v>
      </c>
      <c r="Q1322" s="71"/>
      <c r="R1322" s="71"/>
      <c r="S1322" s="72"/>
      <c r="T1322" s="72"/>
      <c r="U1322" s="72"/>
      <c r="V1322" s="72"/>
      <c r="W1322" s="72"/>
      <c r="X1322" s="73"/>
    </row>
    <row r="1323" spans="1:24" ht="14.4" x14ac:dyDescent="0.2">
      <c r="A1323" s="107" t="s">
        <v>717</v>
      </c>
      <c r="B1323" s="107" t="s">
        <v>718</v>
      </c>
      <c r="C1323" s="98" t="str">
        <f t="shared" si="41"/>
        <v>21375804 TEATRO POPULAR MELICO SALAZAR</v>
      </c>
      <c r="D1323" s="49" t="s">
        <v>686</v>
      </c>
      <c r="E1323" s="49" t="s">
        <v>190</v>
      </c>
      <c r="F1323" s="49" t="s">
        <v>191</v>
      </c>
      <c r="G1323" s="48">
        <v>7602436</v>
      </c>
      <c r="H1323" s="48">
        <v>7602436</v>
      </c>
      <c r="I1323" s="48">
        <v>5710493.6699999999</v>
      </c>
      <c r="J1323" s="48">
        <v>0</v>
      </c>
      <c r="K1323" s="48">
        <v>0</v>
      </c>
      <c r="L1323" s="48">
        <v>0</v>
      </c>
      <c r="M1323" s="48">
        <v>3818007.75</v>
      </c>
      <c r="N1323" s="48">
        <v>3818007.75</v>
      </c>
      <c r="O1323" s="48">
        <v>3784428.25</v>
      </c>
      <c r="P1323" s="102">
        <f t="shared" si="42"/>
        <v>0.50220846975890354</v>
      </c>
      <c r="Q1323" s="71"/>
      <c r="R1323" s="71"/>
      <c r="S1323" s="72"/>
      <c r="T1323" s="72"/>
      <c r="U1323" s="72"/>
      <c r="V1323" s="72"/>
      <c r="W1323" s="72"/>
      <c r="X1323" s="73"/>
    </row>
    <row r="1324" spans="1:24" ht="14.4" x14ac:dyDescent="0.2">
      <c r="A1324" s="107" t="s">
        <v>717</v>
      </c>
      <c r="B1324" s="107" t="s">
        <v>718</v>
      </c>
      <c r="C1324" s="98" t="str">
        <f t="shared" si="41"/>
        <v>21375804 TEATRO POPULAR MELICO SALAZAR</v>
      </c>
      <c r="D1324" s="49" t="s">
        <v>686</v>
      </c>
      <c r="E1324" s="49" t="s">
        <v>192</v>
      </c>
      <c r="F1324" s="49" t="s">
        <v>193</v>
      </c>
      <c r="G1324" s="48">
        <v>45244243</v>
      </c>
      <c r="H1324" s="48">
        <v>45244243</v>
      </c>
      <c r="I1324" s="48">
        <v>20912253.5</v>
      </c>
      <c r="J1324" s="48">
        <v>0</v>
      </c>
      <c r="K1324" s="48">
        <v>0</v>
      </c>
      <c r="L1324" s="48">
        <v>0</v>
      </c>
      <c r="M1324" s="48">
        <v>4992216.28</v>
      </c>
      <c r="N1324" s="48">
        <v>4992216.28</v>
      </c>
      <c r="O1324" s="48">
        <v>40252026.719999999</v>
      </c>
      <c r="P1324" s="102">
        <f t="shared" si="42"/>
        <v>0.11033925973742119</v>
      </c>
      <c r="Q1324" s="71"/>
      <c r="R1324" s="71"/>
      <c r="S1324" s="72"/>
      <c r="T1324" s="72"/>
      <c r="U1324" s="72"/>
      <c r="V1324" s="72"/>
      <c r="W1324" s="72"/>
      <c r="X1324" s="73"/>
    </row>
    <row r="1325" spans="1:24" ht="14.4" x14ac:dyDescent="0.2">
      <c r="A1325" s="107" t="s">
        <v>717</v>
      </c>
      <c r="B1325" s="107" t="s">
        <v>718</v>
      </c>
      <c r="C1325" s="98" t="str">
        <f t="shared" si="41"/>
        <v>21375804 TEATRO POPULAR MELICO SALAZAR</v>
      </c>
      <c r="D1325" s="49" t="s">
        <v>686</v>
      </c>
      <c r="E1325" s="49" t="s">
        <v>194</v>
      </c>
      <c r="F1325" s="49" t="s">
        <v>195</v>
      </c>
      <c r="G1325" s="48">
        <v>400000</v>
      </c>
      <c r="H1325" s="48">
        <v>400000</v>
      </c>
      <c r="I1325" s="48">
        <v>337500</v>
      </c>
      <c r="J1325" s="48">
        <v>0</v>
      </c>
      <c r="K1325" s="48">
        <v>0</v>
      </c>
      <c r="L1325" s="48">
        <v>0</v>
      </c>
      <c r="M1325" s="48">
        <v>274296.2</v>
      </c>
      <c r="N1325" s="48">
        <v>274296.2</v>
      </c>
      <c r="O1325" s="48">
        <v>125703.8</v>
      </c>
      <c r="P1325" s="102">
        <f t="shared" si="42"/>
        <v>0.68574049999999998</v>
      </c>
      <c r="Q1325" s="71"/>
      <c r="R1325" s="71"/>
      <c r="S1325" s="72"/>
      <c r="T1325" s="72"/>
      <c r="U1325" s="72"/>
      <c r="V1325" s="72"/>
      <c r="W1325" s="72"/>
      <c r="X1325" s="73"/>
    </row>
    <row r="1326" spans="1:24" ht="14.4" x14ac:dyDescent="0.2">
      <c r="A1326" s="107" t="s">
        <v>717</v>
      </c>
      <c r="B1326" s="107" t="s">
        <v>718</v>
      </c>
      <c r="C1326" s="98" t="str">
        <f t="shared" si="41"/>
        <v>21375804 TEATRO POPULAR MELICO SALAZAR</v>
      </c>
      <c r="D1326" s="49" t="s">
        <v>686</v>
      </c>
      <c r="E1326" s="49" t="s">
        <v>196</v>
      </c>
      <c r="F1326" s="49" t="s">
        <v>197</v>
      </c>
      <c r="G1326" s="48">
        <v>0</v>
      </c>
      <c r="H1326" s="48">
        <v>0</v>
      </c>
      <c r="I1326" s="48">
        <v>0</v>
      </c>
      <c r="J1326" s="48">
        <v>0</v>
      </c>
      <c r="K1326" s="48">
        <v>0</v>
      </c>
      <c r="L1326" s="48">
        <v>0</v>
      </c>
      <c r="M1326" s="48">
        <v>0</v>
      </c>
      <c r="N1326" s="48">
        <v>0</v>
      </c>
      <c r="O1326" s="48">
        <v>0</v>
      </c>
      <c r="P1326" s="102">
        <f t="shared" si="42"/>
        <v>0</v>
      </c>
      <c r="Q1326" s="71"/>
      <c r="R1326" s="71"/>
      <c r="S1326" s="72"/>
      <c r="T1326" s="72"/>
      <c r="U1326" s="72"/>
      <c r="V1326" s="72"/>
      <c r="W1326" s="72"/>
      <c r="X1326" s="73"/>
    </row>
    <row r="1327" spans="1:24" ht="14.4" x14ac:dyDescent="0.2">
      <c r="A1327" s="107" t="s">
        <v>717</v>
      </c>
      <c r="B1327" s="107" t="s">
        <v>718</v>
      </c>
      <c r="C1327" s="98" t="str">
        <f t="shared" si="41"/>
        <v>21375804 TEATRO POPULAR MELICO SALAZAR</v>
      </c>
      <c r="D1327" s="49" t="s">
        <v>686</v>
      </c>
      <c r="E1327" s="49" t="s">
        <v>198</v>
      </c>
      <c r="F1327" s="49" t="s">
        <v>199</v>
      </c>
      <c r="G1327" s="48">
        <v>0</v>
      </c>
      <c r="H1327" s="48">
        <v>0</v>
      </c>
      <c r="I1327" s="48">
        <v>0</v>
      </c>
      <c r="J1327" s="48">
        <v>0</v>
      </c>
      <c r="K1327" s="48">
        <v>0</v>
      </c>
      <c r="L1327" s="48">
        <v>0</v>
      </c>
      <c r="M1327" s="48">
        <v>0</v>
      </c>
      <c r="N1327" s="48">
        <v>0</v>
      </c>
      <c r="O1327" s="48">
        <v>0</v>
      </c>
      <c r="P1327" s="102">
        <f t="shared" si="42"/>
        <v>0</v>
      </c>
      <c r="Q1327" s="71"/>
      <c r="R1327" s="71"/>
      <c r="S1327" s="72"/>
      <c r="T1327" s="72"/>
      <c r="U1327" s="72"/>
      <c r="V1327" s="72"/>
      <c r="W1327" s="72"/>
      <c r="X1327" s="73"/>
    </row>
    <row r="1328" spans="1:24" ht="14.4" x14ac:dyDescent="0.2">
      <c r="A1328" s="107" t="s">
        <v>717</v>
      </c>
      <c r="B1328" s="107" t="s">
        <v>718</v>
      </c>
      <c r="C1328" s="98" t="str">
        <f t="shared" si="41"/>
        <v>21375804 TEATRO POPULAR MELICO SALAZAR</v>
      </c>
      <c r="D1328" s="49" t="s">
        <v>686</v>
      </c>
      <c r="E1328" s="49" t="s">
        <v>204</v>
      </c>
      <c r="F1328" s="49" t="s">
        <v>205</v>
      </c>
      <c r="G1328" s="48">
        <v>36143285</v>
      </c>
      <c r="H1328" s="48">
        <v>36143285</v>
      </c>
      <c r="I1328" s="48">
        <v>14049035</v>
      </c>
      <c r="J1328" s="48">
        <v>0</v>
      </c>
      <c r="K1328" s="48">
        <v>0</v>
      </c>
      <c r="L1328" s="48">
        <v>0</v>
      </c>
      <c r="M1328" s="48">
        <v>2343575.35</v>
      </c>
      <c r="N1328" s="48">
        <v>2343575.35</v>
      </c>
      <c r="O1328" s="48">
        <v>33799709.649999999</v>
      </c>
      <c r="P1328" s="102">
        <f t="shared" si="42"/>
        <v>6.4841238144236202E-2</v>
      </c>
      <c r="Q1328" s="71"/>
      <c r="R1328" s="71"/>
      <c r="S1328" s="72"/>
      <c r="T1328" s="72"/>
      <c r="U1328" s="72"/>
      <c r="V1328" s="72"/>
      <c r="W1328" s="72"/>
      <c r="X1328" s="73"/>
    </row>
    <row r="1329" spans="1:24" ht="14.4" x14ac:dyDescent="0.2">
      <c r="A1329" s="107" t="s">
        <v>717</v>
      </c>
      <c r="B1329" s="107" t="s">
        <v>718</v>
      </c>
      <c r="C1329" s="98" t="str">
        <f t="shared" si="41"/>
        <v>21375804 TEATRO POPULAR MELICO SALAZAR</v>
      </c>
      <c r="D1329" s="49" t="s">
        <v>686</v>
      </c>
      <c r="E1329" s="49" t="s">
        <v>206</v>
      </c>
      <c r="F1329" s="49" t="s">
        <v>207</v>
      </c>
      <c r="G1329" s="48">
        <v>8700958</v>
      </c>
      <c r="H1329" s="48">
        <v>8700958</v>
      </c>
      <c r="I1329" s="48">
        <v>6525718.5</v>
      </c>
      <c r="J1329" s="48">
        <v>0</v>
      </c>
      <c r="K1329" s="48">
        <v>0</v>
      </c>
      <c r="L1329" s="48">
        <v>0</v>
      </c>
      <c r="M1329" s="48">
        <v>2374344.73</v>
      </c>
      <c r="N1329" s="48">
        <v>2374344.73</v>
      </c>
      <c r="O1329" s="48">
        <v>6326613.2699999996</v>
      </c>
      <c r="P1329" s="102">
        <f t="shared" si="42"/>
        <v>0.27288313884517085</v>
      </c>
      <c r="Q1329" s="71"/>
      <c r="R1329" s="71"/>
      <c r="S1329" s="72"/>
      <c r="T1329" s="72"/>
      <c r="U1329" s="72"/>
      <c r="V1329" s="72"/>
      <c r="W1329" s="72"/>
      <c r="X1329" s="73"/>
    </row>
    <row r="1330" spans="1:24" ht="14.4" x14ac:dyDescent="0.2">
      <c r="A1330" s="107" t="s">
        <v>717</v>
      </c>
      <c r="B1330" s="107" t="s">
        <v>718</v>
      </c>
      <c r="C1330" s="98" t="str">
        <f t="shared" si="41"/>
        <v>21375804 TEATRO POPULAR MELICO SALAZAR</v>
      </c>
      <c r="D1330" s="49" t="s">
        <v>686</v>
      </c>
      <c r="E1330" s="49" t="s">
        <v>208</v>
      </c>
      <c r="F1330" s="49" t="s">
        <v>209</v>
      </c>
      <c r="G1330" s="48">
        <v>585440999</v>
      </c>
      <c r="H1330" s="48">
        <v>585440999</v>
      </c>
      <c r="I1330" s="48">
        <v>405809858.25999999</v>
      </c>
      <c r="J1330" s="48">
        <v>0</v>
      </c>
      <c r="K1330" s="48">
        <v>0</v>
      </c>
      <c r="L1330" s="48">
        <v>0</v>
      </c>
      <c r="M1330" s="48">
        <v>217252974.75</v>
      </c>
      <c r="N1330" s="48">
        <v>216759400.72</v>
      </c>
      <c r="O1330" s="48">
        <v>368188024.25</v>
      </c>
      <c r="P1330" s="102">
        <f t="shared" si="42"/>
        <v>0.3710928601192825</v>
      </c>
      <c r="Q1330" s="71"/>
      <c r="R1330" s="71"/>
      <c r="S1330" s="72"/>
      <c r="T1330" s="72"/>
      <c r="U1330" s="72"/>
      <c r="V1330" s="72"/>
      <c r="W1330" s="72"/>
      <c r="X1330" s="73"/>
    </row>
    <row r="1331" spans="1:24" ht="14.4" x14ac:dyDescent="0.2">
      <c r="A1331" s="107" t="s">
        <v>717</v>
      </c>
      <c r="B1331" s="107" t="s">
        <v>718</v>
      </c>
      <c r="C1331" s="98" t="str">
        <f t="shared" si="41"/>
        <v>21375804 TEATRO POPULAR MELICO SALAZAR</v>
      </c>
      <c r="D1331" s="49" t="s">
        <v>686</v>
      </c>
      <c r="E1331" s="49" t="s">
        <v>210</v>
      </c>
      <c r="F1331" s="49" t="s">
        <v>211</v>
      </c>
      <c r="G1331" s="48">
        <v>1500000</v>
      </c>
      <c r="H1331" s="48">
        <v>1500000</v>
      </c>
      <c r="I1331" s="48">
        <v>1125000</v>
      </c>
      <c r="J1331" s="48">
        <v>0</v>
      </c>
      <c r="K1331" s="48">
        <v>0</v>
      </c>
      <c r="L1331" s="48">
        <v>0</v>
      </c>
      <c r="M1331" s="48">
        <v>736736</v>
      </c>
      <c r="N1331" s="48">
        <v>736736</v>
      </c>
      <c r="O1331" s="48">
        <v>763264</v>
      </c>
      <c r="P1331" s="102">
        <f t="shared" si="42"/>
        <v>0.49115733333333333</v>
      </c>
      <c r="Q1331" s="71"/>
      <c r="R1331" s="71"/>
      <c r="S1331" s="72"/>
      <c r="T1331" s="72"/>
      <c r="U1331" s="72"/>
      <c r="V1331" s="72"/>
      <c r="W1331" s="72"/>
      <c r="X1331" s="73"/>
    </row>
    <row r="1332" spans="1:24" ht="14.4" x14ac:dyDescent="0.2">
      <c r="A1332" s="107" t="s">
        <v>717</v>
      </c>
      <c r="B1332" s="107" t="s">
        <v>718</v>
      </c>
      <c r="C1332" s="98" t="str">
        <f t="shared" si="41"/>
        <v>21375804 TEATRO POPULAR MELICO SALAZAR</v>
      </c>
      <c r="D1332" s="49" t="s">
        <v>686</v>
      </c>
      <c r="E1332" s="49" t="s">
        <v>214</v>
      </c>
      <c r="F1332" s="49" t="s">
        <v>215</v>
      </c>
      <c r="G1332" s="48">
        <v>6000000</v>
      </c>
      <c r="H1332" s="48">
        <v>6000000</v>
      </c>
      <c r="I1332" s="48">
        <v>4500000</v>
      </c>
      <c r="J1332" s="48">
        <v>0</v>
      </c>
      <c r="K1332" s="48">
        <v>0</v>
      </c>
      <c r="L1332" s="48">
        <v>0</v>
      </c>
      <c r="M1332" s="48">
        <v>0</v>
      </c>
      <c r="N1332" s="48">
        <v>0</v>
      </c>
      <c r="O1332" s="48">
        <v>6000000</v>
      </c>
      <c r="P1332" s="102">
        <f t="shared" si="42"/>
        <v>0</v>
      </c>
      <c r="Q1332" s="71"/>
      <c r="R1332" s="71"/>
      <c r="S1332" s="72"/>
      <c r="T1332" s="72"/>
      <c r="U1332" s="72"/>
      <c r="V1332" s="72"/>
      <c r="W1332" s="72"/>
      <c r="X1332" s="73"/>
    </row>
    <row r="1333" spans="1:24" ht="14.4" x14ac:dyDescent="0.2">
      <c r="A1333" s="107" t="s">
        <v>717</v>
      </c>
      <c r="B1333" s="107" t="s">
        <v>718</v>
      </c>
      <c r="C1333" s="98" t="str">
        <f t="shared" si="41"/>
        <v>21375804 TEATRO POPULAR MELICO SALAZAR</v>
      </c>
      <c r="D1333" s="49" t="s">
        <v>686</v>
      </c>
      <c r="E1333" s="49" t="s">
        <v>216</v>
      </c>
      <c r="F1333" s="49" t="s">
        <v>217</v>
      </c>
      <c r="G1333" s="48">
        <v>17000000</v>
      </c>
      <c r="H1333" s="48">
        <v>17000000</v>
      </c>
      <c r="I1333" s="48">
        <v>6000000</v>
      </c>
      <c r="J1333" s="48">
        <v>0</v>
      </c>
      <c r="K1333" s="48">
        <v>0</v>
      </c>
      <c r="L1333" s="48">
        <v>0</v>
      </c>
      <c r="M1333" s="48">
        <v>0</v>
      </c>
      <c r="N1333" s="48">
        <v>0</v>
      </c>
      <c r="O1333" s="48">
        <v>17000000</v>
      </c>
      <c r="P1333" s="102">
        <f t="shared" si="42"/>
        <v>0</v>
      </c>
      <c r="Q1333" s="71"/>
      <c r="R1333" s="71"/>
      <c r="S1333" s="72"/>
      <c r="T1333" s="72"/>
      <c r="U1333" s="72"/>
      <c r="V1333" s="72"/>
      <c r="W1333" s="72"/>
      <c r="X1333" s="73"/>
    </row>
    <row r="1334" spans="1:24" ht="14.4" x14ac:dyDescent="0.2">
      <c r="A1334" s="107" t="s">
        <v>717</v>
      </c>
      <c r="B1334" s="107" t="s">
        <v>718</v>
      </c>
      <c r="C1334" s="98" t="str">
        <f t="shared" si="41"/>
        <v>21375804 TEATRO POPULAR MELICO SALAZAR</v>
      </c>
      <c r="D1334" s="49" t="s">
        <v>686</v>
      </c>
      <c r="E1334" s="49" t="s">
        <v>218</v>
      </c>
      <c r="F1334" s="49" t="s">
        <v>219</v>
      </c>
      <c r="G1334" s="48">
        <v>7000000</v>
      </c>
      <c r="H1334" s="48">
        <v>7000000</v>
      </c>
      <c r="I1334" s="48">
        <v>5250000</v>
      </c>
      <c r="J1334" s="48">
        <v>0</v>
      </c>
      <c r="K1334" s="48">
        <v>0</v>
      </c>
      <c r="L1334" s="48">
        <v>0</v>
      </c>
      <c r="M1334" s="48">
        <v>0</v>
      </c>
      <c r="N1334" s="48">
        <v>0</v>
      </c>
      <c r="O1334" s="48">
        <v>7000000</v>
      </c>
      <c r="P1334" s="102">
        <f t="shared" si="42"/>
        <v>0</v>
      </c>
      <c r="Q1334" s="71"/>
      <c r="R1334" s="71"/>
      <c r="S1334" s="72"/>
      <c r="T1334" s="72"/>
      <c r="U1334" s="72"/>
      <c r="V1334" s="72"/>
      <c r="W1334" s="72"/>
      <c r="X1334" s="73"/>
    </row>
    <row r="1335" spans="1:24" ht="14.4" x14ac:dyDescent="0.2">
      <c r="A1335" s="107" t="s">
        <v>717</v>
      </c>
      <c r="B1335" s="107" t="s">
        <v>718</v>
      </c>
      <c r="C1335" s="98" t="str">
        <f t="shared" si="41"/>
        <v>21375804 TEATRO POPULAR MELICO SALAZAR</v>
      </c>
      <c r="D1335" s="49" t="s">
        <v>686</v>
      </c>
      <c r="E1335" s="49" t="s">
        <v>220</v>
      </c>
      <c r="F1335" s="49" t="s">
        <v>221</v>
      </c>
      <c r="G1335" s="48">
        <v>264440999</v>
      </c>
      <c r="H1335" s="48">
        <v>264440999</v>
      </c>
      <c r="I1335" s="48">
        <v>192830749.25999999</v>
      </c>
      <c r="J1335" s="48">
        <v>0</v>
      </c>
      <c r="K1335" s="48">
        <v>0</v>
      </c>
      <c r="L1335" s="48">
        <v>0</v>
      </c>
      <c r="M1335" s="48">
        <v>131382112.93000001</v>
      </c>
      <c r="N1335" s="48">
        <v>131076137.48</v>
      </c>
      <c r="O1335" s="48">
        <v>133058886.06999999</v>
      </c>
      <c r="P1335" s="102">
        <f t="shared" si="42"/>
        <v>0.49682958931039284</v>
      </c>
      <c r="Q1335" s="71"/>
      <c r="R1335" s="71"/>
      <c r="S1335" s="72"/>
      <c r="T1335" s="72"/>
      <c r="U1335" s="72"/>
      <c r="V1335" s="72"/>
      <c r="W1335" s="72"/>
      <c r="X1335" s="73"/>
    </row>
    <row r="1336" spans="1:24" ht="14.4" x14ac:dyDescent="0.2">
      <c r="A1336" s="107" t="s">
        <v>717</v>
      </c>
      <c r="B1336" s="107" t="s">
        <v>718</v>
      </c>
      <c r="C1336" s="98" t="str">
        <f t="shared" si="41"/>
        <v>21375804 TEATRO POPULAR MELICO SALAZAR</v>
      </c>
      <c r="D1336" s="49" t="s">
        <v>686</v>
      </c>
      <c r="E1336" s="49" t="s">
        <v>222</v>
      </c>
      <c r="F1336" s="49" t="s">
        <v>223</v>
      </c>
      <c r="G1336" s="48">
        <v>289500000</v>
      </c>
      <c r="H1336" s="48">
        <v>289500000</v>
      </c>
      <c r="I1336" s="48">
        <v>196104109</v>
      </c>
      <c r="J1336" s="48">
        <v>0</v>
      </c>
      <c r="K1336" s="48">
        <v>0</v>
      </c>
      <c r="L1336" s="48">
        <v>0</v>
      </c>
      <c r="M1336" s="48">
        <v>85134125.819999993</v>
      </c>
      <c r="N1336" s="48">
        <v>84946527.239999995</v>
      </c>
      <c r="O1336" s="48">
        <v>204365874.18000001</v>
      </c>
      <c r="P1336" s="102">
        <f t="shared" si="42"/>
        <v>0.29407297347150257</v>
      </c>
      <c r="Q1336" s="71"/>
      <c r="R1336" s="71"/>
      <c r="S1336" s="72"/>
      <c r="T1336" s="72"/>
      <c r="U1336" s="72"/>
      <c r="V1336" s="72"/>
      <c r="W1336" s="72"/>
      <c r="X1336" s="73"/>
    </row>
    <row r="1337" spans="1:24" ht="14.4" x14ac:dyDescent="0.2">
      <c r="A1337" s="107" t="s">
        <v>717</v>
      </c>
      <c r="B1337" s="107" t="s">
        <v>718</v>
      </c>
      <c r="C1337" s="98" t="str">
        <f t="shared" si="41"/>
        <v>21375804 TEATRO POPULAR MELICO SALAZAR</v>
      </c>
      <c r="D1337" s="49" t="s">
        <v>686</v>
      </c>
      <c r="E1337" s="49" t="s">
        <v>224</v>
      </c>
      <c r="F1337" s="49" t="s">
        <v>225</v>
      </c>
      <c r="G1337" s="48">
        <v>21500000</v>
      </c>
      <c r="H1337" s="48">
        <v>21500000</v>
      </c>
      <c r="I1337" s="48">
        <v>16125000</v>
      </c>
      <c r="J1337" s="48">
        <v>0</v>
      </c>
      <c r="K1337" s="48">
        <v>0</v>
      </c>
      <c r="L1337" s="48">
        <v>0</v>
      </c>
      <c r="M1337" s="48">
        <v>7504026.5700000003</v>
      </c>
      <c r="N1337" s="48">
        <v>7500926.8200000003</v>
      </c>
      <c r="O1337" s="48">
        <v>13995973.43</v>
      </c>
      <c r="P1337" s="102">
        <f t="shared" si="42"/>
        <v>0.349024491627907</v>
      </c>
      <c r="Q1337" s="71"/>
      <c r="R1337" s="71"/>
      <c r="S1337" s="72"/>
      <c r="T1337" s="72"/>
      <c r="U1337" s="72"/>
      <c r="V1337" s="72"/>
      <c r="W1337" s="72"/>
      <c r="X1337" s="73"/>
    </row>
    <row r="1338" spans="1:24" ht="14.4" x14ac:dyDescent="0.2">
      <c r="A1338" s="107" t="s">
        <v>717</v>
      </c>
      <c r="B1338" s="107" t="s">
        <v>718</v>
      </c>
      <c r="C1338" s="98" t="str">
        <f t="shared" si="41"/>
        <v>21375804 TEATRO POPULAR MELICO SALAZAR</v>
      </c>
      <c r="D1338" s="49" t="s">
        <v>686</v>
      </c>
      <c r="E1338" s="49" t="s">
        <v>226</v>
      </c>
      <c r="F1338" s="49" t="s">
        <v>227</v>
      </c>
      <c r="G1338" s="48">
        <v>1500000</v>
      </c>
      <c r="H1338" s="48">
        <v>1500000</v>
      </c>
      <c r="I1338" s="48">
        <v>1125000</v>
      </c>
      <c r="J1338" s="48">
        <v>0</v>
      </c>
      <c r="K1338" s="48">
        <v>0</v>
      </c>
      <c r="L1338" s="48">
        <v>0</v>
      </c>
      <c r="M1338" s="48">
        <v>499116.08</v>
      </c>
      <c r="N1338" s="48">
        <v>496016.33</v>
      </c>
      <c r="O1338" s="48">
        <v>1000883.92</v>
      </c>
      <c r="P1338" s="102">
        <f t="shared" si="42"/>
        <v>0.33274405333333335</v>
      </c>
      <c r="Q1338" s="71"/>
      <c r="R1338" s="71"/>
      <c r="S1338" s="72"/>
      <c r="T1338" s="72"/>
      <c r="U1338" s="72"/>
      <c r="V1338" s="72"/>
      <c r="W1338" s="72"/>
      <c r="X1338" s="73"/>
    </row>
    <row r="1339" spans="1:24" ht="14.4" x14ac:dyDescent="0.2">
      <c r="A1339" s="107" t="s">
        <v>717</v>
      </c>
      <c r="B1339" s="107" t="s">
        <v>718</v>
      </c>
      <c r="C1339" s="98" t="str">
        <f t="shared" si="41"/>
        <v>21375804 TEATRO POPULAR MELICO SALAZAR</v>
      </c>
      <c r="D1339" s="49" t="s">
        <v>686</v>
      </c>
      <c r="E1339" s="49" t="s">
        <v>228</v>
      </c>
      <c r="F1339" s="49" t="s">
        <v>229</v>
      </c>
      <c r="G1339" s="48">
        <v>17000000</v>
      </c>
      <c r="H1339" s="48">
        <v>17000000</v>
      </c>
      <c r="I1339" s="48">
        <v>12750000</v>
      </c>
      <c r="J1339" s="48">
        <v>0</v>
      </c>
      <c r="K1339" s="48">
        <v>0</v>
      </c>
      <c r="L1339" s="48">
        <v>0</v>
      </c>
      <c r="M1339" s="48">
        <v>6401206.5999999996</v>
      </c>
      <c r="N1339" s="48">
        <v>6401206.5999999996</v>
      </c>
      <c r="O1339" s="48">
        <v>10598793.4</v>
      </c>
      <c r="P1339" s="102">
        <f t="shared" si="42"/>
        <v>0.37654156470588235</v>
      </c>
      <c r="Q1339" s="71"/>
      <c r="R1339" s="71"/>
      <c r="S1339" s="72"/>
      <c r="T1339" s="72"/>
      <c r="U1339" s="72"/>
      <c r="V1339" s="72"/>
      <c r="W1339" s="72"/>
      <c r="X1339" s="73"/>
    </row>
    <row r="1340" spans="1:24" ht="14.4" x14ac:dyDescent="0.2">
      <c r="A1340" s="107" t="s">
        <v>717</v>
      </c>
      <c r="B1340" s="107" t="s">
        <v>718</v>
      </c>
      <c r="C1340" s="98" t="str">
        <f t="shared" si="41"/>
        <v>21375804 TEATRO POPULAR MELICO SALAZAR</v>
      </c>
      <c r="D1340" s="49" t="s">
        <v>686</v>
      </c>
      <c r="E1340" s="49" t="s">
        <v>230</v>
      </c>
      <c r="F1340" s="49" t="s">
        <v>231</v>
      </c>
      <c r="G1340" s="48">
        <v>2000000</v>
      </c>
      <c r="H1340" s="48">
        <v>2000000</v>
      </c>
      <c r="I1340" s="48">
        <v>1500000</v>
      </c>
      <c r="J1340" s="48">
        <v>0</v>
      </c>
      <c r="K1340" s="48">
        <v>0</v>
      </c>
      <c r="L1340" s="48">
        <v>0</v>
      </c>
      <c r="M1340" s="48">
        <v>525485.15</v>
      </c>
      <c r="N1340" s="48">
        <v>525485.15</v>
      </c>
      <c r="O1340" s="48">
        <v>1474514.85</v>
      </c>
      <c r="P1340" s="102">
        <f t="shared" si="42"/>
        <v>0.26274257500000003</v>
      </c>
      <c r="Q1340" s="71"/>
      <c r="R1340" s="71"/>
      <c r="S1340" s="72"/>
      <c r="T1340" s="72"/>
      <c r="U1340" s="72"/>
      <c r="V1340" s="72"/>
      <c r="W1340" s="72"/>
      <c r="X1340" s="73"/>
    </row>
    <row r="1341" spans="1:24" ht="14.4" x14ac:dyDescent="0.2">
      <c r="A1341" s="107" t="s">
        <v>717</v>
      </c>
      <c r="B1341" s="107" t="s">
        <v>718</v>
      </c>
      <c r="C1341" s="98" t="str">
        <f t="shared" si="41"/>
        <v>21375804 TEATRO POPULAR MELICO SALAZAR</v>
      </c>
      <c r="D1341" s="49" t="s">
        <v>686</v>
      </c>
      <c r="E1341" s="49" t="s">
        <v>232</v>
      </c>
      <c r="F1341" s="49" t="s">
        <v>233</v>
      </c>
      <c r="G1341" s="48">
        <v>1000000</v>
      </c>
      <c r="H1341" s="48">
        <v>1000000</v>
      </c>
      <c r="I1341" s="48">
        <v>750000</v>
      </c>
      <c r="J1341" s="48">
        <v>0</v>
      </c>
      <c r="K1341" s="48">
        <v>0</v>
      </c>
      <c r="L1341" s="48">
        <v>0</v>
      </c>
      <c r="M1341" s="48">
        <v>78218.740000000005</v>
      </c>
      <c r="N1341" s="48">
        <v>78218.740000000005</v>
      </c>
      <c r="O1341" s="48">
        <v>921781.26</v>
      </c>
      <c r="P1341" s="102">
        <f t="shared" si="42"/>
        <v>7.8218740000000009E-2</v>
      </c>
      <c r="Q1341" s="71"/>
      <c r="R1341" s="71"/>
      <c r="S1341" s="72"/>
      <c r="T1341" s="72"/>
      <c r="U1341" s="72"/>
      <c r="V1341" s="72"/>
      <c r="W1341" s="72"/>
      <c r="X1341" s="73"/>
    </row>
    <row r="1342" spans="1:24" ht="14.4" x14ac:dyDescent="0.2">
      <c r="A1342" s="107" t="s">
        <v>717</v>
      </c>
      <c r="B1342" s="107" t="s">
        <v>718</v>
      </c>
      <c r="C1342" s="98" t="str">
        <f t="shared" si="41"/>
        <v>21375804 TEATRO POPULAR MELICO SALAZAR</v>
      </c>
      <c r="D1342" s="49" t="s">
        <v>686</v>
      </c>
      <c r="E1342" s="49" t="s">
        <v>234</v>
      </c>
      <c r="F1342" s="49" t="s">
        <v>235</v>
      </c>
      <c r="G1342" s="48">
        <v>12400000</v>
      </c>
      <c r="H1342" s="48">
        <v>12400000</v>
      </c>
      <c r="I1342" s="48">
        <v>10706000</v>
      </c>
      <c r="J1342" s="48">
        <v>0</v>
      </c>
      <c r="K1342" s="48">
        <v>0</v>
      </c>
      <c r="L1342" s="48">
        <v>0</v>
      </c>
      <c r="M1342" s="48">
        <v>8222328.8300000001</v>
      </c>
      <c r="N1342" s="48">
        <v>8222328.8300000001</v>
      </c>
      <c r="O1342" s="48">
        <v>4177671.17</v>
      </c>
      <c r="P1342" s="102">
        <f t="shared" si="42"/>
        <v>0.66309103467741937</v>
      </c>
      <c r="Q1342" s="71"/>
      <c r="R1342" s="71"/>
      <c r="S1342" s="72"/>
      <c r="T1342" s="72"/>
      <c r="U1342" s="72"/>
      <c r="V1342" s="72"/>
      <c r="W1342" s="72"/>
      <c r="X1342" s="73"/>
    </row>
    <row r="1343" spans="1:24" ht="14.4" x14ac:dyDescent="0.2">
      <c r="A1343" s="107" t="s">
        <v>717</v>
      </c>
      <c r="B1343" s="107" t="s">
        <v>718</v>
      </c>
      <c r="C1343" s="98" t="str">
        <f t="shared" si="41"/>
        <v>21375804 TEATRO POPULAR MELICO SALAZAR</v>
      </c>
      <c r="D1343" s="49" t="s">
        <v>686</v>
      </c>
      <c r="E1343" s="49" t="s">
        <v>236</v>
      </c>
      <c r="F1343" s="49" t="s">
        <v>237</v>
      </c>
      <c r="G1343" s="48">
        <v>12400000</v>
      </c>
      <c r="H1343" s="48">
        <v>12400000</v>
      </c>
      <c r="I1343" s="48">
        <v>10706000</v>
      </c>
      <c r="J1343" s="48">
        <v>0</v>
      </c>
      <c r="K1343" s="48">
        <v>0</v>
      </c>
      <c r="L1343" s="48">
        <v>0</v>
      </c>
      <c r="M1343" s="48">
        <v>8222328.8300000001</v>
      </c>
      <c r="N1343" s="48">
        <v>8222328.8300000001</v>
      </c>
      <c r="O1343" s="48">
        <v>4177671.17</v>
      </c>
      <c r="P1343" s="102">
        <f t="shared" si="42"/>
        <v>0.66309103467741937</v>
      </c>
      <c r="Q1343" s="71"/>
      <c r="R1343" s="71"/>
      <c r="S1343" s="72"/>
      <c r="T1343" s="72"/>
      <c r="U1343" s="72"/>
      <c r="V1343" s="72"/>
      <c r="W1343" s="72"/>
      <c r="X1343" s="73"/>
    </row>
    <row r="1344" spans="1:24" ht="14.4" x14ac:dyDescent="0.2">
      <c r="A1344" s="107" t="s">
        <v>717</v>
      </c>
      <c r="B1344" s="107" t="s">
        <v>718</v>
      </c>
      <c r="C1344" s="98" t="str">
        <f t="shared" si="41"/>
        <v>21375804 TEATRO POPULAR MELICO SALAZAR</v>
      </c>
      <c r="D1344" s="49" t="s">
        <v>686</v>
      </c>
      <c r="E1344" s="49" t="s">
        <v>238</v>
      </c>
      <c r="F1344" s="49" t="s">
        <v>239</v>
      </c>
      <c r="G1344" s="48">
        <v>6200000</v>
      </c>
      <c r="H1344" s="48">
        <v>6200000</v>
      </c>
      <c r="I1344" s="48">
        <v>4650000</v>
      </c>
      <c r="J1344" s="48">
        <v>0</v>
      </c>
      <c r="K1344" s="48">
        <v>0</v>
      </c>
      <c r="L1344" s="48">
        <v>0</v>
      </c>
      <c r="M1344" s="48">
        <v>2474700</v>
      </c>
      <c r="N1344" s="48">
        <v>2474700</v>
      </c>
      <c r="O1344" s="48">
        <v>3725300</v>
      </c>
      <c r="P1344" s="102">
        <f t="shared" si="42"/>
        <v>0.39914516129032257</v>
      </c>
      <c r="Q1344" s="71"/>
      <c r="R1344" s="71"/>
      <c r="S1344" s="72"/>
      <c r="T1344" s="72"/>
      <c r="U1344" s="72"/>
      <c r="V1344" s="72"/>
      <c r="W1344" s="72"/>
      <c r="X1344" s="73"/>
    </row>
    <row r="1345" spans="1:24" ht="14.4" x14ac:dyDescent="0.2">
      <c r="A1345" s="107" t="s">
        <v>717</v>
      </c>
      <c r="B1345" s="107" t="s">
        <v>718</v>
      </c>
      <c r="C1345" s="98" t="str">
        <f t="shared" si="41"/>
        <v>21375804 TEATRO POPULAR MELICO SALAZAR</v>
      </c>
      <c r="D1345" s="49" t="s">
        <v>686</v>
      </c>
      <c r="E1345" s="49" t="s">
        <v>240</v>
      </c>
      <c r="F1345" s="49" t="s">
        <v>241</v>
      </c>
      <c r="G1345" s="48">
        <v>6200000</v>
      </c>
      <c r="H1345" s="48">
        <v>6200000</v>
      </c>
      <c r="I1345" s="48">
        <v>4650000</v>
      </c>
      <c r="J1345" s="48">
        <v>0</v>
      </c>
      <c r="K1345" s="48">
        <v>0</v>
      </c>
      <c r="L1345" s="48">
        <v>0</v>
      </c>
      <c r="M1345" s="48">
        <v>2474700</v>
      </c>
      <c r="N1345" s="48">
        <v>2474700</v>
      </c>
      <c r="O1345" s="48">
        <v>3725300</v>
      </c>
      <c r="P1345" s="102">
        <f t="shared" si="42"/>
        <v>0.39914516129032257</v>
      </c>
      <c r="Q1345" s="71"/>
      <c r="R1345" s="71"/>
      <c r="S1345" s="72"/>
      <c r="T1345" s="72"/>
      <c r="U1345" s="72"/>
      <c r="V1345" s="72"/>
      <c r="W1345" s="72"/>
      <c r="X1345" s="73"/>
    </row>
    <row r="1346" spans="1:24" ht="14.4" x14ac:dyDescent="0.2">
      <c r="A1346" s="107" t="s">
        <v>717</v>
      </c>
      <c r="B1346" s="107" t="s">
        <v>718</v>
      </c>
      <c r="C1346" s="98" t="str">
        <f t="shared" si="41"/>
        <v>21375804 TEATRO POPULAR MELICO SALAZAR</v>
      </c>
      <c r="D1346" s="49" t="s">
        <v>686</v>
      </c>
      <c r="E1346" s="49" t="s">
        <v>246</v>
      </c>
      <c r="F1346" s="49" t="s">
        <v>247</v>
      </c>
      <c r="G1346" s="48">
        <v>117083085</v>
      </c>
      <c r="H1346" s="48">
        <v>117083085</v>
      </c>
      <c r="I1346" s="48">
        <v>86313634.75</v>
      </c>
      <c r="J1346" s="48">
        <v>0</v>
      </c>
      <c r="K1346" s="48">
        <v>0</v>
      </c>
      <c r="L1346" s="48">
        <v>0</v>
      </c>
      <c r="M1346" s="48">
        <v>6619294.0199999996</v>
      </c>
      <c r="N1346" s="48">
        <v>6604926.8399999999</v>
      </c>
      <c r="O1346" s="48">
        <v>110463790.98</v>
      </c>
      <c r="P1346" s="102">
        <f t="shared" si="42"/>
        <v>5.6535015455050568E-2</v>
      </c>
      <c r="Q1346" s="71"/>
      <c r="R1346" s="71"/>
      <c r="S1346" s="72"/>
      <c r="T1346" s="72"/>
      <c r="U1346" s="72"/>
      <c r="V1346" s="72"/>
      <c r="W1346" s="72"/>
      <c r="X1346" s="73"/>
    </row>
    <row r="1347" spans="1:24" ht="14.4" x14ac:dyDescent="0.2">
      <c r="A1347" s="107" t="s">
        <v>717</v>
      </c>
      <c r="B1347" s="107" t="s">
        <v>718</v>
      </c>
      <c r="C1347" s="98" t="str">
        <f t="shared" si="41"/>
        <v>21375804 TEATRO POPULAR MELICO SALAZAR</v>
      </c>
      <c r="D1347" s="49" t="s">
        <v>686</v>
      </c>
      <c r="E1347" s="49" t="s">
        <v>248</v>
      </c>
      <c r="F1347" s="49" t="s">
        <v>249</v>
      </c>
      <c r="G1347" s="48">
        <v>89204987</v>
      </c>
      <c r="H1347" s="48">
        <v>89204987</v>
      </c>
      <c r="I1347" s="48">
        <v>66903740.25</v>
      </c>
      <c r="J1347" s="48">
        <v>0</v>
      </c>
      <c r="K1347" s="48">
        <v>0</v>
      </c>
      <c r="L1347" s="48">
        <v>0</v>
      </c>
      <c r="M1347" s="48">
        <v>2144135.4900000002</v>
      </c>
      <c r="N1347" s="48">
        <v>2141531.3199999998</v>
      </c>
      <c r="O1347" s="48">
        <v>87060851.510000005</v>
      </c>
      <c r="P1347" s="102">
        <f t="shared" si="42"/>
        <v>2.4036049576465945E-2</v>
      </c>
      <c r="Q1347" s="71"/>
      <c r="R1347" s="71"/>
      <c r="S1347" s="72"/>
      <c r="T1347" s="72"/>
      <c r="U1347" s="72"/>
      <c r="V1347" s="72"/>
      <c r="W1347" s="72"/>
      <c r="X1347" s="73"/>
    </row>
    <row r="1348" spans="1:24" ht="14.4" x14ac:dyDescent="0.2">
      <c r="A1348" s="107" t="s">
        <v>717</v>
      </c>
      <c r="B1348" s="107" t="s">
        <v>718</v>
      </c>
      <c r="C1348" s="98" t="str">
        <f t="shared" si="41"/>
        <v>21375804 TEATRO POPULAR MELICO SALAZAR</v>
      </c>
      <c r="D1348" s="49" t="s">
        <v>686</v>
      </c>
      <c r="E1348" s="49" t="s">
        <v>252</v>
      </c>
      <c r="F1348" s="49" t="s">
        <v>253</v>
      </c>
      <c r="G1348" s="48">
        <v>3900000</v>
      </c>
      <c r="H1348" s="48">
        <v>1900000</v>
      </c>
      <c r="I1348" s="48">
        <v>1080321</v>
      </c>
      <c r="J1348" s="48">
        <v>0</v>
      </c>
      <c r="K1348" s="48">
        <v>0</v>
      </c>
      <c r="L1348" s="48">
        <v>0</v>
      </c>
      <c r="M1348" s="48">
        <v>0</v>
      </c>
      <c r="N1348" s="48">
        <v>0</v>
      </c>
      <c r="O1348" s="48">
        <v>1900000</v>
      </c>
      <c r="P1348" s="102">
        <f t="shared" si="42"/>
        <v>0</v>
      </c>
      <c r="Q1348" s="71"/>
      <c r="R1348" s="71"/>
      <c r="S1348" s="72"/>
      <c r="T1348" s="72"/>
      <c r="U1348" s="72"/>
      <c r="V1348" s="72"/>
      <c r="W1348" s="72"/>
      <c r="X1348" s="73"/>
    </row>
    <row r="1349" spans="1:24" ht="14.4" x14ac:dyDescent="0.2">
      <c r="A1349" s="107" t="s">
        <v>717</v>
      </c>
      <c r="B1349" s="107" t="s">
        <v>718</v>
      </c>
      <c r="C1349" s="98" t="str">
        <f t="shared" si="41"/>
        <v>21375804 TEATRO POPULAR MELICO SALAZAR</v>
      </c>
      <c r="D1349" s="49" t="s">
        <v>686</v>
      </c>
      <c r="E1349" s="49" t="s">
        <v>254</v>
      </c>
      <c r="F1349" s="49" t="s">
        <v>255</v>
      </c>
      <c r="G1349" s="48">
        <v>5500000</v>
      </c>
      <c r="H1349" s="48">
        <v>6500000</v>
      </c>
      <c r="I1349" s="48">
        <v>4846000</v>
      </c>
      <c r="J1349" s="48">
        <v>0</v>
      </c>
      <c r="K1349" s="48">
        <v>0</v>
      </c>
      <c r="L1349" s="48">
        <v>0</v>
      </c>
      <c r="M1349" s="48">
        <v>3635606.5</v>
      </c>
      <c r="N1349" s="48">
        <v>3623843.49</v>
      </c>
      <c r="O1349" s="48">
        <v>2864393.5</v>
      </c>
      <c r="P1349" s="102">
        <f t="shared" si="42"/>
        <v>0.55932407692307695</v>
      </c>
      <c r="Q1349" s="71"/>
      <c r="R1349" s="71"/>
      <c r="S1349" s="72"/>
      <c r="T1349" s="72"/>
      <c r="U1349" s="72"/>
      <c r="V1349" s="72"/>
      <c r="W1349" s="72"/>
      <c r="X1349" s="73"/>
    </row>
    <row r="1350" spans="1:24" ht="14.4" x14ac:dyDescent="0.2">
      <c r="A1350" s="107" t="s">
        <v>717</v>
      </c>
      <c r="B1350" s="107" t="s">
        <v>718</v>
      </c>
      <c r="C1350" s="98" t="str">
        <f t="shared" ref="C1350:C1413" si="43">+CONCATENATE(A1350," ",B1350)</f>
        <v>21375804 TEATRO POPULAR MELICO SALAZAR</v>
      </c>
      <c r="D1350" s="49" t="s">
        <v>686</v>
      </c>
      <c r="E1350" s="49" t="s">
        <v>256</v>
      </c>
      <c r="F1350" s="49" t="s">
        <v>257</v>
      </c>
      <c r="G1350" s="48">
        <v>1300000</v>
      </c>
      <c r="H1350" s="48">
        <v>1300000</v>
      </c>
      <c r="I1350" s="48">
        <v>975000</v>
      </c>
      <c r="J1350" s="48">
        <v>0</v>
      </c>
      <c r="K1350" s="48">
        <v>0</v>
      </c>
      <c r="L1350" s="48">
        <v>0</v>
      </c>
      <c r="M1350" s="48">
        <v>0</v>
      </c>
      <c r="N1350" s="48">
        <v>0</v>
      </c>
      <c r="O1350" s="48">
        <v>1300000</v>
      </c>
      <c r="P1350" s="102">
        <f t="shared" ref="P1350:P1413" si="44">+IFERROR(M1350/H1350,0)</f>
        <v>0</v>
      </c>
      <c r="Q1350" s="71"/>
      <c r="R1350" s="71"/>
      <c r="S1350" s="72"/>
      <c r="T1350" s="72"/>
      <c r="U1350" s="72"/>
      <c r="V1350" s="72"/>
      <c r="W1350" s="72"/>
      <c r="X1350" s="73"/>
    </row>
    <row r="1351" spans="1:24" ht="14.4" x14ac:dyDescent="0.2">
      <c r="A1351" s="107" t="s">
        <v>717</v>
      </c>
      <c r="B1351" s="107" t="s">
        <v>718</v>
      </c>
      <c r="C1351" s="98" t="str">
        <f t="shared" si="43"/>
        <v>21375804 TEATRO POPULAR MELICO SALAZAR</v>
      </c>
      <c r="D1351" s="49" t="s">
        <v>686</v>
      </c>
      <c r="E1351" s="49" t="s">
        <v>258</v>
      </c>
      <c r="F1351" s="49" t="s">
        <v>259</v>
      </c>
      <c r="G1351" s="48">
        <v>4300000</v>
      </c>
      <c r="H1351" s="48">
        <v>4300000</v>
      </c>
      <c r="I1351" s="48">
        <v>2350000</v>
      </c>
      <c r="J1351" s="48">
        <v>0</v>
      </c>
      <c r="K1351" s="48">
        <v>0</v>
      </c>
      <c r="L1351" s="48">
        <v>0</v>
      </c>
      <c r="M1351" s="48">
        <v>839552.03</v>
      </c>
      <c r="N1351" s="48">
        <v>839552.03</v>
      </c>
      <c r="O1351" s="48">
        <v>3460447.97</v>
      </c>
      <c r="P1351" s="102">
        <f t="shared" si="44"/>
        <v>0.1952446581395349</v>
      </c>
      <c r="Q1351" s="71"/>
      <c r="R1351" s="71"/>
      <c r="S1351" s="72"/>
      <c r="T1351" s="72"/>
      <c r="U1351" s="72"/>
      <c r="V1351" s="72"/>
      <c r="W1351" s="72"/>
      <c r="X1351" s="73"/>
    </row>
    <row r="1352" spans="1:24" ht="14.4" x14ac:dyDescent="0.2">
      <c r="A1352" s="107" t="s">
        <v>717</v>
      </c>
      <c r="B1352" s="107" t="s">
        <v>718</v>
      </c>
      <c r="C1352" s="98" t="str">
        <f t="shared" si="43"/>
        <v>21375804 TEATRO POPULAR MELICO SALAZAR</v>
      </c>
      <c r="D1352" s="49" t="s">
        <v>686</v>
      </c>
      <c r="E1352" s="49" t="s">
        <v>260</v>
      </c>
      <c r="F1352" s="49" t="s">
        <v>261</v>
      </c>
      <c r="G1352" s="48">
        <v>11878098</v>
      </c>
      <c r="H1352" s="48">
        <v>11878098</v>
      </c>
      <c r="I1352" s="48">
        <v>8908573.5</v>
      </c>
      <c r="J1352" s="48">
        <v>0</v>
      </c>
      <c r="K1352" s="48">
        <v>0</v>
      </c>
      <c r="L1352" s="48">
        <v>0</v>
      </c>
      <c r="M1352" s="48">
        <v>0</v>
      </c>
      <c r="N1352" s="48">
        <v>0</v>
      </c>
      <c r="O1352" s="48">
        <v>11878098</v>
      </c>
      <c r="P1352" s="102">
        <f t="shared" si="44"/>
        <v>0</v>
      </c>
      <c r="Q1352" s="71"/>
      <c r="R1352" s="71"/>
      <c r="S1352" s="72"/>
      <c r="T1352" s="72"/>
      <c r="U1352" s="72"/>
      <c r="V1352" s="72"/>
      <c r="W1352" s="72"/>
      <c r="X1352" s="73"/>
    </row>
    <row r="1353" spans="1:24" ht="14.4" x14ac:dyDescent="0.2">
      <c r="A1353" s="107" t="s">
        <v>717</v>
      </c>
      <c r="B1353" s="107" t="s">
        <v>718</v>
      </c>
      <c r="C1353" s="98" t="str">
        <f t="shared" si="43"/>
        <v>21375804 TEATRO POPULAR MELICO SALAZAR</v>
      </c>
      <c r="D1353" s="49" t="s">
        <v>686</v>
      </c>
      <c r="E1353" s="49" t="s">
        <v>262</v>
      </c>
      <c r="F1353" s="49" t="s">
        <v>263</v>
      </c>
      <c r="G1353" s="48">
        <v>1000000</v>
      </c>
      <c r="H1353" s="48">
        <v>2000000</v>
      </c>
      <c r="I1353" s="48">
        <v>1250000</v>
      </c>
      <c r="J1353" s="48">
        <v>0</v>
      </c>
      <c r="K1353" s="48">
        <v>0</v>
      </c>
      <c r="L1353" s="48">
        <v>0</v>
      </c>
      <c r="M1353" s="48">
        <v>0</v>
      </c>
      <c r="N1353" s="48">
        <v>0</v>
      </c>
      <c r="O1353" s="48">
        <v>2000000</v>
      </c>
      <c r="P1353" s="102">
        <f t="shared" si="44"/>
        <v>0</v>
      </c>
      <c r="Q1353" s="71"/>
      <c r="R1353" s="71"/>
      <c r="S1353" s="72"/>
      <c r="T1353" s="72"/>
      <c r="U1353" s="72"/>
      <c r="V1353" s="72"/>
      <c r="W1353" s="72"/>
      <c r="X1353" s="73"/>
    </row>
    <row r="1354" spans="1:24" ht="14.4" x14ac:dyDescent="0.2">
      <c r="A1354" s="107" t="s">
        <v>717</v>
      </c>
      <c r="B1354" s="107" t="s">
        <v>718</v>
      </c>
      <c r="C1354" s="98" t="str">
        <f t="shared" si="43"/>
        <v>21375804 TEATRO POPULAR MELICO SALAZAR</v>
      </c>
      <c r="D1354" s="49" t="s">
        <v>686</v>
      </c>
      <c r="E1354" s="49" t="s">
        <v>264</v>
      </c>
      <c r="F1354" s="49" t="s">
        <v>265</v>
      </c>
      <c r="G1354" s="48">
        <v>1029470</v>
      </c>
      <c r="H1354" s="48">
        <v>1029470</v>
      </c>
      <c r="I1354" s="48">
        <v>772102.5</v>
      </c>
      <c r="J1354" s="48">
        <v>0</v>
      </c>
      <c r="K1354" s="48">
        <v>0</v>
      </c>
      <c r="L1354" s="48">
        <v>0</v>
      </c>
      <c r="M1354" s="48">
        <v>0</v>
      </c>
      <c r="N1354" s="48">
        <v>0</v>
      </c>
      <c r="O1354" s="48">
        <v>1029470</v>
      </c>
      <c r="P1354" s="102">
        <f t="shared" si="44"/>
        <v>0</v>
      </c>
      <c r="Q1354" s="71"/>
      <c r="R1354" s="71"/>
      <c r="S1354" s="72"/>
      <c r="T1354" s="72"/>
      <c r="U1354" s="72"/>
      <c r="V1354" s="72"/>
      <c r="W1354" s="72"/>
      <c r="X1354" s="73"/>
    </row>
    <row r="1355" spans="1:24" ht="14.4" x14ac:dyDescent="0.2">
      <c r="A1355" s="107" t="s">
        <v>717</v>
      </c>
      <c r="B1355" s="107" t="s">
        <v>718</v>
      </c>
      <c r="C1355" s="98" t="str">
        <f t="shared" si="43"/>
        <v>21375804 TEATRO POPULAR MELICO SALAZAR</v>
      </c>
      <c r="D1355" s="49" t="s">
        <v>686</v>
      </c>
      <c r="E1355" s="49" t="s">
        <v>268</v>
      </c>
      <c r="F1355" s="49" t="s">
        <v>269</v>
      </c>
      <c r="G1355" s="48">
        <v>1029470</v>
      </c>
      <c r="H1355" s="48">
        <v>1029470</v>
      </c>
      <c r="I1355" s="48">
        <v>772102.5</v>
      </c>
      <c r="J1355" s="48">
        <v>0</v>
      </c>
      <c r="K1355" s="48">
        <v>0</v>
      </c>
      <c r="L1355" s="48">
        <v>0</v>
      </c>
      <c r="M1355" s="48">
        <v>0</v>
      </c>
      <c r="N1355" s="48">
        <v>0</v>
      </c>
      <c r="O1355" s="48">
        <v>1029470</v>
      </c>
      <c r="P1355" s="102">
        <f t="shared" si="44"/>
        <v>0</v>
      </c>
      <c r="Q1355" s="71"/>
      <c r="R1355" s="71"/>
      <c r="S1355" s="72"/>
      <c r="T1355" s="72"/>
      <c r="U1355" s="72"/>
      <c r="V1355" s="72"/>
      <c r="W1355" s="72"/>
      <c r="X1355" s="73"/>
    </row>
    <row r="1356" spans="1:24" ht="14.4" x14ac:dyDescent="0.2">
      <c r="A1356" s="107" t="s">
        <v>717</v>
      </c>
      <c r="B1356" s="107" t="s">
        <v>718</v>
      </c>
      <c r="C1356" s="98" t="str">
        <f t="shared" si="43"/>
        <v>21375804 TEATRO POPULAR MELICO SALAZAR</v>
      </c>
      <c r="D1356" s="49" t="s">
        <v>686</v>
      </c>
      <c r="E1356" s="49" t="s">
        <v>278</v>
      </c>
      <c r="F1356" s="49" t="s">
        <v>279</v>
      </c>
      <c r="G1356" s="48">
        <v>49388019</v>
      </c>
      <c r="H1356" s="48">
        <v>49388019</v>
      </c>
      <c r="I1356" s="48">
        <v>34041014.25</v>
      </c>
      <c r="J1356" s="48">
        <v>0</v>
      </c>
      <c r="K1356" s="48">
        <v>0</v>
      </c>
      <c r="L1356" s="48">
        <v>0</v>
      </c>
      <c r="M1356" s="48">
        <v>3959159.62</v>
      </c>
      <c r="N1356" s="48">
        <v>3959159.62</v>
      </c>
      <c r="O1356" s="48">
        <v>45428859.380000003</v>
      </c>
      <c r="P1356" s="102">
        <f t="shared" si="44"/>
        <v>8.0164373873752665E-2</v>
      </c>
      <c r="Q1356" s="71"/>
      <c r="R1356" s="71"/>
      <c r="S1356" s="72"/>
      <c r="T1356" s="72"/>
      <c r="U1356" s="72"/>
      <c r="V1356" s="72"/>
      <c r="W1356" s="72"/>
      <c r="X1356" s="73"/>
    </row>
    <row r="1357" spans="1:24" ht="14.4" x14ac:dyDescent="0.2">
      <c r="A1357" s="107" t="s">
        <v>717</v>
      </c>
      <c r="B1357" s="107" t="s">
        <v>718</v>
      </c>
      <c r="C1357" s="98" t="str">
        <f t="shared" si="43"/>
        <v>21375804 TEATRO POPULAR MELICO SALAZAR</v>
      </c>
      <c r="D1357" s="49" t="s">
        <v>686</v>
      </c>
      <c r="E1357" s="49" t="s">
        <v>280</v>
      </c>
      <c r="F1357" s="49" t="s">
        <v>281</v>
      </c>
      <c r="G1357" s="48">
        <v>7588019</v>
      </c>
      <c r="H1357" s="48">
        <v>7588019</v>
      </c>
      <c r="I1357" s="48">
        <v>5491014.25</v>
      </c>
      <c r="J1357" s="48">
        <v>0</v>
      </c>
      <c r="K1357" s="48">
        <v>0</v>
      </c>
      <c r="L1357" s="48">
        <v>0</v>
      </c>
      <c r="M1357" s="48">
        <v>1172983.2</v>
      </c>
      <c r="N1357" s="48">
        <v>1172983.2</v>
      </c>
      <c r="O1357" s="48">
        <v>6415035.7999999998</v>
      </c>
      <c r="P1357" s="102">
        <f t="shared" si="44"/>
        <v>0.15458358762675739</v>
      </c>
      <c r="Q1357" s="71"/>
      <c r="R1357" s="71"/>
      <c r="S1357" s="72"/>
      <c r="T1357" s="72"/>
      <c r="U1357" s="72"/>
      <c r="V1357" s="72"/>
      <c r="W1357" s="72"/>
      <c r="X1357" s="73"/>
    </row>
    <row r="1358" spans="1:24" ht="14.4" x14ac:dyDescent="0.2">
      <c r="A1358" s="107" t="s">
        <v>717</v>
      </c>
      <c r="B1358" s="107" t="s">
        <v>718</v>
      </c>
      <c r="C1358" s="98" t="str">
        <f t="shared" si="43"/>
        <v>21375804 TEATRO POPULAR MELICO SALAZAR</v>
      </c>
      <c r="D1358" s="49" t="s">
        <v>686</v>
      </c>
      <c r="E1358" s="49" t="s">
        <v>282</v>
      </c>
      <c r="F1358" s="49" t="s">
        <v>283</v>
      </c>
      <c r="G1358" s="48">
        <v>4600000</v>
      </c>
      <c r="H1358" s="48">
        <v>4600000</v>
      </c>
      <c r="I1358" s="48">
        <v>3450000</v>
      </c>
      <c r="J1358" s="48">
        <v>0</v>
      </c>
      <c r="K1358" s="48">
        <v>0</v>
      </c>
      <c r="L1358" s="48">
        <v>0</v>
      </c>
      <c r="M1358" s="48">
        <v>1172983.2</v>
      </c>
      <c r="N1358" s="48">
        <v>1172983.2</v>
      </c>
      <c r="O1358" s="48">
        <v>3427016.8</v>
      </c>
      <c r="P1358" s="102">
        <f t="shared" si="44"/>
        <v>0.25499634782608693</v>
      </c>
      <c r="Q1358" s="71"/>
      <c r="R1358" s="71"/>
      <c r="S1358" s="72"/>
      <c r="T1358" s="72"/>
      <c r="U1358" s="72"/>
      <c r="V1358" s="72"/>
      <c r="W1358" s="72"/>
      <c r="X1358" s="73"/>
    </row>
    <row r="1359" spans="1:24" ht="14.4" x14ac:dyDescent="0.2">
      <c r="A1359" s="107" t="s">
        <v>717</v>
      </c>
      <c r="B1359" s="107" t="s">
        <v>718</v>
      </c>
      <c r="C1359" s="98" t="str">
        <f t="shared" si="43"/>
        <v>21375804 TEATRO POPULAR MELICO SALAZAR</v>
      </c>
      <c r="D1359" s="49" t="s">
        <v>686</v>
      </c>
      <c r="E1359" s="49" t="s">
        <v>286</v>
      </c>
      <c r="F1359" s="49" t="s">
        <v>287</v>
      </c>
      <c r="G1359" s="48">
        <v>1988019</v>
      </c>
      <c r="H1359" s="48">
        <v>1988019</v>
      </c>
      <c r="I1359" s="48">
        <v>1491014.25</v>
      </c>
      <c r="J1359" s="48">
        <v>0</v>
      </c>
      <c r="K1359" s="48">
        <v>0</v>
      </c>
      <c r="L1359" s="48">
        <v>0</v>
      </c>
      <c r="M1359" s="48">
        <v>0</v>
      </c>
      <c r="N1359" s="48">
        <v>0</v>
      </c>
      <c r="O1359" s="48">
        <v>1988019</v>
      </c>
      <c r="P1359" s="102">
        <f t="shared" si="44"/>
        <v>0</v>
      </c>
      <c r="Q1359" s="71"/>
      <c r="R1359" s="71"/>
      <c r="S1359" s="72"/>
      <c r="T1359" s="72"/>
      <c r="U1359" s="72"/>
      <c r="V1359" s="72"/>
      <c r="W1359" s="72"/>
      <c r="X1359" s="73"/>
    </row>
    <row r="1360" spans="1:24" ht="14.4" x14ac:dyDescent="0.2">
      <c r="A1360" s="107" t="s">
        <v>717</v>
      </c>
      <c r="B1360" s="107" t="s">
        <v>718</v>
      </c>
      <c r="C1360" s="98" t="str">
        <f t="shared" si="43"/>
        <v>21375804 TEATRO POPULAR MELICO SALAZAR</v>
      </c>
      <c r="D1360" s="49" t="s">
        <v>686</v>
      </c>
      <c r="E1360" s="49" t="s">
        <v>288</v>
      </c>
      <c r="F1360" s="49" t="s">
        <v>289</v>
      </c>
      <c r="G1360" s="48">
        <v>1000000</v>
      </c>
      <c r="H1360" s="48">
        <v>1000000</v>
      </c>
      <c r="I1360" s="48">
        <v>550000</v>
      </c>
      <c r="J1360" s="48">
        <v>0</v>
      </c>
      <c r="K1360" s="48">
        <v>0</v>
      </c>
      <c r="L1360" s="48">
        <v>0</v>
      </c>
      <c r="M1360" s="48">
        <v>0</v>
      </c>
      <c r="N1360" s="48">
        <v>0</v>
      </c>
      <c r="O1360" s="48">
        <v>1000000</v>
      </c>
      <c r="P1360" s="102">
        <f t="shared" si="44"/>
        <v>0</v>
      </c>
      <c r="Q1360" s="71"/>
      <c r="R1360" s="71"/>
      <c r="S1360" s="72"/>
      <c r="T1360" s="72"/>
      <c r="U1360" s="72"/>
      <c r="V1360" s="72"/>
      <c r="W1360" s="72"/>
      <c r="X1360" s="73"/>
    </row>
    <row r="1361" spans="1:24" ht="14.4" x14ac:dyDescent="0.2">
      <c r="A1361" s="107" t="s">
        <v>717</v>
      </c>
      <c r="B1361" s="107" t="s">
        <v>718</v>
      </c>
      <c r="C1361" s="98" t="str">
        <f t="shared" si="43"/>
        <v>21375804 TEATRO POPULAR MELICO SALAZAR</v>
      </c>
      <c r="D1361" s="49" t="s">
        <v>686</v>
      </c>
      <c r="E1361" s="49" t="s">
        <v>296</v>
      </c>
      <c r="F1361" s="49" t="s">
        <v>297</v>
      </c>
      <c r="G1361" s="48">
        <v>26000000</v>
      </c>
      <c r="H1361" s="48">
        <v>26000000</v>
      </c>
      <c r="I1361" s="48">
        <v>17200000</v>
      </c>
      <c r="J1361" s="48">
        <v>0</v>
      </c>
      <c r="K1361" s="48">
        <v>0</v>
      </c>
      <c r="L1361" s="48">
        <v>0</v>
      </c>
      <c r="M1361" s="48">
        <v>61020</v>
      </c>
      <c r="N1361" s="48">
        <v>61020</v>
      </c>
      <c r="O1361" s="48">
        <v>25938980</v>
      </c>
      <c r="P1361" s="102">
        <f t="shared" si="44"/>
        <v>2.3469230769230767E-3</v>
      </c>
      <c r="Q1361" s="71"/>
      <c r="R1361" s="71"/>
      <c r="S1361" s="72"/>
      <c r="T1361" s="72"/>
      <c r="U1361" s="72"/>
      <c r="V1361" s="72"/>
      <c r="W1361" s="72"/>
      <c r="X1361" s="73"/>
    </row>
    <row r="1362" spans="1:24" ht="14.4" x14ac:dyDescent="0.2">
      <c r="A1362" s="107" t="s">
        <v>717</v>
      </c>
      <c r="B1362" s="107" t="s">
        <v>718</v>
      </c>
      <c r="C1362" s="98" t="str">
        <f t="shared" si="43"/>
        <v>21375804 TEATRO POPULAR MELICO SALAZAR</v>
      </c>
      <c r="D1362" s="49" t="s">
        <v>686</v>
      </c>
      <c r="E1362" s="49" t="s">
        <v>298</v>
      </c>
      <c r="F1362" s="49" t="s">
        <v>299</v>
      </c>
      <c r="G1362" s="48">
        <v>16000000</v>
      </c>
      <c r="H1362" s="48">
        <v>16000000</v>
      </c>
      <c r="I1362" s="48">
        <v>12000000</v>
      </c>
      <c r="J1362" s="48">
        <v>0</v>
      </c>
      <c r="K1362" s="48">
        <v>0</v>
      </c>
      <c r="L1362" s="48">
        <v>0</v>
      </c>
      <c r="M1362" s="48">
        <v>0</v>
      </c>
      <c r="N1362" s="48">
        <v>0</v>
      </c>
      <c r="O1362" s="48">
        <v>16000000</v>
      </c>
      <c r="P1362" s="102">
        <f t="shared" si="44"/>
        <v>0</v>
      </c>
      <c r="Q1362" s="71"/>
      <c r="R1362" s="71"/>
      <c r="S1362" s="72"/>
      <c r="T1362" s="72"/>
      <c r="U1362" s="72"/>
      <c r="V1362" s="72"/>
      <c r="W1362" s="72"/>
      <c r="X1362" s="73"/>
    </row>
    <row r="1363" spans="1:24" ht="14.4" x14ac:dyDescent="0.2">
      <c r="A1363" s="107" t="s">
        <v>717</v>
      </c>
      <c r="B1363" s="107" t="s">
        <v>718</v>
      </c>
      <c r="C1363" s="98" t="str">
        <f t="shared" si="43"/>
        <v>21375804 TEATRO POPULAR MELICO SALAZAR</v>
      </c>
      <c r="D1363" s="49" t="s">
        <v>686</v>
      </c>
      <c r="E1363" s="49" t="s">
        <v>304</v>
      </c>
      <c r="F1363" s="49" t="s">
        <v>305</v>
      </c>
      <c r="G1363" s="48">
        <v>10000000</v>
      </c>
      <c r="H1363" s="48">
        <v>10000000</v>
      </c>
      <c r="I1363" s="48">
        <v>5200000</v>
      </c>
      <c r="J1363" s="48">
        <v>0</v>
      </c>
      <c r="K1363" s="48">
        <v>0</v>
      </c>
      <c r="L1363" s="48">
        <v>0</v>
      </c>
      <c r="M1363" s="48">
        <v>61020</v>
      </c>
      <c r="N1363" s="48">
        <v>61020</v>
      </c>
      <c r="O1363" s="48">
        <v>9938980</v>
      </c>
      <c r="P1363" s="102">
        <f t="shared" si="44"/>
        <v>6.1019999999999998E-3</v>
      </c>
      <c r="Q1363" s="71"/>
      <c r="R1363" s="71"/>
      <c r="S1363" s="72"/>
      <c r="T1363" s="72"/>
      <c r="U1363" s="72"/>
      <c r="V1363" s="72"/>
      <c r="W1363" s="72"/>
      <c r="X1363" s="73"/>
    </row>
    <row r="1364" spans="1:24" ht="14.4" x14ac:dyDescent="0.2">
      <c r="A1364" s="107" t="s">
        <v>717</v>
      </c>
      <c r="B1364" s="107" t="s">
        <v>718</v>
      </c>
      <c r="C1364" s="98" t="str">
        <f t="shared" si="43"/>
        <v>21375804 TEATRO POPULAR MELICO SALAZAR</v>
      </c>
      <c r="D1364" s="49" t="s">
        <v>686</v>
      </c>
      <c r="E1364" s="49" t="s">
        <v>312</v>
      </c>
      <c r="F1364" s="49" t="s">
        <v>313</v>
      </c>
      <c r="G1364" s="48">
        <v>5000000</v>
      </c>
      <c r="H1364" s="48">
        <v>5000000</v>
      </c>
      <c r="I1364" s="48">
        <v>3250000</v>
      </c>
      <c r="J1364" s="48">
        <v>0</v>
      </c>
      <c r="K1364" s="48">
        <v>0</v>
      </c>
      <c r="L1364" s="48">
        <v>0</v>
      </c>
      <c r="M1364" s="48">
        <v>892003.92</v>
      </c>
      <c r="N1364" s="48">
        <v>892003.92</v>
      </c>
      <c r="O1364" s="48">
        <v>4107996.08</v>
      </c>
      <c r="P1364" s="102">
        <f t="shared" si="44"/>
        <v>0.17840078400000001</v>
      </c>
      <c r="Q1364" s="71"/>
      <c r="R1364" s="71"/>
      <c r="S1364" s="72"/>
      <c r="T1364" s="72"/>
      <c r="U1364" s="72"/>
      <c r="V1364" s="72"/>
      <c r="W1364" s="72"/>
      <c r="X1364" s="73"/>
    </row>
    <row r="1365" spans="1:24" ht="14.4" x14ac:dyDescent="0.2">
      <c r="A1365" s="107" t="s">
        <v>717</v>
      </c>
      <c r="B1365" s="107" t="s">
        <v>718</v>
      </c>
      <c r="C1365" s="98" t="str">
        <f t="shared" si="43"/>
        <v>21375804 TEATRO POPULAR MELICO SALAZAR</v>
      </c>
      <c r="D1365" s="49" t="s">
        <v>686</v>
      </c>
      <c r="E1365" s="49" t="s">
        <v>314</v>
      </c>
      <c r="F1365" s="49" t="s">
        <v>315</v>
      </c>
      <c r="G1365" s="48">
        <v>2000000</v>
      </c>
      <c r="H1365" s="48">
        <v>2000000</v>
      </c>
      <c r="I1365" s="48">
        <v>1000000</v>
      </c>
      <c r="J1365" s="48">
        <v>0</v>
      </c>
      <c r="K1365" s="48">
        <v>0</v>
      </c>
      <c r="L1365" s="48">
        <v>0</v>
      </c>
      <c r="M1365" s="48">
        <v>0</v>
      </c>
      <c r="N1365" s="48">
        <v>0</v>
      </c>
      <c r="O1365" s="48">
        <v>2000000</v>
      </c>
      <c r="P1365" s="102">
        <f t="shared" si="44"/>
        <v>0</v>
      </c>
      <c r="Q1365" s="71"/>
      <c r="R1365" s="71"/>
      <c r="S1365" s="72"/>
      <c r="T1365" s="72"/>
      <c r="U1365" s="72"/>
      <c r="V1365" s="72"/>
      <c r="W1365" s="72"/>
      <c r="X1365" s="73"/>
    </row>
    <row r="1366" spans="1:24" ht="14.4" x14ac:dyDescent="0.2">
      <c r="A1366" s="107" t="s">
        <v>717</v>
      </c>
      <c r="B1366" s="107" t="s">
        <v>718</v>
      </c>
      <c r="C1366" s="98" t="str">
        <f t="shared" si="43"/>
        <v>21375804 TEATRO POPULAR MELICO SALAZAR</v>
      </c>
      <c r="D1366" s="49" t="s">
        <v>686</v>
      </c>
      <c r="E1366" s="49" t="s">
        <v>316</v>
      </c>
      <c r="F1366" s="49" t="s">
        <v>317</v>
      </c>
      <c r="G1366" s="48">
        <v>3000000</v>
      </c>
      <c r="H1366" s="48">
        <v>3000000</v>
      </c>
      <c r="I1366" s="48">
        <v>2250000</v>
      </c>
      <c r="J1366" s="48">
        <v>0</v>
      </c>
      <c r="K1366" s="48">
        <v>0</v>
      </c>
      <c r="L1366" s="48">
        <v>0</v>
      </c>
      <c r="M1366" s="48">
        <v>892003.92</v>
      </c>
      <c r="N1366" s="48">
        <v>892003.92</v>
      </c>
      <c r="O1366" s="48">
        <v>2107996.08</v>
      </c>
      <c r="P1366" s="102">
        <f t="shared" si="44"/>
        <v>0.29733464000000004</v>
      </c>
      <c r="Q1366" s="71"/>
      <c r="R1366" s="71"/>
      <c r="S1366" s="72"/>
      <c r="T1366" s="72"/>
      <c r="U1366" s="72"/>
      <c r="V1366" s="72"/>
      <c r="W1366" s="72"/>
      <c r="X1366" s="73"/>
    </row>
    <row r="1367" spans="1:24" ht="14.4" x14ac:dyDescent="0.2">
      <c r="A1367" s="107" t="s">
        <v>717</v>
      </c>
      <c r="B1367" s="107" t="s">
        <v>718</v>
      </c>
      <c r="C1367" s="98" t="str">
        <f t="shared" si="43"/>
        <v>21375804 TEATRO POPULAR MELICO SALAZAR</v>
      </c>
      <c r="D1367" s="49" t="s">
        <v>686</v>
      </c>
      <c r="E1367" s="49" t="s">
        <v>318</v>
      </c>
      <c r="F1367" s="49" t="s">
        <v>319</v>
      </c>
      <c r="G1367" s="48">
        <v>10800000</v>
      </c>
      <c r="H1367" s="48">
        <v>10800000</v>
      </c>
      <c r="I1367" s="48">
        <v>8100000</v>
      </c>
      <c r="J1367" s="48">
        <v>0</v>
      </c>
      <c r="K1367" s="48">
        <v>0</v>
      </c>
      <c r="L1367" s="48">
        <v>0</v>
      </c>
      <c r="M1367" s="48">
        <v>1833152.5</v>
      </c>
      <c r="N1367" s="48">
        <v>1833152.5</v>
      </c>
      <c r="O1367" s="48">
        <v>8966847.5</v>
      </c>
      <c r="P1367" s="102">
        <f t="shared" si="44"/>
        <v>0.1697363425925926</v>
      </c>
      <c r="Q1367" s="71"/>
      <c r="R1367" s="71"/>
      <c r="S1367" s="72"/>
      <c r="T1367" s="72"/>
      <c r="U1367" s="72"/>
      <c r="V1367" s="72"/>
      <c r="W1367" s="72"/>
      <c r="X1367" s="73"/>
    </row>
    <row r="1368" spans="1:24" ht="14.4" x14ac:dyDescent="0.2">
      <c r="A1368" s="107" t="s">
        <v>717</v>
      </c>
      <c r="B1368" s="107" t="s">
        <v>718</v>
      </c>
      <c r="C1368" s="99" t="str">
        <f t="shared" si="43"/>
        <v>21375804 TEATRO POPULAR MELICO SALAZAR</v>
      </c>
      <c r="D1368" s="49" t="s">
        <v>686</v>
      </c>
      <c r="E1368" s="49" t="s">
        <v>320</v>
      </c>
      <c r="F1368" s="49" t="s">
        <v>321</v>
      </c>
      <c r="G1368" s="48">
        <v>1800000</v>
      </c>
      <c r="H1368" s="48">
        <v>1800000</v>
      </c>
      <c r="I1368" s="48">
        <v>1350000</v>
      </c>
      <c r="J1368" s="48">
        <v>0</v>
      </c>
      <c r="K1368" s="48">
        <v>0</v>
      </c>
      <c r="L1368" s="48">
        <v>0</v>
      </c>
      <c r="M1368" s="48">
        <v>0</v>
      </c>
      <c r="N1368" s="48">
        <v>0</v>
      </c>
      <c r="O1368" s="48">
        <v>1800000</v>
      </c>
      <c r="P1368" s="102">
        <f t="shared" si="44"/>
        <v>0</v>
      </c>
      <c r="Q1368" s="71"/>
      <c r="R1368" s="71"/>
      <c r="S1368" s="72"/>
      <c r="T1368" s="72"/>
      <c r="U1368" s="72"/>
      <c r="V1368" s="72"/>
      <c r="W1368" s="72"/>
      <c r="X1368" s="73"/>
    </row>
    <row r="1369" spans="1:24" ht="14.4" x14ac:dyDescent="0.2">
      <c r="A1369" s="107" t="s">
        <v>717</v>
      </c>
      <c r="B1369" s="107" t="s">
        <v>718</v>
      </c>
      <c r="C1369" s="98" t="str">
        <f t="shared" si="43"/>
        <v>21375804 TEATRO POPULAR MELICO SALAZAR</v>
      </c>
      <c r="D1369" s="49" t="s">
        <v>686</v>
      </c>
      <c r="E1369" s="49" t="s">
        <v>326</v>
      </c>
      <c r="F1369" s="49" t="s">
        <v>327</v>
      </c>
      <c r="G1369" s="48">
        <v>0</v>
      </c>
      <c r="H1369" s="48">
        <v>0</v>
      </c>
      <c r="I1369" s="48">
        <v>0</v>
      </c>
      <c r="J1369" s="48">
        <v>0</v>
      </c>
      <c r="K1369" s="48">
        <v>0</v>
      </c>
      <c r="L1369" s="48">
        <v>0</v>
      </c>
      <c r="M1369" s="48">
        <v>0</v>
      </c>
      <c r="N1369" s="48">
        <v>0</v>
      </c>
      <c r="O1369" s="48">
        <v>0</v>
      </c>
      <c r="P1369" s="102">
        <f t="shared" si="44"/>
        <v>0</v>
      </c>
      <c r="Q1369" s="71"/>
      <c r="R1369" s="71"/>
      <c r="S1369" s="72"/>
      <c r="T1369" s="72"/>
      <c r="U1369" s="72"/>
      <c r="V1369" s="72"/>
      <c r="W1369" s="72"/>
      <c r="X1369" s="73"/>
    </row>
    <row r="1370" spans="1:24" ht="14.4" x14ac:dyDescent="0.2">
      <c r="A1370" s="107" t="s">
        <v>717</v>
      </c>
      <c r="B1370" s="107" t="s">
        <v>718</v>
      </c>
      <c r="C1370" s="98" t="str">
        <f t="shared" si="43"/>
        <v>21375804 TEATRO POPULAR MELICO SALAZAR</v>
      </c>
      <c r="D1370" s="49" t="s">
        <v>686</v>
      </c>
      <c r="E1370" s="49" t="s">
        <v>328</v>
      </c>
      <c r="F1370" s="49" t="s">
        <v>329</v>
      </c>
      <c r="G1370" s="48">
        <v>8000000</v>
      </c>
      <c r="H1370" s="48">
        <v>8000000</v>
      </c>
      <c r="I1370" s="48">
        <v>6000000</v>
      </c>
      <c r="J1370" s="48">
        <v>0</v>
      </c>
      <c r="K1370" s="48">
        <v>0</v>
      </c>
      <c r="L1370" s="48">
        <v>0</v>
      </c>
      <c r="M1370" s="48">
        <v>1833152.5</v>
      </c>
      <c r="N1370" s="48">
        <v>1833152.5</v>
      </c>
      <c r="O1370" s="48">
        <v>6166847.5</v>
      </c>
      <c r="P1370" s="102">
        <f t="shared" si="44"/>
        <v>0.2291440625</v>
      </c>
      <c r="Q1370" s="71"/>
      <c r="R1370" s="71"/>
      <c r="S1370" s="72"/>
      <c r="T1370" s="72"/>
      <c r="U1370" s="72"/>
      <c r="V1370" s="72"/>
      <c r="W1370" s="72"/>
      <c r="X1370" s="73"/>
    </row>
    <row r="1371" spans="1:24" ht="14.4" x14ac:dyDescent="0.2">
      <c r="A1371" s="107" t="s">
        <v>717</v>
      </c>
      <c r="B1371" s="107" t="s">
        <v>718</v>
      </c>
      <c r="C1371" s="98" t="str">
        <f t="shared" si="43"/>
        <v>21375804 TEATRO POPULAR MELICO SALAZAR</v>
      </c>
      <c r="D1371" s="49" t="s">
        <v>686</v>
      </c>
      <c r="E1371" s="49" t="s">
        <v>330</v>
      </c>
      <c r="F1371" s="49" t="s">
        <v>331</v>
      </c>
      <c r="G1371" s="48">
        <v>1000000</v>
      </c>
      <c r="H1371" s="48">
        <v>1000000</v>
      </c>
      <c r="I1371" s="48">
        <v>750000</v>
      </c>
      <c r="J1371" s="48">
        <v>0</v>
      </c>
      <c r="K1371" s="48">
        <v>0</v>
      </c>
      <c r="L1371" s="48">
        <v>0</v>
      </c>
      <c r="M1371" s="48">
        <v>0</v>
      </c>
      <c r="N1371" s="48">
        <v>0</v>
      </c>
      <c r="O1371" s="48">
        <v>1000000</v>
      </c>
      <c r="P1371" s="102">
        <f t="shared" si="44"/>
        <v>0</v>
      </c>
      <c r="Q1371" s="71"/>
      <c r="R1371" s="71"/>
      <c r="S1371" s="72"/>
      <c r="T1371" s="72"/>
      <c r="U1371" s="72"/>
      <c r="V1371" s="72"/>
      <c r="W1371" s="72"/>
      <c r="X1371" s="73"/>
    </row>
    <row r="1372" spans="1:24" ht="14.4" x14ac:dyDescent="0.2">
      <c r="A1372" s="107" t="s">
        <v>717</v>
      </c>
      <c r="B1372" s="107" t="s">
        <v>718</v>
      </c>
      <c r="C1372" s="98" t="str">
        <f t="shared" si="43"/>
        <v>21375804 TEATRO POPULAR MELICO SALAZAR</v>
      </c>
      <c r="D1372" s="49" t="s">
        <v>686</v>
      </c>
      <c r="E1372" s="49" t="s">
        <v>372</v>
      </c>
      <c r="F1372" s="49" t="s">
        <v>373</v>
      </c>
      <c r="G1372" s="48">
        <v>256605585</v>
      </c>
      <c r="H1372" s="48">
        <v>256605585</v>
      </c>
      <c r="I1372" s="48">
        <v>213547429</v>
      </c>
      <c r="J1372" s="48">
        <v>0</v>
      </c>
      <c r="K1372" s="48">
        <v>0</v>
      </c>
      <c r="L1372" s="48">
        <v>0</v>
      </c>
      <c r="M1372" s="48">
        <v>192366883.34</v>
      </c>
      <c r="N1372" s="48">
        <v>192366883.34</v>
      </c>
      <c r="O1372" s="48">
        <v>64238701.659999996</v>
      </c>
      <c r="P1372" s="102">
        <f t="shared" si="44"/>
        <v>0.74965976808337975</v>
      </c>
      <c r="Q1372" s="71"/>
      <c r="R1372" s="71"/>
      <c r="S1372" s="72"/>
      <c r="T1372" s="72"/>
      <c r="U1372" s="72"/>
      <c r="V1372" s="72"/>
      <c r="W1372" s="72"/>
      <c r="X1372" s="73"/>
    </row>
    <row r="1373" spans="1:24" ht="14.4" x14ac:dyDescent="0.2">
      <c r="A1373" s="107" t="s">
        <v>717</v>
      </c>
      <c r="B1373" s="107" t="s">
        <v>718</v>
      </c>
      <c r="C1373" s="98" t="str">
        <f t="shared" si="43"/>
        <v>21375804 TEATRO POPULAR MELICO SALAZAR</v>
      </c>
      <c r="D1373" s="49" t="s">
        <v>686</v>
      </c>
      <c r="E1373" s="49" t="s">
        <v>374</v>
      </c>
      <c r="F1373" s="49" t="s">
        <v>375</v>
      </c>
      <c r="G1373" s="48">
        <v>28027429</v>
      </c>
      <c r="H1373" s="48">
        <v>28027429</v>
      </c>
      <c r="I1373" s="48">
        <v>28027429</v>
      </c>
      <c r="J1373" s="48">
        <v>0</v>
      </c>
      <c r="K1373" s="48">
        <v>0</v>
      </c>
      <c r="L1373" s="48">
        <v>0</v>
      </c>
      <c r="M1373" s="48">
        <v>14171778.6</v>
      </c>
      <c r="N1373" s="48">
        <v>14171778.6</v>
      </c>
      <c r="O1373" s="48">
        <v>13855650.4</v>
      </c>
      <c r="P1373" s="102">
        <f t="shared" si="44"/>
        <v>0.50563962181475863</v>
      </c>
      <c r="Q1373" s="71"/>
      <c r="R1373" s="71"/>
      <c r="S1373" s="72"/>
      <c r="T1373" s="72"/>
      <c r="U1373" s="72"/>
      <c r="V1373" s="72"/>
      <c r="W1373" s="72"/>
      <c r="X1373" s="73"/>
    </row>
    <row r="1374" spans="1:24" ht="14.4" x14ac:dyDescent="0.2">
      <c r="A1374" s="107" t="s">
        <v>717</v>
      </c>
      <c r="B1374" s="107" t="s">
        <v>718</v>
      </c>
      <c r="C1374" s="98" t="str">
        <f t="shared" si="43"/>
        <v>21375804 TEATRO POPULAR MELICO SALAZAR</v>
      </c>
      <c r="D1374" s="49" t="s">
        <v>686</v>
      </c>
      <c r="E1374" s="49" t="s">
        <v>392</v>
      </c>
      <c r="F1374" s="49" t="s">
        <v>377</v>
      </c>
      <c r="G1374" s="48">
        <v>24177507</v>
      </c>
      <c r="H1374" s="48">
        <v>24177507</v>
      </c>
      <c r="I1374" s="48">
        <v>24177507</v>
      </c>
      <c r="J1374" s="48">
        <v>0</v>
      </c>
      <c r="K1374" s="48">
        <v>0</v>
      </c>
      <c r="L1374" s="48">
        <v>0</v>
      </c>
      <c r="M1374" s="48">
        <v>12225105.699999999</v>
      </c>
      <c r="N1374" s="48">
        <v>12225105.699999999</v>
      </c>
      <c r="O1374" s="48">
        <v>11952401.300000001</v>
      </c>
      <c r="P1374" s="102">
        <f t="shared" si="44"/>
        <v>0.50563963025633696</v>
      </c>
      <c r="Q1374" s="71"/>
      <c r="R1374" s="71"/>
      <c r="S1374" s="72"/>
      <c r="T1374" s="72"/>
      <c r="U1374" s="72"/>
      <c r="V1374" s="72"/>
      <c r="W1374" s="72"/>
      <c r="X1374" s="73"/>
    </row>
    <row r="1375" spans="1:24" ht="14.4" x14ac:dyDescent="0.2">
      <c r="A1375" s="107" t="s">
        <v>717</v>
      </c>
      <c r="B1375" s="107" t="s">
        <v>718</v>
      </c>
      <c r="C1375" s="98" t="str">
        <f t="shared" si="43"/>
        <v>21375804 TEATRO POPULAR MELICO SALAZAR</v>
      </c>
      <c r="D1375" s="49" t="s">
        <v>686</v>
      </c>
      <c r="E1375" s="49" t="s">
        <v>413</v>
      </c>
      <c r="F1375" s="49" t="s">
        <v>398</v>
      </c>
      <c r="G1375" s="48">
        <v>3849922</v>
      </c>
      <c r="H1375" s="48">
        <v>3849922</v>
      </c>
      <c r="I1375" s="48">
        <v>3849922</v>
      </c>
      <c r="J1375" s="48">
        <v>0</v>
      </c>
      <c r="K1375" s="48">
        <v>0</v>
      </c>
      <c r="L1375" s="48">
        <v>0</v>
      </c>
      <c r="M1375" s="48">
        <v>1946672.9</v>
      </c>
      <c r="N1375" s="48">
        <v>1946672.9</v>
      </c>
      <c r="O1375" s="48">
        <v>1903249.1</v>
      </c>
      <c r="P1375" s="102">
        <f t="shared" si="44"/>
        <v>0.50563956880165362</v>
      </c>
      <c r="Q1375" s="71"/>
      <c r="R1375" s="71"/>
      <c r="S1375" s="72"/>
      <c r="T1375" s="72"/>
      <c r="U1375" s="72"/>
      <c r="V1375" s="72"/>
      <c r="W1375" s="72"/>
      <c r="X1375" s="73"/>
    </row>
    <row r="1376" spans="1:24" ht="14.4" x14ac:dyDescent="0.2">
      <c r="A1376" s="107" t="s">
        <v>717</v>
      </c>
      <c r="B1376" s="107" t="s">
        <v>718</v>
      </c>
      <c r="C1376" s="98" t="str">
        <f t="shared" si="43"/>
        <v>21375804 TEATRO POPULAR MELICO SALAZAR</v>
      </c>
      <c r="D1376" s="49" t="s">
        <v>686</v>
      </c>
      <c r="E1376" s="49" t="s">
        <v>602</v>
      </c>
      <c r="F1376" s="49" t="s">
        <v>603</v>
      </c>
      <c r="G1376" s="48">
        <v>131000000</v>
      </c>
      <c r="H1376" s="48">
        <v>131000000</v>
      </c>
      <c r="I1376" s="48">
        <v>110750000</v>
      </c>
      <c r="J1376" s="48">
        <v>0</v>
      </c>
      <c r="K1376" s="48">
        <v>0</v>
      </c>
      <c r="L1376" s="48">
        <v>0</v>
      </c>
      <c r="M1376" s="48">
        <v>110563800</v>
      </c>
      <c r="N1376" s="48">
        <v>110563800</v>
      </c>
      <c r="O1376" s="48">
        <v>20436200</v>
      </c>
      <c r="P1376" s="102">
        <f t="shared" si="44"/>
        <v>0.84399847328244271</v>
      </c>
      <c r="Q1376" s="71"/>
      <c r="R1376" s="71"/>
      <c r="S1376" s="72"/>
      <c r="T1376" s="72"/>
      <c r="U1376" s="72"/>
      <c r="V1376" s="72"/>
      <c r="W1376" s="72"/>
      <c r="X1376" s="73"/>
    </row>
    <row r="1377" spans="1:24" ht="14.4" x14ac:dyDescent="0.2">
      <c r="A1377" s="107" t="s">
        <v>717</v>
      </c>
      <c r="B1377" s="107" t="s">
        <v>718</v>
      </c>
      <c r="C1377" s="98" t="str">
        <f t="shared" si="43"/>
        <v>21375804 TEATRO POPULAR MELICO SALAZAR</v>
      </c>
      <c r="D1377" s="49" t="s">
        <v>686</v>
      </c>
      <c r="E1377" s="49" t="s">
        <v>606</v>
      </c>
      <c r="F1377" s="49" t="s">
        <v>607</v>
      </c>
      <c r="G1377" s="48">
        <v>131000000</v>
      </c>
      <c r="H1377" s="48">
        <v>131000000</v>
      </c>
      <c r="I1377" s="48">
        <v>110750000</v>
      </c>
      <c r="J1377" s="48">
        <v>0</v>
      </c>
      <c r="K1377" s="48">
        <v>0</v>
      </c>
      <c r="L1377" s="48">
        <v>0</v>
      </c>
      <c r="M1377" s="48">
        <v>110563800</v>
      </c>
      <c r="N1377" s="48">
        <v>110563800</v>
      </c>
      <c r="O1377" s="48">
        <v>20436200</v>
      </c>
      <c r="P1377" s="102">
        <f t="shared" si="44"/>
        <v>0.84399847328244271</v>
      </c>
      <c r="Q1377" s="71"/>
      <c r="R1377" s="71"/>
      <c r="S1377" s="72"/>
      <c r="T1377" s="72"/>
      <c r="U1377" s="72"/>
      <c r="V1377" s="72"/>
      <c r="W1377" s="72"/>
      <c r="X1377" s="73"/>
    </row>
    <row r="1378" spans="1:24" ht="14.4" x14ac:dyDescent="0.2">
      <c r="A1378" s="107" t="s">
        <v>717</v>
      </c>
      <c r="B1378" s="107" t="s">
        <v>718</v>
      </c>
      <c r="C1378" s="98" t="str">
        <f t="shared" si="43"/>
        <v>21375804 TEATRO POPULAR MELICO SALAZAR</v>
      </c>
      <c r="D1378" s="49" t="s">
        <v>686</v>
      </c>
      <c r="E1378" s="49" t="s">
        <v>608</v>
      </c>
      <c r="F1378" s="49" t="s">
        <v>609</v>
      </c>
      <c r="G1378" s="48">
        <v>20800000</v>
      </c>
      <c r="H1378" s="48">
        <v>20800000</v>
      </c>
      <c r="I1378" s="48">
        <v>16350000</v>
      </c>
      <c r="J1378" s="48">
        <v>0</v>
      </c>
      <c r="K1378" s="48">
        <v>0</v>
      </c>
      <c r="L1378" s="48">
        <v>0</v>
      </c>
      <c r="M1378" s="48">
        <v>12148674.380000001</v>
      </c>
      <c r="N1378" s="48">
        <v>12148674.380000001</v>
      </c>
      <c r="O1378" s="48">
        <v>8651325.6199999992</v>
      </c>
      <c r="P1378" s="102">
        <f t="shared" si="44"/>
        <v>0.58407088365384618</v>
      </c>
      <c r="Q1378" s="71"/>
      <c r="R1378" s="71"/>
      <c r="S1378" s="72"/>
      <c r="T1378" s="72"/>
      <c r="U1378" s="72"/>
      <c r="V1378" s="72"/>
      <c r="W1378" s="72"/>
      <c r="X1378" s="73"/>
    </row>
    <row r="1379" spans="1:24" ht="14.4" x14ac:dyDescent="0.2">
      <c r="A1379" s="107" t="s">
        <v>717</v>
      </c>
      <c r="B1379" s="107" t="s">
        <v>718</v>
      </c>
      <c r="C1379" s="98" t="str">
        <f t="shared" si="43"/>
        <v>21375804 TEATRO POPULAR MELICO SALAZAR</v>
      </c>
      <c r="D1379" s="49" t="s">
        <v>686</v>
      </c>
      <c r="E1379" s="49" t="s">
        <v>610</v>
      </c>
      <c r="F1379" s="49" t="s">
        <v>611</v>
      </c>
      <c r="G1379" s="48">
        <v>17800000</v>
      </c>
      <c r="H1379" s="48">
        <v>17800000</v>
      </c>
      <c r="I1379" s="48">
        <v>13350000</v>
      </c>
      <c r="J1379" s="48">
        <v>0</v>
      </c>
      <c r="K1379" s="48">
        <v>0</v>
      </c>
      <c r="L1379" s="48">
        <v>0</v>
      </c>
      <c r="M1379" s="48">
        <v>10743722.58</v>
      </c>
      <c r="N1379" s="48">
        <v>10743722.58</v>
      </c>
      <c r="O1379" s="48">
        <v>7056277.4199999999</v>
      </c>
      <c r="P1379" s="102">
        <f t="shared" si="44"/>
        <v>0.60357992022471907</v>
      </c>
      <c r="Q1379" s="71"/>
      <c r="R1379" s="71"/>
      <c r="S1379" s="72"/>
      <c r="T1379" s="72"/>
      <c r="U1379" s="72"/>
      <c r="V1379" s="72"/>
      <c r="W1379" s="72"/>
      <c r="X1379" s="73"/>
    </row>
    <row r="1380" spans="1:24" ht="14.4" x14ac:dyDescent="0.2">
      <c r="A1380" s="107" t="s">
        <v>717</v>
      </c>
      <c r="B1380" s="107" t="s">
        <v>718</v>
      </c>
      <c r="C1380" s="98" t="str">
        <f t="shared" si="43"/>
        <v>21375804 TEATRO POPULAR MELICO SALAZAR</v>
      </c>
      <c r="D1380" s="49" t="s">
        <v>686</v>
      </c>
      <c r="E1380" s="49" t="s">
        <v>612</v>
      </c>
      <c r="F1380" s="49" t="s">
        <v>613</v>
      </c>
      <c r="G1380" s="48">
        <v>3000000</v>
      </c>
      <c r="H1380" s="48">
        <v>3000000</v>
      </c>
      <c r="I1380" s="48">
        <v>3000000</v>
      </c>
      <c r="J1380" s="48">
        <v>0</v>
      </c>
      <c r="K1380" s="48">
        <v>0</v>
      </c>
      <c r="L1380" s="48">
        <v>0</v>
      </c>
      <c r="M1380" s="48">
        <v>1404951.8</v>
      </c>
      <c r="N1380" s="48">
        <v>1404951.8</v>
      </c>
      <c r="O1380" s="48">
        <v>1595048.2</v>
      </c>
      <c r="P1380" s="102">
        <f t="shared" si="44"/>
        <v>0.46831726666666668</v>
      </c>
      <c r="Q1380" s="71"/>
      <c r="R1380" s="71"/>
      <c r="S1380" s="72"/>
      <c r="T1380" s="72"/>
      <c r="U1380" s="72"/>
      <c r="V1380" s="72"/>
      <c r="W1380" s="72"/>
      <c r="X1380" s="73"/>
    </row>
    <row r="1381" spans="1:24" ht="14.4" x14ac:dyDescent="0.2">
      <c r="A1381" s="107" t="s">
        <v>717</v>
      </c>
      <c r="B1381" s="107" t="s">
        <v>718</v>
      </c>
      <c r="C1381" s="98" t="str">
        <f t="shared" si="43"/>
        <v>21375804 TEATRO POPULAR MELICO SALAZAR</v>
      </c>
      <c r="D1381" s="49" t="s">
        <v>686</v>
      </c>
      <c r="E1381" s="49" t="s">
        <v>632</v>
      </c>
      <c r="F1381" s="49" t="s">
        <v>633</v>
      </c>
      <c r="G1381" s="48">
        <v>5000000</v>
      </c>
      <c r="H1381" s="48">
        <v>5000000</v>
      </c>
      <c r="I1381" s="48">
        <v>3750000</v>
      </c>
      <c r="J1381" s="48">
        <v>0</v>
      </c>
      <c r="K1381" s="48">
        <v>0</v>
      </c>
      <c r="L1381" s="48">
        <v>0</v>
      </c>
      <c r="M1381" s="48">
        <v>1212630.3600000001</v>
      </c>
      <c r="N1381" s="48">
        <v>1212630.3600000001</v>
      </c>
      <c r="O1381" s="48">
        <v>3787369.64</v>
      </c>
      <c r="P1381" s="102">
        <f t="shared" si="44"/>
        <v>0.24252607200000001</v>
      </c>
      <c r="Q1381" s="71"/>
      <c r="R1381" s="71"/>
      <c r="S1381" s="72"/>
      <c r="T1381" s="72"/>
      <c r="U1381" s="72"/>
      <c r="V1381" s="72"/>
      <c r="W1381" s="72"/>
      <c r="X1381" s="73"/>
    </row>
    <row r="1382" spans="1:24" ht="14.4" x14ac:dyDescent="0.2">
      <c r="A1382" s="107" t="s">
        <v>717</v>
      </c>
      <c r="B1382" s="107" t="s">
        <v>718</v>
      </c>
      <c r="C1382" s="98" t="str">
        <f t="shared" si="43"/>
        <v>21375804 TEATRO POPULAR MELICO SALAZAR</v>
      </c>
      <c r="D1382" s="49" t="s">
        <v>686</v>
      </c>
      <c r="E1382" s="49" t="s">
        <v>634</v>
      </c>
      <c r="F1382" s="49" t="s">
        <v>635</v>
      </c>
      <c r="G1382" s="48">
        <v>5000000</v>
      </c>
      <c r="H1382" s="48">
        <v>5000000</v>
      </c>
      <c r="I1382" s="48">
        <v>3750000</v>
      </c>
      <c r="J1382" s="48">
        <v>0</v>
      </c>
      <c r="K1382" s="48">
        <v>0</v>
      </c>
      <c r="L1382" s="48">
        <v>0</v>
      </c>
      <c r="M1382" s="48">
        <v>1212630.3600000001</v>
      </c>
      <c r="N1382" s="48">
        <v>1212630.3600000001</v>
      </c>
      <c r="O1382" s="48">
        <v>3787369.64</v>
      </c>
      <c r="P1382" s="102">
        <f t="shared" si="44"/>
        <v>0.24252607200000001</v>
      </c>
      <c r="Q1382" s="71"/>
      <c r="R1382" s="71"/>
      <c r="S1382" s="72"/>
      <c r="T1382" s="72"/>
      <c r="U1382" s="72"/>
      <c r="V1382" s="72"/>
      <c r="W1382" s="72"/>
      <c r="X1382" s="73"/>
    </row>
    <row r="1383" spans="1:24" ht="14.4" x14ac:dyDescent="0.2">
      <c r="A1383" s="107" t="s">
        <v>717</v>
      </c>
      <c r="B1383" s="107" t="s">
        <v>718</v>
      </c>
      <c r="C1383" s="98" t="str">
        <f t="shared" si="43"/>
        <v>21375804 TEATRO POPULAR MELICO SALAZAR</v>
      </c>
      <c r="D1383" s="49" t="s">
        <v>686</v>
      </c>
      <c r="E1383" s="49" t="s">
        <v>636</v>
      </c>
      <c r="F1383" s="49" t="s">
        <v>637</v>
      </c>
      <c r="G1383" s="48">
        <v>71778156</v>
      </c>
      <c r="H1383" s="48">
        <v>71778156</v>
      </c>
      <c r="I1383" s="48">
        <v>54670000</v>
      </c>
      <c r="J1383" s="48">
        <v>0</v>
      </c>
      <c r="K1383" s="48">
        <v>0</v>
      </c>
      <c r="L1383" s="48">
        <v>0</v>
      </c>
      <c r="M1383" s="48">
        <v>54270000</v>
      </c>
      <c r="N1383" s="48">
        <v>54270000</v>
      </c>
      <c r="O1383" s="48">
        <v>17508156</v>
      </c>
      <c r="P1383" s="102">
        <f t="shared" si="44"/>
        <v>0.7560796072833077</v>
      </c>
      <c r="Q1383" s="71"/>
      <c r="R1383" s="71"/>
      <c r="S1383" s="72"/>
      <c r="T1383" s="72"/>
      <c r="U1383" s="72"/>
      <c r="V1383" s="72"/>
      <c r="W1383" s="72"/>
      <c r="X1383" s="73"/>
    </row>
    <row r="1384" spans="1:24" ht="14.4" x14ac:dyDescent="0.2">
      <c r="A1384" s="107" t="s">
        <v>717</v>
      </c>
      <c r="B1384" s="107" t="s">
        <v>718</v>
      </c>
      <c r="C1384" s="98" t="str">
        <f t="shared" si="43"/>
        <v>21375804 TEATRO POPULAR MELICO SALAZAR</v>
      </c>
      <c r="D1384" s="49" t="s">
        <v>686</v>
      </c>
      <c r="E1384" s="49" t="s">
        <v>670</v>
      </c>
      <c r="F1384" s="49" t="s">
        <v>671</v>
      </c>
      <c r="G1384" s="48">
        <v>71778156</v>
      </c>
      <c r="H1384" s="48">
        <v>71778156</v>
      </c>
      <c r="I1384" s="48">
        <v>54670000</v>
      </c>
      <c r="J1384" s="48">
        <v>0</v>
      </c>
      <c r="K1384" s="48">
        <v>0</v>
      </c>
      <c r="L1384" s="48">
        <v>0</v>
      </c>
      <c r="M1384" s="48">
        <v>54270000</v>
      </c>
      <c r="N1384" s="48">
        <v>54270000</v>
      </c>
      <c r="O1384" s="48">
        <v>17508156</v>
      </c>
      <c r="P1384" s="102">
        <f t="shared" si="44"/>
        <v>0.7560796072833077</v>
      </c>
      <c r="Q1384" s="71"/>
      <c r="R1384" s="71"/>
      <c r="S1384" s="72"/>
      <c r="T1384" s="72"/>
      <c r="U1384" s="72"/>
      <c r="V1384" s="72"/>
      <c r="W1384" s="72"/>
      <c r="X1384" s="73"/>
    </row>
    <row r="1385" spans="1:24" ht="14.4" x14ac:dyDescent="0.2">
      <c r="A1385" s="107" t="s">
        <v>717</v>
      </c>
      <c r="B1385" s="107" t="s">
        <v>718</v>
      </c>
      <c r="C1385" s="98" t="str">
        <f t="shared" si="43"/>
        <v>21375804 TEATRO POPULAR MELICO SALAZAR</v>
      </c>
      <c r="D1385" s="49" t="s">
        <v>690</v>
      </c>
      <c r="E1385" s="49" t="s">
        <v>336</v>
      </c>
      <c r="F1385" s="49" t="s">
        <v>337</v>
      </c>
      <c r="G1385" s="48">
        <v>43049191</v>
      </c>
      <c r="H1385" s="48">
        <v>43049191</v>
      </c>
      <c r="I1385" s="48">
        <v>43049191</v>
      </c>
      <c r="J1385" s="48">
        <v>0</v>
      </c>
      <c r="K1385" s="48">
        <v>0</v>
      </c>
      <c r="L1385" s="48">
        <v>0</v>
      </c>
      <c r="M1385" s="48">
        <v>5183931.05</v>
      </c>
      <c r="N1385" s="48">
        <v>5116180.0599999996</v>
      </c>
      <c r="O1385" s="48">
        <v>37865259.950000003</v>
      </c>
      <c r="P1385" s="102">
        <f t="shared" si="44"/>
        <v>0.12041877976289961</v>
      </c>
      <c r="Q1385" s="71"/>
      <c r="R1385" s="71"/>
      <c r="S1385" s="72"/>
      <c r="T1385" s="72"/>
      <c r="U1385" s="72"/>
      <c r="V1385" s="72"/>
      <c r="W1385" s="72"/>
      <c r="X1385" s="73"/>
    </row>
    <row r="1386" spans="1:24" ht="14.4" x14ac:dyDescent="0.2">
      <c r="A1386" s="107" t="s">
        <v>717</v>
      </c>
      <c r="B1386" s="107" t="s">
        <v>718</v>
      </c>
      <c r="C1386" s="98" t="str">
        <f t="shared" si="43"/>
        <v>21375804 TEATRO POPULAR MELICO SALAZAR</v>
      </c>
      <c r="D1386" s="49" t="s">
        <v>690</v>
      </c>
      <c r="E1386" s="49" t="s">
        <v>338</v>
      </c>
      <c r="F1386" s="49" t="s">
        <v>339</v>
      </c>
      <c r="G1386" s="48">
        <v>18200000</v>
      </c>
      <c r="H1386" s="48">
        <v>19954620</v>
      </c>
      <c r="I1386" s="48">
        <v>19954620</v>
      </c>
      <c r="J1386" s="48">
        <v>0</v>
      </c>
      <c r="K1386" s="48">
        <v>0</v>
      </c>
      <c r="L1386" s="48">
        <v>0</v>
      </c>
      <c r="M1386" s="48">
        <v>0</v>
      </c>
      <c r="N1386" s="48">
        <v>0</v>
      </c>
      <c r="O1386" s="48">
        <v>19954620</v>
      </c>
      <c r="P1386" s="102">
        <f t="shared" si="44"/>
        <v>0</v>
      </c>
      <c r="Q1386" s="71"/>
      <c r="R1386" s="71"/>
      <c r="S1386" s="72"/>
      <c r="T1386" s="72"/>
      <c r="U1386" s="72"/>
      <c r="V1386" s="72"/>
      <c r="W1386" s="72"/>
      <c r="X1386" s="73"/>
    </row>
    <row r="1387" spans="1:24" ht="14.4" x14ac:dyDescent="0.2">
      <c r="A1387" s="107" t="s">
        <v>717</v>
      </c>
      <c r="B1387" s="107" t="s">
        <v>718</v>
      </c>
      <c r="C1387" s="98" t="str">
        <f t="shared" si="43"/>
        <v>21375804 TEATRO POPULAR MELICO SALAZAR</v>
      </c>
      <c r="D1387" s="49" t="s">
        <v>690</v>
      </c>
      <c r="E1387" s="49" t="s">
        <v>344</v>
      </c>
      <c r="F1387" s="49" t="s">
        <v>345</v>
      </c>
      <c r="G1387" s="48">
        <v>0</v>
      </c>
      <c r="H1387" s="48">
        <v>0</v>
      </c>
      <c r="I1387" s="48">
        <v>0</v>
      </c>
      <c r="J1387" s="48">
        <v>0</v>
      </c>
      <c r="K1387" s="48">
        <v>0</v>
      </c>
      <c r="L1387" s="48">
        <v>0</v>
      </c>
      <c r="M1387" s="48">
        <v>0</v>
      </c>
      <c r="N1387" s="48">
        <v>0</v>
      </c>
      <c r="O1387" s="48">
        <v>0</v>
      </c>
      <c r="P1387" s="102">
        <f t="shared" si="44"/>
        <v>0</v>
      </c>
      <c r="Q1387" s="71"/>
      <c r="R1387" s="71"/>
      <c r="S1387" s="72"/>
      <c r="T1387" s="72"/>
      <c r="U1387" s="72"/>
      <c r="V1387" s="72"/>
      <c r="W1387" s="72"/>
      <c r="X1387" s="73"/>
    </row>
    <row r="1388" spans="1:24" ht="14.4" x14ac:dyDescent="0.2">
      <c r="A1388" s="107" t="s">
        <v>717</v>
      </c>
      <c r="B1388" s="107" t="s">
        <v>718</v>
      </c>
      <c r="C1388" s="99" t="str">
        <f t="shared" si="43"/>
        <v>21375804 TEATRO POPULAR MELICO SALAZAR</v>
      </c>
      <c r="D1388" s="49" t="s">
        <v>690</v>
      </c>
      <c r="E1388" s="49" t="s">
        <v>348</v>
      </c>
      <c r="F1388" s="49" t="s">
        <v>349</v>
      </c>
      <c r="G1388" s="48">
        <v>12200000</v>
      </c>
      <c r="H1388" s="48">
        <v>12200000</v>
      </c>
      <c r="I1388" s="48">
        <v>12200000</v>
      </c>
      <c r="J1388" s="48">
        <v>0</v>
      </c>
      <c r="K1388" s="48">
        <v>0</v>
      </c>
      <c r="L1388" s="48">
        <v>0</v>
      </c>
      <c r="M1388" s="48">
        <v>0</v>
      </c>
      <c r="N1388" s="48">
        <v>0</v>
      </c>
      <c r="O1388" s="48">
        <v>12200000</v>
      </c>
      <c r="P1388" s="104">
        <f t="shared" si="44"/>
        <v>0</v>
      </c>
      <c r="Q1388" s="71"/>
      <c r="R1388" s="71"/>
      <c r="S1388" s="72"/>
      <c r="T1388" s="72"/>
      <c r="U1388" s="72"/>
      <c r="V1388" s="72"/>
      <c r="W1388" s="72"/>
      <c r="X1388" s="73"/>
    </row>
    <row r="1389" spans="1:24" ht="14.4" x14ac:dyDescent="0.2">
      <c r="A1389" s="107" t="s">
        <v>717</v>
      </c>
      <c r="B1389" s="107" t="s">
        <v>718</v>
      </c>
      <c r="C1389" s="98" t="str">
        <f t="shared" si="43"/>
        <v>21375804 TEATRO POPULAR MELICO SALAZAR</v>
      </c>
      <c r="D1389" s="49" t="s">
        <v>690</v>
      </c>
      <c r="E1389" s="49" t="s">
        <v>354</v>
      </c>
      <c r="F1389" s="49" t="s">
        <v>355</v>
      </c>
      <c r="G1389" s="48">
        <v>6000000</v>
      </c>
      <c r="H1389" s="48">
        <v>7754620</v>
      </c>
      <c r="I1389" s="48">
        <v>7754620</v>
      </c>
      <c r="J1389" s="48">
        <v>0</v>
      </c>
      <c r="K1389" s="48">
        <v>0</v>
      </c>
      <c r="L1389" s="48">
        <v>0</v>
      </c>
      <c r="M1389" s="48">
        <v>0</v>
      </c>
      <c r="N1389" s="48">
        <v>0</v>
      </c>
      <c r="O1389" s="48">
        <v>7754620</v>
      </c>
      <c r="P1389" s="102">
        <f t="shared" si="44"/>
        <v>0</v>
      </c>
      <c r="Q1389" s="71"/>
      <c r="R1389" s="71"/>
      <c r="S1389" s="72"/>
      <c r="T1389" s="72"/>
      <c r="U1389" s="72"/>
      <c r="V1389" s="72"/>
      <c r="W1389" s="72"/>
      <c r="X1389" s="73"/>
    </row>
    <row r="1390" spans="1:24" ht="14.4" x14ac:dyDescent="0.2">
      <c r="A1390" s="107" t="s">
        <v>717</v>
      </c>
      <c r="B1390" s="107" t="s">
        <v>718</v>
      </c>
      <c r="C1390" s="98" t="str">
        <f t="shared" si="43"/>
        <v>21375804 TEATRO POPULAR MELICO SALAZAR</v>
      </c>
      <c r="D1390" s="49" t="s">
        <v>690</v>
      </c>
      <c r="E1390" s="49" t="s">
        <v>356</v>
      </c>
      <c r="F1390" s="49" t="s">
        <v>357</v>
      </c>
      <c r="G1390" s="48">
        <v>4700000</v>
      </c>
      <c r="H1390" s="48">
        <v>4700000</v>
      </c>
      <c r="I1390" s="48">
        <v>4700000</v>
      </c>
      <c r="J1390" s="48">
        <v>0</v>
      </c>
      <c r="K1390" s="48">
        <v>0</v>
      </c>
      <c r="L1390" s="48">
        <v>0</v>
      </c>
      <c r="M1390" s="48">
        <v>0</v>
      </c>
      <c r="N1390" s="48">
        <v>0</v>
      </c>
      <c r="O1390" s="48">
        <v>4700000</v>
      </c>
      <c r="P1390" s="102">
        <f t="shared" si="44"/>
        <v>0</v>
      </c>
      <c r="Q1390" s="71"/>
      <c r="R1390" s="71"/>
      <c r="S1390" s="72"/>
      <c r="T1390" s="72"/>
      <c r="U1390" s="72"/>
      <c r="V1390" s="72"/>
      <c r="W1390" s="72"/>
      <c r="X1390" s="73"/>
    </row>
    <row r="1391" spans="1:24" ht="14.4" x14ac:dyDescent="0.2">
      <c r="A1391" s="107" t="s">
        <v>717</v>
      </c>
      <c r="B1391" s="107" t="s">
        <v>718</v>
      </c>
      <c r="C1391" s="98" t="str">
        <f t="shared" si="43"/>
        <v>21375804 TEATRO POPULAR MELICO SALAZAR</v>
      </c>
      <c r="D1391" s="49" t="s">
        <v>690</v>
      </c>
      <c r="E1391" s="49" t="s">
        <v>362</v>
      </c>
      <c r="F1391" s="49" t="s">
        <v>363</v>
      </c>
      <c r="G1391" s="48">
        <v>4700000</v>
      </c>
      <c r="H1391" s="48">
        <v>4700000</v>
      </c>
      <c r="I1391" s="48">
        <v>4700000</v>
      </c>
      <c r="J1391" s="48">
        <v>0</v>
      </c>
      <c r="K1391" s="48">
        <v>0</v>
      </c>
      <c r="L1391" s="48">
        <v>0</v>
      </c>
      <c r="M1391" s="48">
        <v>0</v>
      </c>
      <c r="N1391" s="48">
        <v>0</v>
      </c>
      <c r="O1391" s="48">
        <v>4700000</v>
      </c>
      <c r="P1391" s="102">
        <f t="shared" si="44"/>
        <v>0</v>
      </c>
      <c r="Q1391" s="71"/>
      <c r="R1391" s="71"/>
      <c r="S1391" s="72"/>
      <c r="T1391" s="72"/>
      <c r="U1391" s="72"/>
      <c r="V1391" s="72"/>
      <c r="W1391" s="72"/>
      <c r="X1391" s="73"/>
    </row>
    <row r="1392" spans="1:24" ht="14.4" x14ac:dyDescent="0.2">
      <c r="A1392" s="107" t="s">
        <v>717</v>
      </c>
      <c r="B1392" s="107" t="s">
        <v>718</v>
      </c>
      <c r="C1392" s="98" t="str">
        <f t="shared" si="43"/>
        <v>21375804 TEATRO POPULAR MELICO SALAZAR</v>
      </c>
      <c r="D1392" s="49" t="s">
        <v>690</v>
      </c>
      <c r="E1392" s="49" t="s">
        <v>364</v>
      </c>
      <c r="F1392" s="49" t="s">
        <v>365</v>
      </c>
      <c r="G1392" s="48">
        <v>20149191</v>
      </c>
      <c r="H1392" s="48">
        <v>18394571</v>
      </c>
      <c r="I1392" s="48">
        <v>18394571</v>
      </c>
      <c r="J1392" s="48">
        <v>0</v>
      </c>
      <c r="K1392" s="48">
        <v>0</v>
      </c>
      <c r="L1392" s="48">
        <v>0</v>
      </c>
      <c r="M1392" s="48">
        <v>5183931.05</v>
      </c>
      <c r="N1392" s="48">
        <v>5116180.0599999996</v>
      </c>
      <c r="O1392" s="48">
        <v>13210639.949999999</v>
      </c>
      <c r="P1392" s="102">
        <f t="shared" si="44"/>
        <v>0.28181853493620479</v>
      </c>
      <c r="Q1392" s="71"/>
      <c r="R1392" s="71"/>
      <c r="S1392" s="72"/>
      <c r="T1392" s="72"/>
      <c r="U1392" s="72"/>
      <c r="V1392" s="72"/>
      <c r="W1392" s="72"/>
      <c r="X1392" s="73"/>
    </row>
    <row r="1393" spans="1:24" ht="14.4" x14ac:dyDescent="0.2">
      <c r="A1393" s="107" t="s">
        <v>717</v>
      </c>
      <c r="B1393" s="107" t="s">
        <v>718</v>
      </c>
      <c r="C1393" s="98" t="str">
        <f t="shared" si="43"/>
        <v>21375804 TEATRO POPULAR MELICO SALAZAR</v>
      </c>
      <c r="D1393" s="49" t="s">
        <v>690</v>
      </c>
      <c r="E1393" s="49" t="s">
        <v>368</v>
      </c>
      <c r="F1393" s="49" t="s">
        <v>369</v>
      </c>
      <c r="G1393" s="48">
        <v>20149191</v>
      </c>
      <c r="H1393" s="48">
        <v>18394571</v>
      </c>
      <c r="I1393" s="48">
        <v>18394571</v>
      </c>
      <c r="J1393" s="48">
        <v>0</v>
      </c>
      <c r="K1393" s="48">
        <v>0</v>
      </c>
      <c r="L1393" s="48">
        <v>0</v>
      </c>
      <c r="M1393" s="48">
        <v>5183931.05</v>
      </c>
      <c r="N1393" s="48">
        <v>5116180.0599999996</v>
      </c>
      <c r="O1393" s="48">
        <v>13210639.949999999</v>
      </c>
      <c r="P1393" s="102">
        <f t="shared" si="44"/>
        <v>0.28181853493620479</v>
      </c>
      <c r="Q1393" s="71"/>
      <c r="R1393" s="71"/>
      <c r="S1393" s="72"/>
      <c r="T1393" s="72"/>
      <c r="U1393" s="72"/>
      <c r="V1393" s="72"/>
      <c r="W1393" s="72"/>
      <c r="X1393" s="73"/>
    </row>
    <row r="1394" spans="1:24" ht="14.4" x14ac:dyDescent="0.2">
      <c r="A1394" s="66" t="s">
        <v>719</v>
      </c>
      <c r="B1394" s="66" t="s">
        <v>720</v>
      </c>
      <c r="C1394" s="98" t="str">
        <f t="shared" si="43"/>
        <v>21375805 CENTRO COSTAR. PRODUCCIÓN CINEMATOGRÁFIC</v>
      </c>
      <c r="D1394" s="105" t="s">
        <v>686</v>
      </c>
      <c r="E1394" s="66" t="s">
        <v>687</v>
      </c>
      <c r="F1394" s="66" t="s">
        <v>687</v>
      </c>
      <c r="G1394" s="67">
        <v>1264484122</v>
      </c>
      <c r="H1394" s="67">
        <v>1255067606.8</v>
      </c>
      <c r="I1394" s="48">
        <v>1047504633.49</v>
      </c>
      <c r="J1394" s="48">
        <v>0</v>
      </c>
      <c r="K1394" s="48">
        <v>0</v>
      </c>
      <c r="L1394" s="48">
        <v>0</v>
      </c>
      <c r="M1394" s="67">
        <v>534919544.73000002</v>
      </c>
      <c r="N1394" s="67">
        <v>530243830.73000002</v>
      </c>
      <c r="O1394" s="67">
        <v>720148062.07000005</v>
      </c>
      <c r="P1394" s="103">
        <f t="shared" si="44"/>
        <v>0.4262077531375898</v>
      </c>
      <c r="Q1394" s="71"/>
      <c r="R1394" s="71"/>
      <c r="S1394" s="72"/>
      <c r="T1394" s="72"/>
      <c r="U1394" s="72"/>
      <c r="V1394" s="72"/>
      <c r="W1394" s="72"/>
      <c r="X1394" s="73"/>
    </row>
    <row r="1395" spans="1:24" ht="14.4" x14ac:dyDescent="0.2">
      <c r="A1395" s="107" t="s">
        <v>719</v>
      </c>
      <c r="B1395" s="107" t="s">
        <v>720</v>
      </c>
      <c r="C1395" s="98" t="str">
        <f t="shared" si="43"/>
        <v>21375805 CENTRO COSTAR. PRODUCCIÓN CINEMATOGRÁFIC</v>
      </c>
      <c r="D1395" s="49" t="s">
        <v>686</v>
      </c>
      <c r="E1395" s="49" t="s">
        <v>10</v>
      </c>
      <c r="F1395" s="49" t="s">
        <v>11</v>
      </c>
      <c r="G1395" s="48">
        <v>235016835</v>
      </c>
      <c r="H1395" s="48">
        <v>237788390</v>
      </c>
      <c r="I1395" s="48">
        <v>234872085</v>
      </c>
      <c r="J1395" s="48">
        <v>0</v>
      </c>
      <c r="K1395" s="48">
        <v>0</v>
      </c>
      <c r="L1395" s="48">
        <v>0</v>
      </c>
      <c r="M1395" s="48">
        <v>136476073.53</v>
      </c>
      <c r="N1395" s="48">
        <v>131847813.53</v>
      </c>
      <c r="O1395" s="48">
        <v>101312316.47</v>
      </c>
      <c r="P1395" s="102">
        <f t="shared" si="44"/>
        <v>0.57393917983127773</v>
      </c>
      <c r="Q1395" s="71"/>
      <c r="R1395" s="71"/>
      <c r="S1395" s="72"/>
      <c r="T1395" s="72"/>
      <c r="U1395" s="72"/>
      <c r="V1395" s="72"/>
      <c r="W1395" s="72"/>
      <c r="X1395" s="73"/>
    </row>
    <row r="1396" spans="1:24" ht="14.4" x14ac:dyDescent="0.2">
      <c r="A1396" s="107" t="s">
        <v>719</v>
      </c>
      <c r="B1396" s="107" t="s">
        <v>720</v>
      </c>
      <c r="C1396" s="98" t="str">
        <f t="shared" si="43"/>
        <v>21375805 CENTRO COSTAR. PRODUCCIÓN CINEMATOGRÁFIC</v>
      </c>
      <c r="D1396" s="49" t="s">
        <v>686</v>
      </c>
      <c r="E1396" s="49" t="s">
        <v>12</v>
      </c>
      <c r="F1396" s="49" t="s">
        <v>13</v>
      </c>
      <c r="G1396" s="48">
        <v>122053000</v>
      </c>
      <c r="H1396" s="48">
        <v>122539544</v>
      </c>
      <c r="I1396" s="48">
        <v>122539544</v>
      </c>
      <c r="J1396" s="48">
        <v>0</v>
      </c>
      <c r="K1396" s="48">
        <v>0</v>
      </c>
      <c r="L1396" s="48">
        <v>0</v>
      </c>
      <c r="M1396" s="48">
        <v>71180600.340000004</v>
      </c>
      <c r="N1396" s="48">
        <v>71180600.340000004</v>
      </c>
      <c r="O1396" s="48">
        <v>51358943.659999996</v>
      </c>
      <c r="P1396" s="102">
        <f t="shared" si="44"/>
        <v>0.58087861286639031</v>
      </c>
      <c r="Q1396" s="71"/>
      <c r="R1396" s="71"/>
      <c r="S1396" s="72"/>
      <c r="T1396" s="72"/>
      <c r="U1396" s="72"/>
      <c r="V1396" s="72"/>
      <c r="W1396" s="72"/>
      <c r="X1396" s="73"/>
    </row>
    <row r="1397" spans="1:24" ht="14.4" x14ac:dyDescent="0.2">
      <c r="A1397" s="107" t="s">
        <v>719</v>
      </c>
      <c r="B1397" s="107" t="s">
        <v>720</v>
      </c>
      <c r="C1397" s="98" t="str">
        <f t="shared" si="43"/>
        <v>21375805 CENTRO COSTAR. PRODUCCIÓN CINEMATOGRÁFIC</v>
      </c>
      <c r="D1397" s="49" t="s">
        <v>686</v>
      </c>
      <c r="E1397" s="49" t="s">
        <v>14</v>
      </c>
      <c r="F1397" s="49" t="s">
        <v>15</v>
      </c>
      <c r="G1397" s="48">
        <v>122053000</v>
      </c>
      <c r="H1397" s="48">
        <v>122539544</v>
      </c>
      <c r="I1397" s="48">
        <v>122539544</v>
      </c>
      <c r="J1397" s="48">
        <v>0</v>
      </c>
      <c r="K1397" s="48">
        <v>0</v>
      </c>
      <c r="L1397" s="48">
        <v>0</v>
      </c>
      <c r="M1397" s="48">
        <v>71180600.340000004</v>
      </c>
      <c r="N1397" s="48">
        <v>71180600.340000004</v>
      </c>
      <c r="O1397" s="48">
        <v>51358943.659999996</v>
      </c>
      <c r="P1397" s="102">
        <f t="shared" si="44"/>
        <v>0.58087861286639031</v>
      </c>
      <c r="Q1397" s="71"/>
      <c r="R1397" s="71"/>
      <c r="S1397" s="72"/>
      <c r="T1397" s="72"/>
      <c r="U1397" s="72"/>
      <c r="V1397" s="72"/>
      <c r="W1397" s="72"/>
      <c r="X1397" s="73"/>
    </row>
    <row r="1398" spans="1:24" ht="14.4" x14ac:dyDescent="0.2">
      <c r="A1398" s="107" t="s">
        <v>719</v>
      </c>
      <c r="B1398" s="107" t="s">
        <v>720</v>
      </c>
      <c r="C1398" s="98" t="str">
        <f t="shared" si="43"/>
        <v>21375805 CENTRO COSTAR. PRODUCCIÓN CINEMATOGRÁFIC</v>
      </c>
      <c r="D1398" s="49" t="s">
        <v>686</v>
      </c>
      <c r="E1398" s="49" t="s">
        <v>20</v>
      </c>
      <c r="F1398" s="49" t="s">
        <v>21</v>
      </c>
      <c r="G1398" s="48">
        <v>3100000</v>
      </c>
      <c r="H1398" s="48">
        <v>3100000</v>
      </c>
      <c r="I1398" s="48">
        <v>3100000</v>
      </c>
      <c r="J1398" s="48">
        <v>0</v>
      </c>
      <c r="K1398" s="48">
        <v>0</v>
      </c>
      <c r="L1398" s="48">
        <v>0</v>
      </c>
      <c r="M1398" s="48">
        <v>2207642.4500000002</v>
      </c>
      <c r="N1398" s="48">
        <v>1270308.81</v>
      </c>
      <c r="O1398" s="48">
        <v>892357.55</v>
      </c>
      <c r="P1398" s="102">
        <f t="shared" si="44"/>
        <v>0.71214272580645166</v>
      </c>
      <c r="Q1398" s="71"/>
      <c r="R1398" s="71"/>
      <c r="S1398" s="72"/>
      <c r="T1398" s="72"/>
      <c r="U1398" s="72"/>
      <c r="V1398" s="72"/>
      <c r="W1398" s="72"/>
      <c r="X1398" s="73"/>
    </row>
    <row r="1399" spans="1:24" ht="14.4" x14ac:dyDescent="0.2">
      <c r="A1399" s="107" t="s">
        <v>719</v>
      </c>
      <c r="B1399" s="107" t="s">
        <v>720</v>
      </c>
      <c r="C1399" s="98" t="str">
        <f t="shared" si="43"/>
        <v>21375805 CENTRO COSTAR. PRODUCCIÓN CINEMATOGRÁFIC</v>
      </c>
      <c r="D1399" s="49" t="s">
        <v>686</v>
      </c>
      <c r="E1399" s="49" t="s">
        <v>22</v>
      </c>
      <c r="F1399" s="49" t="s">
        <v>23</v>
      </c>
      <c r="G1399" s="48">
        <v>3100000</v>
      </c>
      <c r="H1399" s="48">
        <v>3100000</v>
      </c>
      <c r="I1399" s="48">
        <v>3100000</v>
      </c>
      <c r="J1399" s="48">
        <v>0</v>
      </c>
      <c r="K1399" s="48">
        <v>0</v>
      </c>
      <c r="L1399" s="48">
        <v>0</v>
      </c>
      <c r="M1399" s="48">
        <v>2207642.4500000002</v>
      </c>
      <c r="N1399" s="48">
        <v>1270308.81</v>
      </c>
      <c r="O1399" s="48">
        <v>892357.55</v>
      </c>
      <c r="P1399" s="102">
        <f t="shared" si="44"/>
        <v>0.71214272580645166</v>
      </c>
      <c r="Q1399" s="71"/>
      <c r="R1399" s="71"/>
      <c r="S1399" s="72"/>
      <c r="T1399" s="72"/>
      <c r="U1399" s="72"/>
      <c r="V1399" s="72"/>
      <c r="W1399" s="72"/>
      <c r="X1399" s="73"/>
    </row>
    <row r="1400" spans="1:24" ht="14.4" x14ac:dyDescent="0.2">
      <c r="A1400" s="107" t="s">
        <v>719</v>
      </c>
      <c r="B1400" s="107" t="s">
        <v>720</v>
      </c>
      <c r="C1400" s="98" t="str">
        <f t="shared" si="43"/>
        <v>21375805 CENTRO COSTAR. PRODUCCIÓN CINEMATOGRÁFIC</v>
      </c>
      <c r="D1400" s="49" t="s">
        <v>686</v>
      </c>
      <c r="E1400" s="49" t="s">
        <v>26</v>
      </c>
      <c r="F1400" s="49" t="s">
        <v>27</v>
      </c>
      <c r="G1400" s="48">
        <v>70115372</v>
      </c>
      <c r="H1400" s="48">
        <v>70928980</v>
      </c>
      <c r="I1400" s="48">
        <v>69484078</v>
      </c>
      <c r="J1400" s="48">
        <v>0</v>
      </c>
      <c r="K1400" s="48">
        <v>0</v>
      </c>
      <c r="L1400" s="48">
        <v>0</v>
      </c>
      <c r="M1400" s="48">
        <v>39275421.689999998</v>
      </c>
      <c r="N1400" s="48">
        <v>38585085.329999998</v>
      </c>
      <c r="O1400" s="48">
        <v>31653558.309999999</v>
      </c>
      <c r="P1400" s="102">
        <f t="shared" si="44"/>
        <v>0.55372883819843455</v>
      </c>
      <c r="Q1400" s="71"/>
      <c r="R1400" s="71"/>
      <c r="S1400" s="72"/>
      <c r="T1400" s="72"/>
      <c r="U1400" s="72"/>
      <c r="V1400" s="72"/>
      <c r="W1400" s="72"/>
      <c r="X1400" s="73"/>
    </row>
    <row r="1401" spans="1:24" ht="14.4" x14ac:dyDescent="0.2">
      <c r="A1401" s="107" t="s">
        <v>719</v>
      </c>
      <c r="B1401" s="107" t="s">
        <v>720</v>
      </c>
      <c r="C1401" s="98" t="str">
        <f t="shared" si="43"/>
        <v>21375805 CENTRO COSTAR. PRODUCCIÓN CINEMATOGRÁFIC</v>
      </c>
      <c r="D1401" s="49" t="s">
        <v>686</v>
      </c>
      <c r="E1401" s="49" t="s">
        <v>28</v>
      </c>
      <c r="F1401" s="49" t="s">
        <v>29</v>
      </c>
      <c r="G1401" s="48">
        <v>17800000</v>
      </c>
      <c r="H1401" s="48">
        <v>18150000</v>
      </c>
      <c r="I1401" s="48">
        <v>17800000</v>
      </c>
      <c r="J1401" s="48">
        <v>0</v>
      </c>
      <c r="K1401" s="48">
        <v>0</v>
      </c>
      <c r="L1401" s="48">
        <v>0</v>
      </c>
      <c r="M1401" s="48">
        <v>10702519.939999999</v>
      </c>
      <c r="N1401" s="48">
        <v>10702519.939999999</v>
      </c>
      <c r="O1401" s="48">
        <v>7447480.0599999996</v>
      </c>
      <c r="P1401" s="102">
        <f t="shared" si="44"/>
        <v>0.58967052011019283</v>
      </c>
      <c r="Q1401" s="71"/>
      <c r="R1401" s="71"/>
      <c r="S1401" s="72"/>
      <c r="T1401" s="72"/>
      <c r="U1401" s="72"/>
      <c r="V1401" s="72"/>
      <c r="W1401" s="72"/>
      <c r="X1401" s="73"/>
    </row>
    <row r="1402" spans="1:24" ht="14.4" x14ac:dyDescent="0.2">
      <c r="A1402" s="107" t="s">
        <v>719</v>
      </c>
      <c r="B1402" s="107" t="s">
        <v>720</v>
      </c>
      <c r="C1402" s="98" t="str">
        <f t="shared" si="43"/>
        <v>21375805 CENTRO COSTAR. PRODUCCIÓN CINEMATOGRÁFIC</v>
      </c>
      <c r="D1402" s="49" t="s">
        <v>686</v>
      </c>
      <c r="E1402" s="49" t="s">
        <v>30</v>
      </c>
      <c r="F1402" s="49" t="s">
        <v>31</v>
      </c>
      <c r="G1402" s="48">
        <v>21135780</v>
      </c>
      <c r="H1402" s="48">
        <v>21335780</v>
      </c>
      <c r="I1402" s="48">
        <v>21135780</v>
      </c>
      <c r="J1402" s="48">
        <v>0</v>
      </c>
      <c r="K1402" s="48">
        <v>0</v>
      </c>
      <c r="L1402" s="48">
        <v>0</v>
      </c>
      <c r="M1402" s="48">
        <v>14624438.67</v>
      </c>
      <c r="N1402" s="48">
        <v>14105145.539999999</v>
      </c>
      <c r="O1402" s="48">
        <v>6711341.3300000001</v>
      </c>
      <c r="P1402" s="102">
        <f t="shared" si="44"/>
        <v>0.68544195103249095</v>
      </c>
      <c r="Q1402" s="71"/>
      <c r="R1402" s="71"/>
      <c r="S1402" s="72"/>
      <c r="T1402" s="72"/>
      <c r="U1402" s="72"/>
      <c r="V1402" s="72"/>
      <c r="W1402" s="72"/>
      <c r="X1402" s="73"/>
    </row>
    <row r="1403" spans="1:24" ht="14.4" x14ac:dyDescent="0.2">
      <c r="A1403" s="107" t="s">
        <v>719</v>
      </c>
      <c r="B1403" s="107" t="s">
        <v>720</v>
      </c>
      <c r="C1403" s="98" t="str">
        <f t="shared" si="43"/>
        <v>21375805 CENTRO COSTAR. PRODUCCIÓN CINEMATOGRÁFIC</v>
      </c>
      <c r="D1403" s="49" t="s">
        <v>686</v>
      </c>
      <c r="E1403" s="49" t="s">
        <v>32</v>
      </c>
      <c r="F1403" s="49" t="s">
        <v>33</v>
      </c>
      <c r="G1403" s="48">
        <v>15052495</v>
      </c>
      <c r="H1403" s="48">
        <v>15673075</v>
      </c>
      <c r="I1403" s="48">
        <v>15052495</v>
      </c>
      <c r="J1403" s="48">
        <v>0</v>
      </c>
      <c r="K1403" s="48">
        <v>0</v>
      </c>
      <c r="L1403" s="48">
        <v>0</v>
      </c>
      <c r="M1403" s="48">
        <v>0</v>
      </c>
      <c r="N1403" s="48">
        <v>0</v>
      </c>
      <c r="O1403" s="48">
        <v>15673075</v>
      </c>
      <c r="P1403" s="102">
        <f t="shared" si="44"/>
        <v>0</v>
      </c>
      <c r="Q1403" s="71"/>
      <c r="R1403" s="71"/>
      <c r="S1403" s="72"/>
      <c r="T1403" s="72"/>
      <c r="U1403" s="72"/>
      <c r="V1403" s="72"/>
      <c r="W1403" s="72"/>
      <c r="X1403" s="73"/>
    </row>
    <row r="1404" spans="1:24" ht="14.4" x14ac:dyDescent="0.2">
      <c r="A1404" s="107" t="s">
        <v>719</v>
      </c>
      <c r="B1404" s="107" t="s">
        <v>720</v>
      </c>
      <c r="C1404" s="98" t="str">
        <f t="shared" si="43"/>
        <v>21375805 CENTRO COSTAR. PRODUCCIÓN CINEMATOGRÁFIC</v>
      </c>
      <c r="D1404" s="49" t="s">
        <v>686</v>
      </c>
      <c r="E1404" s="49" t="s">
        <v>34</v>
      </c>
      <c r="F1404" s="49" t="s">
        <v>35</v>
      </c>
      <c r="G1404" s="48">
        <v>12727097</v>
      </c>
      <c r="H1404" s="48">
        <v>11727097</v>
      </c>
      <c r="I1404" s="48">
        <v>11582347</v>
      </c>
      <c r="J1404" s="48">
        <v>0</v>
      </c>
      <c r="K1404" s="48">
        <v>0</v>
      </c>
      <c r="L1404" s="48">
        <v>0</v>
      </c>
      <c r="M1404" s="48">
        <v>11582346.07</v>
      </c>
      <c r="N1404" s="48">
        <v>11582346.07</v>
      </c>
      <c r="O1404" s="48">
        <v>144750.93</v>
      </c>
      <c r="P1404" s="102">
        <f t="shared" si="44"/>
        <v>0.98765671248391651</v>
      </c>
      <c r="Q1404" s="71"/>
      <c r="R1404" s="71"/>
      <c r="S1404" s="72"/>
      <c r="T1404" s="72"/>
      <c r="U1404" s="72"/>
      <c r="V1404" s="72"/>
      <c r="W1404" s="72"/>
      <c r="X1404" s="73"/>
    </row>
    <row r="1405" spans="1:24" ht="14.4" x14ac:dyDescent="0.2">
      <c r="A1405" s="107" t="s">
        <v>719</v>
      </c>
      <c r="B1405" s="107" t="s">
        <v>720</v>
      </c>
      <c r="C1405" s="98" t="str">
        <f t="shared" si="43"/>
        <v>21375805 CENTRO COSTAR. PRODUCCIÓN CINEMATOGRÁFIC</v>
      </c>
      <c r="D1405" s="49" t="s">
        <v>686</v>
      </c>
      <c r="E1405" s="49" t="s">
        <v>36</v>
      </c>
      <c r="F1405" s="49" t="s">
        <v>37</v>
      </c>
      <c r="G1405" s="48">
        <v>3400000</v>
      </c>
      <c r="H1405" s="48">
        <v>4043028</v>
      </c>
      <c r="I1405" s="48">
        <v>3913456</v>
      </c>
      <c r="J1405" s="48">
        <v>0</v>
      </c>
      <c r="K1405" s="48">
        <v>0</v>
      </c>
      <c r="L1405" s="48">
        <v>0</v>
      </c>
      <c r="M1405" s="48">
        <v>2366117.0099999998</v>
      </c>
      <c r="N1405" s="48">
        <v>2195073.7799999998</v>
      </c>
      <c r="O1405" s="48">
        <v>1676910.99</v>
      </c>
      <c r="P1405" s="102">
        <f t="shared" si="44"/>
        <v>0.58523389152882443</v>
      </c>
      <c r="Q1405" s="71"/>
      <c r="R1405" s="71"/>
      <c r="S1405" s="72"/>
      <c r="T1405" s="72"/>
      <c r="U1405" s="72"/>
      <c r="V1405" s="72"/>
      <c r="W1405" s="72"/>
      <c r="X1405" s="73"/>
    </row>
    <row r="1406" spans="1:24" ht="14.4" x14ac:dyDescent="0.2">
      <c r="A1406" s="107" t="s">
        <v>719</v>
      </c>
      <c r="B1406" s="107" t="s">
        <v>720</v>
      </c>
      <c r="C1406" s="98" t="str">
        <f t="shared" si="43"/>
        <v>21375805 CENTRO COSTAR. PRODUCCIÓN CINEMATOGRÁFIC</v>
      </c>
      <c r="D1406" s="49" t="s">
        <v>686</v>
      </c>
      <c r="E1406" s="49" t="s">
        <v>38</v>
      </c>
      <c r="F1406" s="49" t="s">
        <v>39</v>
      </c>
      <c r="G1406" s="48">
        <v>17571048</v>
      </c>
      <c r="H1406" s="48">
        <v>18297417</v>
      </c>
      <c r="I1406" s="48">
        <v>17571048</v>
      </c>
      <c r="J1406" s="48">
        <v>0</v>
      </c>
      <c r="K1406" s="48">
        <v>0</v>
      </c>
      <c r="L1406" s="48">
        <v>0</v>
      </c>
      <c r="M1406" s="48">
        <v>10984707.6</v>
      </c>
      <c r="N1406" s="48">
        <v>9497378.3399999999</v>
      </c>
      <c r="O1406" s="48">
        <v>7312709.4000000004</v>
      </c>
      <c r="P1406" s="102">
        <f t="shared" si="44"/>
        <v>0.60034198269624617</v>
      </c>
      <c r="Q1406" s="71"/>
      <c r="R1406" s="71"/>
      <c r="S1406" s="72"/>
      <c r="T1406" s="72"/>
      <c r="U1406" s="72"/>
      <c r="V1406" s="72"/>
      <c r="W1406" s="72"/>
      <c r="X1406" s="73"/>
    </row>
    <row r="1407" spans="1:24" ht="14.4" x14ac:dyDescent="0.2">
      <c r="A1407" s="107" t="s">
        <v>719</v>
      </c>
      <c r="B1407" s="107" t="s">
        <v>720</v>
      </c>
      <c r="C1407" s="98" t="str">
        <f t="shared" si="43"/>
        <v>21375805 CENTRO COSTAR. PRODUCCIÓN CINEMATOGRÁFIC</v>
      </c>
      <c r="D1407" s="49" t="s">
        <v>686</v>
      </c>
      <c r="E1407" s="49" t="s">
        <v>57</v>
      </c>
      <c r="F1407" s="49" t="s">
        <v>41</v>
      </c>
      <c r="G1407" s="48">
        <v>16669969</v>
      </c>
      <c r="H1407" s="48">
        <v>17359088</v>
      </c>
      <c r="I1407" s="48">
        <v>16669969</v>
      </c>
      <c r="J1407" s="48">
        <v>0</v>
      </c>
      <c r="K1407" s="48">
        <v>0</v>
      </c>
      <c r="L1407" s="48">
        <v>0</v>
      </c>
      <c r="M1407" s="48">
        <v>10421389.91</v>
      </c>
      <c r="N1407" s="48">
        <v>9010335.2899999991</v>
      </c>
      <c r="O1407" s="48">
        <v>6937698.0899999999</v>
      </c>
      <c r="P1407" s="102">
        <f t="shared" si="44"/>
        <v>0.60034201739169712</v>
      </c>
      <c r="Q1407" s="71"/>
      <c r="R1407" s="71"/>
      <c r="S1407" s="72"/>
      <c r="T1407" s="72"/>
      <c r="U1407" s="72"/>
      <c r="V1407" s="72"/>
      <c r="W1407" s="72"/>
      <c r="X1407" s="73"/>
    </row>
    <row r="1408" spans="1:24" ht="14.4" x14ac:dyDescent="0.2">
      <c r="A1408" s="107" t="s">
        <v>719</v>
      </c>
      <c r="B1408" s="107" t="s">
        <v>720</v>
      </c>
      <c r="C1408" s="98" t="str">
        <f t="shared" si="43"/>
        <v>21375805 CENTRO COSTAR. PRODUCCIÓN CINEMATOGRÁFIC</v>
      </c>
      <c r="D1408" s="49" t="s">
        <v>686</v>
      </c>
      <c r="E1408" s="49" t="s">
        <v>79</v>
      </c>
      <c r="F1408" s="49" t="s">
        <v>62</v>
      </c>
      <c r="G1408" s="48">
        <v>901079</v>
      </c>
      <c r="H1408" s="48">
        <v>938329</v>
      </c>
      <c r="I1408" s="48">
        <v>901079</v>
      </c>
      <c r="J1408" s="48">
        <v>0</v>
      </c>
      <c r="K1408" s="48">
        <v>0</v>
      </c>
      <c r="L1408" s="48">
        <v>0</v>
      </c>
      <c r="M1408" s="48">
        <v>563317.68999999994</v>
      </c>
      <c r="N1408" s="48">
        <v>487043.05</v>
      </c>
      <c r="O1408" s="48">
        <v>375011.31</v>
      </c>
      <c r="P1408" s="102">
        <f t="shared" si="44"/>
        <v>0.6003413408303484</v>
      </c>
      <c r="Q1408" s="71"/>
      <c r="R1408" s="71"/>
      <c r="S1408" s="72"/>
      <c r="T1408" s="72"/>
      <c r="U1408" s="72"/>
      <c r="V1408" s="72"/>
      <c r="W1408" s="72"/>
      <c r="X1408" s="73"/>
    </row>
    <row r="1409" spans="1:24" ht="14.4" x14ac:dyDescent="0.2">
      <c r="A1409" s="107" t="s">
        <v>719</v>
      </c>
      <c r="B1409" s="107" t="s">
        <v>720</v>
      </c>
      <c r="C1409" s="98" t="str">
        <f t="shared" si="43"/>
        <v>21375805 CENTRO COSTAR. PRODUCCIÓN CINEMATOGRÁFIC</v>
      </c>
      <c r="D1409" s="49" t="s">
        <v>686</v>
      </c>
      <c r="E1409" s="49" t="s">
        <v>83</v>
      </c>
      <c r="F1409" s="49" t="s">
        <v>84</v>
      </c>
      <c r="G1409" s="48">
        <v>22177415</v>
      </c>
      <c r="H1409" s="48">
        <v>22922449</v>
      </c>
      <c r="I1409" s="48">
        <v>22177415</v>
      </c>
      <c r="J1409" s="48">
        <v>0</v>
      </c>
      <c r="K1409" s="48">
        <v>0</v>
      </c>
      <c r="L1409" s="48">
        <v>0</v>
      </c>
      <c r="M1409" s="48">
        <v>12827701.449999999</v>
      </c>
      <c r="N1409" s="48">
        <v>11314440.710000001</v>
      </c>
      <c r="O1409" s="48">
        <v>10094747.550000001</v>
      </c>
      <c r="P1409" s="102">
        <f t="shared" si="44"/>
        <v>0.55961304352776609</v>
      </c>
      <c r="Q1409" s="71"/>
      <c r="R1409" s="71"/>
      <c r="S1409" s="72"/>
      <c r="T1409" s="72"/>
      <c r="U1409" s="72"/>
      <c r="V1409" s="72"/>
      <c r="W1409" s="72"/>
      <c r="X1409" s="73"/>
    </row>
    <row r="1410" spans="1:24" ht="14.4" x14ac:dyDescent="0.2">
      <c r="A1410" s="107" t="s">
        <v>719</v>
      </c>
      <c r="B1410" s="107" t="s">
        <v>720</v>
      </c>
      <c r="C1410" s="98" t="str">
        <f t="shared" si="43"/>
        <v>21375805 CENTRO COSTAR. PRODUCCIÓN CINEMATOGRÁFIC</v>
      </c>
      <c r="D1410" s="49" t="s">
        <v>686</v>
      </c>
      <c r="E1410" s="49" t="s">
        <v>102</v>
      </c>
      <c r="F1410" s="49" t="s">
        <v>86</v>
      </c>
      <c r="G1410" s="48">
        <v>9767701</v>
      </c>
      <c r="H1410" s="48">
        <v>10171488</v>
      </c>
      <c r="I1410" s="48">
        <v>9767701</v>
      </c>
      <c r="J1410" s="48">
        <v>0</v>
      </c>
      <c r="K1410" s="48">
        <v>0</v>
      </c>
      <c r="L1410" s="48">
        <v>0</v>
      </c>
      <c r="M1410" s="48">
        <v>6106371.0300000003</v>
      </c>
      <c r="N1410" s="48">
        <v>5279569.3</v>
      </c>
      <c r="O1410" s="48">
        <v>4065116.97</v>
      </c>
      <c r="P1410" s="102">
        <f t="shared" si="44"/>
        <v>0.60034195881664509</v>
      </c>
      <c r="Q1410" s="71"/>
      <c r="R1410" s="71"/>
      <c r="S1410" s="72"/>
      <c r="T1410" s="72"/>
      <c r="U1410" s="72"/>
      <c r="V1410" s="72"/>
      <c r="W1410" s="72"/>
      <c r="X1410" s="73"/>
    </row>
    <row r="1411" spans="1:24" ht="14.4" x14ac:dyDescent="0.2">
      <c r="A1411" s="107" t="s">
        <v>719</v>
      </c>
      <c r="B1411" s="107" t="s">
        <v>720</v>
      </c>
      <c r="C1411" s="98" t="str">
        <f t="shared" si="43"/>
        <v>21375805 CENTRO COSTAR. PRODUCCIÓN CINEMATOGRÁFIC</v>
      </c>
      <c r="D1411" s="49" t="s">
        <v>686</v>
      </c>
      <c r="E1411" s="49" t="s">
        <v>123</v>
      </c>
      <c r="F1411" s="49" t="s">
        <v>107</v>
      </c>
      <c r="G1411" s="48">
        <v>5406476</v>
      </c>
      <c r="H1411" s="48">
        <v>5629974</v>
      </c>
      <c r="I1411" s="48">
        <v>5406476</v>
      </c>
      <c r="J1411" s="48">
        <v>0</v>
      </c>
      <c r="K1411" s="48">
        <v>0</v>
      </c>
      <c r="L1411" s="48">
        <v>0</v>
      </c>
      <c r="M1411" s="48">
        <v>3379909.93</v>
      </c>
      <c r="N1411" s="48">
        <v>2922270.59</v>
      </c>
      <c r="O1411" s="48">
        <v>2250064.0699999998</v>
      </c>
      <c r="P1411" s="102">
        <f t="shared" si="44"/>
        <v>0.60034201401285336</v>
      </c>
      <c r="Q1411" s="71"/>
      <c r="R1411" s="71"/>
      <c r="S1411" s="72"/>
      <c r="T1411" s="72"/>
      <c r="U1411" s="72"/>
      <c r="V1411" s="72"/>
      <c r="W1411" s="72"/>
      <c r="X1411" s="73"/>
    </row>
    <row r="1412" spans="1:24" ht="14.4" x14ac:dyDescent="0.2">
      <c r="A1412" s="107" t="s">
        <v>719</v>
      </c>
      <c r="B1412" s="107" t="s">
        <v>720</v>
      </c>
      <c r="C1412" s="98" t="str">
        <f t="shared" si="43"/>
        <v>21375805 CENTRO COSTAR. PRODUCCIÓN CINEMATOGRÁFIC</v>
      </c>
      <c r="D1412" s="49" t="s">
        <v>686</v>
      </c>
      <c r="E1412" s="49" t="s">
        <v>144</v>
      </c>
      <c r="F1412" s="49" t="s">
        <v>128</v>
      </c>
      <c r="G1412" s="48">
        <v>2703238</v>
      </c>
      <c r="H1412" s="48">
        <v>2820987</v>
      </c>
      <c r="I1412" s="48">
        <v>2703238</v>
      </c>
      <c r="J1412" s="48">
        <v>0</v>
      </c>
      <c r="K1412" s="48">
        <v>0</v>
      </c>
      <c r="L1412" s="48">
        <v>0</v>
      </c>
      <c r="M1412" s="48">
        <v>1689223.98</v>
      </c>
      <c r="N1412" s="48">
        <v>1460404.31</v>
      </c>
      <c r="O1412" s="48">
        <v>1131763.02</v>
      </c>
      <c r="P1412" s="102">
        <f t="shared" si="44"/>
        <v>0.59880601363990693</v>
      </c>
      <c r="Q1412" s="71"/>
      <c r="R1412" s="71"/>
      <c r="S1412" s="72"/>
      <c r="T1412" s="72"/>
      <c r="U1412" s="72"/>
      <c r="V1412" s="72"/>
      <c r="W1412" s="72"/>
      <c r="X1412" s="73"/>
    </row>
    <row r="1413" spans="1:24" ht="14.4" x14ac:dyDescent="0.2">
      <c r="A1413" s="107" t="s">
        <v>719</v>
      </c>
      <c r="B1413" s="107" t="s">
        <v>720</v>
      </c>
      <c r="C1413" s="98" t="str">
        <f t="shared" si="43"/>
        <v>21375805 CENTRO COSTAR. PRODUCCIÓN CINEMATOGRÁFIC</v>
      </c>
      <c r="D1413" s="49" t="s">
        <v>686</v>
      </c>
      <c r="E1413" s="49" t="s">
        <v>161</v>
      </c>
      <c r="F1413" s="49" t="s">
        <v>149</v>
      </c>
      <c r="G1413" s="48">
        <v>4300000</v>
      </c>
      <c r="H1413" s="48">
        <v>4300000</v>
      </c>
      <c r="I1413" s="48">
        <v>4300000</v>
      </c>
      <c r="J1413" s="48">
        <v>0</v>
      </c>
      <c r="K1413" s="48">
        <v>0</v>
      </c>
      <c r="L1413" s="48">
        <v>0</v>
      </c>
      <c r="M1413" s="48">
        <v>1652196.51</v>
      </c>
      <c r="N1413" s="48">
        <v>1652196.51</v>
      </c>
      <c r="O1413" s="48">
        <v>2647803.4900000002</v>
      </c>
      <c r="P1413" s="102">
        <f t="shared" si="44"/>
        <v>0.38423174651162789</v>
      </c>
      <c r="Q1413" s="71"/>
      <c r="R1413" s="71"/>
      <c r="S1413" s="72"/>
      <c r="T1413" s="72"/>
      <c r="U1413" s="72"/>
      <c r="V1413" s="72"/>
      <c r="W1413" s="72"/>
      <c r="X1413" s="73"/>
    </row>
    <row r="1414" spans="1:24" ht="14.4" x14ac:dyDescent="0.2">
      <c r="A1414" s="107" t="s">
        <v>719</v>
      </c>
      <c r="B1414" s="107" t="s">
        <v>720</v>
      </c>
      <c r="C1414" s="98" t="str">
        <f t="shared" ref="C1414:C1477" si="45">+CONCATENATE(A1414," ",B1414)</f>
        <v>21375805 CENTRO COSTAR. PRODUCCIÓN CINEMATOGRÁFIC</v>
      </c>
      <c r="D1414" s="49" t="s">
        <v>686</v>
      </c>
      <c r="E1414" s="49" t="s">
        <v>166</v>
      </c>
      <c r="F1414" s="49" t="s">
        <v>167</v>
      </c>
      <c r="G1414" s="48">
        <v>439763101</v>
      </c>
      <c r="H1414" s="48">
        <v>436991546</v>
      </c>
      <c r="I1414" s="48">
        <v>364149344.35000002</v>
      </c>
      <c r="J1414" s="48">
        <v>0</v>
      </c>
      <c r="K1414" s="48">
        <v>0</v>
      </c>
      <c r="L1414" s="48">
        <v>0</v>
      </c>
      <c r="M1414" s="48">
        <v>290947994.27999997</v>
      </c>
      <c r="N1414" s="48">
        <v>290947994.27999997</v>
      </c>
      <c r="O1414" s="48">
        <v>146043551.72</v>
      </c>
      <c r="P1414" s="102">
        <f t="shared" ref="P1414:P1477" si="46">+IFERROR(M1414/H1414,0)</f>
        <v>0.66579776415171188</v>
      </c>
      <c r="Q1414" s="71"/>
      <c r="R1414" s="71"/>
      <c r="S1414" s="72"/>
      <c r="T1414" s="72"/>
      <c r="U1414" s="72"/>
      <c r="V1414" s="72"/>
      <c r="W1414" s="72"/>
      <c r="X1414" s="73"/>
    </row>
    <row r="1415" spans="1:24" ht="14.4" x14ac:dyDescent="0.2">
      <c r="A1415" s="107" t="s">
        <v>719</v>
      </c>
      <c r="B1415" s="107" t="s">
        <v>720</v>
      </c>
      <c r="C1415" s="98" t="str">
        <f t="shared" si="45"/>
        <v>21375805 CENTRO COSTAR. PRODUCCIÓN CINEMATOGRÁFIC</v>
      </c>
      <c r="D1415" s="49" t="s">
        <v>686</v>
      </c>
      <c r="E1415" s="49" t="s">
        <v>168</v>
      </c>
      <c r="F1415" s="49" t="s">
        <v>169</v>
      </c>
      <c r="G1415" s="48">
        <v>13000000</v>
      </c>
      <c r="H1415" s="48">
        <v>13000000</v>
      </c>
      <c r="I1415" s="48">
        <v>13000000</v>
      </c>
      <c r="J1415" s="48">
        <v>0</v>
      </c>
      <c r="K1415" s="48">
        <v>0</v>
      </c>
      <c r="L1415" s="48">
        <v>0</v>
      </c>
      <c r="M1415" s="48">
        <v>13000000</v>
      </c>
      <c r="N1415" s="48">
        <v>13000000</v>
      </c>
      <c r="O1415" s="48">
        <v>0</v>
      </c>
      <c r="P1415" s="102">
        <f t="shared" si="46"/>
        <v>1</v>
      </c>
      <c r="Q1415" s="71"/>
      <c r="R1415" s="71"/>
      <c r="S1415" s="72"/>
      <c r="T1415" s="72"/>
      <c r="U1415" s="72"/>
      <c r="V1415" s="72"/>
      <c r="W1415" s="72"/>
      <c r="X1415" s="73"/>
    </row>
    <row r="1416" spans="1:24" ht="14.4" x14ac:dyDescent="0.2">
      <c r="A1416" s="107" t="s">
        <v>719</v>
      </c>
      <c r="B1416" s="107" t="s">
        <v>720</v>
      </c>
      <c r="C1416" s="98" t="str">
        <f t="shared" si="45"/>
        <v>21375805 CENTRO COSTAR. PRODUCCIÓN CINEMATOGRÁFIC</v>
      </c>
      <c r="D1416" s="49" t="s">
        <v>686</v>
      </c>
      <c r="E1416" s="49" t="s">
        <v>170</v>
      </c>
      <c r="F1416" s="49" t="s">
        <v>171</v>
      </c>
      <c r="G1416" s="48">
        <v>13000000</v>
      </c>
      <c r="H1416" s="48">
        <v>13000000</v>
      </c>
      <c r="I1416" s="48">
        <v>13000000</v>
      </c>
      <c r="J1416" s="48">
        <v>0</v>
      </c>
      <c r="K1416" s="48">
        <v>0</v>
      </c>
      <c r="L1416" s="48">
        <v>0</v>
      </c>
      <c r="M1416" s="48">
        <v>13000000</v>
      </c>
      <c r="N1416" s="48">
        <v>13000000</v>
      </c>
      <c r="O1416" s="48">
        <v>0</v>
      </c>
      <c r="P1416" s="102">
        <f t="shared" si="46"/>
        <v>1</v>
      </c>
      <c r="Q1416" s="71"/>
      <c r="R1416" s="71"/>
      <c r="S1416" s="72"/>
      <c r="T1416" s="72"/>
      <c r="U1416" s="72"/>
      <c r="V1416" s="72"/>
      <c r="W1416" s="72"/>
      <c r="X1416" s="73"/>
    </row>
    <row r="1417" spans="1:24" ht="14.4" x14ac:dyDescent="0.2">
      <c r="A1417" s="107" t="s">
        <v>719</v>
      </c>
      <c r="B1417" s="107" t="s">
        <v>720</v>
      </c>
      <c r="C1417" s="98" t="str">
        <f t="shared" si="45"/>
        <v>21375805 CENTRO COSTAR. PRODUCCIÓN CINEMATOGRÁFIC</v>
      </c>
      <c r="D1417" s="49" t="s">
        <v>686</v>
      </c>
      <c r="E1417" s="49" t="s">
        <v>180</v>
      </c>
      <c r="F1417" s="49" t="s">
        <v>181</v>
      </c>
      <c r="G1417" s="48">
        <v>22959662</v>
      </c>
      <c r="H1417" s="48">
        <v>24159662</v>
      </c>
      <c r="I1417" s="48">
        <v>18224231.5</v>
      </c>
      <c r="J1417" s="48">
        <v>0</v>
      </c>
      <c r="K1417" s="48">
        <v>0</v>
      </c>
      <c r="L1417" s="48">
        <v>0</v>
      </c>
      <c r="M1417" s="48">
        <v>12616664.199999999</v>
      </c>
      <c r="N1417" s="48">
        <v>12616664.199999999</v>
      </c>
      <c r="O1417" s="48">
        <v>11542997.800000001</v>
      </c>
      <c r="P1417" s="102">
        <f t="shared" si="46"/>
        <v>0.52222022808100543</v>
      </c>
      <c r="Q1417" s="71"/>
      <c r="R1417" s="71"/>
      <c r="S1417" s="72"/>
      <c r="T1417" s="72"/>
      <c r="U1417" s="72"/>
      <c r="V1417" s="72"/>
      <c r="W1417" s="72"/>
      <c r="X1417" s="73"/>
    </row>
    <row r="1418" spans="1:24" ht="14.4" x14ac:dyDescent="0.2">
      <c r="A1418" s="107" t="s">
        <v>719</v>
      </c>
      <c r="B1418" s="107" t="s">
        <v>720</v>
      </c>
      <c r="C1418" s="98" t="str">
        <f t="shared" si="45"/>
        <v>21375805 CENTRO COSTAR. PRODUCCIÓN CINEMATOGRÁFIC</v>
      </c>
      <c r="D1418" s="49" t="s">
        <v>686</v>
      </c>
      <c r="E1418" s="49" t="s">
        <v>182</v>
      </c>
      <c r="F1418" s="49" t="s">
        <v>183</v>
      </c>
      <c r="G1418" s="48">
        <v>758000</v>
      </c>
      <c r="H1418" s="48">
        <v>758000</v>
      </c>
      <c r="I1418" s="48">
        <v>568500</v>
      </c>
      <c r="J1418" s="48">
        <v>0</v>
      </c>
      <c r="K1418" s="48">
        <v>0</v>
      </c>
      <c r="L1418" s="48">
        <v>0</v>
      </c>
      <c r="M1418" s="48">
        <v>403901</v>
      </c>
      <c r="N1418" s="48">
        <v>403901</v>
      </c>
      <c r="O1418" s="48">
        <v>354099</v>
      </c>
      <c r="P1418" s="102">
        <f t="shared" si="46"/>
        <v>0.53285092348284957</v>
      </c>
      <c r="Q1418" s="71"/>
      <c r="R1418" s="71"/>
      <c r="S1418" s="72"/>
      <c r="T1418" s="72"/>
      <c r="U1418" s="72"/>
      <c r="V1418" s="72"/>
      <c r="W1418" s="72"/>
      <c r="X1418" s="73"/>
    </row>
    <row r="1419" spans="1:24" ht="14.4" x14ac:dyDescent="0.2">
      <c r="A1419" s="107" t="s">
        <v>719</v>
      </c>
      <c r="B1419" s="107" t="s">
        <v>720</v>
      </c>
      <c r="C1419" s="98" t="str">
        <f t="shared" si="45"/>
        <v>21375805 CENTRO COSTAR. PRODUCCIÓN CINEMATOGRÁFIC</v>
      </c>
      <c r="D1419" s="49" t="s">
        <v>686</v>
      </c>
      <c r="E1419" s="49" t="s">
        <v>184</v>
      </c>
      <c r="F1419" s="49" t="s">
        <v>185</v>
      </c>
      <c r="G1419" s="48">
        <v>8201662</v>
      </c>
      <c r="H1419" s="48">
        <v>8201662</v>
      </c>
      <c r="I1419" s="48">
        <v>6151246.5</v>
      </c>
      <c r="J1419" s="48">
        <v>0</v>
      </c>
      <c r="K1419" s="48">
        <v>0</v>
      </c>
      <c r="L1419" s="48">
        <v>0</v>
      </c>
      <c r="M1419" s="48">
        <v>4446475</v>
      </c>
      <c r="N1419" s="48">
        <v>4446475</v>
      </c>
      <c r="O1419" s="48">
        <v>3755187</v>
      </c>
      <c r="P1419" s="102">
        <f t="shared" si="46"/>
        <v>0.54214316561692011</v>
      </c>
      <c r="Q1419" s="71"/>
      <c r="R1419" s="71"/>
      <c r="S1419" s="72"/>
      <c r="T1419" s="72"/>
      <c r="U1419" s="72"/>
      <c r="V1419" s="72"/>
      <c r="W1419" s="72"/>
      <c r="X1419" s="73"/>
    </row>
    <row r="1420" spans="1:24" ht="14.4" x14ac:dyDescent="0.2">
      <c r="A1420" s="107" t="s">
        <v>719</v>
      </c>
      <c r="B1420" s="107" t="s">
        <v>720</v>
      </c>
      <c r="C1420" s="98" t="str">
        <f t="shared" si="45"/>
        <v>21375805 CENTRO COSTAR. PRODUCCIÓN CINEMATOGRÁFIC</v>
      </c>
      <c r="D1420" s="49" t="s">
        <v>686</v>
      </c>
      <c r="E1420" s="49" t="s">
        <v>188</v>
      </c>
      <c r="F1420" s="49" t="s">
        <v>189</v>
      </c>
      <c r="G1420" s="48">
        <v>7800000</v>
      </c>
      <c r="H1420" s="48">
        <v>9000000</v>
      </c>
      <c r="I1420" s="48">
        <v>6450000</v>
      </c>
      <c r="J1420" s="48">
        <v>0</v>
      </c>
      <c r="K1420" s="48">
        <v>0</v>
      </c>
      <c r="L1420" s="48">
        <v>0</v>
      </c>
      <c r="M1420" s="48">
        <v>4183344.79</v>
      </c>
      <c r="N1420" s="48">
        <v>4183344.79</v>
      </c>
      <c r="O1420" s="48">
        <v>4816655.21</v>
      </c>
      <c r="P1420" s="102">
        <f t="shared" si="46"/>
        <v>0.46481608777777778</v>
      </c>
      <c r="Q1420" s="71"/>
      <c r="R1420" s="71"/>
      <c r="S1420" s="72"/>
      <c r="T1420" s="72"/>
      <c r="U1420" s="72"/>
      <c r="V1420" s="72"/>
      <c r="W1420" s="72"/>
      <c r="X1420" s="73"/>
    </row>
    <row r="1421" spans="1:24" ht="14.4" x14ac:dyDescent="0.2">
      <c r="A1421" s="107" t="s">
        <v>719</v>
      </c>
      <c r="B1421" s="107" t="s">
        <v>720</v>
      </c>
      <c r="C1421" s="98" t="str">
        <f t="shared" si="45"/>
        <v>21375805 CENTRO COSTAR. PRODUCCIÓN CINEMATOGRÁFIC</v>
      </c>
      <c r="D1421" s="49" t="s">
        <v>686</v>
      </c>
      <c r="E1421" s="49" t="s">
        <v>190</v>
      </c>
      <c r="F1421" s="49" t="s">
        <v>191</v>
      </c>
      <c r="G1421" s="48">
        <v>6200000</v>
      </c>
      <c r="H1421" s="48">
        <v>6200000</v>
      </c>
      <c r="I1421" s="48">
        <v>5054485</v>
      </c>
      <c r="J1421" s="48">
        <v>0</v>
      </c>
      <c r="K1421" s="48">
        <v>0</v>
      </c>
      <c r="L1421" s="48">
        <v>0</v>
      </c>
      <c r="M1421" s="48">
        <v>3582943.41</v>
      </c>
      <c r="N1421" s="48">
        <v>3582943.41</v>
      </c>
      <c r="O1421" s="48">
        <v>2617056.59</v>
      </c>
      <c r="P1421" s="102">
        <f t="shared" si="46"/>
        <v>0.57789409838709682</v>
      </c>
      <c r="Q1421" s="71"/>
      <c r="R1421" s="71"/>
      <c r="S1421" s="72"/>
      <c r="T1421" s="72"/>
      <c r="U1421" s="72"/>
      <c r="V1421" s="72"/>
      <c r="W1421" s="72"/>
      <c r="X1421" s="73"/>
    </row>
    <row r="1422" spans="1:24" ht="14.4" x14ac:dyDescent="0.2">
      <c r="A1422" s="107" t="s">
        <v>719</v>
      </c>
      <c r="B1422" s="107" t="s">
        <v>720</v>
      </c>
      <c r="C1422" s="98" t="str">
        <f t="shared" si="45"/>
        <v>21375805 CENTRO COSTAR. PRODUCCIÓN CINEMATOGRÁFIC</v>
      </c>
      <c r="D1422" s="49" t="s">
        <v>686</v>
      </c>
      <c r="E1422" s="49" t="s">
        <v>192</v>
      </c>
      <c r="F1422" s="49" t="s">
        <v>193</v>
      </c>
      <c r="G1422" s="48">
        <v>33102028</v>
      </c>
      <c r="H1422" s="48">
        <v>31902028</v>
      </c>
      <c r="I1422" s="48">
        <v>29310001.649999999</v>
      </c>
      <c r="J1422" s="48">
        <v>0</v>
      </c>
      <c r="K1422" s="48">
        <v>0</v>
      </c>
      <c r="L1422" s="48">
        <v>0</v>
      </c>
      <c r="M1422" s="48">
        <v>20212320.52</v>
      </c>
      <c r="N1422" s="48">
        <v>20212320.52</v>
      </c>
      <c r="O1422" s="48">
        <v>11689707.48</v>
      </c>
      <c r="P1422" s="102">
        <f t="shared" si="46"/>
        <v>0.63357478465005423</v>
      </c>
      <c r="Q1422" s="71"/>
      <c r="R1422" s="71"/>
      <c r="S1422" s="72"/>
      <c r="T1422" s="72"/>
      <c r="U1422" s="72"/>
      <c r="V1422" s="72"/>
      <c r="W1422" s="72"/>
      <c r="X1422" s="73"/>
    </row>
    <row r="1423" spans="1:24" ht="14.4" x14ac:dyDescent="0.2">
      <c r="A1423" s="107" t="s">
        <v>719</v>
      </c>
      <c r="B1423" s="107" t="s">
        <v>720</v>
      </c>
      <c r="C1423" s="98" t="str">
        <f t="shared" si="45"/>
        <v>21375805 CENTRO COSTAR. PRODUCCIÓN CINEMATOGRÁFIC</v>
      </c>
      <c r="D1423" s="49" t="s">
        <v>686</v>
      </c>
      <c r="E1423" s="49" t="s">
        <v>194</v>
      </c>
      <c r="F1423" s="49" t="s">
        <v>195</v>
      </c>
      <c r="G1423" s="48">
        <v>100000</v>
      </c>
      <c r="H1423" s="48">
        <v>160000</v>
      </c>
      <c r="I1423" s="48">
        <v>160000</v>
      </c>
      <c r="J1423" s="48">
        <v>0</v>
      </c>
      <c r="K1423" s="48">
        <v>0</v>
      </c>
      <c r="L1423" s="48">
        <v>0</v>
      </c>
      <c r="M1423" s="48">
        <v>158132.20000000001</v>
      </c>
      <c r="N1423" s="48">
        <v>158132.20000000001</v>
      </c>
      <c r="O1423" s="48">
        <v>1867.8</v>
      </c>
      <c r="P1423" s="102">
        <f t="shared" si="46"/>
        <v>0.98832625000000007</v>
      </c>
      <c r="Q1423" s="71"/>
      <c r="R1423" s="71"/>
      <c r="S1423" s="72"/>
      <c r="T1423" s="72"/>
      <c r="U1423" s="72"/>
      <c r="V1423" s="72"/>
      <c r="W1423" s="72"/>
      <c r="X1423" s="73"/>
    </row>
    <row r="1424" spans="1:24" ht="14.4" x14ac:dyDescent="0.2">
      <c r="A1424" s="107" t="s">
        <v>719</v>
      </c>
      <c r="B1424" s="107" t="s">
        <v>720</v>
      </c>
      <c r="C1424" s="98" t="str">
        <f t="shared" si="45"/>
        <v>21375805 CENTRO COSTAR. PRODUCCIÓN CINEMATOGRÁFIC</v>
      </c>
      <c r="D1424" s="49" t="s">
        <v>686</v>
      </c>
      <c r="E1424" s="49" t="s">
        <v>196</v>
      </c>
      <c r="F1424" s="49" t="s">
        <v>197</v>
      </c>
      <c r="G1424" s="48">
        <v>27000000</v>
      </c>
      <c r="H1424" s="48">
        <v>25740000</v>
      </c>
      <c r="I1424" s="48">
        <v>24260980.649999999</v>
      </c>
      <c r="J1424" s="48">
        <v>0</v>
      </c>
      <c r="K1424" s="48">
        <v>0</v>
      </c>
      <c r="L1424" s="48">
        <v>0</v>
      </c>
      <c r="M1424" s="48">
        <v>19719132.800000001</v>
      </c>
      <c r="N1424" s="48">
        <v>19719132.800000001</v>
      </c>
      <c r="O1424" s="48">
        <v>6020867.2000000002</v>
      </c>
      <c r="P1424" s="102">
        <f t="shared" si="46"/>
        <v>0.76608907536907545</v>
      </c>
      <c r="Q1424" s="71"/>
      <c r="R1424" s="71"/>
      <c r="S1424" s="72"/>
      <c r="T1424" s="72"/>
      <c r="U1424" s="72"/>
      <c r="V1424" s="72"/>
      <c r="W1424" s="72"/>
      <c r="X1424" s="73"/>
    </row>
    <row r="1425" spans="1:24" ht="14.4" x14ac:dyDescent="0.2">
      <c r="A1425" s="107" t="s">
        <v>719</v>
      </c>
      <c r="B1425" s="107" t="s">
        <v>720</v>
      </c>
      <c r="C1425" s="98" t="str">
        <f t="shared" si="45"/>
        <v>21375805 CENTRO COSTAR. PRODUCCIÓN CINEMATOGRÁFIC</v>
      </c>
      <c r="D1425" s="49" t="s">
        <v>686</v>
      </c>
      <c r="E1425" s="49" t="s">
        <v>198</v>
      </c>
      <c r="F1425" s="49" t="s">
        <v>199</v>
      </c>
      <c r="G1425" s="48">
        <v>150000</v>
      </c>
      <c r="H1425" s="48">
        <v>150000</v>
      </c>
      <c r="I1425" s="48">
        <v>50000</v>
      </c>
      <c r="J1425" s="48">
        <v>0</v>
      </c>
      <c r="K1425" s="48">
        <v>0</v>
      </c>
      <c r="L1425" s="48">
        <v>0</v>
      </c>
      <c r="M1425" s="48">
        <v>0</v>
      </c>
      <c r="N1425" s="48">
        <v>0</v>
      </c>
      <c r="O1425" s="48">
        <v>150000</v>
      </c>
      <c r="P1425" s="102">
        <f t="shared" si="46"/>
        <v>0</v>
      </c>
      <c r="Q1425" s="71"/>
      <c r="R1425" s="71"/>
      <c r="S1425" s="72"/>
      <c r="T1425" s="72"/>
      <c r="U1425" s="72"/>
      <c r="V1425" s="72"/>
      <c r="W1425" s="72"/>
      <c r="X1425" s="73"/>
    </row>
    <row r="1426" spans="1:24" ht="14.4" x14ac:dyDescent="0.2">
      <c r="A1426" s="107" t="s">
        <v>719</v>
      </c>
      <c r="B1426" s="107" t="s">
        <v>720</v>
      </c>
      <c r="C1426" s="98" t="str">
        <f t="shared" si="45"/>
        <v>21375805 CENTRO COSTAR. PRODUCCIÓN CINEMATOGRÁFIC</v>
      </c>
      <c r="D1426" s="49" t="s">
        <v>686</v>
      </c>
      <c r="E1426" s="49" t="s">
        <v>204</v>
      </c>
      <c r="F1426" s="49" t="s">
        <v>205</v>
      </c>
      <c r="G1426" s="48">
        <v>2000000</v>
      </c>
      <c r="H1426" s="48">
        <v>2000000</v>
      </c>
      <c r="I1426" s="48">
        <v>2000000</v>
      </c>
      <c r="J1426" s="48">
        <v>0</v>
      </c>
      <c r="K1426" s="48">
        <v>0</v>
      </c>
      <c r="L1426" s="48">
        <v>0</v>
      </c>
      <c r="M1426" s="48">
        <v>258920.64</v>
      </c>
      <c r="N1426" s="48">
        <v>258920.64</v>
      </c>
      <c r="O1426" s="48">
        <v>1741079.36</v>
      </c>
      <c r="P1426" s="102">
        <f t="shared" si="46"/>
        <v>0.12946032000000002</v>
      </c>
      <c r="Q1426" s="71"/>
      <c r="R1426" s="71"/>
      <c r="S1426" s="72"/>
      <c r="T1426" s="72"/>
      <c r="U1426" s="72"/>
      <c r="V1426" s="72"/>
      <c r="W1426" s="72"/>
      <c r="X1426" s="73"/>
    </row>
    <row r="1427" spans="1:24" ht="14.4" x14ac:dyDescent="0.2">
      <c r="A1427" s="107" t="s">
        <v>719</v>
      </c>
      <c r="B1427" s="107" t="s">
        <v>720</v>
      </c>
      <c r="C1427" s="98" t="str">
        <f t="shared" si="45"/>
        <v>21375805 CENTRO COSTAR. PRODUCCIÓN CINEMATOGRÁFIC</v>
      </c>
      <c r="D1427" s="49" t="s">
        <v>686</v>
      </c>
      <c r="E1427" s="49" t="s">
        <v>206</v>
      </c>
      <c r="F1427" s="49" t="s">
        <v>207</v>
      </c>
      <c r="G1427" s="48">
        <v>3852028</v>
      </c>
      <c r="H1427" s="48">
        <v>3852028</v>
      </c>
      <c r="I1427" s="48">
        <v>2839021</v>
      </c>
      <c r="J1427" s="48">
        <v>0</v>
      </c>
      <c r="K1427" s="48">
        <v>0</v>
      </c>
      <c r="L1427" s="48">
        <v>0</v>
      </c>
      <c r="M1427" s="48">
        <v>76134.880000000005</v>
      </c>
      <c r="N1427" s="48">
        <v>76134.880000000005</v>
      </c>
      <c r="O1427" s="48">
        <v>3775893.12</v>
      </c>
      <c r="P1427" s="102">
        <f t="shared" si="46"/>
        <v>1.9764882290575252E-2</v>
      </c>
      <c r="Q1427" s="71"/>
      <c r="R1427" s="71"/>
      <c r="S1427" s="72"/>
      <c r="T1427" s="72"/>
      <c r="U1427" s="72"/>
      <c r="V1427" s="72"/>
      <c r="W1427" s="72"/>
      <c r="X1427" s="73"/>
    </row>
    <row r="1428" spans="1:24" ht="14.4" x14ac:dyDescent="0.2">
      <c r="A1428" s="107" t="s">
        <v>719</v>
      </c>
      <c r="B1428" s="107" t="s">
        <v>720</v>
      </c>
      <c r="C1428" s="98" t="str">
        <f t="shared" si="45"/>
        <v>21375805 CENTRO COSTAR. PRODUCCIÓN CINEMATOGRÁFIC</v>
      </c>
      <c r="D1428" s="49" t="s">
        <v>686</v>
      </c>
      <c r="E1428" s="49" t="s">
        <v>208</v>
      </c>
      <c r="F1428" s="49" t="s">
        <v>209</v>
      </c>
      <c r="G1428" s="48">
        <v>317094525</v>
      </c>
      <c r="H1428" s="48">
        <v>314322970</v>
      </c>
      <c r="I1428" s="48">
        <v>257679816.00999999</v>
      </c>
      <c r="J1428" s="48">
        <v>0</v>
      </c>
      <c r="K1428" s="48">
        <v>0</v>
      </c>
      <c r="L1428" s="48">
        <v>0</v>
      </c>
      <c r="M1428" s="48">
        <v>206502393.91</v>
      </c>
      <c r="N1428" s="48">
        <v>206502393.91</v>
      </c>
      <c r="O1428" s="48">
        <v>107820576.09</v>
      </c>
      <c r="P1428" s="102">
        <f t="shared" si="46"/>
        <v>0.65697519309517849</v>
      </c>
      <c r="Q1428" s="71"/>
      <c r="R1428" s="71"/>
      <c r="S1428" s="72"/>
      <c r="T1428" s="72"/>
      <c r="U1428" s="72"/>
      <c r="V1428" s="72"/>
      <c r="W1428" s="72"/>
      <c r="X1428" s="73"/>
    </row>
    <row r="1429" spans="1:24" ht="14.4" x14ac:dyDescent="0.2">
      <c r="A1429" s="107" t="s">
        <v>719</v>
      </c>
      <c r="B1429" s="107" t="s">
        <v>720</v>
      </c>
      <c r="C1429" s="98" t="str">
        <f t="shared" si="45"/>
        <v>21375805 CENTRO COSTAR. PRODUCCIÓN CINEMATOGRÁFIC</v>
      </c>
      <c r="D1429" s="49" t="s">
        <v>686</v>
      </c>
      <c r="E1429" s="49" t="s">
        <v>220</v>
      </c>
      <c r="F1429" s="49" t="s">
        <v>221</v>
      </c>
      <c r="G1429" s="48">
        <v>133648525</v>
      </c>
      <c r="H1429" s="48">
        <v>133648525</v>
      </c>
      <c r="I1429" s="48">
        <v>100040359.67</v>
      </c>
      <c r="J1429" s="48">
        <v>0</v>
      </c>
      <c r="K1429" s="48">
        <v>0</v>
      </c>
      <c r="L1429" s="48">
        <v>0</v>
      </c>
      <c r="M1429" s="48">
        <v>63642154.079999998</v>
      </c>
      <c r="N1429" s="48">
        <v>63642154.079999998</v>
      </c>
      <c r="O1429" s="48">
        <v>70006370.920000002</v>
      </c>
      <c r="P1429" s="102">
        <f t="shared" si="46"/>
        <v>0.4761904710882518</v>
      </c>
      <c r="Q1429" s="71"/>
      <c r="R1429" s="71"/>
      <c r="S1429" s="72"/>
      <c r="T1429" s="72"/>
      <c r="U1429" s="72"/>
      <c r="V1429" s="72"/>
      <c r="W1429" s="72"/>
      <c r="X1429" s="73"/>
    </row>
    <row r="1430" spans="1:24" ht="14.4" x14ac:dyDescent="0.2">
      <c r="A1430" s="107" t="s">
        <v>719</v>
      </c>
      <c r="B1430" s="107" t="s">
        <v>720</v>
      </c>
      <c r="C1430" s="98" t="str">
        <f t="shared" si="45"/>
        <v>21375805 CENTRO COSTAR. PRODUCCIÓN CINEMATOGRÁFIC</v>
      </c>
      <c r="D1430" s="49" t="s">
        <v>686</v>
      </c>
      <c r="E1430" s="49" t="s">
        <v>222</v>
      </c>
      <c r="F1430" s="49" t="s">
        <v>223</v>
      </c>
      <c r="G1430" s="48">
        <v>183446000</v>
      </c>
      <c r="H1430" s="48">
        <v>180674445</v>
      </c>
      <c r="I1430" s="48">
        <v>157639456.34</v>
      </c>
      <c r="J1430" s="48">
        <v>0</v>
      </c>
      <c r="K1430" s="48">
        <v>0</v>
      </c>
      <c r="L1430" s="48">
        <v>0</v>
      </c>
      <c r="M1430" s="48">
        <v>142860239.83000001</v>
      </c>
      <c r="N1430" s="48">
        <v>142860239.83000001</v>
      </c>
      <c r="O1430" s="48">
        <v>37814205.170000002</v>
      </c>
      <c r="P1430" s="102">
        <f t="shared" si="46"/>
        <v>0.79070529221772345</v>
      </c>
      <c r="Q1430" s="71"/>
      <c r="R1430" s="71"/>
      <c r="S1430" s="72"/>
      <c r="T1430" s="72"/>
      <c r="U1430" s="72"/>
      <c r="V1430" s="72"/>
      <c r="W1430" s="72"/>
      <c r="X1430" s="73"/>
    </row>
    <row r="1431" spans="1:24" ht="14.4" x14ac:dyDescent="0.2">
      <c r="A1431" s="107" t="s">
        <v>719</v>
      </c>
      <c r="B1431" s="107" t="s">
        <v>720</v>
      </c>
      <c r="C1431" s="98" t="str">
        <f t="shared" si="45"/>
        <v>21375805 CENTRO COSTAR. PRODUCCIÓN CINEMATOGRÁFIC</v>
      </c>
      <c r="D1431" s="49" t="s">
        <v>686</v>
      </c>
      <c r="E1431" s="49" t="s">
        <v>224</v>
      </c>
      <c r="F1431" s="49" t="s">
        <v>225</v>
      </c>
      <c r="G1431" s="48">
        <v>3900000</v>
      </c>
      <c r="H1431" s="48">
        <v>3900000</v>
      </c>
      <c r="I1431" s="48">
        <v>3599644.01</v>
      </c>
      <c r="J1431" s="48">
        <v>0</v>
      </c>
      <c r="K1431" s="48">
        <v>0</v>
      </c>
      <c r="L1431" s="48">
        <v>0</v>
      </c>
      <c r="M1431" s="48">
        <v>2781533.88</v>
      </c>
      <c r="N1431" s="48">
        <v>2781533.88</v>
      </c>
      <c r="O1431" s="48">
        <v>1118466.1200000001</v>
      </c>
      <c r="P1431" s="102">
        <f t="shared" si="46"/>
        <v>0.71321381538461537</v>
      </c>
      <c r="Q1431" s="71"/>
      <c r="R1431" s="71"/>
      <c r="S1431" s="72"/>
      <c r="T1431" s="72"/>
      <c r="U1431" s="72"/>
      <c r="V1431" s="72"/>
      <c r="W1431" s="72"/>
      <c r="X1431" s="73"/>
    </row>
    <row r="1432" spans="1:24" ht="14.4" x14ac:dyDescent="0.2">
      <c r="A1432" s="107" t="s">
        <v>719</v>
      </c>
      <c r="B1432" s="107" t="s">
        <v>720</v>
      </c>
      <c r="C1432" s="98" t="str">
        <f t="shared" si="45"/>
        <v>21375805 CENTRO COSTAR. PRODUCCIÓN CINEMATOGRÁFIC</v>
      </c>
      <c r="D1432" s="49" t="s">
        <v>686</v>
      </c>
      <c r="E1432" s="49" t="s">
        <v>226</v>
      </c>
      <c r="F1432" s="49" t="s">
        <v>227</v>
      </c>
      <c r="G1432" s="48">
        <v>100000</v>
      </c>
      <c r="H1432" s="48">
        <v>100000</v>
      </c>
      <c r="I1432" s="48">
        <v>86566.67</v>
      </c>
      <c r="J1432" s="48">
        <v>0</v>
      </c>
      <c r="K1432" s="48">
        <v>0</v>
      </c>
      <c r="L1432" s="48">
        <v>0</v>
      </c>
      <c r="M1432" s="48">
        <v>65670</v>
      </c>
      <c r="N1432" s="48">
        <v>65670</v>
      </c>
      <c r="O1432" s="48">
        <v>34330</v>
      </c>
      <c r="P1432" s="102">
        <f t="shared" si="46"/>
        <v>0.65669999999999995</v>
      </c>
      <c r="Q1432" s="71"/>
      <c r="R1432" s="71"/>
      <c r="S1432" s="72"/>
      <c r="T1432" s="72"/>
      <c r="U1432" s="72"/>
      <c r="V1432" s="72"/>
      <c r="W1432" s="72"/>
      <c r="X1432" s="73"/>
    </row>
    <row r="1433" spans="1:24" ht="14.4" x14ac:dyDescent="0.2">
      <c r="A1433" s="107" t="s">
        <v>719</v>
      </c>
      <c r="B1433" s="107" t="s">
        <v>720</v>
      </c>
      <c r="C1433" s="98" t="str">
        <f t="shared" si="45"/>
        <v>21375805 CENTRO COSTAR. PRODUCCIÓN CINEMATOGRÁFIC</v>
      </c>
      <c r="D1433" s="49" t="s">
        <v>686</v>
      </c>
      <c r="E1433" s="49" t="s">
        <v>228</v>
      </c>
      <c r="F1433" s="49" t="s">
        <v>229</v>
      </c>
      <c r="G1433" s="48">
        <v>1400000</v>
      </c>
      <c r="H1433" s="48">
        <v>1400000</v>
      </c>
      <c r="I1433" s="48">
        <v>1400000</v>
      </c>
      <c r="J1433" s="48">
        <v>0</v>
      </c>
      <c r="K1433" s="48">
        <v>0</v>
      </c>
      <c r="L1433" s="48">
        <v>0</v>
      </c>
      <c r="M1433" s="48">
        <v>1177158</v>
      </c>
      <c r="N1433" s="48">
        <v>1177158</v>
      </c>
      <c r="O1433" s="48">
        <v>222842</v>
      </c>
      <c r="P1433" s="102">
        <f t="shared" si="46"/>
        <v>0.84082714285714288</v>
      </c>
      <c r="Q1433" s="71"/>
      <c r="R1433" s="71"/>
      <c r="S1433" s="72"/>
      <c r="T1433" s="72"/>
      <c r="U1433" s="72"/>
      <c r="V1433" s="72"/>
      <c r="W1433" s="72"/>
      <c r="X1433" s="73"/>
    </row>
    <row r="1434" spans="1:24" ht="14.4" x14ac:dyDescent="0.2">
      <c r="A1434" s="107" t="s">
        <v>719</v>
      </c>
      <c r="B1434" s="107" t="s">
        <v>720</v>
      </c>
      <c r="C1434" s="98" t="str">
        <f t="shared" si="45"/>
        <v>21375805 CENTRO COSTAR. PRODUCCIÓN CINEMATOGRÁFIC</v>
      </c>
      <c r="D1434" s="49" t="s">
        <v>686</v>
      </c>
      <c r="E1434" s="49" t="s">
        <v>230</v>
      </c>
      <c r="F1434" s="49" t="s">
        <v>231</v>
      </c>
      <c r="G1434" s="48">
        <v>2000000</v>
      </c>
      <c r="H1434" s="48">
        <v>2000000</v>
      </c>
      <c r="I1434" s="48">
        <v>1743515.67</v>
      </c>
      <c r="J1434" s="48">
        <v>0</v>
      </c>
      <c r="K1434" s="48">
        <v>0</v>
      </c>
      <c r="L1434" s="48">
        <v>0</v>
      </c>
      <c r="M1434" s="48">
        <v>1230021.3600000001</v>
      </c>
      <c r="N1434" s="48">
        <v>1230021.3600000001</v>
      </c>
      <c r="O1434" s="48">
        <v>769978.64</v>
      </c>
      <c r="P1434" s="102">
        <f t="shared" si="46"/>
        <v>0.61501068000000003</v>
      </c>
      <c r="Q1434" s="71"/>
      <c r="R1434" s="71"/>
      <c r="S1434" s="72"/>
      <c r="T1434" s="72"/>
      <c r="U1434" s="72"/>
      <c r="V1434" s="72"/>
      <c r="W1434" s="72"/>
      <c r="X1434" s="73"/>
    </row>
    <row r="1435" spans="1:24" ht="14.4" x14ac:dyDescent="0.2">
      <c r="A1435" s="107" t="s">
        <v>719</v>
      </c>
      <c r="B1435" s="107" t="s">
        <v>720</v>
      </c>
      <c r="C1435" s="98" t="str">
        <f t="shared" si="45"/>
        <v>21375805 CENTRO COSTAR. PRODUCCIÓN CINEMATOGRÁFIC</v>
      </c>
      <c r="D1435" s="49" t="s">
        <v>686</v>
      </c>
      <c r="E1435" s="49" t="s">
        <v>232</v>
      </c>
      <c r="F1435" s="49" t="s">
        <v>233</v>
      </c>
      <c r="G1435" s="48">
        <v>400000</v>
      </c>
      <c r="H1435" s="48">
        <v>400000</v>
      </c>
      <c r="I1435" s="48">
        <v>369561.67</v>
      </c>
      <c r="J1435" s="48">
        <v>0</v>
      </c>
      <c r="K1435" s="48">
        <v>0</v>
      </c>
      <c r="L1435" s="48">
        <v>0</v>
      </c>
      <c r="M1435" s="48">
        <v>308684.52</v>
      </c>
      <c r="N1435" s="48">
        <v>308684.52</v>
      </c>
      <c r="O1435" s="48">
        <v>91315.48</v>
      </c>
      <c r="P1435" s="102">
        <f t="shared" si="46"/>
        <v>0.7717113000000001</v>
      </c>
      <c r="Q1435" s="71"/>
      <c r="R1435" s="71"/>
      <c r="S1435" s="72"/>
      <c r="T1435" s="72"/>
      <c r="U1435" s="72"/>
      <c r="V1435" s="72"/>
      <c r="W1435" s="72"/>
      <c r="X1435" s="73"/>
    </row>
    <row r="1436" spans="1:24" ht="14.4" x14ac:dyDescent="0.2">
      <c r="A1436" s="107" t="s">
        <v>719</v>
      </c>
      <c r="B1436" s="107" t="s">
        <v>720</v>
      </c>
      <c r="C1436" s="98" t="str">
        <f t="shared" si="45"/>
        <v>21375805 CENTRO COSTAR. PRODUCCIÓN CINEMATOGRÁFIC</v>
      </c>
      <c r="D1436" s="49" t="s">
        <v>686</v>
      </c>
      <c r="E1436" s="49" t="s">
        <v>234</v>
      </c>
      <c r="F1436" s="49" t="s">
        <v>235</v>
      </c>
      <c r="G1436" s="48">
        <v>4600000</v>
      </c>
      <c r="H1436" s="48">
        <v>4600000</v>
      </c>
      <c r="I1436" s="48">
        <v>3800000</v>
      </c>
      <c r="J1436" s="48">
        <v>0</v>
      </c>
      <c r="K1436" s="48">
        <v>0</v>
      </c>
      <c r="L1436" s="48">
        <v>0</v>
      </c>
      <c r="M1436" s="48">
        <v>3648832.02</v>
      </c>
      <c r="N1436" s="48">
        <v>3648832.02</v>
      </c>
      <c r="O1436" s="48">
        <v>951167.98</v>
      </c>
      <c r="P1436" s="102">
        <f t="shared" si="46"/>
        <v>0.79322435217391307</v>
      </c>
      <c r="Q1436" s="71"/>
      <c r="R1436" s="71"/>
      <c r="S1436" s="72"/>
      <c r="T1436" s="72"/>
      <c r="U1436" s="72"/>
      <c r="V1436" s="72"/>
      <c r="W1436" s="72"/>
      <c r="X1436" s="73"/>
    </row>
    <row r="1437" spans="1:24" ht="14.4" x14ac:dyDescent="0.2">
      <c r="A1437" s="107" t="s">
        <v>719</v>
      </c>
      <c r="B1437" s="107" t="s">
        <v>720</v>
      </c>
      <c r="C1437" s="98" t="str">
        <f t="shared" si="45"/>
        <v>21375805 CENTRO COSTAR. PRODUCCIÓN CINEMATOGRÁFIC</v>
      </c>
      <c r="D1437" s="49" t="s">
        <v>686</v>
      </c>
      <c r="E1437" s="49" t="s">
        <v>236</v>
      </c>
      <c r="F1437" s="49" t="s">
        <v>237</v>
      </c>
      <c r="G1437" s="48">
        <v>4600000</v>
      </c>
      <c r="H1437" s="48">
        <v>4600000</v>
      </c>
      <c r="I1437" s="48">
        <v>3800000</v>
      </c>
      <c r="J1437" s="48">
        <v>0</v>
      </c>
      <c r="K1437" s="48">
        <v>0</v>
      </c>
      <c r="L1437" s="48">
        <v>0</v>
      </c>
      <c r="M1437" s="48">
        <v>3648832.02</v>
      </c>
      <c r="N1437" s="48">
        <v>3648832.02</v>
      </c>
      <c r="O1437" s="48">
        <v>951167.98</v>
      </c>
      <c r="P1437" s="102">
        <f t="shared" si="46"/>
        <v>0.79322435217391307</v>
      </c>
      <c r="Q1437" s="71"/>
      <c r="R1437" s="71"/>
      <c r="S1437" s="72"/>
      <c r="T1437" s="72"/>
      <c r="U1437" s="72"/>
      <c r="V1437" s="72"/>
      <c r="W1437" s="72"/>
      <c r="X1437" s="73"/>
    </row>
    <row r="1438" spans="1:24" ht="14.4" x14ac:dyDescent="0.2">
      <c r="A1438" s="107" t="s">
        <v>719</v>
      </c>
      <c r="B1438" s="107" t="s">
        <v>720</v>
      </c>
      <c r="C1438" s="98" t="str">
        <f t="shared" si="45"/>
        <v>21375805 CENTRO COSTAR. PRODUCCIÓN CINEMATOGRÁFIC</v>
      </c>
      <c r="D1438" s="49" t="s">
        <v>686</v>
      </c>
      <c r="E1438" s="49" t="s">
        <v>238</v>
      </c>
      <c r="F1438" s="49" t="s">
        <v>239</v>
      </c>
      <c r="G1438" s="48">
        <v>100000</v>
      </c>
      <c r="H1438" s="48">
        <v>100000</v>
      </c>
      <c r="I1438" s="48">
        <v>75000</v>
      </c>
      <c r="J1438" s="48">
        <v>0</v>
      </c>
      <c r="K1438" s="48">
        <v>0</v>
      </c>
      <c r="L1438" s="48">
        <v>0</v>
      </c>
      <c r="M1438" s="48">
        <v>0</v>
      </c>
      <c r="N1438" s="48">
        <v>0</v>
      </c>
      <c r="O1438" s="48">
        <v>100000</v>
      </c>
      <c r="P1438" s="102">
        <f t="shared" si="46"/>
        <v>0</v>
      </c>
      <c r="Q1438" s="71"/>
      <c r="R1438" s="71"/>
      <c r="S1438" s="72"/>
      <c r="T1438" s="72"/>
      <c r="U1438" s="72"/>
      <c r="V1438" s="72"/>
      <c r="W1438" s="72"/>
      <c r="X1438" s="73"/>
    </row>
    <row r="1439" spans="1:24" ht="14.4" x14ac:dyDescent="0.2">
      <c r="A1439" s="107" t="s">
        <v>719</v>
      </c>
      <c r="B1439" s="107" t="s">
        <v>720</v>
      </c>
      <c r="C1439" s="98" t="str">
        <f t="shared" si="45"/>
        <v>21375805 CENTRO COSTAR. PRODUCCIÓN CINEMATOGRÁFIC</v>
      </c>
      <c r="D1439" s="49" t="s">
        <v>686</v>
      </c>
      <c r="E1439" s="49" t="s">
        <v>242</v>
      </c>
      <c r="F1439" s="49" t="s">
        <v>243</v>
      </c>
      <c r="G1439" s="48">
        <v>100000</v>
      </c>
      <c r="H1439" s="48">
        <v>100000</v>
      </c>
      <c r="I1439" s="48">
        <v>75000</v>
      </c>
      <c r="J1439" s="48">
        <v>0</v>
      </c>
      <c r="K1439" s="48">
        <v>0</v>
      </c>
      <c r="L1439" s="48">
        <v>0</v>
      </c>
      <c r="M1439" s="48">
        <v>0</v>
      </c>
      <c r="N1439" s="48">
        <v>0</v>
      </c>
      <c r="O1439" s="48">
        <v>100000</v>
      </c>
      <c r="P1439" s="102">
        <f t="shared" si="46"/>
        <v>0</v>
      </c>
      <c r="Q1439" s="71"/>
      <c r="R1439" s="71"/>
      <c r="S1439" s="72"/>
      <c r="T1439" s="72"/>
      <c r="U1439" s="72"/>
      <c r="V1439" s="72"/>
      <c r="W1439" s="72"/>
      <c r="X1439" s="73"/>
    </row>
    <row r="1440" spans="1:24" ht="14.4" x14ac:dyDescent="0.2">
      <c r="A1440" s="107" t="s">
        <v>719</v>
      </c>
      <c r="B1440" s="107" t="s">
        <v>720</v>
      </c>
      <c r="C1440" s="98" t="str">
        <f t="shared" si="45"/>
        <v>21375805 CENTRO COSTAR. PRODUCCIÓN CINEMATOGRÁFIC</v>
      </c>
      <c r="D1440" s="49" t="s">
        <v>686</v>
      </c>
      <c r="E1440" s="49" t="s">
        <v>246</v>
      </c>
      <c r="F1440" s="49" t="s">
        <v>247</v>
      </c>
      <c r="G1440" s="48">
        <v>9926886</v>
      </c>
      <c r="H1440" s="48">
        <v>9926886</v>
      </c>
      <c r="I1440" s="48">
        <v>7707317.8399999999</v>
      </c>
      <c r="J1440" s="48">
        <v>0</v>
      </c>
      <c r="K1440" s="48">
        <v>0</v>
      </c>
      <c r="L1440" s="48">
        <v>0</v>
      </c>
      <c r="M1440" s="48">
        <v>4942956.8600000003</v>
      </c>
      <c r="N1440" s="48">
        <v>4942956.8600000003</v>
      </c>
      <c r="O1440" s="48">
        <v>4983929.1399999997</v>
      </c>
      <c r="P1440" s="102">
        <f t="shared" si="46"/>
        <v>0.49793629744514045</v>
      </c>
      <c r="Q1440" s="71"/>
      <c r="R1440" s="71"/>
      <c r="S1440" s="72"/>
      <c r="T1440" s="72"/>
      <c r="U1440" s="72"/>
      <c r="V1440" s="72"/>
      <c r="W1440" s="72"/>
      <c r="X1440" s="73"/>
    </row>
    <row r="1441" spans="1:24" ht="14.4" x14ac:dyDescent="0.2">
      <c r="A1441" s="107" t="s">
        <v>719</v>
      </c>
      <c r="B1441" s="107" t="s">
        <v>720</v>
      </c>
      <c r="C1441" s="98" t="str">
        <f t="shared" si="45"/>
        <v>21375805 CENTRO COSTAR. PRODUCCIÓN CINEMATOGRÁFIC</v>
      </c>
      <c r="D1441" s="49" t="s">
        <v>686</v>
      </c>
      <c r="E1441" s="49" t="s">
        <v>248</v>
      </c>
      <c r="F1441" s="49" t="s">
        <v>249</v>
      </c>
      <c r="G1441" s="48">
        <v>2626886</v>
      </c>
      <c r="H1441" s="48">
        <v>2626886</v>
      </c>
      <c r="I1441" s="48">
        <v>2166867.84</v>
      </c>
      <c r="J1441" s="48">
        <v>0</v>
      </c>
      <c r="K1441" s="48">
        <v>0</v>
      </c>
      <c r="L1441" s="48">
        <v>0</v>
      </c>
      <c r="M1441" s="48">
        <v>1857030.7</v>
      </c>
      <c r="N1441" s="48">
        <v>1857030.7</v>
      </c>
      <c r="O1441" s="48">
        <v>769855.3</v>
      </c>
      <c r="P1441" s="102">
        <f t="shared" si="46"/>
        <v>0.70693235260304399</v>
      </c>
      <c r="Q1441" s="71"/>
      <c r="R1441" s="71"/>
      <c r="S1441" s="72"/>
      <c r="T1441" s="72"/>
      <c r="U1441" s="72"/>
      <c r="V1441" s="72"/>
      <c r="W1441" s="72"/>
      <c r="X1441" s="73"/>
    </row>
    <row r="1442" spans="1:24" ht="14.4" x14ac:dyDescent="0.2">
      <c r="A1442" s="107" t="s">
        <v>719</v>
      </c>
      <c r="B1442" s="107" t="s">
        <v>720</v>
      </c>
      <c r="C1442" s="98" t="str">
        <f t="shared" si="45"/>
        <v>21375805 CENTRO COSTAR. PRODUCCIÓN CINEMATOGRÁFIC</v>
      </c>
      <c r="D1442" s="49" t="s">
        <v>686</v>
      </c>
      <c r="E1442" s="49" t="s">
        <v>254</v>
      </c>
      <c r="F1442" s="49" t="s">
        <v>255</v>
      </c>
      <c r="G1442" s="48">
        <v>300000</v>
      </c>
      <c r="H1442" s="48">
        <v>300000</v>
      </c>
      <c r="I1442" s="48">
        <v>225000</v>
      </c>
      <c r="J1442" s="48">
        <v>0</v>
      </c>
      <c r="K1442" s="48">
        <v>0</v>
      </c>
      <c r="L1442" s="48">
        <v>0</v>
      </c>
      <c r="M1442" s="48">
        <v>80189.990000000005</v>
      </c>
      <c r="N1442" s="48">
        <v>80189.990000000005</v>
      </c>
      <c r="O1442" s="48">
        <v>219810.01</v>
      </c>
      <c r="P1442" s="102">
        <f t="shared" si="46"/>
        <v>0.26729996666666667</v>
      </c>
      <c r="Q1442" s="71"/>
      <c r="R1442" s="71"/>
      <c r="S1442" s="72"/>
      <c r="T1442" s="72"/>
      <c r="U1442" s="72"/>
      <c r="V1442" s="72"/>
      <c r="W1442" s="72"/>
      <c r="X1442" s="73"/>
    </row>
    <row r="1443" spans="1:24" ht="14.4" x14ac:dyDescent="0.2">
      <c r="A1443" s="107" t="s">
        <v>719</v>
      </c>
      <c r="B1443" s="107" t="s">
        <v>720</v>
      </c>
      <c r="C1443" s="98" t="str">
        <f t="shared" si="45"/>
        <v>21375805 CENTRO COSTAR. PRODUCCIÓN CINEMATOGRÁFIC</v>
      </c>
      <c r="D1443" s="49" t="s">
        <v>686</v>
      </c>
      <c r="E1443" s="49" t="s">
        <v>256</v>
      </c>
      <c r="F1443" s="49" t="s">
        <v>257</v>
      </c>
      <c r="G1443" s="48">
        <v>6000000</v>
      </c>
      <c r="H1443" s="48">
        <v>6000000</v>
      </c>
      <c r="I1443" s="48">
        <v>4500000</v>
      </c>
      <c r="J1443" s="48">
        <v>0</v>
      </c>
      <c r="K1443" s="48">
        <v>0</v>
      </c>
      <c r="L1443" s="48">
        <v>0</v>
      </c>
      <c r="M1443" s="48">
        <v>2367286.17</v>
      </c>
      <c r="N1443" s="48">
        <v>2367286.17</v>
      </c>
      <c r="O1443" s="48">
        <v>3632713.83</v>
      </c>
      <c r="P1443" s="102">
        <f t="shared" si="46"/>
        <v>0.39454769499999998</v>
      </c>
      <c r="Q1443" s="71"/>
      <c r="R1443" s="71"/>
      <c r="S1443" s="72"/>
      <c r="T1443" s="72"/>
      <c r="U1443" s="72"/>
      <c r="V1443" s="72"/>
      <c r="W1443" s="72"/>
      <c r="X1443" s="73"/>
    </row>
    <row r="1444" spans="1:24" ht="14.4" x14ac:dyDescent="0.2">
      <c r="A1444" s="107" t="s">
        <v>719</v>
      </c>
      <c r="B1444" s="107" t="s">
        <v>720</v>
      </c>
      <c r="C1444" s="98" t="str">
        <f t="shared" si="45"/>
        <v>21375805 CENTRO COSTAR. PRODUCCIÓN CINEMATOGRÁFIC</v>
      </c>
      <c r="D1444" s="49" t="s">
        <v>686</v>
      </c>
      <c r="E1444" s="49" t="s">
        <v>258</v>
      </c>
      <c r="F1444" s="49" t="s">
        <v>259</v>
      </c>
      <c r="G1444" s="48">
        <v>1000000</v>
      </c>
      <c r="H1444" s="48">
        <v>1000000</v>
      </c>
      <c r="I1444" s="48">
        <v>815450</v>
      </c>
      <c r="J1444" s="48">
        <v>0</v>
      </c>
      <c r="K1444" s="48">
        <v>0</v>
      </c>
      <c r="L1444" s="48">
        <v>0</v>
      </c>
      <c r="M1444" s="48">
        <v>638450</v>
      </c>
      <c r="N1444" s="48">
        <v>638450</v>
      </c>
      <c r="O1444" s="48">
        <v>361550</v>
      </c>
      <c r="P1444" s="102">
        <f t="shared" si="46"/>
        <v>0.63844999999999996</v>
      </c>
      <c r="Q1444" s="71"/>
      <c r="R1444" s="71"/>
      <c r="S1444" s="72"/>
      <c r="T1444" s="72"/>
      <c r="U1444" s="72"/>
      <c r="V1444" s="72"/>
      <c r="W1444" s="72"/>
      <c r="X1444" s="73"/>
    </row>
    <row r="1445" spans="1:24" ht="14.4" x14ac:dyDescent="0.2">
      <c r="A1445" s="107" t="s">
        <v>719</v>
      </c>
      <c r="B1445" s="107" t="s">
        <v>720</v>
      </c>
      <c r="C1445" s="98" t="str">
        <f t="shared" si="45"/>
        <v>21375805 CENTRO COSTAR. PRODUCCIÓN CINEMATOGRÁFIC</v>
      </c>
      <c r="D1445" s="49" t="s">
        <v>686</v>
      </c>
      <c r="E1445" s="49" t="s">
        <v>264</v>
      </c>
      <c r="F1445" s="49" t="s">
        <v>265</v>
      </c>
      <c r="G1445" s="48">
        <v>80000</v>
      </c>
      <c r="H1445" s="48">
        <v>80000</v>
      </c>
      <c r="I1445" s="48">
        <v>60000</v>
      </c>
      <c r="J1445" s="48">
        <v>0</v>
      </c>
      <c r="K1445" s="48">
        <v>0</v>
      </c>
      <c r="L1445" s="48">
        <v>0</v>
      </c>
      <c r="M1445" s="48">
        <v>0</v>
      </c>
      <c r="N1445" s="48">
        <v>0</v>
      </c>
      <c r="O1445" s="48">
        <v>80000</v>
      </c>
      <c r="P1445" s="102">
        <f t="shared" si="46"/>
        <v>0</v>
      </c>
      <c r="Q1445" s="71"/>
      <c r="R1445" s="71"/>
      <c r="S1445" s="72"/>
      <c r="T1445" s="72"/>
      <c r="U1445" s="72"/>
      <c r="V1445" s="72"/>
      <c r="W1445" s="72"/>
      <c r="X1445" s="73"/>
    </row>
    <row r="1446" spans="1:24" ht="14.4" x14ac:dyDescent="0.2">
      <c r="A1446" s="107" t="s">
        <v>719</v>
      </c>
      <c r="B1446" s="107" t="s">
        <v>720</v>
      </c>
      <c r="C1446" s="98" t="str">
        <f t="shared" si="45"/>
        <v>21375805 CENTRO COSTAR. PRODUCCIÓN CINEMATOGRÁFIC</v>
      </c>
      <c r="D1446" s="49" t="s">
        <v>686</v>
      </c>
      <c r="E1446" s="49" t="s">
        <v>268</v>
      </c>
      <c r="F1446" s="49" t="s">
        <v>269</v>
      </c>
      <c r="G1446" s="48">
        <v>80000</v>
      </c>
      <c r="H1446" s="48">
        <v>80000</v>
      </c>
      <c r="I1446" s="48">
        <v>60000</v>
      </c>
      <c r="J1446" s="48">
        <v>0</v>
      </c>
      <c r="K1446" s="48">
        <v>0</v>
      </c>
      <c r="L1446" s="48">
        <v>0</v>
      </c>
      <c r="M1446" s="48">
        <v>0</v>
      </c>
      <c r="N1446" s="48">
        <v>0</v>
      </c>
      <c r="O1446" s="48">
        <v>80000</v>
      </c>
      <c r="P1446" s="102">
        <f t="shared" si="46"/>
        <v>0</v>
      </c>
      <c r="Q1446" s="71"/>
      <c r="R1446" s="71"/>
      <c r="S1446" s="72"/>
      <c r="T1446" s="72"/>
      <c r="U1446" s="72"/>
      <c r="V1446" s="72"/>
      <c r="W1446" s="72"/>
      <c r="X1446" s="73"/>
    </row>
    <row r="1447" spans="1:24" ht="14.4" x14ac:dyDescent="0.2">
      <c r="A1447" s="107" t="s">
        <v>719</v>
      </c>
      <c r="B1447" s="107" t="s">
        <v>720</v>
      </c>
      <c r="C1447" s="98" t="str">
        <f t="shared" si="45"/>
        <v>21375805 CENTRO COSTAR. PRODUCCIÓN CINEMATOGRÁFIC</v>
      </c>
      <c r="D1447" s="49" t="s">
        <v>686</v>
      </c>
      <c r="E1447" s="49" t="s">
        <v>270</v>
      </c>
      <c r="F1447" s="49" t="s">
        <v>271</v>
      </c>
      <c r="G1447" s="48">
        <v>35000000</v>
      </c>
      <c r="H1447" s="48">
        <v>35000000</v>
      </c>
      <c r="I1447" s="48">
        <v>30693333.34</v>
      </c>
      <c r="J1447" s="48">
        <v>0</v>
      </c>
      <c r="K1447" s="48">
        <v>0</v>
      </c>
      <c r="L1447" s="48">
        <v>0</v>
      </c>
      <c r="M1447" s="48">
        <v>27243292.890000001</v>
      </c>
      <c r="N1447" s="48">
        <v>27243292.890000001</v>
      </c>
      <c r="O1447" s="48">
        <v>7756707.1100000003</v>
      </c>
      <c r="P1447" s="102">
        <f t="shared" si="46"/>
        <v>0.77837979685714287</v>
      </c>
      <c r="Q1447" s="71"/>
      <c r="R1447" s="71"/>
      <c r="S1447" s="72"/>
      <c r="T1447" s="72"/>
      <c r="U1447" s="72"/>
      <c r="V1447" s="72"/>
      <c r="W1447" s="72"/>
      <c r="X1447" s="73"/>
    </row>
    <row r="1448" spans="1:24" ht="14.4" x14ac:dyDescent="0.2">
      <c r="A1448" s="107" t="s">
        <v>719</v>
      </c>
      <c r="B1448" s="107" t="s">
        <v>720</v>
      </c>
      <c r="C1448" s="98" t="str">
        <f t="shared" si="45"/>
        <v>21375805 CENTRO COSTAR. PRODUCCIÓN CINEMATOGRÁFIC</v>
      </c>
      <c r="D1448" s="49" t="s">
        <v>686</v>
      </c>
      <c r="E1448" s="49" t="s">
        <v>276</v>
      </c>
      <c r="F1448" s="49" t="s">
        <v>277</v>
      </c>
      <c r="G1448" s="48">
        <v>35000000</v>
      </c>
      <c r="H1448" s="48">
        <v>35000000</v>
      </c>
      <c r="I1448" s="48">
        <v>30693333.34</v>
      </c>
      <c r="J1448" s="48">
        <v>0</v>
      </c>
      <c r="K1448" s="48">
        <v>0</v>
      </c>
      <c r="L1448" s="48">
        <v>0</v>
      </c>
      <c r="M1448" s="48">
        <v>27243292.890000001</v>
      </c>
      <c r="N1448" s="48">
        <v>27243292.890000001</v>
      </c>
      <c r="O1448" s="48">
        <v>7756707.1100000003</v>
      </c>
      <c r="P1448" s="102">
        <f t="shared" si="46"/>
        <v>0.77837979685714287</v>
      </c>
      <c r="Q1448" s="71"/>
      <c r="R1448" s="71"/>
      <c r="S1448" s="72"/>
      <c r="T1448" s="72"/>
      <c r="U1448" s="72"/>
      <c r="V1448" s="72"/>
      <c r="W1448" s="72"/>
      <c r="X1448" s="73"/>
    </row>
    <row r="1449" spans="1:24" ht="14.4" x14ac:dyDescent="0.2">
      <c r="A1449" s="107" t="s">
        <v>719</v>
      </c>
      <c r="B1449" s="107" t="s">
        <v>720</v>
      </c>
      <c r="C1449" s="98" t="str">
        <f t="shared" si="45"/>
        <v>21375805 CENTRO COSTAR. PRODUCCIÓN CINEMATOGRÁFIC</v>
      </c>
      <c r="D1449" s="49" t="s">
        <v>686</v>
      </c>
      <c r="E1449" s="49" t="s">
        <v>278</v>
      </c>
      <c r="F1449" s="49" t="s">
        <v>279</v>
      </c>
      <c r="G1449" s="48">
        <v>8200000</v>
      </c>
      <c r="H1449" s="48">
        <v>8200000</v>
      </c>
      <c r="I1449" s="48">
        <v>5658650</v>
      </c>
      <c r="J1449" s="48">
        <v>0</v>
      </c>
      <c r="K1449" s="48">
        <v>0</v>
      </c>
      <c r="L1449" s="48">
        <v>0</v>
      </c>
      <c r="M1449" s="48">
        <v>3269962.91</v>
      </c>
      <c r="N1449" s="48">
        <v>3222508.91</v>
      </c>
      <c r="O1449" s="48">
        <v>4930037.09</v>
      </c>
      <c r="P1449" s="102">
        <f t="shared" si="46"/>
        <v>0.39877596463414638</v>
      </c>
      <c r="Q1449" s="71"/>
      <c r="R1449" s="71"/>
      <c r="S1449" s="72"/>
      <c r="T1449" s="72"/>
      <c r="U1449" s="72"/>
      <c r="V1449" s="72"/>
      <c r="W1449" s="72"/>
      <c r="X1449" s="73"/>
    </row>
    <row r="1450" spans="1:24" ht="14.4" x14ac:dyDescent="0.2">
      <c r="A1450" s="107" t="s">
        <v>719</v>
      </c>
      <c r="B1450" s="107" t="s">
        <v>720</v>
      </c>
      <c r="C1450" s="98" t="str">
        <f t="shared" si="45"/>
        <v>21375805 CENTRO COSTAR. PRODUCCIÓN CINEMATOGRÁFIC</v>
      </c>
      <c r="D1450" s="49" t="s">
        <v>686</v>
      </c>
      <c r="E1450" s="49" t="s">
        <v>280</v>
      </c>
      <c r="F1450" s="49" t="s">
        <v>281</v>
      </c>
      <c r="G1450" s="48">
        <v>600000</v>
      </c>
      <c r="H1450" s="48">
        <v>600000</v>
      </c>
      <c r="I1450" s="48">
        <v>450000</v>
      </c>
      <c r="J1450" s="48">
        <v>0</v>
      </c>
      <c r="K1450" s="48">
        <v>0</v>
      </c>
      <c r="L1450" s="48">
        <v>0</v>
      </c>
      <c r="M1450" s="48">
        <v>231296</v>
      </c>
      <c r="N1450" s="48">
        <v>183842</v>
      </c>
      <c r="O1450" s="48">
        <v>368704</v>
      </c>
      <c r="P1450" s="102">
        <f t="shared" si="46"/>
        <v>0.38549333333333335</v>
      </c>
      <c r="Q1450" s="71"/>
      <c r="R1450" s="71"/>
      <c r="S1450" s="72"/>
      <c r="T1450" s="72"/>
      <c r="U1450" s="72"/>
      <c r="V1450" s="72"/>
      <c r="W1450" s="72"/>
      <c r="X1450" s="73"/>
    </row>
    <row r="1451" spans="1:24" ht="14.4" x14ac:dyDescent="0.2">
      <c r="A1451" s="107" t="s">
        <v>719</v>
      </c>
      <c r="B1451" s="107" t="s">
        <v>720</v>
      </c>
      <c r="C1451" s="98" t="str">
        <f t="shared" si="45"/>
        <v>21375805 CENTRO COSTAR. PRODUCCIÓN CINEMATOGRÁFIC</v>
      </c>
      <c r="D1451" s="49" t="s">
        <v>686</v>
      </c>
      <c r="E1451" s="49" t="s">
        <v>282</v>
      </c>
      <c r="F1451" s="49" t="s">
        <v>283</v>
      </c>
      <c r="G1451" s="48">
        <v>500000</v>
      </c>
      <c r="H1451" s="48">
        <v>500000</v>
      </c>
      <c r="I1451" s="48">
        <v>375000</v>
      </c>
      <c r="J1451" s="48">
        <v>0</v>
      </c>
      <c r="K1451" s="48">
        <v>0</v>
      </c>
      <c r="L1451" s="48">
        <v>0</v>
      </c>
      <c r="M1451" s="48">
        <v>231296</v>
      </c>
      <c r="N1451" s="48">
        <v>183842</v>
      </c>
      <c r="O1451" s="48">
        <v>268704</v>
      </c>
      <c r="P1451" s="102">
        <f t="shared" si="46"/>
        <v>0.462592</v>
      </c>
      <c r="Q1451" s="71"/>
      <c r="R1451" s="71"/>
      <c r="S1451" s="72"/>
      <c r="T1451" s="72"/>
      <c r="U1451" s="72"/>
      <c r="V1451" s="72"/>
      <c r="W1451" s="72"/>
      <c r="X1451" s="73"/>
    </row>
    <row r="1452" spans="1:24" ht="14.4" x14ac:dyDescent="0.2">
      <c r="A1452" s="107" t="s">
        <v>719</v>
      </c>
      <c r="B1452" s="107" t="s">
        <v>720</v>
      </c>
      <c r="C1452" s="98" t="str">
        <f t="shared" si="45"/>
        <v>21375805 CENTRO COSTAR. PRODUCCIÓN CINEMATOGRÁFIC</v>
      </c>
      <c r="D1452" s="49" t="s">
        <v>686</v>
      </c>
      <c r="E1452" s="49" t="s">
        <v>286</v>
      </c>
      <c r="F1452" s="49" t="s">
        <v>287</v>
      </c>
      <c r="G1452" s="48">
        <v>100000</v>
      </c>
      <c r="H1452" s="48">
        <v>100000</v>
      </c>
      <c r="I1452" s="48">
        <v>75000</v>
      </c>
      <c r="J1452" s="48">
        <v>0</v>
      </c>
      <c r="K1452" s="48">
        <v>0</v>
      </c>
      <c r="L1452" s="48">
        <v>0</v>
      </c>
      <c r="M1452" s="48">
        <v>0</v>
      </c>
      <c r="N1452" s="48">
        <v>0</v>
      </c>
      <c r="O1452" s="48">
        <v>100000</v>
      </c>
      <c r="P1452" s="102">
        <f t="shared" si="46"/>
        <v>0</v>
      </c>
      <c r="Q1452" s="71"/>
      <c r="R1452" s="71"/>
      <c r="S1452" s="72"/>
      <c r="T1452" s="72"/>
      <c r="U1452" s="72"/>
      <c r="V1452" s="72"/>
      <c r="W1452" s="72"/>
      <c r="X1452" s="73"/>
    </row>
    <row r="1453" spans="1:24" ht="14.4" x14ac:dyDescent="0.2">
      <c r="A1453" s="107" t="s">
        <v>719</v>
      </c>
      <c r="B1453" s="107" t="s">
        <v>720</v>
      </c>
      <c r="C1453" s="98" t="str">
        <f t="shared" si="45"/>
        <v>21375805 CENTRO COSTAR. PRODUCCIÓN CINEMATOGRÁFIC</v>
      </c>
      <c r="D1453" s="49" t="s">
        <v>686</v>
      </c>
      <c r="E1453" s="49" t="s">
        <v>296</v>
      </c>
      <c r="F1453" s="49" t="s">
        <v>297</v>
      </c>
      <c r="G1453" s="48">
        <v>2000000</v>
      </c>
      <c r="H1453" s="48">
        <v>2000000</v>
      </c>
      <c r="I1453" s="48">
        <v>1572500</v>
      </c>
      <c r="J1453" s="48">
        <v>0</v>
      </c>
      <c r="K1453" s="48">
        <v>0</v>
      </c>
      <c r="L1453" s="48">
        <v>0</v>
      </c>
      <c r="M1453" s="48">
        <v>466330.92</v>
      </c>
      <c r="N1453" s="48">
        <v>466330.92</v>
      </c>
      <c r="O1453" s="48">
        <v>1533669.08</v>
      </c>
      <c r="P1453" s="102">
        <f t="shared" si="46"/>
        <v>0.23316545999999999</v>
      </c>
      <c r="Q1453" s="71"/>
      <c r="R1453" s="71"/>
      <c r="S1453" s="72"/>
      <c r="T1453" s="72"/>
      <c r="U1453" s="72"/>
      <c r="V1453" s="72"/>
      <c r="W1453" s="72"/>
      <c r="X1453" s="73"/>
    </row>
    <row r="1454" spans="1:24" ht="14.4" x14ac:dyDescent="0.2">
      <c r="A1454" s="107" t="s">
        <v>719</v>
      </c>
      <c r="B1454" s="107" t="s">
        <v>720</v>
      </c>
      <c r="C1454" s="98" t="str">
        <f t="shared" si="45"/>
        <v>21375805 CENTRO COSTAR. PRODUCCIÓN CINEMATOGRÁFIC</v>
      </c>
      <c r="D1454" s="49" t="s">
        <v>686</v>
      </c>
      <c r="E1454" s="49" t="s">
        <v>298</v>
      </c>
      <c r="F1454" s="49" t="s">
        <v>299</v>
      </c>
      <c r="G1454" s="48">
        <v>100000</v>
      </c>
      <c r="H1454" s="48">
        <v>100000</v>
      </c>
      <c r="I1454" s="48">
        <v>75000</v>
      </c>
      <c r="J1454" s="48">
        <v>0</v>
      </c>
      <c r="K1454" s="48">
        <v>0</v>
      </c>
      <c r="L1454" s="48">
        <v>0</v>
      </c>
      <c r="M1454" s="48">
        <v>21954.99</v>
      </c>
      <c r="N1454" s="48">
        <v>21954.99</v>
      </c>
      <c r="O1454" s="48">
        <v>78045.009999999995</v>
      </c>
      <c r="P1454" s="102">
        <f t="shared" si="46"/>
        <v>0.21954990000000002</v>
      </c>
      <c r="Q1454" s="71"/>
      <c r="R1454" s="71"/>
      <c r="S1454" s="72"/>
      <c r="T1454" s="72"/>
      <c r="U1454" s="72"/>
      <c r="V1454" s="72"/>
      <c r="W1454" s="72"/>
      <c r="X1454" s="73"/>
    </row>
    <row r="1455" spans="1:24" ht="14.4" x14ac:dyDescent="0.2">
      <c r="A1455" s="107" t="s">
        <v>719</v>
      </c>
      <c r="B1455" s="107" t="s">
        <v>720</v>
      </c>
      <c r="C1455" s="98" t="str">
        <f t="shared" si="45"/>
        <v>21375805 CENTRO COSTAR. PRODUCCIÓN CINEMATOGRÁFIC</v>
      </c>
      <c r="D1455" s="49" t="s">
        <v>686</v>
      </c>
      <c r="E1455" s="49" t="s">
        <v>304</v>
      </c>
      <c r="F1455" s="49" t="s">
        <v>305</v>
      </c>
      <c r="G1455" s="48">
        <v>400000</v>
      </c>
      <c r="H1455" s="48">
        <v>400000</v>
      </c>
      <c r="I1455" s="48">
        <v>372500</v>
      </c>
      <c r="J1455" s="48">
        <v>0</v>
      </c>
      <c r="K1455" s="48">
        <v>0</v>
      </c>
      <c r="L1455" s="48">
        <v>0</v>
      </c>
      <c r="M1455" s="48">
        <v>343872.93</v>
      </c>
      <c r="N1455" s="48">
        <v>343872.93</v>
      </c>
      <c r="O1455" s="48">
        <v>56127.07</v>
      </c>
      <c r="P1455" s="102">
        <f t="shared" si="46"/>
        <v>0.85968232499999997</v>
      </c>
      <c r="Q1455" s="71"/>
      <c r="R1455" s="71"/>
      <c r="S1455" s="72"/>
      <c r="T1455" s="72"/>
      <c r="U1455" s="72"/>
      <c r="V1455" s="72"/>
      <c r="W1455" s="72"/>
      <c r="X1455" s="73"/>
    </row>
    <row r="1456" spans="1:24" ht="14.4" x14ac:dyDescent="0.2">
      <c r="A1456" s="107" t="s">
        <v>719</v>
      </c>
      <c r="B1456" s="107" t="s">
        <v>720</v>
      </c>
      <c r="C1456" s="98" t="str">
        <f t="shared" si="45"/>
        <v>21375805 CENTRO COSTAR. PRODUCCIÓN CINEMATOGRÁFIC</v>
      </c>
      <c r="D1456" s="49" t="s">
        <v>686</v>
      </c>
      <c r="E1456" s="49" t="s">
        <v>308</v>
      </c>
      <c r="F1456" s="49" t="s">
        <v>309</v>
      </c>
      <c r="G1456" s="48">
        <v>1500000</v>
      </c>
      <c r="H1456" s="48">
        <v>1500000</v>
      </c>
      <c r="I1456" s="48">
        <v>1125000</v>
      </c>
      <c r="J1456" s="48">
        <v>0</v>
      </c>
      <c r="K1456" s="48">
        <v>0</v>
      </c>
      <c r="L1456" s="48">
        <v>0</v>
      </c>
      <c r="M1456" s="48">
        <v>100503</v>
      </c>
      <c r="N1456" s="48">
        <v>100503</v>
      </c>
      <c r="O1456" s="48">
        <v>1399497</v>
      </c>
      <c r="P1456" s="102">
        <f t="shared" si="46"/>
        <v>6.7002000000000006E-2</v>
      </c>
      <c r="Q1456" s="71"/>
      <c r="R1456" s="71"/>
      <c r="S1456" s="72"/>
      <c r="T1456" s="72"/>
      <c r="U1456" s="72"/>
      <c r="V1456" s="72"/>
      <c r="W1456" s="72"/>
      <c r="X1456" s="73"/>
    </row>
    <row r="1457" spans="1:24" ht="14.4" x14ac:dyDescent="0.2">
      <c r="A1457" s="107" t="s">
        <v>719</v>
      </c>
      <c r="B1457" s="107" t="s">
        <v>720</v>
      </c>
      <c r="C1457" s="98" t="str">
        <f t="shared" si="45"/>
        <v>21375805 CENTRO COSTAR. PRODUCCIÓN CINEMATOGRÁFIC</v>
      </c>
      <c r="D1457" s="49" t="s">
        <v>686</v>
      </c>
      <c r="E1457" s="49" t="s">
        <v>312</v>
      </c>
      <c r="F1457" s="49" t="s">
        <v>313</v>
      </c>
      <c r="G1457" s="48">
        <v>3000000</v>
      </c>
      <c r="H1457" s="48">
        <v>3000000</v>
      </c>
      <c r="I1457" s="48">
        <v>2353150</v>
      </c>
      <c r="J1457" s="48">
        <v>0</v>
      </c>
      <c r="K1457" s="48">
        <v>0</v>
      </c>
      <c r="L1457" s="48">
        <v>0</v>
      </c>
      <c r="M1457" s="48">
        <v>1864500</v>
      </c>
      <c r="N1457" s="48">
        <v>1864500</v>
      </c>
      <c r="O1457" s="48">
        <v>1135500</v>
      </c>
      <c r="P1457" s="102">
        <f t="shared" si="46"/>
        <v>0.62150000000000005</v>
      </c>
      <c r="Q1457" s="71"/>
      <c r="R1457" s="71"/>
      <c r="S1457" s="72"/>
      <c r="T1457" s="72"/>
      <c r="U1457" s="72"/>
      <c r="V1457" s="72"/>
      <c r="W1457" s="72"/>
      <c r="X1457" s="73"/>
    </row>
    <row r="1458" spans="1:24" ht="14.4" x14ac:dyDescent="0.2">
      <c r="A1458" s="107" t="s">
        <v>719</v>
      </c>
      <c r="B1458" s="107" t="s">
        <v>720</v>
      </c>
      <c r="C1458" s="98" t="str">
        <f t="shared" si="45"/>
        <v>21375805 CENTRO COSTAR. PRODUCCIÓN CINEMATOGRÁFIC</v>
      </c>
      <c r="D1458" s="49" t="s">
        <v>686</v>
      </c>
      <c r="E1458" s="49" t="s">
        <v>316</v>
      </c>
      <c r="F1458" s="49" t="s">
        <v>317</v>
      </c>
      <c r="G1458" s="48">
        <v>3000000</v>
      </c>
      <c r="H1458" s="48">
        <v>3000000</v>
      </c>
      <c r="I1458" s="48">
        <v>2353150</v>
      </c>
      <c r="J1458" s="48">
        <v>0</v>
      </c>
      <c r="K1458" s="48">
        <v>0</v>
      </c>
      <c r="L1458" s="48">
        <v>0</v>
      </c>
      <c r="M1458" s="48">
        <v>1864500</v>
      </c>
      <c r="N1458" s="48">
        <v>1864500</v>
      </c>
      <c r="O1458" s="48">
        <v>1135500</v>
      </c>
      <c r="P1458" s="102">
        <f t="shared" si="46"/>
        <v>0.62150000000000005</v>
      </c>
      <c r="Q1458" s="71"/>
      <c r="R1458" s="71"/>
      <c r="S1458" s="72"/>
      <c r="T1458" s="72"/>
      <c r="U1458" s="72"/>
      <c r="V1458" s="72"/>
      <c r="W1458" s="72"/>
      <c r="X1458" s="73"/>
    </row>
    <row r="1459" spans="1:24" ht="14.4" x14ac:dyDescent="0.2">
      <c r="A1459" s="107" t="s">
        <v>719</v>
      </c>
      <c r="B1459" s="107" t="s">
        <v>720</v>
      </c>
      <c r="C1459" s="99" t="str">
        <f t="shared" si="45"/>
        <v>21375805 CENTRO COSTAR. PRODUCCIÓN CINEMATOGRÁFIC</v>
      </c>
      <c r="D1459" s="49" t="s">
        <v>686</v>
      </c>
      <c r="E1459" s="49" t="s">
        <v>318</v>
      </c>
      <c r="F1459" s="49" t="s">
        <v>319</v>
      </c>
      <c r="G1459" s="48">
        <v>2600000</v>
      </c>
      <c r="H1459" s="48">
        <v>2600000</v>
      </c>
      <c r="I1459" s="48">
        <v>1283000</v>
      </c>
      <c r="J1459" s="48">
        <v>0</v>
      </c>
      <c r="K1459" s="48">
        <v>0</v>
      </c>
      <c r="L1459" s="48">
        <v>0</v>
      </c>
      <c r="M1459" s="48">
        <v>707835.99</v>
      </c>
      <c r="N1459" s="48">
        <v>707835.99</v>
      </c>
      <c r="O1459" s="48">
        <v>1892164.01</v>
      </c>
      <c r="P1459" s="102">
        <f t="shared" si="46"/>
        <v>0.27224461153846152</v>
      </c>
      <c r="Q1459" s="71"/>
      <c r="R1459" s="71"/>
      <c r="S1459" s="72"/>
      <c r="T1459" s="72"/>
      <c r="U1459" s="72"/>
      <c r="V1459" s="72"/>
      <c r="W1459" s="72"/>
      <c r="X1459" s="73"/>
    </row>
    <row r="1460" spans="1:24" ht="14.4" x14ac:dyDescent="0.2">
      <c r="A1460" s="107" t="s">
        <v>719</v>
      </c>
      <c r="B1460" s="107" t="s">
        <v>720</v>
      </c>
      <c r="C1460" s="98" t="str">
        <f t="shared" si="45"/>
        <v>21375805 CENTRO COSTAR. PRODUCCIÓN CINEMATOGRÁFIC</v>
      </c>
      <c r="D1460" s="49" t="s">
        <v>686</v>
      </c>
      <c r="E1460" s="49" t="s">
        <v>320</v>
      </c>
      <c r="F1460" s="49" t="s">
        <v>321</v>
      </c>
      <c r="G1460" s="48">
        <v>500000</v>
      </c>
      <c r="H1460" s="48">
        <v>500000</v>
      </c>
      <c r="I1460" s="48">
        <v>488000</v>
      </c>
      <c r="J1460" s="48">
        <v>0</v>
      </c>
      <c r="K1460" s="48">
        <v>0</v>
      </c>
      <c r="L1460" s="48">
        <v>0</v>
      </c>
      <c r="M1460" s="48">
        <v>475819.99</v>
      </c>
      <c r="N1460" s="48">
        <v>475819.99</v>
      </c>
      <c r="O1460" s="48">
        <v>24180.01</v>
      </c>
      <c r="P1460" s="102">
        <f t="shared" si="46"/>
        <v>0.95163997999999994</v>
      </c>
      <c r="Q1460" s="71"/>
      <c r="R1460" s="71"/>
      <c r="S1460" s="72"/>
      <c r="T1460" s="72"/>
      <c r="U1460" s="72"/>
      <c r="V1460" s="72"/>
      <c r="W1460" s="72"/>
      <c r="X1460" s="73"/>
    </row>
    <row r="1461" spans="1:24" ht="14.4" x14ac:dyDescent="0.2">
      <c r="A1461" s="107" t="s">
        <v>719</v>
      </c>
      <c r="B1461" s="107" t="s">
        <v>720</v>
      </c>
      <c r="C1461" s="98" t="str">
        <f t="shared" si="45"/>
        <v>21375805 CENTRO COSTAR. PRODUCCIÓN CINEMATOGRÁFIC</v>
      </c>
      <c r="D1461" s="49" t="s">
        <v>686</v>
      </c>
      <c r="E1461" s="49" t="s">
        <v>322</v>
      </c>
      <c r="F1461" s="49" t="s">
        <v>323</v>
      </c>
      <c r="G1461" s="48">
        <v>100000</v>
      </c>
      <c r="H1461" s="48">
        <v>100000</v>
      </c>
      <c r="I1461" s="48">
        <v>95000</v>
      </c>
      <c r="J1461" s="48">
        <v>0</v>
      </c>
      <c r="K1461" s="48">
        <v>0</v>
      </c>
      <c r="L1461" s="48">
        <v>0</v>
      </c>
      <c r="M1461" s="48">
        <v>94016</v>
      </c>
      <c r="N1461" s="48">
        <v>94016</v>
      </c>
      <c r="O1461" s="48">
        <v>5984</v>
      </c>
      <c r="P1461" s="102">
        <f t="shared" si="46"/>
        <v>0.94016</v>
      </c>
      <c r="Q1461" s="71"/>
      <c r="R1461" s="71"/>
      <c r="S1461" s="72"/>
      <c r="T1461" s="72"/>
      <c r="U1461" s="72"/>
      <c r="V1461" s="72"/>
      <c r="W1461" s="72"/>
      <c r="X1461" s="73"/>
    </row>
    <row r="1462" spans="1:24" ht="14.4" x14ac:dyDescent="0.2">
      <c r="A1462" s="107" t="s">
        <v>719</v>
      </c>
      <c r="B1462" s="107" t="s">
        <v>720</v>
      </c>
      <c r="C1462" s="98" t="str">
        <f t="shared" si="45"/>
        <v>21375805 CENTRO COSTAR. PRODUCCIÓN CINEMATOGRÁFIC</v>
      </c>
      <c r="D1462" s="49" t="s">
        <v>686</v>
      </c>
      <c r="E1462" s="49" t="s">
        <v>324</v>
      </c>
      <c r="F1462" s="49" t="s">
        <v>325</v>
      </c>
      <c r="G1462" s="48">
        <v>200000</v>
      </c>
      <c r="H1462" s="48">
        <v>200000</v>
      </c>
      <c r="I1462" s="48">
        <v>150000</v>
      </c>
      <c r="J1462" s="48">
        <v>0</v>
      </c>
      <c r="K1462" s="48">
        <v>0</v>
      </c>
      <c r="L1462" s="48">
        <v>0</v>
      </c>
      <c r="M1462" s="48">
        <v>0</v>
      </c>
      <c r="N1462" s="48">
        <v>0</v>
      </c>
      <c r="O1462" s="48">
        <v>200000</v>
      </c>
      <c r="P1462" s="102">
        <f t="shared" si="46"/>
        <v>0</v>
      </c>
      <c r="Q1462" s="71"/>
      <c r="R1462" s="71"/>
      <c r="S1462" s="72"/>
      <c r="T1462" s="72"/>
      <c r="U1462" s="72"/>
      <c r="V1462" s="72"/>
      <c r="W1462" s="72"/>
      <c r="X1462" s="73"/>
    </row>
    <row r="1463" spans="1:24" ht="14.4" x14ac:dyDescent="0.2">
      <c r="A1463" s="107" t="s">
        <v>719</v>
      </c>
      <c r="B1463" s="107" t="s">
        <v>720</v>
      </c>
      <c r="C1463" s="98" t="str">
        <f t="shared" si="45"/>
        <v>21375805 CENTRO COSTAR. PRODUCCIÓN CINEMATOGRÁFIC</v>
      </c>
      <c r="D1463" s="49" t="s">
        <v>686</v>
      </c>
      <c r="E1463" s="49" t="s">
        <v>328</v>
      </c>
      <c r="F1463" s="49" t="s">
        <v>329</v>
      </c>
      <c r="G1463" s="48">
        <v>1500000</v>
      </c>
      <c r="H1463" s="48">
        <v>1500000</v>
      </c>
      <c r="I1463" s="48">
        <v>400000</v>
      </c>
      <c r="J1463" s="48">
        <v>0</v>
      </c>
      <c r="K1463" s="48">
        <v>0</v>
      </c>
      <c r="L1463" s="48">
        <v>0</v>
      </c>
      <c r="M1463" s="48">
        <v>138000</v>
      </c>
      <c r="N1463" s="48">
        <v>138000</v>
      </c>
      <c r="O1463" s="48">
        <v>1362000</v>
      </c>
      <c r="P1463" s="102">
        <f t="shared" si="46"/>
        <v>9.1999999999999998E-2</v>
      </c>
      <c r="Q1463" s="71"/>
      <c r="R1463" s="71"/>
      <c r="S1463" s="72"/>
      <c r="T1463" s="72"/>
      <c r="U1463" s="72"/>
      <c r="V1463" s="72"/>
      <c r="W1463" s="72"/>
      <c r="X1463" s="73"/>
    </row>
    <row r="1464" spans="1:24" ht="14.4" x14ac:dyDescent="0.2">
      <c r="A1464" s="107" t="s">
        <v>719</v>
      </c>
      <c r="B1464" s="107" t="s">
        <v>720</v>
      </c>
      <c r="C1464" s="98" t="str">
        <f t="shared" si="45"/>
        <v>21375805 CENTRO COSTAR. PRODUCCIÓN CINEMATOGRÁFIC</v>
      </c>
      <c r="D1464" s="49" t="s">
        <v>686</v>
      </c>
      <c r="E1464" s="49" t="s">
        <v>330</v>
      </c>
      <c r="F1464" s="49" t="s">
        <v>331</v>
      </c>
      <c r="G1464" s="48">
        <v>200000</v>
      </c>
      <c r="H1464" s="48">
        <v>200000</v>
      </c>
      <c r="I1464" s="48">
        <v>150000</v>
      </c>
      <c r="J1464" s="48">
        <v>0</v>
      </c>
      <c r="K1464" s="48">
        <v>0</v>
      </c>
      <c r="L1464" s="48">
        <v>0</v>
      </c>
      <c r="M1464" s="48">
        <v>0</v>
      </c>
      <c r="N1464" s="48">
        <v>0</v>
      </c>
      <c r="O1464" s="48">
        <v>200000</v>
      </c>
      <c r="P1464" s="102">
        <f t="shared" si="46"/>
        <v>0</v>
      </c>
      <c r="Q1464" s="71"/>
      <c r="R1464" s="71"/>
      <c r="S1464" s="72"/>
      <c r="T1464" s="72"/>
      <c r="U1464" s="72"/>
      <c r="V1464" s="72"/>
      <c r="W1464" s="72"/>
      <c r="X1464" s="73"/>
    </row>
    <row r="1465" spans="1:24" ht="14.4" x14ac:dyDescent="0.2">
      <c r="A1465" s="107" t="s">
        <v>719</v>
      </c>
      <c r="B1465" s="107" t="s">
        <v>720</v>
      </c>
      <c r="C1465" s="98" t="str">
        <f t="shared" si="45"/>
        <v>21375805 CENTRO COSTAR. PRODUCCIÓN CINEMATOGRÁFIC</v>
      </c>
      <c r="D1465" s="49" t="s">
        <v>686</v>
      </c>
      <c r="E1465" s="49" t="s">
        <v>334</v>
      </c>
      <c r="F1465" s="49" t="s">
        <v>335</v>
      </c>
      <c r="G1465" s="48">
        <v>100000</v>
      </c>
      <c r="H1465" s="48">
        <v>100000</v>
      </c>
      <c r="I1465" s="48">
        <v>0</v>
      </c>
      <c r="J1465" s="48">
        <v>0</v>
      </c>
      <c r="K1465" s="48">
        <v>0</v>
      </c>
      <c r="L1465" s="48">
        <v>0</v>
      </c>
      <c r="M1465" s="48">
        <v>0</v>
      </c>
      <c r="N1465" s="48">
        <v>0</v>
      </c>
      <c r="O1465" s="48">
        <v>100000</v>
      </c>
      <c r="P1465" s="102">
        <f t="shared" si="46"/>
        <v>0</v>
      </c>
      <c r="Q1465" s="71"/>
      <c r="R1465" s="71"/>
      <c r="S1465" s="72"/>
      <c r="T1465" s="72"/>
      <c r="U1465" s="72"/>
      <c r="V1465" s="72"/>
      <c r="W1465" s="72"/>
      <c r="X1465" s="73"/>
    </row>
    <row r="1466" spans="1:24" ht="14.4" x14ac:dyDescent="0.2">
      <c r="A1466" s="107" t="s">
        <v>719</v>
      </c>
      <c r="B1466" s="107" t="s">
        <v>720</v>
      </c>
      <c r="C1466" s="98" t="str">
        <f t="shared" si="45"/>
        <v>21375805 CENTRO COSTAR. PRODUCCIÓN CINEMATOGRÁFIC</v>
      </c>
      <c r="D1466" s="49" t="s">
        <v>686</v>
      </c>
      <c r="E1466" s="49" t="s">
        <v>372</v>
      </c>
      <c r="F1466" s="49" t="s">
        <v>373</v>
      </c>
      <c r="G1466" s="48">
        <v>381504186</v>
      </c>
      <c r="H1466" s="48">
        <v>379587670.80000001</v>
      </c>
      <c r="I1466" s="48">
        <v>280524554.13999999</v>
      </c>
      <c r="J1466" s="48">
        <v>0</v>
      </c>
      <c r="K1466" s="48">
        <v>0</v>
      </c>
      <c r="L1466" s="48">
        <v>0</v>
      </c>
      <c r="M1466" s="48">
        <v>104128794.01000001</v>
      </c>
      <c r="N1466" s="48">
        <v>104128794.01000001</v>
      </c>
      <c r="O1466" s="48">
        <v>275458876.79000002</v>
      </c>
      <c r="P1466" s="102">
        <f t="shared" si="46"/>
        <v>0.27432080128035602</v>
      </c>
      <c r="Q1466" s="71"/>
      <c r="R1466" s="71"/>
      <c r="S1466" s="72"/>
      <c r="T1466" s="72"/>
      <c r="U1466" s="72"/>
      <c r="V1466" s="72"/>
      <c r="W1466" s="72"/>
      <c r="X1466" s="73"/>
    </row>
    <row r="1467" spans="1:24" ht="14.4" x14ac:dyDescent="0.2">
      <c r="A1467" s="107" t="s">
        <v>719</v>
      </c>
      <c r="B1467" s="107" t="s">
        <v>720</v>
      </c>
      <c r="C1467" s="98" t="str">
        <f t="shared" si="45"/>
        <v>21375805 CENTRO COSTAR. PRODUCCIÓN CINEMATOGRÁFIC</v>
      </c>
      <c r="D1467" s="49" t="s">
        <v>686</v>
      </c>
      <c r="E1467" s="49" t="s">
        <v>374</v>
      </c>
      <c r="F1467" s="49" t="s">
        <v>375</v>
      </c>
      <c r="G1467" s="48">
        <v>3279929</v>
      </c>
      <c r="H1467" s="48">
        <v>3279929</v>
      </c>
      <c r="I1467" s="48">
        <v>3279929</v>
      </c>
      <c r="J1467" s="48">
        <v>0</v>
      </c>
      <c r="K1467" s="48">
        <v>0</v>
      </c>
      <c r="L1467" s="48">
        <v>0</v>
      </c>
      <c r="M1467" s="48">
        <v>1772844.16</v>
      </c>
      <c r="N1467" s="48">
        <v>1772844.16</v>
      </c>
      <c r="O1467" s="48">
        <v>1507084.84</v>
      </c>
      <c r="P1467" s="102">
        <f t="shared" si="46"/>
        <v>0.54051296842096275</v>
      </c>
      <c r="Q1467" s="71"/>
      <c r="R1467" s="71"/>
      <c r="S1467" s="72"/>
      <c r="T1467" s="72"/>
      <c r="U1467" s="72"/>
      <c r="V1467" s="72"/>
      <c r="W1467" s="72"/>
      <c r="X1467" s="73"/>
    </row>
    <row r="1468" spans="1:24" ht="14.4" x14ac:dyDescent="0.2">
      <c r="A1468" s="107" t="s">
        <v>719</v>
      </c>
      <c r="B1468" s="107" t="s">
        <v>720</v>
      </c>
      <c r="C1468" s="98" t="str">
        <f t="shared" si="45"/>
        <v>21375805 CENTRO COSTAR. PRODUCCIÓN CINEMATOGRÁFIC</v>
      </c>
      <c r="D1468" s="49" t="s">
        <v>686</v>
      </c>
      <c r="E1468" s="49" t="s">
        <v>393</v>
      </c>
      <c r="F1468" s="49" t="s">
        <v>377</v>
      </c>
      <c r="G1468" s="48">
        <v>2829389</v>
      </c>
      <c r="H1468" s="48">
        <v>2829389</v>
      </c>
      <c r="I1468" s="48">
        <v>2829389</v>
      </c>
      <c r="J1468" s="48">
        <v>0</v>
      </c>
      <c r="K1468" s="48">
        <v>0</v>
      </c>
      <c r="L1468" s="48">
        <v>0</v>
      </c>
      <c r="M1468" s="48">
        <v>1529321.6</v>
      </c>
      <c r="N1468" s="48">
        <v>1529321.6</v>
      </c>
      <c r="O1468" s="48">
        <v>1300067.3999999999</v>
      </c>
      <c r="P1468" s="102">
        <f t="shared" si="46"/>
        <v>0.54051302242286237</v>
      </c>
      <c r="Q1468" s="71"/>
      <c r="R1468" s="71"/>
      <c r="S1468" s="72"/>
      <c r="T1468" s="72"/>
      <c r="U1468" s="72"/>
      <c r="V1468" s="72"/>
      <c r="W1468" s="72"/>
      <c r="X1468" s="73"/>
    </row>
    <row r="1469" spans="1:24" ht="14.4" x14ac:dyDescent="0.2">
      <c r="A1469" s="107" t="s">
        <v>719</v>
      </c>
      <c r="B1469" s="107" t="s">
        <v>720</v>
      </c>
      <c r="C1469" s="98" t="str">
        <f t="shared" si="45"/>
        <v>21375805 CENTRO COSTAR. PRODUCCIÓN CINEMATOGRÁFIC</v>
      </c>
      <c r="D1469" s="49" t="s">
        <v>686</v>
      </c>
      <c r="E1469" s="49" t="s">
        <v>414</v>
      </c>
      <c r="F1469" s="49" t="s">
        <v>398</v>
      </c>
      <c r="G1469" s="48">
        <v>450540</v>
      </c>
      <c r="H1469" s="48">
        <v>450540</v>
      </c>
      <c r="I1469" s="48">
        <v>450540</v>
      </c>
      <c r="J1469" s="48">
        <v>0</v>
      </c>
      <c r="K1469" s="48">
        <v>0</v>
      </c>
      <c r="L1469" s="48">
        <v>0</v>
      </c>
      <c r="M1469" s="48">
        <v>243522.56</v>
      </c>
      <c r="N1469" s="48">
        <v>243522.56</v>
      </c>
      <c r="O1469" s="48">
        <v>207017.44</v>
      </c>
      <c r="P1469" s="102">
        <f t="shared" si="46"/>
        <v>0.54051262928929733</v>
      </c>
      <c r="Q1469" s="71"/>
      <c r="R1469" s="71"/>
      <c r="S1469" s="72"/>
      <c r="T1469" s="72"/>
      <c r="U1469" s="72"/>
      <c r="V1469" s="72"/>
      <c r="W1469" s="72"/>
      <c r="X1469" s="73"/>
    </row>
    <row r="1470" spans="1:24" ht="14.4" x14ac:dyDescent="0.2">
      <c r="A1470" s="107" t="s">
        <v>719</v>
      </c>
      <c r="B1470" s="107" t="s">
        <v>720</v>
      </c>
      <c r="C1470" s="98" t="str">
        <f t="shared" si="45"/>
        <v>21375805 CENTRO COSTAR. PRODUCCIÓN CINEMATOGRÁFIC</v>
      </c>
      <c r="D1470" s="49" t="s">
        <v>686</v>
      </c>
      <c r="E1470" s="49" t="s">
        <v>602</v>
      </c>
      <c r="F1470" s="49" t="s">
        <v>603</v>
      </c>
      <c r="G1470" s="48">
        <v>295581200</v>
      </c>
      <c r="H1470" s="48">
        <v>295581200</v>
      </c>
      <c r="I1470" s="48">
        <v>196518083.34</v>
      </c>
      <c r="J1470" s="48">
        <v>0</v>
      </c>
      <c r="K1470" s="48">
        <v>0</v>
      </c>
      <c r="L1470" s="48">
        <v>0</v>
      </c>
      <c r="M1470" s="48">
        <v>22917184.640000001</v>
      </c>
      <c r="N1470" s="48">
        <v>22917184.640000001</v>
      </c>
      <c r="O1470" s="48">
        <v>272664015.36000001</v>
      </c>
      <c r="P1470" s="102">
        <f t="shared" si="46"/>
        <v>7.7532619259952931E-2</v>
      </c>
      <c r="Q1470" s="71"/>
      <c r="R1470" s="71"/>
      <c r="S1470" s="72"/>
      <c r="T1470" s="72"/>
      <c r="U1470" s="72"/>
      <c r="V1470" s="72"/>
      <c r="W1470" s="72"/>
      <c r="X1470" s="73"/>
    </row>
    <row r="1471" spans="1:24" ht="14.4" x14ac:dyDescent="0.2">
      <c r="A1471" s="107" t="s">
        <v>719</v>
      </c>
      <c r="B1471" s="107" t="s">
        <v>720</v>
      </c>
      <c r="C1471" s="98" t="str">
        <f t="shared" si="45"/>
        <v>21375805 CENTRO COSTAR. PRODUCCIÓN CINEMATOGRÁFIC</v>
      </c>
      <c r="D1471" s="49" t="s">
        <v>686</v>
      </c>
      <c r="E1471" s="49" t="s">
        <v>606</v>
      </c>
      <c r="F1471" s="49" t="s">
        <v>607</v>
      </c>
      <c r="G1471" s="48">
        <v>295581200</v>
      </c>
      <c r="H1471" s="48">
        <v>295581200</v>
      </c>
      <c r="I1471" s="48">
        <v>196518083.34</v>
      </c>
      <c r="J1471" s="48">
        <v>0</v>
      </c>
      <c r="K1471" s="48">
        <v>0</v>
      </c>
      <c r="L1471" s="48">
        <v>0</v>
      </c>
      <c r="M1471" s="48">
        <v>22917184.640000001</v>
      </c>
      <c r="N1471" s="48">
        <v>22917184.640000001</v>
      </c>
      <c r="O1471" s="48">
        <v>272664015.36000001</v>
      </c>
      <c r="P1471" s="102">
        <f t="shared" si="46"/>
        <v>7.7532619259952931E-2</v>
      </c>
      <c r="Q1471" s="71"/>
      <c r="R1471" s="71"/>
      <c r="S1471" s="72"/>
      <c r="T1471" s="72"/>
      <c r="U1471" s="72"/>
      <c r="V1471" s="72"/>
      <c r="W1471" s="72"/>
      <c r="X1471" s="73"/>
    </row>
    <row r="1472" spans="1:24" ht="14.4" x14ac:dyDescent="0.2">
      <c r="A1472" s="107" t="s">
        <v>719</v>
      </c>
      <c r="B1472" s="107" t="s">
        <v>720</v>
      </c>
      <c r="C1472" s="98" t="str">
        <f t="shared" si="45"/>
        <v>21375805 CENTRO COSTAR. PRODUCCIÓN CINEMATOGRÁFIC</v>
      </c>
      <c r="D1472" s="49" t="s">
        <v>686</v>
      </c>
      <c r="E1472" s="49" t="s">
        <v>608</v>
      </c>
      <c r="F1472" s="49" t="s">
        <v>609</v>
      </c>
      <c r="G1472" s="48">
        <v>1500000</v>
      </c>
      <c r="H1472" s="48">
        <v>1500000</v>
      </c>
      <c r="I1472" s="48">
        <v>1500000</v>
      </c>
      <c r="J1472" s="48">
        <v>0</v>
      </c>
      <c r="K1472" s="48">
        <v>0</v>
      </c>
      <c r="L1472" s="48">
        <v>0</v>
      </c>
      <c r="M1472" s="48">
        <v>212223.41</v>
      </c>
      <c r="N1472" s="48">
        <v>212223.41</v>
      </c>
      <c r="O1472" s="48">
        <v>1287776.5900000001</v>
      </c>
      <c r="P1472" s="102">
        <f t="shared" si="46"/>
        <v>0.14148227333333332</v>
      </c>
      <c r="Q1472" s="71"/>
      <c r="R1472" s="71"/>
      <c r="S1472" s="72"/>
      <c r="T1472" s="72"/>
      <c r="U1472" s="72"/>
      <c r="V1472" s="72"/>
      <c r="W1472" s="72"/>
      <c r="X1472" s="73"/>
    </row>
    <row r="1473" spans="1:24" ht="14.4" x14ac:dyDescent="0.2">
      <c r="A1473" s="107" t="s">
        <v>719</v>
      </c>
      <c r="B1473" s="107" t="s">
        <v>720</v>
      </c>
      <c r="C1473" s="98" t="str">
        <f t="shared" si="45"/>
        <v>21375805 CENTRO COSTAR. PRODUCCIÓN CINEMATOGRÁFIC</v>
      </c>
      <c r="D1473" s="49" t="s">
        <v>686</v>
      </c>
      <c r="E1473" s="49" t="s">
        <v>612</v>
      </c>
      <c r="F1473" s="49" t="s">
        <v>613</v>
      </c>
      <c r="G1473" s="48">
        <v>1500000</v>
      </c>
      <c r="H1473" s="48">
        <v>1500000</v>
      </c>
      <c r="I1473" s="48">
        <v>1500000</v>
      </c>
      <c r="J1473" s="48">
        <v>0</v>
      </c>
      <c r="K1473" s="48">
        <v>0</v>
      </c>
      <c r="L1473" s="48">
        <v>0</v>
      </c>
      <c r="M1473" s="48">
        <v>212223.41</v>
      </c>
      <c r="N1473" s="48">
        <v>212223.41</v>
      </c>
      <c r="O1473" s="48">
        <v>1287776.5900000001</v>
      </c>
      <c r="P1473" s="102">
        <f t="shared" si="46"/>
        <v>0.14148227333333332</v>
      </c>
      <c r="Q1473" s="71"/>
      <c r="R1473" s="71"/>
      <c r="S1473" s="72"/>
      <c r="T1473" s="72"/>
      <c r="U1473" s="72"/>
      <c r="V1473" s="72"/>
      <c r="W1473" s="72"/>
      <c r="X1473" s="73"/>
    </row>
    <row r="1474" spans="1:24" ht="14.4" x14ac:dyDescent="0.2">
      <c r="A1474" s="107" t="s">
        <v>719</v>
      </c>
      <c r="B1474" s="107" t="s">
        <v>720</v>
      </c>
      <c r="C1474" s="98" t="str">
        <f t="shared" si="45"/>
        <v>21375805 CENTRO COSTAR. PRODUCCIÓN CINEMATOGRÁFIC</v>
      </c>
      <c r="D1474" s="49" t="s">
        <v>686</v>
      </c>
      <c r="E1474" s="49" t="s">
        <v>636</v>
      </c>
      <c r="F1474" s="49" t="s">
        <v>637</v>
      </c>
      <c r="G1474" s="48">
        <v>81143057</v>
      </c>
      <c r="H1474" s="48">
        <v>79226541.799999997</v>
      </c>
      <c r="I1474" s="48">
        <v>79226541.799999997</v>
      </c>
      <c r="J1474" s="48">
        <v>0</v>
      </c>
      <c r="K1474" s="48">
        <v>0</v>
      </c>
      <c r="L1474" s="48">
        <v>0</v>
      </c>
      <c r="M1474" s="48">
        <v>79226541.799999997</v>
      </c>
      <c r="N1474" s="48">
        <v>79226541.799999997</v>
      </c>
      <c r="O1474" s="48">
        <v>0</v>
      </c>
      <c r="P1474" s="102">
        <f t="shared" si="46"/>
        <v>1</v>
      </c>
      <c r="Q1474" s="71"/>
      <c r="R1474" s="71"/>
      <c r="S1474" s="72"/>
      <c r="T1474" s="72"/>
      <c r="U1474" s="72"/>
      <c r="V1474" s="72"/>
      <c r="W1474" s="72"/>
      <c r="X1474" s="73"/>
    </row>
    <row r="1475" spans="1:24" ht="14.4" x14ac:dyDescent="0.2">
      <c r="A1475" s="107" t="s">
        <v>719</v>
      </c>
      <c r="B1475" s="107" t="s">
        <v>720</v>
      </c>
      <c r="C1475" s="98" t="str">
        <f t="shared" si="45"/>
        <v>21375805 CENTRO COSTAR. PRODUCCIÓN CINEMATOGRÁFIC</v>
      </c>
      <c r="D1475" s="49" t="s">
        <v>686</v>
      </c>
      <c r="E1475" s="49" t="s">
        <v>650</v>
      </c>
      <c r="F1475" s="49" t="s">
        <v>651</v>
      </c>
      <c r="G1475" s="48">
        <v>77689500</v>
      </c>
      <c r="H1475" s="48">
        <v>75864000</v>
      </c>
      <c r="I1475" s="48">
        <v>75864000</v>
      </c>
      <c r="J1475" s="48">
        <v>0</v>
      </c>
      <c r="K1475" s="48">
        <v>0</v>
      </c>
      <c r="L1475" s="48">
        <v>0</v>
      </c>
      <c r="M1475" s="48">
        <v>75864000</v>
      </c>
      <c r="N1475" s="48">
        <v>75864000</v>
      </c>
      <c r="O1475" s="48">
        <v>0</v>
      </c>
      <c r="P1475" s="102">
        <f t="shared" si="46"/>
        <v>1</v>
      </c>
      <c r="Q1475" s="71"/>
      <c r="R1475" s="71"/>
      <c r="S1475" s="72"/>
      <c r="T1475" s="72"/>
      <c r="U1475" s="72"/>
      <c r="V1475" s="72"/>
      <c r="W1475" s="72"/>
      <c r="X1475" s="73"/>
    </row>
    <row r="1476" spans="1:24" ht="14.4" x14ac:dyDescent="0.2">
      <c r="A1476" s="107" t="s">
        <v>719</v>
      </c>
      <c r="B1476" s="107" t="s">
        <v>720</v>
      </c>
      <c r="C1476" s="98" t="str">
        <f t="shared" si="45"/>
        <v>21375805 CENTRO COSTAR. PRODUCCIÓN CINEMATOGRÁFIC</v>
      </c>
      <c r="D1476" s="49" t="s">
        <v>686</v>
      </c>
      <c r="E1476" s="49" t="s">
        <v>652</v>
      </c>
      <c r="F1476" s="49" t="s">
        <v>653</v>
      </c>
      <c r="G1476" s="48">
        <v>3453557</v>
      </c>
      <c r="H1476" s="48">
        <v>3362541.8</v>
      </c>
      <c r="I1476" s="48">
        <v>3362541.8</v>
      </c>
      <c r="J1476" s="48">
        <v>0</v>
      </c>
      <c r="K1476" s="48">
        <v>0</v>
      </c>
      <c r="L1476" s="48">
        <v>0</v>
      </c>
      <c r="M1476" s="48">
        <v>3362541.8</v>
      </c>
      <c r="N1476" s="48">
        <v>3362541.8</v>
      </c>
      <c r="O1476" s="48">
        <v>0</v>
      </c>
      <c r="P1476" s="102">
        <f t="shared" si="46"/>
        <v>1</v>
      </c>
      <c r="Q1476" s="71"/>
      <c r="R1476" s="71"/>
      <c r="S1476" s="72"/>
      <c r="T1476" s="72"/>
      <c r="U1476" s="72"/>
      <c r="V1476" s="72"/>
      <c r="W1476" s="72"/>
      <c r="X1476" s="73"/>
    </row>
    <row r="1477" spans="1:24" ht="14.4" x14ac:dyDescent="0.2">
      <c r="A1477" s="107" t="s">
        <v>719</v>
      </c>
      <c r="B1477" s="107" t="s">
        <v>720</v>
      </c>
      <c r="C1477" s="98" t="str">
        <f t="shared" si="45"/>
        <v>21375805 CENTRO COSTAR. PRODUCCIÓN CINEMATOGRÁFIC</v>
      </c>
      <c r="D1477" s="49" t="s">
        <v>690</v>
      </c>
      <c r="E1477" s="49" t="s">
        <v>336</v>
      </c>
      <c r="F1477" s="49" t="s">
        <v>337</v>
      </c>
      <c r="G1477" s="48">
        <v>200000000</v>
      </c>
      <c r="H1477" s="48">
        <v>192500000</v>
      </c>
      <c r="I1477" s="48">
        <v>162300000</v>
      </c>
      <c r="J1477" s="48">
        <v>0</v>
      </c>
      <c r="K1477" s="48">
        <v>0</v>
      </c>
      <c r="L1477" s="48">
        <v>0</v>
      </c>
      <c r="M1477" s="48">
        <v>96720</v>
      </c>
      <c r="N1477" s="48">
        <v>96720</v>
      </c>
      <c r="O1477" s="48">
        <v>192403280</v>
      </c>
      <c r="P1477" s="102">
        <f t="shared" si="46"/>
        <v>5.0244155844155847E-4</v>
      </c>
      <c r="Q1477" s="71"/>
      <c r="R1477" s="71"/>
      <c r="S1477" s="72"/>
      <c r="T1477" s="72"/>
      <c r="U1477" s="72"/>
      <c r="V1477" s="72"/>
      <c r="W1477" s="72"/>
      <c r="X1477" s="73"/>
    </row>
    <row r="1478" spans="1:24" ht="14.4" x14ac:dyDescent="0.2">
      <c r="A1478" s="107" t="s">
        <v>719</v>
      </c>
      <c r="B1478" s="107" t="s">
        <v>720</v>
      </c>
      <c r="C1478" s="98" t="str">
        <f t="shared" ref="C1478:C1541" si="47">+CONCATENATE(A1478," ",B1478)</f>
        <v>21375805 CENTRO COSTAR. PRODUCCIÓN CINEMATOGRÁFIC</v>
      </c>
      <c r="D1478" s="49" t="s">
        <v>690</v>
      </c>
      <c r="E1478" s="49" t="s">
        <v>338</v>
      </c>
      <c r="F1478" s="49" t="s">
        <v>339</v>
      </c>
      <c r="G1478" s="48">
        <v>8500000</v>
      </c>
      <c r="H1478" s="48">
        <v>8500000</v>
      </c>
      <c r="I1478" s="48">
        <v>8500000</v>
      </c>
      <c r="J1478" s="48">
        <v>0</v>
      </c>
      <c r="K1478" s="48">
        <v>0</v>
      </c>
      <c r="L1478" s="48">
        <v>0</v>
      </c>
      <c r="M1478" s="48">
        <v>96720</v>
      </c>
      <c r="N1478" s="48">
        <v>96720</v>
      </c>
      <c r="O1478" s="48">
        <v>8403280</v>
      </c>
      <c r="P1478" s="102">
        <f t="shared" ref="P1478:P1541" si="48">+IFERROR(M1478/H1478,0)</f>
        <v>1.1378823529411764E-2</v>
      </c>
      <c r="Q1478" s="71"/>
      <c r="R1478" s="71"/>
      <c r="S1478" s="72"/>
      <c r="T1478" s="72"/>
      <c r="U1478" s="72"/>
      <c r="V1478" s="72"/>
      <c r="W1478" s="72"/>
      <c r="X1478" s="73"/>
    </row>
    <row r="1479" spans="1:24" ht="14.4" x14ac:dyDescent="0.2">
      <c r="A1479" s="107" t="s">
        <v>719</v>
      </c>
      <c r="B1479" s="107" t="s">
        <v>720</v>
      </c>
      <c r="C1479" s="99" t="str">
        <f t="shared" si="47"/>
        <v>21375805 CENTRO COSTAR. PRODUCCIÓN CINEMATOGRÁFIC</v>
      </c>
      <c r="D1479" s="49" t="s">
        <v>690</v>
      </c>
      <c r="E1479" s="49" t="s">
        <v>350</v>
      </c>
      <c r="F1479" s="49" t="s">
        <v>351</v>
      </c>
      <c r="G1479" s="48">
        <v>100000</v>
      </c>
      <c r="H1479" s="48">
        <v>100000</v>
      </c>
      <c r="I1479" s="48">
        <v>100000</v>
      </c>
      <c r="J1479" s="48">
        <v>0</v>
      </c>
      <c r="K1479" s="48">
        <v>0</v>
      </c>
      <c r="L1479" s="48">
        <v>0</v>
      </c>
      <c r="M1479" s="48">
        <v>96720</v>
      </c>
      <c r="N1479" s="48">
        <v>96720</v>
      </c>
      <c r="O1479" s="48">
        <v>3280</v>
      </c>
      <c r="P1479" s="104">
        <f t="shared" si="48"/>
        <v>0.96719999999999995</v>
      </c>
      <c r="Q1479" s="71"/>
      <c r="R1479" s="71"/>
      <c r="S1479" s="72"/>
      <c r="T1479" s="72"/>
      <c r="U1479" s="72"/>
      <c r="V1479" s="72"/>
      <c r="W1479" s="72"/>
      <c r="X1479" s="73"/>
    </row>
    <row r="1480" spans="1:24" ht="14.4" x14ac:dyDescent="0.2">
      <c r="A1480" s="107" t="s">
        <v>719</v>
      </c>
      <c r="B1480" s="107" t="s">
        <v>720</v>
      </c>
      <c r="C1480" s="98" t="str">
        <f t="shared" si="47"/>
        <v>21375805 CENTRO COSTAR. PRODUCCIÓN CINEMATOGRÁFIC</v>
      </c>
      <c r="D1480" s="49" t="s">
        <v>690</v>
      </c>
      <c r="E1480" s="49" t="s">
        <v>354</v>
      </c>
      <c r="F1480" s="49" t="s">
        <v>355</v>
      </c>
      <c r="G1480" s="48">
        <v>8400000</v>
      </c>
      <c r="H1480" s="48">
        <v>8400000</v>
      </c>
      <c r="I1480" s="48">
        <v>8400000</v>
      </c>
      <c r="J1480" s="48">
        <v>0</v>
      </c>
      <c r="K1480" s="48">
        <v>0</v>
      </c>
      <c r="L1480" s="48">
        <v>0</v>
      </c>
      <c r="M1480" s="48">
        <v>0</v>
      </c>
      <c r="N1480" s="48">
        <v>0</v>
      </c>
      <c r="O1480" s="48">
        <v>8400000</v>
      </c>
      <c r="P1480" s="102">
        <f t="shared" si="48"/>
        <v>0</v>
      </c>
      <c r="Q1480" s="71"/>
      <c r="R1480" s="71"/>
      <c r="S1480" s="72"/>
      <c r="T1480" s="72"/>
      <c r="U1480" s="72"/>
      <c r="V1480" s="72"/>
      <c r="W1480" s="72"/>
      <c r="X1480" s="73"/>
    </row>
    <row r="1481" spans="1:24" ht="14.4" x14ac:dyDescent="0.2">
      <c r="A1481" s="107" t="s">
        <v>719</v>
      </c>
      <c r="B1481" s="107" t="s">
        <v>720</v>
      </c>
      <c r="C1481" s="98" t="str">
        <f t="shared" si="47"/>
        <v>21375805 CENTRO COSTAR. PRODUCCIÓN CINEMATOGRÁFIC</v>
      </c>
      <c r="D1481" s="49" t="s">
        <v>690</v>
      </c>
      <c r="E1481" s="49" t="s">
        <v>356</v>
      </c>
      <c r="F1481" s="49" t="s">
        <v>357</v>
      </c>
      <c r="G1481" s="48">
        <v>187300000</v>
      </c>
      <c r="H1481" s="48">
        <v>179800000</v>
      </c>
      <c r="I1481" s="48">
        <v>149600000</v>
      </c>
      <c r="J1481" s="48">
        <v>0</v>
      </c>
      <c r="K1481" s="48">
        <v>0</v>
      </c>
      <c r="L1481" s="48">
        <v>0</v>
      </c>
      <c r="M1481" s="48">
        <v>0</v>
      </c>
      <c r="N1481" s="48">
        <v>0</v>
      </c>
      <c r="O1481" s="48">
        <v>179800000</v>
      </c>
      <c r="P1481" s="102">
        <f t="shared" si="48"/>
        <v>0</v>
      </c>
      <c r="Q1481" s="71"/>
      <c r="R1481" s="71"/>
      <c r="S1481" s="72"/>
      <c r="T1481" s="72"/>
      <c r="U1481" s="72"/>
      <c r="V1481" s="72"/>
      <c r="W1481" s="72"/>
      <c r="X1481" s="73"/>
    </row>
    <row r="1482" spans="1:24" ht="14.4" x14ac:dyDescent="0.2">
      <c r="A1482" s="107" t="s">
        <v>719</v>
      </c>
      <c r="B1482" s="107" t="s">
        <v>720</v>
      </c>
      <c r="C1482" s="98" t="str">
        <f t="shared" si="47"/>
        <v>21375805 CENTRO COSTAR. PRODUCCIÓN CINEMATOGRÁFIC</v>
      </c>
      <c r="D1482" s="49" t="s">
        <v>690</v>
      </c>
      <c r="E1482" s="49" t="s">
        <v>362</v>
      </c>
      <c r="F1482" s="49" t="s">
        <v>363</v>
      </c>
      <c r="G1482" s="48">
        <v>187300000</v>
      </c>
      <c r="H1482" s="48">
        <v>179800000</v>
      </c>
      <c r="I1482" s="48">
        <v>149600000</v>
      </c>
      <c r="J1482" s="48">
        <v>0</v>
      </c>
      <c r="K1482" s="48">
        <v>0</v>
      </c>
      <c r="L1482" s="48">
        <v>0</v>
      </c>
      <c r="M1482" s="48">
        <v>0</v>
      </c>
      <c r="N1482" s="48">
        <v>0</v>
      </c>
      <c r="O1482" s="48">
        <v>179800000</v>
      </c>
      <c r="P1482" s="102">
        <f t="shared" si="48"/>
        <v>0</v>
      </c>
      <c r="Q1482" s="71"/>
      <c r="R1482" s="71"/>
      <c r="S1482" s="72"/>
      <c r="T1482" s="72"/>
      <c r="U1482" s="72"/>
      <c r="V1482" s="72"/>
      <c r="W1482" s="72"/>
      <c r="X1482" s="73"/>
    </row>
    <row r="1483" spans="1:24" ht="14.4" x14ac:dyDescent="0.2">
      <c r="A1483" s="107" t="s">
        <v>719</v>
      </c>
      <c r="B1483" s="107" t="s">
        <v>720</v>
      </c>
      <c r="C1483" s="98" t="str">
        <f t="shared" si="47"/>
        <v>21375805 CENTRO COSTAR. PRODUCCIÓN CINEMATOGRÁFIC</v>
      </c>
      <c r="D1483" s="49" t="s">
        <v>690</v>
      </c>
      <c r="E1483" s="49" t="s">
        <v>364</v>
      </c>
      <c r="F1483" s="49" t="s">
        <v>365</v>
      </c>
      <c r="G1483" s="48">
        <v>4200000</v>
      </c>
      <c r="H1483" s="48">
        <v>4200000</v>
      </c>
      <c r="I1483" s="48">
        <v>4200000</v>
      </c>
      <c r="J1483" s="48">
        <v>0</v>
      </c>
      <c r="K1483" s="48">
        <v>0</v>
      </c>
      <c r="L1483" s="48">
        <v>0</v>
      </c>
      <c r="M1483" s="48">
        <v>0</v>
      </c>
      <c r="N1483" s="48">
        <v>0</v>
      </c>
      <c r="O1483" s="48">
        <v>4200000</v>
      </c>
      <c r="P1483" s="102">
        <f t="shared" si="48"/>
        <v>0</v>
      </c>
      <c r="Q1483" s="71"/>
      <c r="R1483" s="71"/>
      <c r="S1483" s="72"/>
      <c r="T1483" s="72"/>
      <c r="U1483" s="72"/>
      <c r="V1483" s="72"/>
      <c r="W1483" s="72"/>
      <c r="X1483" s="73"/>
    </row>
    <row r="1484" spans="1:24" ht="14.4" x14ac:dyDescent="0.2">
      <c r="A1484" s="107" t="s">
        <v>719</v>
      </c>
      <c r="B1484" s="107" t="s">
        <v>720</v>
      </c>
      <c r="C1484" s="98" t="str">
        <f t="shared" si="47"/>
        <v>21375805 CENTRO COSTAR. PRODUCCIÓN CINEMATOGRÁFIC</v>
      </c>
      <c r="D1484" s="49" t="s">
        <v>690</v>
      </c>
      <c r="E1484" s="49" t="s">
        <v>368</v>
      </c>
      <c r="F1484" s="49" t="s">
        <v>369</v>
      </c>
      <c r="G1484" s="48">
        <v>4200000</v>
      </c>
      <c r="H1484" s="48">
        <v>4200000</v>
      </c>
      <c r="I1484" s="48">
        <v>4200000</v>
      </c>
      <c r="J1484" s="48">
        <v>0</v>
      </c>
      <c r="K1484" s="48">
        <v>0</v>
      </c>
      <c r="L1484" s="48">
        <v>0</v>
      </c>
      <c r="M1484" s="48">
        <v>0</v>
      </c>
      <c r="N1484" s="48">
        <v>0</v>
      </c>
      <c r="O1484" s="48">
        <v>4200000</v>
      </c>
      <c r="P1484" s="102">
        <f t="shared" si="48"/>
        <v>0</v>
      </c>
      <c r="Q1484" s="71"/>
      <c r="R1484" s="71"/>
      <c r="S1484" s="72"/>
      <c r="T1484" s="72"/>
      <c r="U1484" s="72"/>
      <c r="V1484" s="72"/>
      <c r="W1484" s="72"/>
      <c r="X1484" s="73"/>
    </row>
    <row r="1485" spans="1:24" ht="14.4" x14ac:dyDescent="0.2">
      <c r="A1485" s="66" t="s">
        <v>721</v>
      </c>
      <c r="B1485" s="66" t="s">
        <v>722</v>
      </c>
      <c r="C1485" s="98" t="str">
        <f t="shared" si="47"/>
        <v>21375806 CENTRO DE PRODUCCÓN ARTÍSTICA Y CULTURAL</v>
      </c>
      <c r="D1485" s="105" t="s">
        <v>686</v>
      </c>
      <c r="E1485" s="66" t="s">
        <v>687</v>
      </c>
      <c r="F1485" s="66" t="s">
        <v>687</v>
      </c>
      <c r="G1485" s="67">
        <v>1187584010</v>
      </c>
      <c r="H1485" s="67">
        <v>1179591886</v>
      </c>
      <c r="I1485" s="48">
        <v>836203620.66999996</v>
      </c>
      <c r="J1485" s="48">
        <v>196871998.25999999</v>
      </c>
      <c r="K1485" s="48">
        <v>125231608.51000001</v>
      </c>
      <c r="L1485" s="48">
        <v>238849</v>
      </c>
      <c r="M1485" s="67">
        <v>295588215.13</v>
      </c>
      <c r="N1485" s="67">
        <v>247945171.53999999</v>
      </c>
      <c r="O1485" s="67">
        <v>561661215.10000002</v>
      </c>
      <c r="P1485" s="103">
        <f t="shared" si="48"/>
        <v>0.25058515460999026</v>
      </c>
      <c r="Q1485" s="71"/>
      <c r="R1485" s="71"/>
      <c r="S1485" s="72"/>
      <c r="T1485" s="72"/>
      <c r="U1485" s="72"/>
      <c r="V1485" s="72"/>
      <c r="W1485" s="72"/>
      <c r="X1485" s="73"/>
    </row>
    <row r="1486" spans="1:24" ht="14.4" x14ac:dyDescent="0.2">
      <c r="A1486" s="107" t="s">
        <v>721</v>
      </c>
      <c r="B1486" s="107" t="s">
        <v>722</v>
      </c>
      <c r="C1486" s="98" t="str">
        <f t="shared" si="47"/>
        <v>21375806 CENTRO DE PRODUCCÓN ARTÍSTICA Y CULTURAL</v>
      </c>
      <c r="D1486" s="49" t="s">
        <v>686</v>
      </c>
      <c r="E1486" s="49" t="s">
        <v>10</v>
      </c>
      <c r="F1486" s="49" t="s">
        <v>11</v>
      </c>
      <c r="G1486" s="48">
        <v>299494751</v>
      </c>
      <c r="H1486" s="48">
        <v>299162627</v>
      </c>
      <c r="I1486" s="48">
        <v>269468635</v>
      </c>
      <c r="J1486" s="48">
        <v>0</v>
      </c>
      <c r="K1486" s="48">
        <v>12490800.199999999</v>
      </c>
      <c r="L1486" s="48">
        <v>0</v>
      </c>
      <c r="M1486" s="48">
        <v>132628232.58</v>
      </c>
      <c r="N1486" s="48">
        <v>132628232.58</v>
      </c>
      <c r="O1486" s="48">
        <v>154043594.22</v>
      </c>
      <c r="P1486" s="102">
        <f t="shared" si="48"/>
        <v>0.44333155484692277</v>
      </c>
      <c r="Q1486" s="71"/>
      <c r="R1486" s="71"/>
      <c r="S1486" s="72"/>
      <c r="T1486" s="72"/>
      <c r="U1486" s="72"/>
      <c r="V1486" s="72"/>
      <c r="W1486" s="72"/>
      <c r="X1486" s="73"/>
    </row>
    <row r="1487" spans="1:24" ht="14.4" x14ac:dyDescent="0.2">
      <c r="A1487" s="107" t="s">
        <v>721</v>
      </c>
      <c r="B1487" s="107" t="s">
        <v>722</v>
      </c>
      <c r="C1487" s="98" t="str">
        <f t="shared" si="47"/>
        <v>21375806 CENTRO DE PRODUCCÓN ARTÍSTICA Y CULTURAL</v>
      </c>
      <c r="D1487" s="49" t="s">
        <v>686</v>
      </c>
      <c r="E1487" s="49" t="s">
        <v>12</v>
      </c>
      <c r="F1487" s="49" t="s">
        <v>13</v>
      </c>
      <c r="G1487" s="48">
        <v>150835200</v>
      </c>
      <c r="H1487" s="48">
        <v>150835200</v>
      </c>
      <c r="I1487" s="48">
        <v>141123400</v>
      </c>
      <c r="J1487" s="48">
        <v>0</v>
      </c>
      <c r="K1487" s="48">
        <v>0</v>
      </c>
      <c r="L1487" s="48">
        <v>0</v>
      </c>
      <c r="M1487" s="48">
        <v>70600704.579999998</v>
      </c>
      <c r="N1487" s="48">
        <v>70600704.579999998</v>
      </c>
      <c r="O1487" s="48">
        <v>80234495.420000002</v>
      </c>
      <c r="P1487" s="102">
        <f t="shared" si="48"/>
        <v>0.46806517696134586</v>
      </c>
      <c r="Q1487" s="71"/>
      <c r="R1487" s="71"/>
      <c r="S1487" s="72"/>
      <c r="T1487" s="72"/>
      <c r="U1487" s="72"/>
      <c r="V1487" s="72"/>
      <c r="W1487" s="72"/>
      <c r="X1487" s="73"/>
    </row>
    <row r="1488" spans="1:24" ht="14.4" x14ac:dyDescent="0.2">
      <c r="A1488" s="107" t="s">
        <v>721</v>
      </c>
      <c r="B1488" s="107" t="s">
        <v>722</v>
      </c>
      <c r="C1488" s="98" t="str">
        <f t="shared" si="47"/>
        <v>21375806 CENTRO DE PRODUCCÓN ARTÍSTICA Y CULTURAL</v>
      </c>
      <c r="D1488" s="49" t="s">
        <v>686</v>
      </c>
      <c r="E1488" s="49" t="s">
        <v>14</v>
      </c>
      <c r="F1488" s="49" t="s">
        <v>15</v>
      </c>
      <c r="G1488" s="48">
        <v>149335200</v>
      </c>
      <c r="H1488" s="48">
        <v>149335200</v>
      </c>
      <c r="I1488" s="48">
        <v>141123400</v>
      </c>
      <c r="J1488" s="48">
        <v>0</v>
      </c>
      <c r="K1488" s="48">
        <v>0</v>
      </c>
      <c r="L1488" s="48">
        <v>0</v>
      </c>
      <c r="M1488" s="48">
        <v>70600704.579999998</v>
      </c>
      <c r="N1488" s="48">
        <v>70600704.579999998</v>
      </c>
      <c r="O1488" s="48">
        <v>78734495.420000002</v>
      </c>
      <c r="P1488" s="102">
        <f t="shared" si="48"/>
        <v>0.47276666572917836</v>
      </c>
      <c r="Q1488" s="71"/>
      <c r="R1488" s="71"/>
      <c r="S1488" s="72"/>
      <c r="T1488" s="72"/>
      <c r="U1488" s="72"/>
      <c r="V1488" s="72"/>
      <c r="W1488" s="72"/>
      <c r="X1488" s="73"/>
    </row>
    <row r="1489" spans="1:24" ht="14.4" x14ac:dyDescent="0.2">
      <c r="A1489" s="107" t="s">
        <v>721</v>
      </c>
      <c r="B1489" s="107" t="s">
        <v>722</v>
      </c>
      <c r="C1489" s="98" t="str">
        <f t="shared" si="47"/>
        <v>21375806 CENTRO DE PRODUCCÓN ARTÍSTICA Y CULTURAL</v>
      </c>
      <c r="D1489" s="49" t="s">
        <v>686</v>
      </c>
      <c r="E1489" s="49" t="s">
        <v>18</v>
      </c>
      <c r="F1489" s="49" t="s">
        <v>19</v>
      </c>
      <c r="G1489" s="48">
        <v>1500000</v>
      </c>
      <c r="H1489" s="48">
        <v>1500000</v>
      </c>
      <c r="I1489" s="48">
        <v>0</v>
      </c>
      <c r="J1489" s="48">
        <v>0</v>
      </c>
      <c r="K1489" s="48">
        <v>0</v>
      </c>
      <c r="L1489" s="48">
        <v>0</v>
      </c>
      <c r="M1489" s="48">
        <v>0</v>
      </c>
      <c r="N1489" s="48">
        <v>0</v>
      </c>
      <c r="O1489" s="48">
        <v>1500000</v>
      </c>
      <c r="P1489" s="102">
        <f t="shared" si="48"/>
        <v>0</v>
      </c>
      <c r="Q1489" s="71"/>
      <c r="R1489" s="71"/>
      <c r="S1489" s="72"/>
      <c r="T1489" s="72"/>
      <c r="U1489" s="72"/>
      <c r="V1489" s="72"/>
      <c r="W1489" s="72"/>
      <c r="X1489" s="73"/>
    </row>
    <row r="1490" spans="1:24" ht="14.4" x14ac:dyDescent="0.2">
      <c r="A1490" s="107" t="s">
        <v>721</v>
      </c>
      <c r="B1490" s="107" t="s">
        <v>722</v>
      </c>
      <c r="C1490" s="98" t="str">
        <f t="shared" si="47"/>
        <v>21375806 CENTRO DE PRODUCCÓN ARTÍSTICA Y CULTURAL</v>
      </c>
      <c r="D1490" s="49" t="s">
        <v>686</v>
      </c>
      <c r="E1490" s="49" t="s">
        <v>20</v>
      </c>
      <c r="F1490" s="49" t="s">
        <v>21</v>
      </c>
      <c r="G1490" s="48">
        <v>23000000</v>
      </c>
      <c r="H1490" s="48">
        <v>22667876</v>
      </c>
      <c r="I1490" s="48">
        <v>22667876</v>
      </c>
      <c r="J1490" s="48">
        <v>0</v>
      </c>
      <c r="K1490" s="48">
        <v>0</v>
      </c>
      <c r="L1490" s="48">
        <v>0</v>
      </c>
      <c r="M1490" s="48">
        <v>5100347.75</v>
      </c>
      <c r="N1490" s="48">
        <v>5100347.75</v>
      </c>
      <c r="O1490" s="48">
        <v>17567528.25</v>
      </c>
      <c r="P1490" s="102">
        <f t="shared" si="48"/>
        <v>0.22500333732194405</v>
      </c>
      <c r="Q1490" s="71"/>
      <c r="R1490" s="71"/>
      <c r="S1490" s="72"/>
      <c r="T1490" s="72"/>
      <c r="U1490" s="72"/>
      <c r="V1490" s="72"/>
      <c r="W1490" s="72"/>
      <c r="X1490" s="73"/>
    </row>
    <row r="1491" spans="1:24" ht="14.4" x14ac:dyDescent="0.2">
      <c r="A1491" s="107" t="s">
        <v>721</v>
      </c>
      <c r="B1491" s="107" t="s">
        <v>722</v>
      </c>
      <c r="C1491" s="98" t="str">
        <f t="shared" si="47"/>
        <v>21375806 CENTRO DE PRODUCCÓN ARTÍSTICA Y CULTURAL</v>
      </c>
      <c r="D1491" s="49" t="s">
        <v>686</v>
      </c>
      <c r="E1491" s="49" t="s">
        <v>22</v>
      </c>
      <c r="F1491" s="49" t="s">
        <v>23</v>
      </c>
      <c r="G1491" s="48">
        <v>23000000</v>
      </c>
      <c r="H1491" s="48">
        <v>22667876</v>
      </c>
      <c r="I1491" s="48">
        <v>22667876</v>
      </c>
      <c r="J1491" s="48">
        <v>0</v>
      </c>
      <c r="K1491" s="48">
        <v>0</v>
      </c>
      <c r="L1491" s="48">
        <v>0</v>
      </c>
      <c r="M1491" s="48">
        <v>5100347.75</v>
      </c>
      <c r="N1491" s="48">
        <v>5100347.75</v>
      </c>
      <c r="O1491" s="48">
        <v>17567528.25</v>
      </c>
      <c r="P1491" s="102">
        <f t="shared" si="48"/>
        <v>0.22500333732194405</v>
      </c>
      <c r="Q1491" s="71"/>
      <c r="R1491" s="71"/>
      <c r="S1491" s="72"/>
      <c r="T1491" s="72"/>
      <c r="U1491" s="72"/>
      <c r="V1491" s="72"/>
      <c r="W1491" s="72"/>
      <c r="X1491" s="73"/>
    </row>
    <row r="1492" spans="1:24" ht="14.4" x14ac:dyDescent="0.2">
      <c r="A1492" s="107" t="s">
        <v>721</v>
      </c>
      <c r="B1492" s="107" t="s">
        <v>722</v>
      </c>
      <c r="C1492" s="98" t="str">
        <f t="shared" si="47"/>
        <v>21375806 CENTRO DE PRODUCCÓN ARTÍSTICA Y CULTURAL</v>
      </c>
      <c r="D1492" s="49" t="s">
        <v>686</v>
      </c>
      <c r="E1492" s="49" t="s">
        <v>26</v>
      </c>
      <c r="F1492" s="49" t="s">
        <v>27</v>
      </c>
      <c r="G1492" s="48">
        <v>79661527</v>
      </c>
      <c r="H1492" s="48">
        <v>79661527</v>
      </c>
      <c r="I1492" s="48">
        <v>71100325</v>
      </c>
      <c r="J1492" s="48">
        <v>0</v>
      </c>
      <c r="K1492" s="48">
        <v>0</v>
      </c>
      <c r="L1492" s="48">
        <v>0</v>
      </c>
      <c r="M1492" s="48">
        <v>34868446.25</v>
      </c>
      <c r="N1492" s="48">
        <v>34868446.25</v>
      </c>
      <c r="O1492" s="48">
        <v>44793080.75</v>
      </c>
      <c r="P1492" s="102">
        <f t="shared" si="48"/>
        <v>0.43770748017421257</v>
      </c>
      <c r="Q1492" s="71"/>
      <c r="R1492" s="71"/>
      <c r="S1492" s="72"/>
      <c r="T1492" s="72"/>
      <c r="U1492" s="72"/>
      <c r="V1492" s="72"/>
      <c r="W1492" s="72"/>
      <c r="X1492" s="73"/>
    </row>
    <row r="1493" spans="1:24" ht="14.4" x14ac:dyDescent="0.2">
      <c r="A1493" s="107" t="s">
        <v>721</v>
      </c>
      <c r="B1493" s="107" t="s">
        <v>722</v>
      </c>
      <c r="C1493" s="98" t="str">
        <f t="shared" si="47"/>
        <v>21375806 CENTRO DE PRODUCCÓN ARTÍSTICA Y CULTURAL</v>
      </c>
      <c r="D1493" s="49" t="s">
        <v>686</v>
      </c>
      <c r="E1493" s="49" t="s">
        <v>28</v>
      </c>
      <c r="F1493" s="49" t="s">
        <v>29</v>
      </c>
      <c r="G1493" s="48">
        <v>19200000</v>
      </c>
      <c r="H1493" s="48">
        <v>19200000</v>
      </c>
      <c r="I1493" s="48">
        <v>14700000</v>
      </c>
      <c r="J1493" s="48">
        <v>0</v>
      </c>
      <c r="K1493" s="48">
        <v>0</v>
      </c>
      <c r="L1493" s="48">
        <v>0</v>
      </c>
      <c r="M1493" s="48">
        <v>7882196.2599999998</v>
      </c>
      <c r="N1493" s="48">
        <v>7882196.2599999998</v>
      </c>
      <c r="O1493" s="48">
        <v>11317803.74</v>
      </c>
      <c r="P1493" s="102">
        <f t="shared" si="48"/>
        <v>0.41053105520833333</v>
      </c>
      <c r="Q1493" s="71"/>
      <c r="R1493" s="71"/>
      <c r="S1493" s="72"/>
      <c r="T1493" s="72"/>
      <c r="U1493" s="72"/>
      <c r="V1493" s="72"/>
      <c r="W1493" s="72"/>
      <c r="X1493" s="73"/>
    </row>
    <row r="1494" spans="1:24" ht="14.4" x14ac:dyDescent="0.2">
      <c r="A1494" s="107" t="s">
        <v>721</v>
      </c>
      <c r="B1494" s="107" t="s">
        <v>722</v>
      </c>
      <c r="C1494" s="98" t="str">
        <f t="shared" si="47"/>
        <v>21375806 CENTRO DE PRODUCCÓN ARTÍSTICA Y CULTURAL</v>
      </c>
      <c r="D1494" s="49" t="s">
        <v>686</v>
      </c>
      <c r="E1494" s="49" t="s">
        <v>30</v>
      </c>
      <c r="F1494" s="49" t="s">
        <v>31</v>
      </c>
      <c r="G1494" s="48">
        <v>18153270</v>
      </c>
      <c r="H1494" s="48">
        <v>18153270</v>
      </c>
      <c r="I1494" s="48">
        <v>18153270</v>
      </c>
      <c r="J1494" s="48">
        <v>0</v>
      </c>
      <c r="K1494" s="48">
        <v>0</v>
      </c>
      <c r="L1494" s="48">
        <v>0</v>
      </c>
      <c r="M1494" s="48">
        <v>11294083.380000001</v>
      </c>
      <c r="N1494" s="48">
        <v>11294083.380000001</v>
      </c>
      <c r="O1494" s="48">
        <v>6859186.6200000001</v>
      </c>
      <c r="P1494" s="102">
        <f t="shared" si="48"/>
        <v>0.62215145701022467</v>
      </c>
      <c r="Q1494" s="71"/>
      <c r="R1494" s="71"/>
      <c r="S1494" s="72"/>
      <c r="T1494" s="72"/>
      <c r="U1494" s="72"/>
      <c r="V1494" s="72"/>
      <c r="W1494" s="72"/>
      <c r="X1494" s="73"/>
    </row>
    <row r="1495" spans="1:24" ht="14.4" x14ac:dyDescent="0.2">
      <c r="A1495" s="107" t="s">
        <v>721</v>
      </c>
      <c r="B1495" s="107" t="s">
        <v>722</v>
      </c>
      <c r="C1495" s="98" t="str">
        <f t="shared" si="47"/>
        <v>21375806 CENTRO DE PRODUCCÓN ARTÍSTICA Y CULTURAL</v>
      </c>
      <c r="D1495" s="49" t="s">
        <v>686</v>
      </c>
      <c r="E1495" s="49" t="s">
        <v>32</v>
      </c>
      <c r="F1495" s="49" t="s">
        <v>33</v>
      </c>
      <c r="G1495" s="48">
        <v>19648103</v>
      </c>
      <c r="H1495" s="48">
        <v>19648103</v>
      </c>
      <c r="I1495" s="48">
        <v>19236901</v>
      </c>
      <c r="J1495" s="48">
        <v>0</v>
      </c>
      <c r="K1495" s="48">
        <v>0</v>
      </c>
      <c r="L1495" s="48">
        <v>0</v>
      </c>
      <c r="M1495" s="48">
        <v>401559.45</v>
      </c>
      <c r="N1495" s="48">
        <v>401559.45</v>
      </c>
      <c r="O1495" s="48">
        <v>19246543.550000001</v>
      </c>
      <c r="P1495" s="102">
        <f t="shared" si="48"/>
        <v>2.0437568451264737E-2</v>
      </c>
      <c r="Q1495" s="71"/>
      <c r="R1495" s="71"/>
      <c r="S1495" s="72"/>
      <c r="T1495" s="72"/>
      <c r="U1495" s="72"/>
      <c r="V1495" s="72"/>
      <c r="W1495" s="72"/>
      <c r="X1495" s="73"/>
    </row>
    <row r="1496" spans="1:24" ht="14.4" x14ac:dyDescent="0.2">
      <c r="A1496" s="107" t="s">
        <v>721</v>
      </c>
      <c r="B1496" s="107" t="s">
        <v>722</v>
      </c>
      <c r="C1496" s="98" t="str">
        <f t="shared" si="47"/>
        <v>21375806 CENTRO DE PRODUCCÓN ARTÍSTICA Y CULTURAL</v>
      </c>
      <c r="D1496" s="49" t="s">
        <v>686</v>
      </c>
      <c r="E1496" s="49" t="s">
        <v>34</v>
      </c>
      <c r="F1496" s="49" t="s">
        <v>35</v>
      </c>
      <c r="G1496" s="48">
        <v>17160154</v>
      </c>
      <c r="H1496" s="48">
        <v>17160154</v>
      </c>
      <c r="I1496" s="48">
        <v>13510154</v>
      </c>
      <c r="J1496" s="48">
        <v>0</v>
      </c>
      <c r="K1496" s="48">
        <v>0</v>
      </c>
      <c r="L1496" s="48">
        <v>0</v>
      </c>
      <c r="M1496" s="48">
        <v>13491620.4</v>
      </c>
      <c r="N1496" s="48">
        <v>13491620.4</v>
      </c>
      <c r="O1496" s="48">
        <v>3668533.6</v>
      </c>
      <c r="P1496" s="102">
        <f t="shared" si="48"/>
        <v>0.78621790923321555</v>
      </c>
      <c r="Q1496" s="71"/>
      <c r="R1496" s="71"/>
      <c r="S1496" s="72"/>
      <c r="T1496" s="72"/>
      <c r="U1496" s="72"/>
      <c r="V1496" s="72"/>
      <c r="W1496" s="72"/>
      <c r="X1496" s="73"/>
    </row>
    <row r="1497" spans="1:24" ht="14.4" x14ac:dyDescent="0.2">
      <c r="A1497" s="107" t="s">
        <v>721</v>
      </c>
      <c r="B1497" s="107" t="s">
        <v>722</v>
      </c>
      <c r="C1497" s="98" t="str">
        <f t="shared" si="47"/>
        <v>21375806 CENTRO DE PRODUCCÓN ARTÍSTICA Y CULTURAL</v>
      </c>
      <c r="D1497" s="49" t="s">
        <v>686</v>
      </c>
      <c r="E1497" s="49" t="s">
        <v>36</v>
      </c>
      <c r="F1497" s="49" t="s">
        <v>37</v>
      </c>
      <c r="G1497" s="48">
        <v>5500000</v>
      </c>
      <c r="H1497" s="48">
        <v>5500000</v>
      </c>
      <c r="I1497" s="48">
        <v>5500000</v>
      </c>
      <c r="J1497" s="48">
        <v>0</v>
      </c>
      <c r="K1497" s="48">
        <v>0</v>
      </c>
      <c r="L1497" s="48">
        <v>0</v>
      </c>
      <c r="M1497" s="48">
        <v>1798986.76</v>
      </c>
      <c r="N1497" s="48">
        <v>1798986.76</v>
      </c>
      <c r="O1497" s="48">
        <v>3701013.24</v>
      </c>
      <c r="P1497" s="102">
        <f t="shared" si="48"/>
        <v>0.32708850181818183</v>
      </c>
      <c r="Q1497" s="71"/>
      <c r="R1497" s="71"/>
      <c r="S1497" s="72"/>
      <c r="T1497" s="72"/>
      <c r="U1497" s="72"/>
      <c r="V1497" s="72"/>
      <c r="W1497" s="72"/>
      <c r="X1497" s="73"/>
    </row>
    <row r="1498" spans="1:24" ht="14.4" x14ac:dyDescent="0.2">
      <c r="A1498" s="107" t="s">
        <v>721</v>
      </c>
      <c r="B1498" s="107" t="s">
        <v>722</v>
      </c>
      <c r="C1498" s="98" t="str">
        <f t="shared" si="47"/>
        <v>21375806 CENTRO DE PRODUCCÓN ARTÍSTICA Y CULTURAL</v>
      </c>
      <c r="D1498" s="49" t="s">
        <v>686</v>
      </c>
      <c r="E1498" s="49" t="s">
        <v>38</v>
      </c>
      <c r="F1498" s="49" t="s">
        <v>39</v>
      </c>
      <c r="G1498" s="48">
        <v>22800241</v>
      </c>
      <c r="H1498" s="48">
        <v>22800241</v>
      </c>
      <c r="I1498" s="48">
        <v>16718942</v>
      </c>
      <c r="J1498" s="48">
        <v>0</v>
      </c>
      <c r="K1498" s="48">
        <v>5784898</v>
      </c>
      <c r="L1498" s="48">
        <v>0</v>
      </c>
      <c r="M1498" s="48">
        <v>10934044</v>
      </c>
      <c r="N1498" s="48">
        <v>10934044</v>
      </c>
      <c r="O1498" s="48">
        <v>6081299</v>
      </c>
      <c r="P1498" s="102">
        <f t="shared" si="48"/>
        <v>0.47955826431834647</v>
      </c>
      <c r="Q1498" s="71"/>
      <c r="R1498" s="71"/>
      <c r="S1498" s="72"/>
      <c r="T1498" s="72"/>
      <c r="U1498" s="72"/>
      <c r="V1498" s="72"/>
      <c r="W1498" s="72"/>
      <c r="X1498" s="73"/>
    </row>
    <row r="1499" spans="1:24" ht="14.4" x14ac:dyDescent="0.2">
      <c r="A1499" s="107" t="s">
        <v>721</v>
      </c>
      <c r="B1499" s="107" t="s">
        <v>722</v>
      </c>
      <c r="C1499" s="98" t="str">
        <f t="shared" si="47"/>
        <v>21375806 CENTRO DE PRODUCCÓN ARTÍSTICA Y CULTURAL</v>
      </c>
      <c r="D1499" s="49" t="s">
        <v>686</v>
      </c>
      <c r="E1499" s="49" t="s">
        <v>58</v>
      </c>
      <c r="F1499" s="49" t="s">
        <v>41</v>
      </c>
      <c r="G1499" s="48">
        <v>21630998</v>
      </c>
      <c r="H1499" s="48">
        <v>21630998</v>
      </c>
      <c r="I1499" s="48">
        <v>15824381</v>
      </c>
      <c r="J1499" s="48">
        <v>0</v>
      </c>
      <c r="K1499" s="48">
        <v>5451051</v>
      </c>
      <c r="L1499" s="48">
        <v>0</v>
      </c>
      <c r="M1499" s="48">
        <v>10373330</v>
      </c>
      <c r="N1499" s="48">
        <v>10373330</v>
      </c>
      <c r="O1499" s="48">
        <v>5806617</v>
      </c>
      <c r="P1499" s="102">
        <f t="shared" si="48"/>
        <v>0.47955854833882378</v>
      </c>
      <c r="Q1499" s="71"/>
      <c r="R1499" s="71"/>
      <c r="S1499" s="72"/>
      <c r="T1499" s="72"/>
      <c r="U1499" s="72"/>
      <c r="V1499" s="72"/>
      <c r="W1499" s="72"/>
      <c r="X1499" s="73"/>
    </row>
    <row r="1500" spans="1:24" ht="14.4" x14ac:dyDescent="0.2">
      <c r="A1500" s="107" t="s">
        <v>721</v>
      </c>
      <c r="B1500" s="107" t="s">
        <v>722</v>
      </c>
      <c r="C1500" s="98" t="str">
        <f t="shared" si="47"/>
        <v>21375806 CENTRO DE PRODUCCÓN ARTÍSTICA Y CULTURAL</v>
      </c>
      <c r="D1500" s="49" t="s">
        <v>686</v>
      </c>
      <c r="E1500" s="49" t="s">
        <v>80</v>
      </c>
      <c r="F1500" s="49" t="s">
        <v>62</v>
      </c>
      <c r="G1500" s="48">
        <v>1169243</v>
      </c>
      <c r="H1500" s="48">
        <v>1169243</v>
      </c>
      <c r="I1500" s="48">
        <v>894561</v>
      </c>
      <c r="J1500" s="48">
        <v>0</v>
      </c>
      <c r="K1500" s="48">
        <v>333847</v>
      </c>
      <c r="L1500" s="48">
        <v>0</v>
      </c>
      <c r="M1500" s="48">
        <v>560714</v>
      </c>
      <c r="N1500" s="48">
        <v>560714</v>
      </c>
      <c r="O1500" s="48">
        <v>274682</v>
      </c>
      <c r="P1500" s="102">
        <f t="shared" si="48"/>
        <v>0.4795530099389092</v>
      </c>
      <c r="Q1500" s="71"/>
      <c r="R1500" s="71"/>
      <c r="S1500" s="72"/>
      <c r="T1500" s="72"/>
      <c r="U1500" s="72"/>
      <c r="V1500" s="72"/>
      <c r="W1500" s="72"/>
      <c r="X1500" s="73"/>
    </row>
    <row r="1501" spans="1:24" ht="14.4" x14ac:dyDescent="0.2">
      <c r="A1501" s="107" t="s">
        <v>721</v>
      </c>
      <c r="B1501" s="107" t="s">
        <v>722</v>
      </c>
      <c r="C1501" s="98" t="str">
        <f t="shared" si="47"/>
        <v>21375806 CENTRO DE PRODUCCÓN ARTÍSTICA Y CULTURAL</v>
      </c>
      <c r="D1501" s="49" t="s">
        <v>686</v>
      </c>
      <c r="E1501" s="49" t="s">
        <v>83</v>
      </c>
      <c r="F1501" s="49" t="s">
        <v>84</v>
      </c>
      <c r="G1501" s="48">
        <v>23197783</v>
      </c>
      <c r="H1501" s="48">
        <v>23197783</v>
      </c>
      <c r="I1501" s="48">
        <v>17858092</v>
      </c>
      <c r="J1501" s="48">
        <v>0</v>
      </c>
      <c r="K1501" s="48">
        <v>6705902.2000000002</v>
      </c>
      <c r="L1501" s="48">
        <v>0</v>
      </c>
      <c r="M1501" s="48">
        <v>11124690</v>
      </c>
      <c r="N1501" s="48">
        <v>11124690</v>
      </c>
      <c r="O1501" s="48">
        <v>5367190.8</v>
      </c>
      <c r="P1501" s="102">
        <f t="shared" si="48"/>
        <v>0.47955832675907006</v>
      </c>
      <c r="Q1501" s="71"/>
      <c r="R1501" s="71"/>
      <c r="S1501" s="72"/>
      <c r="T1501" s="72"/>
      <c r="U1501" s="72"/>
      <c r="V1501" s="72"/>
      <c r="W1501" s="72"/>
      <c r="X1501" s="73"/>
    </row>
    <row r="1502" spans="1:24" ht="14.4" x14ac:dyDescent="0.2">
      <c r="A1502" s="107" t="s">
        <v>721</v>
      </c>
      <c r="B1502" s="107" t="s">
        <v>722</v>
      </c>
      <c r="C1502" s="98" t="str">
        <f t="shared" si="47"/>
        <v>21375806 CENTRO DE PRODUCCÓN ARTÍSTICA Y CULTURAL</v>
      </c>
      <c r="D1502" s="49" t="s">
        <v>686</v>
      </c>
      <c r="E1502" s="49" t="s">
        <v>103</v>
      </c>
      <c r="F1502" s="49" t="s">
        <v>86</v>
      </c>
      <c r="G1502" s="48">
        <v>12674595</v>
      </c>
      <c r="H1502" s="48">
        <v>12674595</v>
      </c>
      <c r="I1502" s="48">
        <v>9657042</v>
      </c>
      <c r="J1502" s="48">
        <v>0</v>
      </c>
      <c r="K1502" s="48">
        <v>3578832</v>
      </c>
      <c r="L1502" s="48">
        <v>0</v>
      </c>
      <c r="M1502" s="48">
        <v>6078210</v>
      </c>
      <c r="N1502" s="48">
        <v>6078210</v>
      </c>
      <c r="O1502" s="48">
        <v>3017553</v>
      </c>
      <c r="P1502" s="102">
        <f t="shared" si="48"/>
        <v>0.47955851843786723</v>
      </c>
      <c r="Q1502" s="71"/>
      <c r="R1502" s="71"/>
      <c r="S1502" s="72"/>
      <c r="T1502" s="72"/>
      <c r="U1502" s="72"/>
      <c r="V1502" s="72"/>
      <c r="W1502" s="72"/>
      <c r="X1502" s="73"/>
    </row>
    <row r="1503" spans="1:24" ht="14.4" x14ac:dyDescent="0.2">
      <c r="A1503" s="107" t="s">
        <v>721</v>
      </c>
      <c r="B1503" s="107" t="s">
        <v>722</v>
      </c>
      <c r="C1503" s="98" t="str">
        <f t="shared" si="47"/>
        <v>21375806 CENTRO DE PRODUCCÓN ARTÍSTICA Y CULTURAL</v>
      </c>
      <c r="D1503" s="49" t="s">
        <v>686</v>
      </c>
      <c r="E1503" s="49" t="s">
        <v>124</v>
      </c>
      <c r="F1503" s="49" t="s">
        <v>107</v>
      </c>
      <c r="G1503" s="48">
        <v>7015459</v>
      </c>
      <c r="H1503" s="48">
        <v>7015459</v>
      </c>
      <c r="I1503" s="48">
        <v>5367367</v>
      </c>
      <c r="J1503" s="48">
        <v>0</v>
      </c>
      <c r="K1503" s="48">
        <v>2003039</v>
      </c>
      <c r="L1503" s="48">
        <v>0</v>
      </c>
      <c r="M1503" s="48">
        <v>3364328</v>
      </c>
      <c r="N1503" s="48">
        <v>3364328</v>
      </c>
      <c r="O1503" s="48">
        <v>1648092</v>
      </c>
      <c r="P1503" s="102">
        <f t="shared" si="48"/>
        <v>0.47955921344562058</v>
      </c>
      <c r="Q1503" s="71"/>
      <c r="R1503" s="71"/>
      <c r="S1503" s="72"/>
      <c r="T1503" s="72"/>
      <c r="U1503" s="72"/>
      <c r="V1503" s="72"/>
      <c r="W1503" s="72"/>
      <c r="X1503" s="73"/>
    </row>
    <row r="1504" spans="1:24" ht="14.4" x14ac:dyDescent="0.2">
      <c r="A1504" s="107" t="s">
        <v>721</v>
      </c>
      <c r="B1504" s="107" t="s">
        <v>722</v>
      </c>
      <c r="C1504" s="98" t="str">
        <f t="shared" si="47"/>
        <v>21375806 CENTRO DE PRODUCCÓN ARTÍSTICA Y CULTURAL</v>
      </c>
      <c r="D1504" s="49" t="s">
        <v>686</v>
      </c>
      <c r="E1504" s="49" t="s">
        <v>145</v>
      </c>
      <c r="F1504" s="49" t="s">
        <v>128</v>
      </c>
      <c r="G1504" s="48">
        <v>3507729</v>
      </c>
      <c r="H1504" s="48">
        <v>3507729</v>
      </c>
      <c r="I1504" s="48">
        <v>2833683</v>
      </c>
      <c r="J1504" s="48">
        <v>0</v>
      </c>
      <c r="K1504" s="48">
        <v>1124031.2</v>
      </c>
      <c r="L1504" s="48">
        <v>0</v>
      </c>
      <c r="M1504" s="48">
        <v>1682152</v>
      </c>
      <c r="N1504" s="48">
        <v>1682152</v>
      </c>
      <c r="O1504" s="48">
        <v>701545.8</v>
      </c>
      <c r="P1504" s="102">
        <f t="shared" si="48"/>
        <v>0.47955586078628082</v>
      </c>
      <c r="Q1504" s="71"/>
      <c r="R1504" s="71"/>
      <c r="S1504" s="72"/>
      <c r="T1504" s="72"/>
      <c r="U1504" s="72"/>
      <c r="V1504" s="72"/>
      <c r="W1504" s="72"/>
      <c r="X1504" s="73"/>
    </row>
    <row r="1505" spans="1:24" ht="14.4" x14ac:dyDescent="0.2">
      <c r="A1505" s="107" t="s">
        <v>721</v>
      </c>
      <c r="B1505" s="107" t="s">
        <v>722</v>
      </c>
      <c r="C1505" s="98" t="str">
        <f t="shared" si="47"/>
        <v>21375806 CENTRO DE PRODUCCÓN ARTÍSTICA Y CULTURAL</v>
      </c>
      <c r="D1505" s="49" t="s">
        <v>686</v>
      </c>
      <c r="E1505" s="49" t="s">
        <v>166</v>
      </c>
      <c r="F1505" s="49" t="s">
        <v>167</v>
      </c>
      <c r="G1505" s="48">
        <v>682015124</v>
      </c>
      <c r="H1505" s="48">
        <v>814355124</v>
      </c>
      <c r="I1505" s="48">
        <v>514329344.67000002</v>
      </c>
      <c r="J1505" s="48">
        <v>196871998.25999999</v>
      </c>
      <c r="K1505" s="48">
        <v>81390652.290000007</v>
      </c>
      <c r="L1505" s="48">
        <v>238849</v>
      </c>
      <c r="M1505" s="48">
        <v>148282453.41999999</v>
      </c>
      <c r="N1505" s="48">
        <v>100639409.83</v>
      </c>
      <c r="O1505" s="48">
        <v>387571171.02999997</v>
      </c>
      <c r="P1505" s="102">
        <f t="shared" si="48"/>
        <v>0.18208573759769206</v>
      </c>
      <c r="Q1505" s="71"/>
      <c r="R1505" s="71"/>
      <c r="S1505" s="72"/>
      <c r="T1505" s="72"/>
      <c r="U1505" s="72"/>
      <c r="V1505" s="72"/>
      <c r="W1505" s="72"/>
      <c r="X1505" s="73"/>
    </row>
    <row r="1506" spans="1:24" ht="14.4" x14ac:dyDescent="0.2">
      <c r="A1506" s="107" t="s">
        <v>721</v>
      </c>
      <c r="B1506" s="107" t="s">
        <v>722</v>
      </c>
      <c r="C1506" s="98" t="str">
        <f t="shared" si="47"/>
        <v>21375806 CENTRO DE PRODUCCÓN ARTÍSTICA Y CULTURAL</v>
      </c>
      <c r="D1506" s="49" t="s">
        <v>686</v>
      </c>
      <c r="E1506" s="49" t="s">
        <v>168</v>
      </c>
      <c r="F1506" s="49" t="s">
        <v>169</v>
      </c>
      <c r="G1506" s="48">
        <v>201253000</v>
      </c>
      <c r="H1506" s="48">
        <v>243895000</v>
      </c>
      <c r="I1506" s="48">
        <v>186673141</v>
      </c>
      <c r="J1506" s="48">
        <v>174114694.08000001</v>
      </c>
      <c r="K1506" s="48">
        <v>0</v>
      </c>
      <c r="L1506" s="48">
        <v>0</v>
      </c>
      <c r="M1506" s="48">
        <v>12557690</v>
      </c>
      <c r="N1506" s="48">
        <v>12557690</v>
      </c>
      <c r="O1506" s="48">
        <v>57222615.920000002</v>
      </c>
      <c r="P1506" s="102">
        <f t="shared" si="48"/>
        <v>5.1488099387031305E-2</v>
      </c>
      <c r="Q1506" s="71"/>
      <c r="R1506" s="71"/>
      <c r="S1506" s="72"/>
      <c r="T1506" s="72"/>
      <c r="U1506" s="72"/>
      <c r="V1506" s="72"/>
      <c r="W1506" s="72"/>
      <c r="X1506" s="73"/>
    </row>
    <row r="1507" spans="1:24" ht="14.4" x14ac:dyDescent="0.2">
      <c r="A1507" s="107" t="s">
        <v>721</v>
      </c>
      <c r="B1507" s="107" t="s">
        <v>722</v>
      </c>
      <c r="C1507" s="98" t="str">
        <f t="shared" si="47"/>
        <v>21375806 CENTRO DE PRODUCCÓN ARTÍSTICA Y CULTURAL</v>
      </c>
      <c r="D1507" s="49" t="s">
        <v>686</v>
      </c>
      <c r="E1507" s="49" t="s">
        <v>172</v>
      </c>
      <c r="F1507" s="49" t="s">
        <v>173</v>
      </c>
      <c r="G1507" s="48">
        <v>106858000</v>
      </c>
      <c r="H1507" s="48">
        <v>143000000</v>
      </c>
      <c r="I1507" s="48">
        <v>113737891</v>
      </c>
      <c r="J1507" s="48">
        <v>105700200.06</v>
      </c>
      <c r="K1507" s="48">
        <v>0</v>
      </c>
      <c r="L1507" s="48">
        <v>0</v>
      </c>
      <c r="M1507" s="48">
        <v>8037690</v>
      </c>
      <c r="N1507" s="48">
        <v>8037690</v>
      </c>
      <c r="O1507" s="48">
        <v>29262109.940000001</v>
      </c>
      <c r="P1507" s="102">
        <f t="shared" si="48"/>
        <v>5.6207622377622377E-2</v>
      </c>
      <c r="Q1507" s="71"/>
      <c r="R1507" s="71"/>
      <c r="S1507" s="72"/>
      <c r="T1507" s="72"/>
      <c r="U1507" s="72"/>
      <c r="V1507" s="72"/>
      <c r="W1507" s="72"/>
      <c r="X1507" s="73"/>
    </row>
    <row r="1508" spans="1:24" ht="14.4" x14ac:dyDescent="0.2">
      <c r="A1508" s="107" t="s">
        <v>721</v>
      </c>
      <c r="B1508" s="107" t="s">
        <v>722</v>
      </c>
      <c r="C1508" s="98" t="str">
        <f t="shared" si="47"/>
        <v>21375806 CENTRO DE PRODUCCÓN ARTÍSTICA Y CULTURAL</v>
      </c>
      <c r="D1508" s="49" t="s">
        <v>686</v>
      </c>
      <c r="E1508" s="49" t="s">
        <v>178</v>
      </c>
      <c r="F1508" s="49" t="s">
        <v>179</v>
      </c>
      <c r="G1508" s="48">
        <v>94395000</v>
      </c>
      <c r="H1508" s="48">
        <v>100895000</v>
      </c>
      <c r="I1508" s="48">
        <v>72935250</v>
      </c>
      <c r="J1508" s="48">
        <v>68414494.019999996</v>
      </c>
      <c r="K1508" s="48">
        <v>0</v>
      </c>
      <c r="L1508" s="48">
        <v>0</v>
      </c>
      <c r="M1508" s="48">
        <v>4520000</v>
      </c>
      <c r="N1508" s="48">
        <v>4520000</v>
      </c>
      <c r="O1508" s="48">
        <v>27960505.98</v>
      </c>
      <c r="P1508" s="102">
        <f t="shared" si="48"/>
        <v>4.4799048515783736E-2</v>
      </c>
      <c r="Q1508" s="71"/>
      <c r="R1508" s="71"/>
      <c r="S1508" s="72"/>
      <c r="T1508" s="72"/>
      <c r="U1508" s="72"/>
      <c r="V1508" s="72"/>
      <c r="W1508" s="72"/>
      <c r="X1508" s="73"/>
    </row>
    <row r="1509" spans="1:24" ht="14.4" x14ac:dyDescent="0.2">
      <c r="A1509" s="107" t="s">
        <v>721</v>
      </c>
      <c r="B1509" s="107" t="s">
        <v>722</v>
      </c>
      <c r="C1509" s="98" t="str">
        <f t="shared" si="47"/>
        <v>21375806 CENTRO DE PRODUCCÓN ARTÍSTICA Y CULTURAL</v>
      </c>
      <c r="D1509" s="49" t="s">
        <v>686</v>
      </c>
      <c r="E1509" s="49" t="s">
        <v>180</v>
      </c>
      <c r="F1509" s="49" t="s">
        <v>181</v>
      </c>
      <c r="G1509" s="48">
        <v>24386722</v>
      </c>
      <c r="H1509" s="48">
        <v>24386722</v>
      </c>
      <c r="I1509" s="48">
        <v>24311888.670000002</v>
      </c>
      <c r="J1509" s="48">
        <v>0</v>
      </c>
      <c r="K1509" s="48">
        <v>9347540.75</v>
      </c>
      <c r="L1509" s="48">
        <v>238849</v>
      </c>
      <c r="M1509" s="48">
        <v>12374477.140000001</v>
      </c>
      <c r="N1509" s="48">
        <v>12328869.42</v>
      </c>
      <c r="O1509" s="48">
        <v>2425855.11</v>
      </c>
      <c r="P1509" s="102">
        <f t="shared" si="48"/>
        <v>0.50742683415999901</v>
      </c>
      <c r="Q1509" s="71"/>
      <c r="R1509" s="71"/>
      <c r="S1509" s="72"/>
      <c r="T1509" s="72"/>
      <c r="U1509" s="72"/>
      <c r="V1509" s="72"/>
      <c r="W1509" s="72"/>
      <c r="X1509" s="73"/>
    </row>
    <row r="1510" spans="1:24" ht="14.4" x14ac:dyDescent="0.2">
      <c r="A1510" s="107" t="s">
        <v>721</v>
      </c>
      <c r="B1510" s="107" t="s">
        <v>722</v>
      </c>
      <c r="C1510" s="98" t="str">
        <f t="shared" si="47"/>
        <v>21375806 CENTRO DE PRODUCCÓN ARTÍSTICA Y CULTURAL</v>
      </c>
      <c r="D1510" s="49" t="s">
        <v>686</v>
      </c>
      <c r="E1510" s="49" t="s">
        <v>184</v>
      </c>
      <c r="F1510" s="49" t="s">
        <v>185</v>
      </c>
      <c r="G1510" s="48">
        <v>966000</v>
      </c>
      <c r="H1510" s="48">
        <v>966000</v>
      </c>
      <c r="I1510" s="48">
        <v>891166.67</v>
      </c>
      <c r="J1510" s="48">
        <v>0</v>
      </c>
      <c r="K1510" s="48">
        <v>231045</v>
      </c>
      <c r="L1510" s="48">
        <v>0</v>
      </c>
      <c r="M1510" s="48">
        <v>510455</v>
      </c>
      <c r="N1510" s="48">
        <v>510455</v>
      </c>
      <c r="O1510" s="48">
        <v>224500</v>
      </c>
      <c r="P1510" s="102">
        <f t="shared" si="48"/>
        <v>0.52842132505175987</v>
      </c>
      <c r="Q1510" s="71"/>
      <c r="R1510" s="71"/>
      <c r="S1510" s="72"/>
      <c r="T1510" s="72"/>
      <c r="U1510" s="72"/>
      <c r="V1510" s="72"/>
      <c r="W1510" s="72"/>
      <c r="X1510" s="73"/>
    </row>
    <row r="1511" spans="1:24" ht="14.4" x14ac:dyDescent="0.2">
      <c r="A1511" s="107" t="s">
        <v>721</v>
      </c>
      <c r="B1511" s="107" t="s">
        <v>722</v>
      </c>
      <c r="C1511" s="98" t="str">
        <f t="shared" si="47"/>
        <v>21375806 CENTRO DE PRODUCCÓN ARTÍSTICA Y CULTURAL</v>
      </c>
      <c r="D1511" s="49" t="s">
        <v>686</v>
      </c>
      <c r="E1511" s="49" t="s">
        <v>188</v>
      </c>
      <c r="F1511" s="49" t="s">
        <v>189</v>
      </c>
      <c r="G1511" s="48">
        <v>23420722</v>
      </c>
      <c r="H1511" s="48">
        <v>23420722</v>
      </c>
      <c r="I1511" s="48">
        <v>23420722</v>
      </c>
      <c r="J1511" s="48">
        <v>0</v>
      </c>
      <c r="K1511" s="48">
        <v>9116495.75</v>
      </c>
      <c r="L1511" s="48">
        <v>238849</v>
      </c>
      <c r="M1511" s="48">
        <v>11864022.140000001</v>
      </c>
      <c r="N1511" s="48">
        <v>11818414.42</v>
      </c>
      <c r="O1511" s="48">
        <v>2201355.11</v>
      </c>
      <c r="P1511" s="102">
        <f t="shared" si="48"/>
        <v>0.50656090533844345</v>
      </c>
      <c r="Q1511" s="71"/>
      <c r="R1511" s="71"/>
      <c r="S1511" s="72"/>
      <c r="T1511" s="72"/>
      <c r="U1511" s="72"/>
      <c r="V1511" s="72"/>
      <c r="W1511" s="72"/>
      <c r="X1511" s="73"/>
    </row>
    <row r="1512" spans="1:24" ht="14.4" x14ac:dyDescent="0.2">
      <c r="A1512" s="107" t="s">
        <v>721</v>
      </c>
      <c r="B1512" s="107" t="s">
        <v>722</v>
      </c>
      <c r="C1512" s="98" t="str">
        <f t="shared" si="47"/>
        <v>21375806 CENTRO DE PRODUCCÓN ARTÍSTICA Y CULTURAL</v>
      </c>
      <c r="D1512" s="49" t="s">
        <v>686</v>
      </c>
      <c r="E1512" s="49" t="s">
        <v>192</v>
      </c>
      <c r="F1512" s="49" t="s">
        <v>193</v>
      </c>
      <c r="G1512" s="48">
        <v>34446589</v>
      </c>
      <c r="H1512" s="48">
        <v>11159259</v>
      </c>
      <c r="I1512" s="48">
        <v>9797611.7599999998</v>
      </c>
      <c r="J1512" s="48">
        <v>5437458.2999999998</v>
      </c>
      <c r="K1512" s="48">
        <v>1503970.84</v>
      </c>
      <c r="L1512" s="48">
        <v>0</v>
      </c>
      <c r="M1512" s="48">
        <v>1135876</v>
      </c>
      <c r="N1512" s="48">
        <v>1135876</v>
      </c>
      <c r="O1512" s="48">
        <v>3081953.86</v>
      </c>
      <c r="P1512" s="102">
        <f t="shared" si="48"/>
        <v>0.1017877620727326</v>
      </c>
      <c r="Q1512" s="71"/>
      <c r="R1512" s="71"/>
      <c r="S1512" s="72"/>
      <c r="T1512" s="72"/>
      <c r="U1512" s="72"/>
      <c r="V1512" s="72"/>
      <c r="W1512" s="72"/>
      <c r="X1512" s="73"/>
    </row>
    <row r="1513" spans="1:24" ht="14.4" x14ac:dyDescent="0.2">
      <c r="A1513" s="107" t="s">
        <v>721</v>
      </c>
      <c r="B1513" s="107" t="s">
        <v>722</v>
      </c>
      <c r="C1513" s="98" t="str">
        <f t="shared" si="47"/>
        <v>21375806 CENTRO DE PRODUCCÓN ARTÍSTICA Y CULTURAL</v>
      </c>
      <c r="D1513" s="49" t="s">
        <v>686</v>
      </c>
      <c r="E1513" s="49" t="s">
        <v>194</v>
      </c>
      <c r="F1513" s="49" t="s">
        <v>195</v>
      </c>
      <c r="G1513" s="48">
        <v>1000000</v>
      </c>
      <c r="H1513" s="48">
        <v>262670</v>
      </c>
      <c r="I1513" s="48">
        <v>262670</v>
      </c>
      <c r="J1513" s="48">
        <v>0</v>
      </c>
      <c r="K1513" s="48">
        <v>0</v>
      </c>
      <c r="L1513" s="48">
        <v>0</v>
      </c>
      <c r="M1513" s="48">
        <v>0</v>
      </c>
      <c r="N1513" s="48">
        <v>0</v>
      </c>
      <c r="O1513" s="48">
        <v>262670</v>
      </c>
      <c r="P1513" s="102">
        <f t="shared" si="48"/>
        <v>0</v>
      </c>
      <c r="Q1513" s="71"/>
      <c r="R1513" s="71"/>
      <c r="S1513" s="72"/>
      <c r="T1513" s="72"/>
      <c r="U1513" s="72"/>
      <c r="V1513" s="72"/>
      <c r="W1513" s="72"/>
      <c r="X1513" s="73"/>
    </row>
    <row r="1514" spans="1:24" ht="14.4" x14ac:dyDescent="0.2">
      <c r="A1514" s="107" t="s">
        <v>721</v>
      </c>
      <c r="B1514" s="107" t="s">
        <v>722</v>
      </c>
      <c r="C1514" s="98" t="str">
        <f t="shared" si="47"/>
        <v>21375806 CENTRO DE PRODUCCÓN ARTÍSTICA Y CULTURAL</v>
      </c>
      <c r="D1514" s="49" t="s">
        <v>686</v>
      </c>
      <c r="E1514" s="49" t="s">
        <v>196</v>
      </c>
      <c r="F1514" s="49" t="s">
        <v>197</v>
      </c>
      <c r="G1514" s="48">
        <v>28000000</v>
      </c>
      <c r="H1514" s="48">
        <v>5450000</v>
      </c>
      <c r="I1514" s="48">
        <v>5450000</v>
      </c>
      <c r="J1514" s="48">
        <v>5437458.2999999998</v>
      </c>
      <c r="K1514" s="48">
        <v>0</v>
      </c>
      <c r="L1514" s="48">
        <v>0</v>
      </c>
      <c r="M1514" s="48">
        <v>0</v>
      </c>
      <c r="N1514" s="48">
        <v>0</v>
      </c>
      <c r="O1514" s="48">
        <v>12541.7</v>
      </c>
      <c r="P1514" s="102">
        <f t="shared" si="48"/>
        <v>0</v>
      </c>
      <c r="Q1514" s="71"/>
      <c r="R1514" s="71"/>
      <c r="S1514" s="72"/>
      <c r="T1514" s="72"/>
      <c r="U1514" s="72"/>
      <c r="V1514" s="72"/>
      <c r="W1514" s="72"/>
      <c r="X1514" s="73"/>
    </row>
    <row r="1515" spans="1:24" ht="14.4" x14ac:dyDescent="0.2">
      <c r="A1515" s="107" t="s">
        <v>721</v>
      </c>
      <c r="B1515" s="107" t="s">
        <v>722</v>
      </c>
      <c r="C1515" s="98" t="str">
        <f t="shared" si="47"/>
        <v>21375806 CENTRO DE PRODUCCÓN ARTÍSTICA Y CULTURAL</v>
      </c>
      <c r="D1515" s="49" t="s">
        <v>686</v>
      </c>
      <c r="E1515" s="49" t="s">
        <v>198</v>
      </c>
      <c r="F1515" s="49" t="s">
        <v>199</v>
      </c>
      <c r="G1515" s="48">
        <v>5245000</v>
      </c>
      <c r="H1515" s="48">
        <v>5245000</v>
      </c>
      <c r="I1515" s="48">
        <v>3933750</v>
      </c>
      <c r="J1515" s="48">
        <v>0</v>
      </c>
      <c r="K1515" s="48">
        <v>1483464</v>
      </c>
      <c r="L1515" s="48">
        <v>0</v>
      </c>
      <c r="M1515" s="48">
        <v>1135876</v>
      </c>
      <c r="N1515" s="48">
        <v>1135876</v>
      </c>
      <c r="O1515" s="48">
        <v>2625660</v>
      </c>
      <c r="P1515" s="102">
        <f t="shared" si="48"/>
        <v>0.21656358436606291</v>
      </c>
      <c r="Q1515" s="71"/>
      <c r="R1515" s="71"/>
      <c r="S1515" s="72"/>
      <c r="T1515" s="72"/>
      <c r="U1515" s="72"/>
      <c r="V1515" s="72"/>
      <c r="W1515" s="72"/>
      <c r="X1515" s="73"/>
    </row>
    <row r="1516" spans="1:24" ht="14.4" x14ac:dyDescent="0.2">
      <c r="A1516" s="107" t="s">
        <v>721</v>
      </c>
      <c r="B1516" s="107" t="s">
        <v>722</v>
      </c>
      <c r="C1516" s="98" t="str">
        <f t="shared" si="47"/>
        <v>21375806 CENTRO DE PRODUCCÓN ARTÍSTICA Y CULTURAL</v>
      </c>
      <c r="D1516" s="49" t="s">
        <v>686</v>
      </c>
      <c r="E1516" s="49" t="s">
        <v>206</v>
      </c>
      <c r="F1516" s="49" t="s">
        <v>207</v>
      </c>
      <c r="G1516" s="48">
        <v>201589</v>
      </c>
      <c r="H1516" s="48">
        <v>201589</v>
      </c>
      <c r="I1516" s="48">
        <v>151191.76</v>
      </c>
      <c r="J1516" s="48">
        <v>0</v>
      </c>
      <c r="K1516" s="48">
        <v>20506.84</v>
      </c>
      <c r="L1516" s="48">
        <v>0</v>
      </c>
      <c r="M1516" s="48">
        <v>0</v>
      </c>
      <c r="N1516" s="48">
        <v>0</v>
      </c>
      <c r="O1516" s="48">
        <v>181082.16</v>
      </c>
      <c r="P1516" s="102">
        <f t="shared" si="48"/>
        <v>0</v>
      </c>
      <c r="Q1516" s="71"/>
      <c r="R1516" s="71"/>
      <c r="S1516" s="72"/>
      <c r="T1516" s="72"/>
      <c r="U1516" s="72"/>
      <c r="V1516" s="72"/>
      <c r="W1516" s="72"/>
      <c r="X1516" s="73"/>
    </row>
    <row r="1517" spans="1:24" ht="14.4" x14ac:dyDescent="0.2">
      <c r="A1517" s="107" t="s">
        <v>721</v>
      </c>
      <c r="B1517" s="107" t="s">
        <v>722</v>
      </c>
      <c r="C1517" s="98" t="str">
        <f t="shared" si="47"/>
        <v>21375806 CENTRO DE PRODUCCÓN ARTÍSTICA Y CULTURAL</v>
      </c>
      <c r="D1517" s="49" t="s">
        <v>686</v>
      </c>
      <c r="E1517" s="49" t="s">
        <v>208</v>
      </c>
      <c r="F1517" s="49" t="s">
        <v>209</v>
      </c>
      <c r="G1517" s="48">
        <v>348215143</v>
      </c>
      <c r="H1517" s="48">
        <v>440224143</v>
      </c>
      <c r="I1517" s="48">
        <v>238892675.72999999</v>
      </c>
      <c r="J1517" s="48">
        <v>17319845.879999999</v>
      </c>
      <c r="K1517" s="48">
        <v>58356213.590000004</v>
      </c>
      <c r="L1517" s="48">
        <v>0</v>
      </c>
      <c r="M1517" s="48">
        <v>112669521.66</v>
      </c>
      <c r="N1517" s="48">
        <v>65157483.280000001</v>
      </c>
      <c r="O1517" s="48">
        <v>251878561.87</v>
      </c>
      <c r="P1517" s="102">
        <f t="shared" si="48"/>
        <v>0.25593671644673971</v>
      </c>
      <c r="Q1517" s="71"/>
      <c r="R1517" s="71"/>
      <c r="S1517" s="72"/>
      <c r="T1517" s="72"/>
      <c r="U1517" s="72"/>
      <c r="V1517" s="72"/>
      <c r="W1517" s="72"/>
      <c r="X1517" s="73"/>
    </row>
    <row r="1518" spans="1:24" ht="14.4" x14ac:dyDescent="0.2">
      <c r="A1518" s="107" t="s">
        <v>721</v>
      </c>
      <c r="B1518" s="107" t="s">
        <v>722</v>
      </c>
      <c r="C1518" s="98" t="str">
        <f t="shared" si="47"/>
        <v>21375806 CENTRO DE PRODUCCÓN ARTÍSTICA Y CULTURAL</v>
      </c>
      <c r="D1518" s="49" t="s">
        <v>686</v>
      </c>
      <c r="E1518" s="49" t="s">
        <v>216</v>
      </c>
      <c r="F1518" s="49" t="s">
        <v>217</v>
      </c>
      <c r="G1518" s="48">
        <v>30000000</v>
      </c>
      <c r="H1518" s="48">
        <v>30000000</v>
      </c>
      <c r="I1518" s="48">
        <v>5894735.5</v>
      </c>
      <c r="J1518" s="48">
        <v>0</v>
      </c>
      <c r="K1518" s="48">
        <v>0</v>
      </c>
      <c r="L1518" s="48">
        <v>0</v>
      </c>
      <c r="M1518" s="48">
        <v>0</v>
      </c>
      <c r="N1518" s="48">
        <v>0</v>
      </c>
      <c r="O1518" s="48">
        <v>30000000</v>
      </c>
      <c r="P1518" s="102">
        <f t="shared" si="48"/>
        <v>0</v>
      </c>
      <c r="Q1518" s="71"/>
      <c r="R1518" s="71"/>
      <c r="S1518" s="72"/>
      <c r="T1518" s="72"/>
      <c r="U1518" s="72"/>
      <c r="V1518" s="72"/>
      <c r="W1518" s="72"/>
      <c r="X1518" s="73"/>
    </row>
    <row r="1519" spans="1:24" ht="14.4" x14ac:dyDescent="0.2">
      <c r="A1519" s="107" t="s">
        <v>721</v>
      </c>
      <c r="B1519" s="107" t="s">
        <v>722</v>
      </c>
      <c r="C1519" s="98" t="str">
        <f t="shared" si="47"/>
        <v>21375806 CENTRO DE PRODUCCÓN ARTÍSTICA Y CULTURAL</v>
      </c>
      <c r="D1519" s="49" t="s">
        <v>686</v>
      </c>
      <c r="E1519" s="49" t="s">
        <v>218</v>
      </c>
      <c r="F1519" s="49" t="s">
        <v>219</v>
      </c>
      <c r="G1519" s="48">
        <v>26421058</v>
      </c>
      <c r="H1519" s="48">
        <v>26421058</v>
      </c>
      <c r="I1519" s="48">
        <v>24282058</v>
      </c>
      <c r="J1519" s="48">
        <v>0</v>
      </c>
      <c r="K1519" s="48">
        <v>8703832.7899999991</v>
      </c>
      <c r="L1519" s="48">
        <v>0</v>
      </c>
      <c r="M1519" s="48">
        <v>13982899.4</v>
      </c>
      <c r="N1519" s="48">
        <v>13982899.4</v>
      </c>
      <c r="O1519" s="48">
        <v>3734325.81</v>
      </c>
      <c r="P1519" s="102">
        <f t="shared" si="48"/>
        <v>0.52923313668968142</v>
      </c>
      <c r="Q1519" s="71"/>
      <c r="R1519" s="71"/>
      <c r="S1519" s="72"/>
      <c r="T1519" s="72"/>
      <c r="U1519" s="72"/>
      <c r="V1519" s="72"/>
      <c r="W1519" s="72"/>
      <c r="X1519" s="73"/>
    </row>
    <row r="1520" spans="1:24" ht="14.4" x14ac:dyDescent="0.2">
      <c r="A1520" s="107" t="s">
        <v>721</v>
      </c>
      <c r="B1520" s="107" t="s">
        <v>722</v>
      </c>
      <c r="C1520" s="98" t="str">
        <f t="shared" si="47"/>
        <v>21375806 CENTRO DE PRODUCCÓN ARTÍSTICA Y CULTURAL</v>
      </c>
      <c r="D1520" s="49" t="s">
        <v>686</v>
      </c>
      <c r="E1520" s="49" t="s">
        <v>220</v>
      </c>
      <c r="F1520" s="49" t="s">
        <v>221</v>
      </c>
      <c r="G1520" s="48">
        <v>48849085</v>
      </c>
      <c r="H1520" s="48">
        <v>43500085</v>
      </c>
      <c r="I1520" s="48">
        <v>33962313.729999997</v>
      </c>
      <c r="J1520" s="48">
        <v>17319845.879999999</v>
      </c>
      <c r="K1520" s="48">
        <v>0</v>
      </c>
      <c r="L1520" s="48">
        <v>0</v>
      </c>
      <c r="M1520" s="48">
        <v>2994500</v>
      </c>
      <c r="N1520" s="48">
        <v>2994500</v>
      </c>
      <c r="O1520" s="48">
        <v>23185739.120000001</v>
      </c>
      <c r="P1520" s="102">
        <f t="shared" si="48"/>
        <v>6.8838945946887234E-2</v>
      </c>
      <c r="Q1520" s="71"/>
      <c r="R1520" s="71"/>
      <c r="S1520" s="72"/>
      <c r="T1520" s="72"/>
      <c r="U1520" s="72"/>
      <c r="V1520" s="72"/>
      <c r="W1520" s="72"/>
      <c r="X1520" s="73"/>
    </row>
    <row r="1521" spans="1:24" ht="14.4" x14ac:dyDescent="0.2">
      <c r="A1521" s="107" t="s">
        <v>721</v>
      </c>
      <c r="B1521" s="107" t="s">
        <v>722</v>
      </c>
      <c r="C1521" s="98" t="str">
        <f t="shared" si="47"/>
        <v>21375806 CENTRO DE PRODUCCÓN ARTÍSTICA Y CULTURAL</v>
      </c>
      <c r="D1521" s="49" t="s">
        <v>686</v>
      </c>
      <c r="E1521" s="49" t="s">
        <v>222</v>
      </c>
      <c r="F1521" s="49" t="s">
        <v>223</v>
      </c>
      <c r="G1521" s="48">
        <v>242945000</v>
      </c>
      <c r="H1521" s="48">
        <v>340303000</v>
      </c>
      <c r="I1521" s="48">
        <v>174753568.5</v>
      </c>
      <c r="J1521" s="48">
        <v>0</v>
      </c>
      <c r="K1521" s="48">
        <v>49652380.799999997</v>
      </c>
      <c r="L1521" s="48">
        <v>0</v>
      </c>
      <c r="M1521" s="48">
        <v>95692122.260000005</v>
      </c>
      <c r="N1521" s="48">
        <v>48180083.880000003</v>
      </c>
      <c r="O1521" s="48">
        <v>194958496.94</v>
      </c>
      <c r="P1521" s="102">
        <f t="shared" si="48"/>
        <v>0.28119682242001981</v>
      </c>
      <c r="Q1521" s="71"/>
      <c r="R1521" s="71"/>
      <c r="S1521" s="72"/>
      <c r="T1521" s="72"/>
      <c r="U1521" s="72"/>
      <c r="V1521" s="72"/>
      <c r="W1521" s="72"/>
      <c r="X1521" s="73"/>
    </row>
    <row r="1522" spans="1:24" ht="14.4" x14ac:dyDescent="0.2">
      <c r="A1522" s="107" t="s">
        <v>721</v>
      </c>
      <c r="B1522" s="107" t="s">
        <v>722</v>
      </c>
      <c r="C1522" s="98" t="str">
        <f t="shared" si="47"/>
        <v>21375806 CENTRO DE PRODUCCÓN ARTÍSTICA Y CULTURAL</v>
      </c>
      <c r="D1522" s="49" t="s">
        <v>686</v>
      </c>
      <c r="E1522" s="49" t="s">
        <v>224</v>
      </c>
      <c r="F1522" s="49" t="s">
        <v>225</v>
      </c>
      <c r="G1522" s="48">
        <v>30750000</v>
      </c>
      <c r="H1522" s="48">
        <v>52300000</v>
      </c>
      <c r="I1522" s="48">
        <v>35187500</v>
      </c>
      <c r="J1522" s="48">
        <v>0</v>
      </c>
      <c r="K1522" s="48">
        <v>8645660.9900000002</v>
      </c>
      <c r="L1522" s="48">
        <v>0</v>
      </c>
      <c r="M1522" s="48">
        <v>6520528.6799999997</v>
      </c>
      <c r="N1522" s="48">
        <v>6520528.6799999997</v>
      </c>
      <c r="O1522" s="48">
        <v>37133810.329999998</v>
      </c>
      <c r="P1522" s="102">
        <f t="shared" si="48"/>
        <v>0.12467550057361376</v>
      </c>
      <c r="Q1522" s="71"/>
      <c r="R1522" s="71"/>
      <c r="S1522" s="72"/>
      <c r="T1522" s="72"/>
      <c r="U1522" s="72"/>
      <c r="V1522" s="72"/>
      <c r="W1522" s="72"/>
      <c r="X1522" s="73"/>
    </row>
    <row r="1523" spans="1:24" ht="14.4" x14ac:dyDescent="0.2">
      <c r="A1523" s="107" t="s">
        <v>721</v>
      </c>
      <c r="B1523" s="107" t="s">
        <v>722</v>
      </c>
      <c r="C1523" s="98" t="str">
        <f t="shared" si="47"/>
        <v>21375806 CENTRO DE PRODUCCÓN ARTÍSTICA Y CULTURAL</v>
      </c>
      <c r="D1523" s="49" t="s">
        <v>686</v>
      </c>
      <c r="E1523" s="49" t="s">
        <v>226</v>
      </c>
      <c r="F1523" s="49" t="s">
        <v>227</v>
      </c>
      <c r="G1523" s="48">
        <v>300000</v>
      </c>
      <c r="H1523" s="48">
        <v>19800000</v>
      </c>
      <c r="I1523" s="48">
        <v>10075000</v>
      </c>
      <c r="J1523" s="48">
        <v>0</v>
      </c>
      <c r="K1523" s="48">
        <v>5959.12</v>
      </c>
      <c r="L1523" s="48">
        <v>0</v>
      </c>
      <c r="M1523" s="48">
        <v>148040.88</v>
      </c>
      <c r="N1523" s="48">
        <v>148040.88</v>
      </c>
      <c r="O1523" s="48">
        <v>19646000</v>
      </c>
      <c r="P1523" s="102">
        <f t="shared" si="48"/>
        <v>7.4768121212121213E-3</v>
      </c>
      <c r="Q1523" s="71"/>
      <c r="R1523" s="71"/>
      <c r="S1523" s="72"/>
      <c r="T1523" s="72"/>
      <c r="U1523" s="72"/>
      <c r="V1523" s="72"/>
      <c r="W1523" s="72"/>
      <c r="X1523" s="73"/>
    </row>
    <row r="1524" spans="1:24" ht="14.4" x14ac:dyDescent="0.2">
      <c r="A1524" s="107" t="s">
        <v>721</v>
      </c>
      <c r="B1524" s="107" t="s">
        <v>722</v>
      </c>
      <c r="C1524" s="98" t="str">
        <f t="shared" si="47"/>
        <v>21375806 CENTRO DE PRODUCCÓN ARTÍSTICA Y CULTURAL</v>
      </c>
      <c r="D1524" s="49" t="s">
        <v>686</v>
      </c>
      <c r="E1524" s="49" t="s">
        <v>228</v>
      </c>
      <c r="F1524" s="49" t="s">
        <v>229</v>
      </c>
      <c r="G1524" s="48">
        <v>20450000</v>
      </c>
      <c r="H1524" s="48">
        <v>22500000</v>
      </c>
      <c r="I1524" s="48">
        <v>16362500</v>
      </c>
      <c r="J1524" s="48">
        <v>0</v>
      </c>
      <c r="K1524" s="48">
        <v>6904815.4900000002</v>
      </c>
      <c r="L1524" s="48">
        <v>0</v>
      </c>
      <c r="M1524" s="48">
        <v>2923899.99</v>
      </c>
      <c r="N1524" s="48">
        <v>2923899.99</v>
      </c>
      <c r="O1524" s="48">
        <v>12671284.52</v>
      </c>
      <c r="P1524" s="102">
        <f t="shared" si="48"/>
        <v>0.12995111066666667</v>
      </c>
      <c r="Q1524" s="71"/>
      <c r="R1524" s="71"/>
      <c r="S1524" s="72"/>
      <c r="T1524" s="72"/>
      <c r="U1524" s="72"/>
      <c r="V1524" s="72"/>
      <c r="W1524" s="72"/>
      <c r="X1524" s="73"/>
    </row>
    <row r="1525" spans="1:24" ht="14.4" x14ac:dyDescent="0.2">
      <c r="A1525" s="107" t="s">
        <v>721</v>
      </c>
      <c r="B1525" s="107" t="s">
        <v>722</v>
      </c>
      <c r="C1525" s="98" t="str">
        <f t="shared" si="47"/>
        <v>21375806 CENTRO DE PRODUCCÓN ARTÍSTICA Y CULTURAL</v>
      </c>
      <c r="D1525" s="49" t="s">
        <v>686</v>
      </c>
      <c r="E1525" s="49" t="s">
        <v>230</v>
      </c>
      <c r="F1525" s="49" t="s">
        <v>231</v>
      </c>
      <c r="G1525" s="48">
        <v>5000000</v>
      </c>
      <c r="H1525" s="48">
        <v>5000000</v>
      </c>
      <c r="I1525" s="48">
        <v>3750000</v>
      </c>
      <c r="J1525" s="48">
        <v>0</v>
      </c>
      <c r="K1525" s="48">
        <v>1267938</v>
      </c>
      <c r="L1525" s="48">
        <v>0</v>
      </c>
      <c r="M1525" s="48">
        <v>1182062</v>
      </c>
      <c r="N1525" s="48">
        <v>1182062</v>
      </c>
      <c r="O1525" s="48">
        <v>2550000</v>
      </c>
      <c r="P1525" s="102">
        <f t="shared" si="48"/>
        <v>0.23641239999999999</v>
      </c>
      <c r="Q1525" s="71"/>
      <c r="R1525" s="71"/>
      <c r="S1525" s="72"/>
      <c r="T1525" s="72"/>
      <c r="U1525" s="72"/>
      <c r="V1525" s="72"/>
      <c r="W1525" s="72"/>
      <c r="X1525" s="73"/>
    </row>
    <row r="1526" spans="1:24" ht="14.4" x14ac:dyDescent="0.2">
      <c r="A1526" s="107" t="s">
        <v>721</v>
      </c>
      <c r="B1526" s="107" t="s">
        <v>722</v>
      </c>
      <c r="C1526" s="98" t="str">
        <f t="shared" si="47"/>
        <v>21375806 CENTRO DE PRODUCCÓN ARTÍSTICA Y CULTURAL</v>
      </c>
      <c r="D1526" s="49" t="s">
        <v>686</v>
      </c>
      <c r="E1526" s="49" t="s">
        <v>232</v>
      </c>
      <c r="F1526" s="49" t="s">
        <v>233</v>
      </c>
      <c r="G1526" s="48">
        <v>5000000</v>
      </c>
      <c r="H1526" s="48">
        <v>5000000</v>
      </c>
      <c r="I1526" s="48">
        <v>5000000</v>
      </c>
      <c r="J1526" s="48">
        <v>0</v>
      </c>
      <c r="K1526" s="48">
        <v>466948.38</v>
      </c>
      <c r="L1526" s="48">
        <v>0</v>
      </c>
      <c r="M1526" s="48">
        <v>2266525.81</v>
      </c>
      <c r="N1526" s="48">
        <v>2266525.81</v>
      </c>
      <c r="O1526" s="48">
        <v>2266525.81</v>
      </c>
      <c r="P1526" s="102">
        <f t="shared" si="48"/>
        <v>0.45330516199999998</v>
      </c>
      <c r="Q1526" s="71"/>
      <c r="R1526" s="71"/>
      <c r="S1526" s="72"/>
      <c r="T1526" s="72"/>
      <c r="U1526" s="72"/>
      <c r="V1526" s="72"/>
      <c r="W1526" s="72"/>
      <c r="X1526" s="73"/>
    </row>
    <row r="1527" spans="1:24" ht="14.4" x14ac:dyDescent="0.2">
      <c r="A1527" s="107" t="s">
        <v>721</v>
      </c>
      <c r="B1527" s="107" t="s">
        <v>722</v>
      </c>
      <c r="C1527" s="98" t="str">
        <f t="shared" si="47"/>
        <v>21375806 CENTRO DE PRODUCCÓN ARTÍSTICA Y CULTURAL</v>
      </c>
      <c r="D1527" s="49" t="s">
        <v>686</v>
      </c>
      <c r="E1527" s="49" t="s">
        <v>234</v>
      </c>
      <c r="F1527" s="49" t="s">
        <v>235</v>
      </c>
      <c r="G1527" s="48">
        <v>4500000</v>
      </c>
      <c r="H1527" s="48">
        <v>4500000</v>
      </c>
      <c r="I1527" s="48">
        <v>3708333.34</v>
      </c>
      <c r="J1527" s="48">
        <v>0</v>
      </c>
      <c r="K1527" s="48">
        <v>0</v>
      </c>
      <c r="L1527" s="48">
        <v>0</v>
      </c>
      <c r="M1527" s="48">
        <v>0</v>
      </c>
      <c r="N1527" s="48">
        <v>0</v>
      </c>
      <c r="O1527" s="48">
        <v>4500000</v>
      </c>
      <c r="P1527" s="102">
        <f t="shared" si="48"/>
        <v>0</v>
      </c>
      <c r="Q1527" s="71"/>
      <c r="R1527" s="71"/>
      <c r="S1527" s="72"/>
      <c r="T1527" s="72"/>
      <c r="U1527" s="72"/>
      <c r="V1527" s="72"/>
      <c r="W1527" s="72"/>
      <c r="X1527" s="73"/>
    </row>
    <row r="1528" spans="1:24" ht="14.4" x14ac:dyDescent="0.2">
      <c r="A1528" s="107" t="s">
        <v>721</v>
      </c>
      <c r="B1528" s="107" t="s">
        <v>722</v>
      </c>
      <c r="C1528" s="98" t="str">
        <f t="shared" si="47"/>
        <v>21375806 CENTRO DE PRODUCCÓN ARTÍSTICA Y CULTURAL</v>
      </c>
      <c r="D1528" s="49" t="s">
        <v>686</v>
      </c>
      <c r="E1528" s="49" t="s">
        <v>236</v>
      </c>
      <c r="F1528" s="49" t="s">
        <v>237</v>
      </c>
      <c r="G1528" s="48">
        <v>4500000</v>
      </c>
      <c r="H1528" s="48">
        <v>4500000</v>
      </c>
      <c r="I1528" s="48">
        <v>3708333.34</v>
      </c>
      <c r="J1528" s="48">
        <v>0</v>
      </c>
      <c r="K1528" s="48">
        <v>0</v>
      </c>
      <c r="L1528" s="48">
        <v>0</v>
      </c>
      <c r="M1528" s="48">
        <v>0</v>
      </c>
      <c r="N1528" s="48">
        <v>0</v>
      </c>
      <c r="O1528" s="48">
        <v>4500000</v>
      </c>
      <c r="P1528" s="102">
        <f t="shared" si="48"/>
        <v>0</v>
      </c>
      <c r="Q1528" s="71"/>
      <c r="R1528" s="71"/>
      <c r="S1528" s="72"/>
      <c r="T1528" s="72"/>
      <c r="U1528" s="72"/>
      <c r="V1528" s="72"/>
      <c r="W1528" s="72"/>
      <c r="X1528" s="73"/>
    </row>
    <row r="1529" spans="1:24" ht="14.4" x14ac:dyDescent="0.2">
      <c r="A1529" s="107" t="s">
        <v>721</v>
      </c>
      <c r="B1529" s="107" t="s">
        <v>722</v>
      </c>
      <c r="C1529" s="98" t="str">
        <f t="shared" si="47"/>
        <v>21375806 CENTRO DE PRODUCCÓN ARTÍSTICA Y CULTURAL</v>
      </c>
      <c r="D1529" s="49" t="s">
        <v>686</v>
      </c>
      <c r="E1529" s="49" t="s">
        <v>238</v>
      </c>
      <c r="F1529" s="49" t="s">
        <v>239</v>
      </c>
      <c r="G1529" s="48">
        <v>4840000</v>
      </c>
      <c r="H1529" s="48">
        <v>4840000</v>
      </c>
      <c r="I1529" s="48">
        <v>3296666.67</v>
      </c>
      <c r="J1529" s="48">
        <v>0</v>
      </c>
      <c r="K1529" s="48">
        <v>0</v>
      </c>
      <c r="L1529" s="48">
        <v>0</v>
      </c>
      <c r="M1529" s="48">
        <v>1410240</v>
      </c>
      <c r="N1529" s="48">
        <v>1410240</v>
      </c>
      <c r="O1529" s="48">
        <v>3429760</v>
      </c>
      <c r="P1529" s="102">
        <f t="shared" si="48"/>
        <v>0.29137190082644626</v>
      </c>
      <c r="Q1529" s="71"/>
      <c r="R1529" s="71"/>
      <c r="S1529" s="72"/>
      <c r="T1529" s="72"/>
      <c r="U1529" s="72"/>
      <c r="V1529" s="72"/>
      <c r="W1529" s="72"/>
      <c r="X1529" s="73"/>
    </row>
    <row r="1530" spans="1:24" ht="14.4" x14ac:dyDescent="0.2">
      <c r="A1530" s="107" t="s">
        <v>721</v>
      </c>
      <c r="B1530" s="107" t="s">
        <v>722</v>
      </c>
      <c r="C1530" s="98" t="str">
        <f t="shared" si="47"/>
        <v>21375806 CENTRO DE PRODUCCÓN ARTÍSTICA Y CULTURAL</v>
      </c>
      <c r="D1530" s="49" t="s">
        <v>686</v>
      </c>
      <c r="E1530" s="49" t="s">
        <v>242</v>
      </c>
      <c r="F1530" s="49" t="s">
        <v>243</v>
      </c>
      <c r="G1530" s="48">
        <v>4840000</v>
      </c>
      <c r="H1530" s="48">
        <v>4840000</v>
      </c>
      <c r="I1530" s="48">
        <v>3296666.67</v>
      </c>
      <c r="J1530" s="48">
        <v>0</v>
      </c>
      <c r="K1530" s="48">
        <v>0</v>
      </c>
      <c r="L1530" s="48">
        <v>0</v>
      </c>
      <c r="M1530" s="48">
        <v>1410240</v>
      </c>
      <c r="N1530" s="48">
        <v>1410240</v>
      </c>
      <c r="O1530" s="48">
        <v>3429760</v>
      </c>
      <c r="P1530" s="102">
        <f t="shared" si="48"/>
        <v>0.29137190082644626</v>
      </c>
      <c r="Q1530" s="71"/>
      <c r="R1530" s="71"/>
      <c r="S1530" s="72"/>
      <c r="T1530" s="72"/>
      <c r="U1530" s="72"/>
      <c r="V1530" s="72"/>
      <c r="W1530" s="72"/>
      <c r="X1530" s="73"/>
    </row>
    <row r="1531" spans="1:24" ht="14.4" x14ac:dyDescent="0.2">
      <c r="A1531" s="107" t="s">
        <v>721</v>
      </c>
      <c r="B1531" s="107" t="s">
        <v>722</v>
      </c>
      <c r="C1531" s="98" t="str">
        <f t="shared" si="47"/>
        <v>21375806 CENTRO DE PRODUCCÓN ARTÍSTICA Y CULTURAL</v>
      </c>
      <c r="D1531" s="49" t="s">
        <v>686</v>
      </c>
      <c r="E1531" s="49" t="s">
        <v>246</v>
      </c>
      <c r="F1531" s="49" t="s">
        <v>247</v>
      </c>
      <c r="G1531" s="48">
        <v>33173670</v>
      </c>
      <c r="H1531" s="48">
        <v>32600000</v>
      </c>
      <c r="I1531" s="48">
        <v>12124027.5</v>
      </c>
      <c r="J1531" s="48">
        <v>0</v>
      </c>
      <c r="K1531" s="48">
        <v>3537266.12</v>
      </c>
      <c r="L1531" s="48">
        <v>0</v>
      </c>
      <c r="M1531" s="48">
        <v>1614119.94</v>
      </c>
      <c r="N1531" s="48">
        <v>1528722.45</v>
      </c>
      <c r="O1531" s="48">
        <v>27448613.940000001</v>
      </c>
      <c r="P1531" s="102">
        <f t="shared" si="48"/>
        <v>4.9512881595092026E-2</v>
      </c>
      <c r="Q1531" s="71"/>
      <c r="R1531" s="71"/>
      <c r="S1531" s="72"/>
      <c r="T1531" s="72"/>
      <c r="U1531" s="72"/>
      <c r="V1531" s="72"/>
      <c r="W1531" s="72"/>
      <c r="X1531" s="73"/>
    </row>
    <row r="1532" spans="1:24" ht="14.4" x14ac:dyDescent="0.2">
      <c r="A1532" s="107" t="s">
        <v>721</v>
      </c>
      <c r="B1532" s="107" t="s">
        <v>722</v>
      </c>
      <c r="C1532" s="98" t="str">
        <f t="shared" si="47"/>
        <v>21375806 CENTRO DE PRODUCCÓN ARTÍSTICA Y CULTURAL</v>
      </c>
      <c r="D1532" s="49" t="s">
        <v>686</v>
      </c>
      <c r="E1532" s="49" t="s">
        <v>248</v>
      </c>
      <c r="F1532" s="49" t="s">
        <v>249</v>
      </c>
      <c r="G1532" s="48">
        <v>20000000</v>
      </c>
      <c r="H1532" s="48">
        <v>20000000</v>
      </c>
      <c r="I1532" s="48">
        <v>1405610</v>
      </c>
      <c r="J1532" s="48">
        <v>0</v>
      </c>
      <c r="K1532" s="48">
        <v>0</v>
      </c>
      <c r="L1532" s="48">
        <v>0</v>
      </c>
      <c r="M1532" s="48">
        <v>0</v>
      </c>
      <c r="N1532" s="48">
        <v>0</v>
      </c>
      <c r="O1532" s="48">
        <v>20000000</v>
      </c>
      <c r="P1532" s="102">
        <f t="shared" si="48"/>
        <v>0</v>
      </c>
      <c r="Q1532" s="71"/>
      <c r="R1532" s="71"/>
      <c r="S1532" s="72"/>
      <c r="T1532" s="72"/>
      <c r="U1532" s="72"/>
      <c r="V1532" s="72"/>
      <c r="W1532" s="72"/>
      <c r="X1532" s="73"/>
    </row>
    <row r="1533" spans="1:24" ht="14.4" x14ac:dyDescent="0.2">
      <c r="A1533" s="107" t="s">
        <v>721</v>
      </c>
      <c r="B1533" s="107" t="s">
        <v>722</v>
      </c>
      <c r="C1533" s="98" t="str">
        <f t="shared" si="47"/>
        <v>21375806 CENTRO DE PRODUCCÓN ARTÍSTICA Y CULTURAL</v>
      </c>
      <c r="D1533" s="49" t="s">
        <v>686</v>
      </c>
      <c r="E1533" s="49" t="s">
        <v>252</v>
      </c>
      <c r="F1533" s="49" t="s">
        <v>253</v>
      </c>
      <c r="G1533" s="48">
        <v>1000000</v>
      </c>
      <c r="H1533" s="48">
        <v>1000000</v>
      </c>
      <c r="I1533" s="48">
        <v>750000</v>
      </c>
      <c r="J1533" s="48">
        <v>0</v>
      </c>
      <c r="K1533" s="48">
        <v>0</v>
      </c>
      <c r="L1533" s="48">
        <v>0</v>
      </c>
      <c r="M1533" s="48">
        <v>0</v>
      </c>
      <c r="N1533" s="48">
        <v>0</v>
      </c>
      <c r="O1533" s="48">
        <v>1000000</v>
      </c>
      <c r="P1533" s="102">
        <f t="shared" si="48"/>
        <v>0</v>
      </c>
      <c r="Q1533" s="71"/>
      <c r="R1533" s="71"/>
      <c r="S1533" s="72"/>
      <c r="T1533" s="72"/>
      <c r="U1533" s="72"/>
      <c r="V1533" s="72"/>
      <c r="W1533" s="72"/>
      <c r="X1533" s="73"/>
    </row>
    <row r="1534" spans="1:24" ht="14.4" x14ac:dyDescent="0.2">
      <c r="A1534" s="107" t="s">
        <v>721</v>
      </c>
      <c r="B1534" s="107" t="s">
        <v>722</v>
      </c>
      <c r="C1534" s="98" t="str">
        <f t="shared" si="47"/>
        <v>21375806 CENTRO DE PRODUCCÓN ARTÍSTICA Y CULTURAL</v>
      </c>
      <c r="D1534" s="49" t="s">
        <v>686</v>
      </c>
      <c r="E1534" s="49" t="s">
        <v>254</v>
      </c>
      <c r="F1534" s="49" t="s">
        <v>255</v>
      </c>
      <c r="G1534" s="48">
        <v>5000000</v>
      </c>
      <c r="H1534" s="48">
        <v>6000000</v>
      </c>
      <c r="I1534" s="48">
        <v>5500000</v>
      </c>
      <c r="J1534" s="48">
        <v>0</v>
      </c>
      <c r="K1534" s="48">
        <v>3379405.12</v>
      </c>
      <c r="L1534" s="48">
        <v>0</v>
      </c>
      <c r="M1534" s="48">
        <v>1614119.94</v>
      </c>
      <c r="N1534" s="48">
        <v>1528722.45</v>
      </c>
      <c r="O1534" s="48">
        <v>1006474.94</v>
      </c>
      <c r="P1534" s="102">
        <f t="shared" si="48"/>
        <v>0.26901998999999999</v>
      </c>
      <c r="Q1534" s="71"/>
      <c r="R1534" s="71"/>
      <c r="S1534" s="72"/>
      <c r="T1534" s="72"/>
      <c r="U1534" s="72"/>
      <c r="V1534" s="72"/>
      <c r="W1534" s="72"/>
      <c r="X1534" s="73"/>
    </row>
    <row r="1535" spans="1:24" ht="14.4" x14ac:dyDescent="0.2">
      <c r="A1535" s="107" t="s">
        <v>721</v>
      </c>
      <c r="B1535" s="107" t="s">
        <v>722</v>
      </c>
      <c r="C1535" s="98" t="str">
        <f t="shared" si="47"/>
        <v>21375806 CENTRO DE PRODUCCÓN ARTÍSTICA Y CULTURAL</v>
      </c>
      <c r="D1535" s="49" t="s">
        <v>686</v>
      </c>
      <c r="E1535" s="49" t="s">
        <v>256</v>
      </c>
      <c r="F1535" s="49" t="s">
        <v>257</v>
      </c>
      <c r="G1535" s="48">
        <v>2500000</v>
      </c>
      <c r="H1535" s="48">
        <v>2500000</v>
      </c>
      <c r="I1535" s="48">
        <v>1875000</v>
      </c>
      <c r="J1535" s="48">
        <v>0</v>
      </c>
      <c r="K1535" s="48">
        <v>0</v>
      </c>
      <c r="L1535" s="48">
        <v>0</v>
      </c>
      <c r="M1535" s="48">
        <v>0</v>
      </c>
      <c r="N1535" s="48">
        <v>0</v>
      </c>
      <c r="O1535" s="48">
        <v>2500000</v>
      </c>
      <c r="P1535" s="102">
        <f t="shared" si="48"/>
        <v>0</v>
      </c>
      <c r="Q1535" s="71"/>
      <c r="R1535" s="71"/>
      <c r="S1535" s="72"/>
      <c r="T1535" s="72"/>
      <c r="U1535" s="72"/>
      <c r="V1535" s="72"/>
      <c r="W1535" s="72"/>
      <c r="X1535" s="73"/>
    </row>
    <row r="1536" spans="1:24" ht="14.4" x14ac:dyDescent="0.2">
      <c r="A1536" s="107" t="s">
        <v>721</v>
      </c>
      <c r="B1536" s="107" t="s">
        <v>722</v>
      </c>
      <c r="C1536" s="98" t="str">
        <f t="shared" si="47"/>
        <v>21375806 CENTRO DE PRODUCCÓN ARTÍSTICA Y CULTURAL</v>
      </c>
      <c r="D1536" s="49" t="s">
        <v>686</v>
      </c>
      <c r="E1536" s="49" t="s">
        <v>258</v>
      </c>
      <c r="F1536" s="49" t="s">
        <v>259</v>
      </c>
      <c r="G1536" s="48">
        <v>2000000</v>
      </c>
      <c r="H1536" s="48">
        <v>2000000</v>
      </c>
      <c r="I1536" s="48">
        <v>1500000</v>
      </c>
      <c r="J1536" s="48">
        <v>0</v>
      </c>
      <c r="K1536" s="48">
        <v>0</v>
      </c>
      <c r="L1536" s="48">
        <v>0</v>
      </c>
      <c r="M1536" s="48">
        <v>0</v>
      </c>
      <c r="N1536" s="48">
        <v>0</v>
      </c>
      <c r="O1536" s="48">
        <v>2000000</v>
      </c>
      <c r="P1536" s="102">
        <f t="shared" si="48"/>
        <v>0</v>
      </c>
      <c r="Q1536" s="71"/>
      <c r="R1536" s="71"/>
      <c r="S1536" s="72"/>
      <c r="T1536" s="72"/>
      <c r="U1536" s="72"/>
      <c r="V1536" s="72"/>
      <c r="W1536" s="72"/>
      <c r="X1536" s="73"/>
    </row>
    <row r="1537" spans="1:24" ht="14.4" x14ac:dyDescent="0.2">
      <c r="A1537" s="107" t="s">
        <v>721</v>
      </c>
      <c r="B1537" s="107" t="s">
        <v>722</v>
      </c>
      <c r="C1537" s="98" t="str">
        <f t="shared" si="47"/>
        <v>21375806 CENTRO DE PRODUCCÓN ARTÍSTICA Y CULTURAL</v>
      </c>
      <c r="D1537" s="49" t="s">
        <v>686</v>
      </c>
      <c r="E1537" s="49" t="s">
        <v>260</v>
      </c>
      <c r="F1537" s="49" t="s">
        <v>261</v>
      </c>
      <c r="G1537" s="48">
        <v>1500000</v>
      </c>
      <c r="H1537" s="48">
        <v>500000</v>
      </c>
      <c r="I1537" s="48">
        <v>500000</v>
      </c>
      <c r="J1537" s="48">
        <v>0</v>
      </c>
      <c r="K1537" s="48">
        <v>0</v>
      </c>
      <c r="L1537" s="48">
        <v>0</v>
      </c>
      <c r="M1537" s="48">
        <v>0</v>
      </c>
      <c r="N1537" s="48">
        <v>0</v>
      </c>
      <c r="O1537" s="48">
        <v>500000</v>
      </c>
      <c r="P1537" s="102">
        <f t="shared" si="48"/>
        <v>0</v>
      </c>
      <c r="Q1537" s="71"/>
      <c r="R1537" s="71"/>
      <c r="S1537" s="72"/>
      <c r="T1537" s="72"/>
      <c r="U1537" s="72"/>
      <c r="V1537" s="72"/>
      <c r="W1537" s="72"/>
      <c r="X1537" s="73"/>
    </row>
    <row r="1538" spans="1:24" ht="14.4" x14ac:dyDescent="0.2">
      <c r="A1538" s="107" t="s">
        <v>721</v>
      </c>
      <c r="B1538" s="107" t="s">
        <v>722</v>
      </c>
      <c r="C1538" s="98" t="str">
        <f t="shared" si="47"/>
        <v>21375806 CENTRO DE PRODUCCÓN ARTÍSTICA Y CULTURAL</v>
      </c>
      <c r="D1538" s="49" t="s">
        <v>686</v>
      </c>
      <c r="E1538" s="49" t="s">
        <v>262</v>
      </c>
      <c r="F1538" s="49" t="s">
        <v>263</v>
      </c>
      <c r="G1538" s="48">
        <v>1173670</v>
      </c>
      <c r="H1538" s="48">
        <v>600000</v>
      </c>
      <c r="I1538" s="48">
        <v>593417.5</v>
      </c>
      <c r="J1538" s="48">
        <v>0</v>
      </c>
      <c r="K1538" s="48">
        <v>157861</v>
      </c>
      <c r="L1538" s="48">
        <v>0</v>
      </c>
      <c r="M1538" s="48">
        <v>0</v>
      </c>
      <c r="N1538" s="48">
        <v>0</v>
      </c>
      <c r="O1538" s="48">
        <v>442139</v>
      </c>
      <c r="P1538" s="102">
        <f t="shared" si="48"/>
        <v>0</v>
      </c>
      <c r="Q1538" s="71"/>
      <c r="R1538" s="71"/>
      <c r="S1538" s="72"/>
      <c r="T1538" s="72"/>
      <c r="U1538" s="72"/>
      <c r="V1538" s="72"/>
      <c r="W1538" s="72"/>
      <c r="X1538" s="73"/>
    </row>
    <row r="1539" spans="1:24" ht="14.4" x14ac:dyDescent="0.2">
      <c r="A1539" s="107" t="s">
        <v>721</v>
      </c>
      <c r="B1539" s="107" t="s">
        <v>722</v>
      </c>
      <c r="C1539" s="98" t="str">
        <f t="shared" si="47"/>
        <v>21375806 CENTRO DE PRODUCCÓN ARTÍSTICA Y CULTURAL</v>
      </c>
      <c r="D1539" s="49" t="s">
        <v>686</v>
      </c>
      <c r="E1539" s="49" t="s">
        <v>264</v>
      </c>
      <c r="F1539" s="49" t="s">
        <v>265</v>
      </c>
      <c r="G1539" s="48">
        <v>150000</v>
      </c>
      <c r="H1539" s="48">
        <v>150000</v>
      </c>
      <c r="I1539" s="48">
        <v>112500</v>
      </c>
      <c r="J1539" s="48">
        <v>0</v>
      </c>
      <c r="K1539" s="48">
        <v>0</v>
      </c>
      <c r="L1539" s="48">
        <v>0</v>
      </c>
      <c r="M1539" s="48">
        <v>0</v>
      </c>
      <c r="N1539" s="48">
        <v>0</v>
      </c>
      <c r="O1539" s="48">
        <v>150000</v>
      </c>
      <c r="P1539" s="102">
        <f t="shared" si="48"/>
        <v>0</v>
      </c>
      <c r="Q1539" s="71"/>
      <c r="R1539" s="71"/>
      <c r="S1539" s="72"/>
      <c r="T1539" s="72"/>
      <c r="U1539" s="72"/>
      <c r="V1539" s="72"/>
      <c r="W1539" s="72"/>
      <c r="X1539" s="73"/>
    </row>
    <row r="1540" spans="1:24" ht="14.4" x14ac:dyDescent="0.2">
      <c r="A1540" s="107" t="s">
        <v>721</v>
      </c>
      <c r="B1540" s="107" t="s">
        <v>722</v>
      </c>
      <c r="C1540" s="98" t="str">
        <f t="shared" si="47"/>
        <v>21375806 CENTRO DE PRODUCCÓN ARTÍSTICA Y CULTURAL</v>
      </c>
      <c r="D1540" s="49" t="s">
        <v>686</v>
      </c>
      <c r="E1540" s="49" t="s">
        <v>268</v>
      </c>
      <c r="F1540" s="49" t="s">
        <v>269</v>
      </c>
      <c r="G1540" s="48">
        <v>150000</v>
      </c>
      <c r="H1540" s="48">
        <v>150000</v>
      </c>
      <c r="I1540" s="48">
        <v>112500</v>
      </c>
      <c r="J1540" s="48">
        <v>0</v>
      </c>
      <c r="K1540" s="48">
        <v>0</v>
      </c>
      <c r="L1540" s="48">
        <v>0</v>
      </c>
      <c r="M1540" s="48">
        <v>0</v>
      </c>
      <c r="N1540" s="48">
        <v>0</v>
      </c>
      <c r="O1540" s="48">
        <v>150000</v>
      </c>
      <c r="P1540" s="102">
        <f t="shared" si="48"/>
        <v>0</v>
      </c>
      <c r="Q1540" s="71"/>
      <c r="R1540" s="71"/>
      <c r="S1540" s="72"/>
      <c r="T1540" s="72"/>
      <c r="U1540" s="72"/>
      <c r="V1540" s="72"/>
      <c r="W1540" s="72"/>
      <c r="X1540" s="73"/>
    </row>
    <row r="1541" spans="1:24" ht="14.4" x14ac:dyDescent="0.2">
      <c r="A1541" s="107" t="s">
        <v>721</v>
      </c>
      <c r="B1541" s="107" t="s">
        <v>722</v>
      </c>
      <c r="C1541" s="98" t="str">
        <f t="shared" si="47"/>
        <v>21375806 CENTRO DE PRODUCCÓN ARTÍSTICA Y CULTURAL</v>
      </c>
      <c r="D1541" s="49" t="s">
        <v>686</v>
      </c>
      <c r="E1541" s="49" t="s">
        <v>270</v>
      </c>
      <c r="F1541" s="49" t="s">
        <v>271</v>
      </c>
      <c r="G1541" s="48">
        <v>300000</v>
      </c>
      <c r="H1541" s="48">
        <v>300000</v>
      </c>
      <c r="I1541" s="48">
        <v>225000</v>
      </c>
      <c r="J1541" s="48">
        <v>0</v>
      </c>
      <c r="K1541" s="48">
        <v>0</v>
      </c>
      <c r="L1541" s="48">
        <v>0</v>
      </c>
      <c r="M1541" s="48">
        <v>0</v>
      </c>
      <c r="N1541" s="48">
        <v>0</v>
      </c>
      <c r="O1541" s="48">
        <v>300000</v>
      </c>
      <c r="P1541" s="102">
        <f t="shared" si="48"/>
        <v>0</v>
      </c>
      <c r="Q1541" s="71"/>
      <c r="R1541" s="71"/>
      <c r="S1541" s="72"/>
      <c r="T1541" s="72"/>
      <c r="U1541" s="72"/>
      <c r="V1541" s="72"/>
      <c r="W1541" s="72"/>
      <c r="X1541" s="73"/>
    </row>
    <row r="1542" spans="1:24" ht="14.4" x14ac:dyDescent="0.2">
      <c r="A1542" s="107" t="s">
        <v>721</v>
      </c>
      <c r="B1542" s="107" t="s">
        <v>722</v>
      </c>
      <c r="C1542" s="98" t="str">
        <f t="shared" ref="C1542:C1605" si="49">+CONCATENATE(A1542," ",B1542)</f>
        <v>21375806 CENTRO DE PRODUCCÓN ARTÍSTICA Y CULTURAL</v>
      </c>
      <c r="D1542" s="49" t="s">
        <v>686</v>
      </c>
      <c r="E1542" s="49" t="s">
        <v>274</v>
      </c>
      <c r="F1542" s="49" t="s">
        <v>275</v>
      </c>
      <c r="G1542" s="48">
        <v>300000</v>
      </c>
      <c r="H1542" s="48">
        <v>300000</v>
      </c>
      <c r="I1542" s="48">
        <v>225000</v>
      </c>
      <c r="J1542" s="48">
        <v>0</v>
      </c>
      <c r="K1542" s="48">
        <v>0</v>
      </c>
      <c r="L1542" s="48">
        <v>0</v>
      </c>
      <c r="M1542" s="48">
        <v>0</v>
      </c>
      <c r="N1542" s="48">
        <v>0</v>
      </c>
      <c r="O1542" s="48">
        <v>300000</v>
      </c>
      <c r="P1542" s="102">
        <f t="shared" ref="P1542:P1605" si="50">+IFERROR(M1542/H1542,0)</f>
        <v>0</v>
      </c>
      <c r="Q1542" s="71"/>
      <c r="R1542" s="71"/>
      <c r="S1542" s="72"/>
      <c r="T1542" s="72"/>
      <c r="U1542" s="72"/>
      <c r="V1542" s="72"/>
      <c r="W1542" s="72"/>
      <c r="X1542" s="73"/>
    </row>
    <row r="1543" spans="1:24" ht="14.4" x14ac:dyDescent="0.2">
      <c r="A1543" s="107" t="s">
        <v>721</v>
      </c>
      <c r="B1543" s="107" t="s">
        <v>722</v>
      </c>
      <c r="C1543" s="98" t="str">
        <f t="shared" si="49"/>
        <v>21375806 CENTRO DE PRODUCCÓN ARTÍSTICA Y CULTURAL</v>
      </c>
      <c r="D1543" s="49" t="s">
        <v>686</v>
      </c>
      <c r="E1543" s="49" t="s">
        <v>278</v>
      </c>
      <c r="F1543" s="49" t="s">
        <v>279</v>
      </c>
      <c r="G1543" s="48">
        <v>17150000</v>
      </c>
      <c r="H1543" s="48">
        <v>17150000</v>
      </c>
      <c r="I1543" s="48">
        <v>11022500</v>
      </c>
      <c r="J1543" s="48">
        <v>0</v>
      </c>
      <c r="K1543" s="48">
        <v>679692</v>
      </c>
      <c r="L1543" s="48">
        <v>0</v>
      </c>
      <c r="M1543" s="48">
        <v>5982609.79</v>
      </c>
      <c r="N1543" s="48">
        <v>5982609.79</v>
      </c>
      <c r="O1543" s="48">
        <v>10487698.210000001</v>
      </c>
      <c r="P1543" s="102">
        <f t="shared" si="50"/>
        <v>0.34884022099125367</v>
      </c>
      <c r="Q1543" s="71"/>
      <c r="R1543" s="71"/>
      <c r="S1543" s="72"/>
      <c r="T1543" s="72"/>
      <c r="U1543" s="72"/>
      <c r="V1543" s="72"/>
      <c r="W1543" s="72"/>
      <c r="X1543" s="73"/>
    </row>
    <row r="1544" spans="1:24" ht="14.4" x14ac:dyDescent="0.2">
      <c r="A1544" s="107" t="s">
        <v>721</v>
      </c>
      <c r="B1544" s="107" t="s">
        <v>722</v>
      </c>
      <c r="C1544" s="98" t="str">
        <f t="shared" si="49"/>
        <v>21375806 CENTRO DE PRODUCCÓN ARTÍSTICA Y CULTURAL</v>
      </c>
      <c r="D1544" s="49" t="s">
        <v>686</v>
      </c>
      <c r="E1544" s="49" t="s">
        <v>280</v>
      </c>
      <c r="F1544" s="49" t="s">
        <v>281</v>
      </c>
      <c r="G1544" s="48">
        <v>6200000</v>
      </c>
      <c r="H1544" s="48">
        <v>5330000</v>
      </c>
      <c r="I1544" s="48">
        <v>4765000</v>
      </c>
      <c r="J1544" s="48">
        <v>0</v>
      </c>
      <c r="K1544" s="48">
        <v>679692</v>
      </c>
      <c r="L1544" s="48">
        <v>0</v>
      </c>
      <c r="M1544" s="48">
        <v>2489908</v>
      </c>
      <c r="N1544" s="48">
        <v>2489908</v>
      </c>
      <c r="O1544" s="48">
        <v>2160400</v>
      </c>
      <c r="P1544" s="102">
        <f t="shared" si="50"/>
        <v>0.46714971857410881</v>
      </c>
      <c r="Q1544" s="71"/>
      <c r="R1544" s="71"/>
      <c r="S1544" s="72"/>
      <c r="T1544" s="72"/>
      <c r="U1544" s="72"/>
      <c r="V1544" s="72"/>
      <c r="W1544" s="72"/>
      <c r="X1544" s="73"/>
    </row>
    <row r="1545" spans="1:24" ht="14.4" x14ac:dyDescent="0.2">
      <c r="A1545" s="107" t="s">
        <v>721</v>
      </c>
      <c r="B1545" s="107" t="s">
        <v>722</v>
      </c>
      <c r="C1545" s="98" t="str">
        <f t="shared" si="49"/>
        <v>21375806 CENTRO DE PRODUCCÓN ARTÍSTICA Y CULTURAL</v>
      </c>
      <c r="D1545" s="49" t="s">
        <v>686</v>
      </c>
      <c r="E1545" s="49" t="s">
        <v>282</v>
      </c>
      <c r="F1545" s="49" t="s">
        <v>283</v>
      </c>
      <c r="G1545" s="48">
        <v>4000000</v>
      </c>
      <c r="H1545" s="48">
        <v>3130000</v>
      </c>
      <c r="I1545" s="48">
        <v>2565000</v>
      </c>
      <c r="J1545" s="48">
        <v>0</v>
      </c>
      <c r="K1545" s="48">
        <v>679692</v>
      </c>
      <c r="L1545" s="48">
        <v>0</v>
      </c>
      <c r="M1545" s="48">
        <v>320308</v>
      </c>
      <c r="N1545" s="48">
        <v>320308</v>
      </c>
      <c r="O1545" s="48">
        <v>2130000</v>
      </c>
      <c r="P1545" s="102">
        <f t="shared" si="50"/>
        <v>0.10233482428115016</v>
      </c>
      <c r="Q1545" s="71"/>
      <c r="R1545" s="71"/>
      <c r="S1545" s="72"/>
      <c r="T1545" s="72"/>
      <c r="U1545" s="72"/>
      <c r="V1545" s="72"/>
      <c r="W1545" s="72"/>
      <c r="X1545" s="73"/>
    </row>
    <row r="1546" spans="1:24" ht="14.4" x14ac:dyDescent="0.2">
      <c r="A1546" s="107" t="s">
        <v>721</v>
      </c>
      <c r="B1546" s="107" t="s">
        <v>722</v>
      </c>
      <c r="C1546" s="98" t="str">
        <f t="shared" si="49"/>
        <v>21375806 CENTRO DE PRODUCCÓN ARTÍSTICA Y CULTURAL</v>
      </c>
      <c r="D1546" s="49" t="s">
        <v>686</v>
      </c>
      <c r="E1546" s="49" t="s">
        <v>286</v>
      </c>
      <c r="F1546" s="49" t="s">
        <v>287</v>
      </c>
      <c r="G1546" s="48">
        <v>2200000</v>
      </c>
      <c r="H1546" s="48">
        <v>2200000</v>
      </c>
      <c r="I1546" s="48">
        <v>2200000</v>
      </c>
      <c r="J1546" s="48">
        <v>0</v>
      </c>
      <c r="K1546" s="48">
        <v>0</v>
      </c>
      <c r="L1546" s="48">
        <v>0</v>
      </c>
      <c r="M1546" s="48">
        <v>2169600</v>
      </c>
      <c r="N1546" s="48">
        <v>2169600</v>
      </c>
      <c r="O1546" s="48">
        <v>30400</v>
      </c>
      <c r="P1546" s="102">
        <f t="shared" si="50"/>
        <v>0.98618181818181816</v>
      </c>
      <c r="Q1546" s="71"/>
      <c r="R1546" s="71"/>
      <c r="S1546" s="72"/>
      <c r="T1546" s="72"/>
      <c r="U1546" s="72"/>
      <c r="V1546" s="72"/>
      <c r="W1546" s="72"/>
      <c r="X1546" s="73"/>
    </row>
    <row r="1547" spans="1:24" ht="14.4" x14ac:dyDescent="0.2">
      <c r="A1547" s="107" t="s">
        <v>721</v>
      </c>
      <c r="B1547" s="107" t="s">
        <v>722</v>
      </c>
      <c r="C1547" s="98" t="str">
        <f t="shared" si="49"/>
        <v>21375806 CENTRO DE PRODUCCÓN ARTÍSTICA Y CULTURAL</v>
      </c>
      <c r="D1547" s="49" t="s">
        <v>686</v>
      </c>
      <c r="E1547" s="49" t="s">
        <v>296</v>
      </c>
      <c r="F1547" s="49" t="s">
        <v>297</v>
      </c>
      <c r="G1547" s="48">
        <v>7700000</v>
      </c>
      <c r="H1547" s="48">
        <v>8570000</v>
      </c>
      <c r="I1547" s="48">
        <v>5395000</v>
      </c>
      <c r="J1547" s="48">
        <v>0</v>
      </c>
      <c r="K1547" s="48">
        <v>0</v>
      </c>
      <c r="L1547" s="48">
        <v>0</v>
      </c>
      <c r="M1547" s="48">
        <v>3492701.79</v>
      </c>
      <c r="N1547" s="48">
        <v>3492701.79</v>
      </c>
      <c r="O1547" s="48">
        <v>5077298.21</v>
      </c>
      <c r="P1547" s="102">
        <f t="shared" si="50"/>
        <v>0.40754980046674444</v>
      </c>
      <c r="Q1547" s="71"/>
      <c r="R1547" s="71"/>
      <c r="S1547" s="72"/>
      <c r="T1547" s="72"/>
      <c r="U1547" s="72"/>
      <c r="V1547" s="72"/>
      <c r="W1547" s="72"/>
      <c r="X1547" s="73"/>
    </row>
    <row r="1548" spans="1:24" ht="14.4" x14ac:dyDescent="0.2">
      <c r="A1548" s="107" t="s">
        <v>721</v>
      </c>
      <c r="B1548" s="107" t="s">
        <v>722</v>
      </c>
      <c r="C1548" s="98" t="str">
        <f t="shared" si="49"/>
        <v>21375806 CENTRO DE PRODUCCÓN ARTÍSTICA Y CULTURAL</v>
      </c>
      <c r="D1548" s="49" t="s">
        <v>686</v>
      </c>
      <c r="E1548" s="49" t="s">
        <v>302</v>
      </c>
      <c r="F1548" s="49" t="s">
        <v>303</v>
      </c>
      <c r="G1548" s="48">
        <v>3500000</v>
      </c>
      <c r="H1548" s="48">
        <v>5350000</v>
      </c>
      <c r="I1548" s="48">
        <v>4425000</v>
      </c>
      <c r="J1548" s="48">
        <v>0</v>
      </c>
      <c r="K1548" s="48">
        <v>0</v>
      </c>
      <c r="L1548" s="48">
        <v>0</v>
      </c>
      <c r="M1548" s="48">
        <v>3492701.79</v>
      </c>
      <c r="N1548" s="48">
        <v>3492701.79</v>
      </c>
      <c r="O1548" s="48">
        <v>1857298.21</v>
      </c>
      <c r="P1548" s="102">
        <f t="shared" si="50"/>
        <v>0.6528414560747664</v>
      </c>
      <c r="Q1548" s="71"/>
      <c r="R1548" s="71"/>
      <c r="S1548" s="72"/>
      <c r="T1548" s="72"/>
      <c r="U1548" s="72"/>
      <c r="V1548" s="72"/>
      <c r="W1548" s="72"/>
      <c r="X1548" s="73"/>
    </row>
    <row r="1549" spans="1:24" ht="14.4" x14ac:dyDescent="0.2">
      <c r="A1549" s="107" t="s">
        <v>721</v>
      </c>
      <c r="B1549" s="107" t="s">
        <v>722</v>
      </c>
      <c r="C1549" s="98" t="str">
        <f t="shared" si="49"/>
        <v>21375806 CENTRO DE PRODUCCÓN ARTÍSTICA Y CULTURAL</v>
      </c>
      <c r="D1549" s="49" t="s">
        <v>686</v>
      </c>
      <c r="E1549" s="49" t="s">
        <v>304</v>
      </c>
      <c r="F1549" s="49" t="s">
        <v>305</v>
      </c>
      <c r="G1549" s="48">
        <v>200000</v>
      </c>
      <c r="H1549" s="48">
        <v>200000</v>
      </c>
      <c r="I1549" s="48">
        <v>150000</v>
      </c>
      <c r="J1549" s="48">
        <v>0</v>
      </c>
      <c r="K1549" s="48">
        <v>0</v>
      </c>
      <c r="L1549" s="48">
        <v>0</v>
      </c>
      <c r="M1549" s="48">
        <v>0</v>
      </c>
      <c r="N1549" s="48">
        <v>0</v>
      </c>
      <c r="O1549" s="48">
        <v>200000</v>
      </c>
      <c r="P1549" s="102">
        <f t="shared" si="50"/>
        <v>0</v>
      </c>
      <c r="Q1549" s="71"/>
      <c r="R1549" s="71"/>
      <c r="S1549" s="72"/>
      <c r="T1549" s="72"/>
      <c r="U1549" s="72"/>
      <c r="V1549" s="72"/>
      <c r="W1549" s="72"/>
      <c r="X1549" s="73"/>
    </row>
    <row r="1550" spans="1:24" ht="14.4" x14ac:dyDescent="0.2">
      <c r="A1550" s="107" t="s">
        <v>721</v>
      </c>
      <c r="B1550" s="107" t="s">
        <v>722</v>
      </c>
      <c r="C1550" s="99" t="str">
        <f t="shared" si="49"/>
        <v>21375806 CENTRO DE PRODUCCÓN ARTÍSTICA Y CULTURAL</v>
      </c>
      <c r="D1550" s="49" t="s">
        <v>686</v>
      </c>
      <c r="E1550" s="49" t="s">
        <v>308</v>
      </c>
      <c r="F1550" s="49" t="s">
        <v>309</v>
      </c>
      <c r="G1550" s="48">
        <v>2500000</v>
      </c>
      <c r="H1550" s="48">
        <v>2500000</v>
      </c>
      <c r="I1550" s="48">
        <v>300000</v>
      </c>
      <c r="J1550" s="48">
        <v>0</v>
      </c>
      <c r="K1550" s="48">
        <v>0</v>
      </c>
      <c r="L1550" s="48">
        <v>0</v>
      </c>
      <c r="M1550" s="48">
        <v>0</v>
      </c>
      <c r="N1550" s="48">
        <v>0</v>
      </c>
      <c r="O1550" s="48">
        <v>2500000</v>
      </c>
      <c r="P1550" s="60">
        <f t="shared" si="50"/>
        <v>0</v>
      </c>
      <c r="Q1550" s="71"/>
      <c r="R1550" s="71"/>
      <c r="S1550" s="72"/>
      <c r="T1550" s="72"/>
      <c r="U1550" s="72"/>
      <c r="V1550" s="72"/>
      <c r="W1550" s="72"/>
      <c r="X1550" s="73"/>
    </row>
    <row r="1551" spans="1:24" ht="14.4" x14ac:dyDescent="0.2">
      <c r="A1551" s="107" t="s">
        <v>721</v>
      </c>
      <c r="B1551" s="107" t="s">
        <v>722</v>
      </c>
      <c r="C1551" s="98" t="str">
        <f t="shared" si="49"/>
        <v>21375806 CENTRO DE PRODUCCÓN ARTÍSTICA Y CULTURAL</v>
      </c>
      <c r="D1551" s="49" t="s">
        <v>686</v>
      </c>
      <c r="E1551" s="49" t="s">
        <v>310</v>
      </c>
      <c r="F1551" s="49" t="s">
        <v>311</v>
      </c>
      <c r="G1551" s="48">
        <v>1500000</v>
      </c>
      <c r="H1551" s="48">
        <v>520000</v>
      </c>
      <c r="I1551" s="48">
        <v>520000</v>
      </c>
      <c r="J1551" s="48">
        <v>0</v>
      </c>
      <c r="K1551" s="48">
        <v>0</v>
      </c>
      <c r="L1551" s="48">
        <v>0</v>
      </c>
      <c r="M1551" s="48">
        <v>0</v>
      </c>
      <c r="N1551" s="48">
        <v>0</v>
      </c>
      <c r="O1551" s="48">
        <v>520000</v>
      </c>
      <c r="P1551" s="102">
        <f t="shared" si="50"/>
        <v>0</v>
      </c>
      <c r="Q1551" s="71"/>
      <c r="R1551" s="71"/>
      <c r="S1551" s="72"/>
      <c r="T1551" s="72"/>
      <c r="U1551" s="72"/>
      <c r="V1551" s="72"/>
      <c r="W1551" s="72"/>
      <c r="X1551" s="73"/>
    </row>
    <row r="1552" spans="1:24" ht="14.4" x14ac:dyDescent="0.2">
      <c r="A1552" s="107" t="s">
        <v>721</v>
      </c>
      <c r="B1552" s="107" t="s">
        <v>722</v>
      </c>
      <c r="C1552" s="98" t="str">
        <f t="shared" si="49"/>
        <v>21375806 CENTRO DE PRODUCCÓN ARTÍSTICA Y CULTURAL</v>
      </c>
      <c r="D1552" s="49" t="s">
        <v>686</v>
      </c>
      <c r="E1552" s="49" t="s">
        <v>318</v>
      </c>
      <c r="F1552" s="49" t="s">
        <v>319</v>
      </c>
      <c r="G1552" s="48">
        <v>3250000</v>
      </c>
      <c r="H1552" s="48">
        <v>3250000</v>
      </c>
      <c r="I1552" s="48">
        <v>862500</v>
      </c>
      <c r="J1552" s="48">
        <v>0</v>
      </c>
      <c r="K1552" s="48">
        <v>0</v>
      </c>
      <c r="L1552" s="48">
        <v>0</v>
      </c>
      <c r="M1552" s="48">
        <v>0</v>
      </c>
      <c r="N1552" s="48">
        <v>0</v>
      </c>
      <c r="O1552" s="48">
        <v>3250000</v>
      </c>
      <c r="P1552" s="102">
        <f t="shared" si="50"/>
        <v>0</v>
      </c>
      <c r="Q1552" s="71"/>
      <c r="R1552" s="71"/>
      <c r="S1552" s="72"/>
      <c r="T1552" s="72"/>
      <c r="U1552" s="72"/>
      <c r="V1552" s="72"/>
      <c r="W1552" s="72"/>
      <c r="X1552" s="73"/>
    </row>
    <row r="1553" spans="1:24" ht="14.4" x14ac:dyDescent="0.2">
      <c r="A1553" s="107" t="s">
        <v>721</v>
      </c>
      <c r="B1553" s="107" t="s">
        <v>722</v>
      </c>
      <c r="C1553" s="98" t="str">
        <f t="shared" si="49"/>
        <v>21375806 CENTRO DE PRODUCCÓN ARTÍSTICA Y CULTURAL</v>
      </c>
      <c r="D1553" s="49" t="s">
        <v>686</v>
      </c>
      <c r="E1553" s="49" t="s">
        <v>320</v>
      </c>
      <c r="F1553" s="49" t="s">
        <v>321</v>
      </c>
      <c r="G1553" s="48">
        <v>250000</v>
      </c>
      <c r="H1553" s="48">
        <v>250000</v>
      </c>
      <c r="I1553" s="48">
        <v>187500</v>
      </c>
      <c r="J1553" s="48">
        <v>0</v>
      </c>
      <c r="K1553" s="48">
        <v>0</v>
      </c>
      <c r="L1553" s="48">
        <v>0</v>
      </c>
      <c r="M1553" s="48">
        <v>0</v>
      </c>
      <c r="N1553" s="48">
        <v>0</v>
      </c>
      <c r="O1553" s="48">
        <v>250000</v>
      </c>
      <c r="P1553" s="102">
        <f t="shared" si="50"/>
        <v>0</v>
      </c>
      <c r="Q1553" s="71"/>
      <c r="R1553" s="71"/>
      <c r="S1553" s="72"/>
      <c r="T1553" s="72"/>
      <c r="U1553" s="72"/>
      <c r="V1553" s="72"/>
      <c r="W1553" s="72"/>
      <c r="X1553" s="73"/>
    </row>
    <row r="1554" spans="1:24" ht="14.4" x14ac:dyDescent="0.2">
      <c r="A1554" s="107" t="s">
        <v>721</v>
      </c>
      <c r="B1554" s="107" t="s">
        <v>722</v>
      </c>
      <c r="C1554" s="98" t="str">
        <f t="shared" si="49"/>
        <v>21375806 CENTRO DE PRODUCCÓN ARTÍSTICA Y CULTURAL</v>
      </c>
      <c r="D1554" s="49" t="s">
        <v>686</v>
      </c>
      <c r="E1554" s="49" t="s">
        <v>324</v>
      </c>
      <c r="F1554" s="49" t="s">
        <v>325</v>
      </c>
      <c r="G1554" s="48">
        <v>250000</v>
      </c>
      <c r="H1554" s="48">
        <v>250000</v>
      </c>
      <c r="I1554" s="48">
        <v>187500</v>
      </c>
      <c r="J1554" s="48">
        <v>0</v>
      </c>
      <c r="K1554" s="48">
        <v>0</v>
      </c>
      <c r="L1554" s="48">
        <v>0</v>
      </c>
      <c r="M1554" s="48">
        <v>0</v>
      </c>
      <c r="N1554" s="48">
        <v>0</v>
      </c>
      <c r="O1554" s="48">
        <v>250000</v>
      </c>
      <c r="P1554" s="102">
        <f t="shared" si="50"/>
        <v>0</v>
      </c>
      <c r="Q1554" s="71"/>
      <c r="R1554" s="71"/>
      <c r="S1554" s="72"/>
      <c r="T1554" s="72"/>
      <c r="U1554" s="72"/>
      <c r="V1554" s="72"/>
      <c r="W1554" s="72"/>
      <c r="X1554" s="73"/>
    </row>
    <row r="1555" spans="1:24" ht="14.4" x14ac:dyDescent="0.2">
      <c r="A1555" s="107" t="s">
        <v>721</v>
      </c>
      <c r="B1555" s="107" t="s">
        <v>722</v>
      </c>
      <c r="C1555" s="98" t="str">
        <f t="shared" si="49"/>
        <v>21375806 CENTRO DE PRODUCCÓN ARTÍSTICA Y CULTURAL</v>
      </c>
      <c r="D1555" s="49" t="s">
        <v>686</v>
      </c>
      <c r="E1555" s="49" t="s">
        <v>326</v>
      </c>
      <c r="F1555" s="49" t="s">
        <v>327</v>
      </c>
      <c r="G1555" s="48">
        <v>2500000</v>
      </c>
      <c r="H1555" s="48">
        <v>2500000</v>
      </c>
      <c r="I1555" s="48">
        <v>300000</v>
      </c>
      <c r="J1555" s="48">
        <v>0</v>
      </c>
      <c r="K1555" s="48">
        <v>0</v>
      </c>
      <c r="L1555" s="48">
        <v>0</v>
      </c>
      <c r="M1555" s="48">
        <v>0</v>
      </c>
      <c r="N1555" s="48">
        <v>0</v>
      </c>
      <c r="O1555" s="48">
        <v>2500000</v>
      </c>
      <c r="P1555" s="102">
        <f t="shared" si="50"/>
        <v>0</v>
      </c>
      <c r="Q1555" s="71"/>
      <c r="R1555" s="71"/>
      <c r="S1555" s="72"/>
      <c r="T1555" s="72"/>
      <c r="U1555" s="72"/>
      <c r="V1555" s="72"/>
      <c r="W1555" s="72"/>
      <c r="X1555" s="73"/>
    </row>
    <row r="1556" spans="1:24" ht="14.4" x14ac:dyDescent="0.2">
      <c r="A1556" s="107" t="s">
        <v>721</v>
      </c>
      <c r="B1556" s="107" t="s">
        <v>722</v>
      </c>
      <c r="C1556" s="98" t="str">
        <f t="shared" si="49"/>
        <v>21375806 CENTRO DE PRODUCCÓN ARTÍSTICA Y CULTURAL</v>
      </c>
      <c r="D1556" s="49" t="s">
        <v>686</v>
      </c>
      <c r="E1556" s="49" t="s">
        <v>328</v>
      </c>
      <c r="F1556" s="49" t="s">
        <v>329</v>
      </c>
      <c r="G1556" s="48">
        <v>250000</v>
      </c>
      <c r="H1556" s="48">
        <v>250000</v>
      </c>
      <c r="I1556" s="48">
        <v>187500</v>
      </c>
      <c r="J1556" s="48">
        <v>0</v>
      </c>
      <c r="K1556" s="48">
        <v>0</v>
      </c>
      <c r="L1556" s="48">
        <v>0</v>
      </c>
      <c r="M1556" s="48">
        <v>0</v>
      </c>
      <c r="N1556" s="48">
        <v>0</v>
      </c>
      <c r="O1556" s="48">
        <v>250000</v>
      </c>
      <c r="P1556" s="102">
        <f t="shared" si="50"/>
        <v>0</v>
      </c>
      <c r="Q1556" s="71"/>
      <c r="R1556" s="71"/>
      <c r="S1556" s="72"/>
      <c r="T1556" s="72"/>
      <c r="U1556" s="72"/>
      <c r="V1556" s="72"/>
      <c r="W1556" s="72"/>
      <c r="X1556" s="73"/>
    </row>
    <row r="1557" spans="1:24" ht="14.4" x14ac:dyDescent="0.2">
      <c r="A1557" s="107" t="s">
        <v>721</v>
      </c>
      <c r="B1557" s="107" t="s">
        <v>722</v>
      </c>
      <c r="C1557" s="98" t="str">
        <f t="shared" si="49"/>
        <v>21375806 CENTRO DE PRODUCCÓN ARTÍSTICA Y CULTURAL</v>
      </c>
      <c r="D1557" s="49" t="s">
        <v>686</v>
      </c>
      <c r="E1557" s="49" t="s">
        <v>372</v>
      </c>
      <c r="F1557" s="49" t="s">
        <v>373</v>
      </c>
      <c r="G1557" s="48">
        <v>182989135</v>
      </c>
      <c r="H1557" s="48">
        <v>42989135</v>
      </c>
      <c r="I1557" s="48">
        <v>35448141</v>
      </c>
      <c r="J1557" s="48">
        <v>0</v>
      </c>
      <c r="K1557" s="48">
        <v>26631298.59</v>
      </c>
      <c r="L1557" s="48">
        <v>0</v>
      </c>
      <c r="M1557" s="48">
        <v>8351945.8099999996</v>
      </c>
      <c r="N1557" s="48">
        <v>8351945.8099999996</v>
      </c>
      <c r="O1557" s="48">
        <v>8005890.5999999996</v>
      </c>
      <c r="P1557" s="102">
        <f t="shared" si="50"/>
        <v>0.19428038759095756</v>
      </c>
      <c r="Q1557" s="71"/>
      <c r="R1557" s="71"/>
      <c r="S1557" s="72"/>
      <c r="T1557" s="72"/>
      <c r="U1557" s="72"/>
      <c r="V1557" s="72"/>
      <c r="W1557" s="72"/>
      <c r="X1557" s="73"/>
    </row>
    <row r="1558" spans="1:24" ht="14.4" x14ac:dyDescent="0.2">
      <c r="A1558" s="107" t="s">
        <v>721</v>
      </c>
      <c r="B1558" s="107" t="s">
        <v>722</v>
      </c>
      <c r="C1558" s="98" t="str">
        <f t="shared" si="49"/>
        <v>21375806 CENTRO DE PRODUCCÓN ARTÍSTICA Y CULTURAL</v>
      </c>
      <c r="D1558" s="49" t="s">
        <v>686</v>
      </c>
      <c r="E1558" s="49" t="s">
        <v>374</v>
      </c>
      <c r="F1558" s="49" t="s">
        <v>375</v>
      </c>
      <c r="G1558" s="48">
        <v>4256045</v>
      </c>
      <c r="H1558" s="48">
        <v>4256045</v>
      </c>
      <c r="I1558" s="48">
        <v>3466203</v>
      </c>
      <c r="J1558" s="48">
        <v>0</v>
      </c>
      <c r="K1558" s="48">
        <v>1290895.5900000001</v>
      </c>
      <c r="L1558" s="48">
        <v>0</v>
      </c>
      <c r="M1558" s="48">
        <v>2041022.81</v>
      </c>
      <c r="N1558" s="48">
        <v>2041022.81</v>
      </c>
      <c r="O1558" s="48">
        <v>924126.6</v>
      </c>
      <c r="P1558" s="102">
        <f t="shared" si="50"/>
        <v>0.47955855964868793</v>
      </c>
      <c r="Q1558" s="71"/>
      <c r="R1558" s="71"/>
      <c r="S1558" s="72"/>
      <c r="T1558" s="72"/>
      <c r="U1558" s="72"/>
      <c r="V1558" s="72"/>
      <c r="W1558" s="72"/>
      <c r="X1558" s="73"/>
    </row>
    <row r="1559" spans="1:24" ht="14.4" x14ac:dyDescent="0.2">
      <c r="A1559" s="107" t="s">
        <v>721</v>
      </c>
      <c r="B1559" s="107" t="s">
        <v>722</v>
      </c>
      <c r="C1559" s="98" t="str">
        <f t="shared" si="49"/>
        <v>21375806 CENTRO DE PRODUCCÓN ARTÍSTICA Y CULTURAL</v>
      </c>
      <c r="D1559" s="49" t="s">
        <v>686</v>
      </c>
      <c r="E1559" s="49" t="s">
        <v>394</v>
      </c>
      <c r="F1559" s="49" t="s">
        <v>377</v>
      </c>
      <c r="G1559" s="48">
        <v>3671423</v>
      </c>
      <c r="H1559" s="48">
        <v>3671423</v>
      </c>
      <c r="I1559" s="48">
        <v>3071423</v>
      </c>
      <c r="J1559" s="48">
        <v>0</v>
      </c>
      <c r="K1559" s="48">
        <v>1176475.8799999999</v>
      </c>
      <c r="L1559" s="48">
        <v>0</v>
      </c>
      <c r="M1559" s="48">
        <v>1760662.52</v>
      </c>
      <c r="N1559" s="48">
        <v>1760662.52</v>
      </c>
      <c r="O1559" s="48">
        <v>734284.6</v>
      </c>
      <c r="P1559" s="102">
        <f t="shared" si="50"/>
        <v>0.47955861255976223</v>
      </c>
      <c r="Q1559" s="71"/>
      <c r="R1559" s="71"/>
      <c r="S1559" s="72"/>
      <c r="T1559" s="72"/>
      <c r="U1559" s="72"/>
      <c r="V1559" s="72"/>
      <c r="W1559" s="72"/>
      <c r="X1559" s="73"/>
    </row>
    <row r="1560" spans="1:24" ht="14.4" x14ac:dyDescent="0.2">
      <c r="A1560" s="107" t="s">
        <v>721</v>
      </c>
      <c r="B1560" s="107" t="s">
        <v>722</v>
      </c>
      <c r="C1560" s="98" t="str">
        <f t="shared" si="49"/>
        <v>21375806 CENTRO DE PRODUCCÓN ARTÍSTICA Y CULTURAL</v>
      </c>
      <c r="D1560" s="49" t="s">
        <v>686</v>
      </c>
      <c r="E1560" s="49" t="s">
        <v>415</v>
      </c>
      <c r="F1560" s="49" t="s">
        <v>398</v>
      </c>
      <c r="G1560" s="48">
        <v>584622</v>
      </c>
      <c r="H1560" s="48">
        <v>584622</v>
      </c>
      <c r="I1560" s="48">
        <v>394780</v>
      </c>
      <c r="J1560" s="48">
        <v>0</v>
      </c>
      <c r="K1560" s="48">
        <v>114419.71</v>
      </c>
      <c r="L1560" s="48">
        <v>0</v>
      </c>
      <c r="M1560" s="48">
        <v>280360.28999999998</v>
      </c>
      <c r="N1560" s="48">
        <v>280360.28999999998</v>
      </c>
      <c r="O1560" s="48">
        <v>189842</v>
      </c>
      <c r="P1560" s="102">
        <f t="shared" si="50"/>
        <v>0.47955822736742715</v>
      </c>
      <c r="Q1560" s="71"/>
      <c r="R1560" s="71"/>
      <c r="S1560" s="72"/>
      <c r="T1560" s="72"/>
      <c r="U1560" s="72"/>
      <c r="V1560" s="72"/>
      <c r="W1560" s="72"/>
      <c r="X1560" s="73"/>
    </row>
    <row r="1561" spans="1:24" ht="14.4" x14ac:dyDescent="0.2">
      <c r="A1561" s="107" t="s">
        <v>721</v>
      </c>
      <c r="B1561" s="107" t="s">
        <v>722</v>
      </c>
      <c r="C1561" s="98" t="str">
        <f t="shared" si="49"/>
        <v>21375806 CENTRO DE PRODUCCÓN ARTÍSTICA Y CULTURAL</v>
      </c>
      <c r="D1561" s="49" t="s">
        <v>686</v>
      </c>
      <c r="E1561" s="49" t="s">
        <v>602</v>
      </c>
      <c r="F1561" s="49" t="s">
        <v>603</v>
      </c>
      <c r="G1561" s="48">
        <v>160000000</v>
      </c>
      <c r="H1561" s="48">
        <v>20000000</v>
      </c>
      <c r="I1561" s="48">
        <v>20000000</v>
      </c>
      <c r="J1561" s="48">
        <v>0</v>
      </c>
      <c r="K1561" s="48">
        <v>20000000</v>
      </c>
      <c r="L1561" s="48">
        <v>0</v>
      </c>
      <c r="M1561" s="48">
        <v>0</v>
      </c>
      <c r="N1561" s="48">
        <v>0</v>
      </c>
      <c r="O1561" s="48">
        <v>0</v>
      </c>
      <c r="P1561" s="102">
        <f t="shared" si="50"/>
        <v>0</v>
      </c>
      <c r="Q1561" s="71"/>
      <c r="R1561" s="71"/>
      <c r="S1561" s="72"/>
      <c r="T1561" s="72"/>
      <c r="U1561" s="72"/>
      <c r="V1561" s="72"/>
      <c r="W1561" s="72"/>
      <c r="X1561" s="73"/>
    </row>
    <row r="1562" spans="1:24" ht="14.4" x14ac:dyDescent="0.2">
      <c r="A1562" s="107" t="s">
        <v>721</v>
      </c>
      <c r="B1562" s="107" t="s">
        <v>722</v>
      </c>
      <c r="C1562" s="98" t="str">
        <f t="shared" si="49"/>
        <v>21375806 CENTRO DE PRODUCCÓN ARTÍSTICA Y CULTURAL</v>
      </c>
      <c r="D1562" s="49" t="s">
        <v>686</v>
      </c>
      <c r="E1562" s="49" t="s">
        <v>606</v>
      </c>
      <c r="F1562" s="49" t="s">
        <v>607</v>
      </c>
      <c r="G1562" s="48">
        <v>160000000</v>
      </c>
      <c r="H1562" s="48">
        <v>20000000</v>
      </c>
      <c r="I1562" s="48">
        <v>20000000</v>
      </c>
      <c r="J1562" s="48">
        <v>0</v>
      </c>
      <c r="K1562" s="48">
        <v>20000000</v>
      </c>
      <c r="L1562" s="48">
        <v>0</v>
      </c>
      <c r="M1562" s="48">
        <v>0</v>
      </c>
      <c r="N1562" s="48">
        <v>0</v>
      </c>
      <c r="O1562" s="48">
        <v>0</v>
      </c>
      <c r="P1562" s="102">
        <f t="shared" si="50"/>
        <v>0</v>
      </c>
      <c r="Q1562" s="71"/>
      <c r="R1562" s="71"/>
      <c r="S1562" s="72"/>
      <c r="T1562" s="72"/>
      <c r="U1562" s="72"/>
      <c r="V1562" s="72"/>
      <c r="W1562" s="72"/>
      <c r="X1562" s="73"/>
    </row>
    <row r="1563" spans="1:24" ht="14.4" x14ac:dyDescent="0.2">
      <c r="A1563" s="107" t="s">
        <v>721</v>
      </c>
      <c r="B1563" s="107" t="s">
        <v>722</v>
      </c>
      <c r="C1563" s="98" t="str">
        <f t="shared" si="49"/>
        <v>21375806 CENTRO DE PRODUCCÓN ARTÍSTICA Y CULTURAL</v>
      </c>
      <c r="D1563" s="49" t="s">
        <v>686</v>
      </c>
      <c r="E1563" s="49" t="s">
        <v>608</v>
      </c>
      <c r="F1563" s="49" t="s">
        <v>609</v>
      </c>
      <c r="G1563" s="48">
        <v>2000000</v>
      </c>
      <c r="H1563" s="48">
        <v>6500000</v>
      </c>
      <c r="I1563" s="48">
        <v>5248848</v>
      </c>
      <c r="J1563" s="48">
        <v>0</v>
      </c>
      <c r="K1563" s="48">
        <v>4447837</v>
      </c>
      <c r="L1563" s="48">
        <v>0</v>
      </c>
      <c r="M1563" s="48">
        <v>470399</v>
      </c>
      <c r="N1563" s="48">
        <v>470399</v>
      </c>
      <c r="O1563" s="48">
        <v>1581764</v>
      </c>
      <c r="P1563" s="102">
        <f t="shared" si="50"/>
        <v>7.2369076923076925E-2</v>
      </c>
      <c r="Q1563" s="71"/>
      <c r="R1563" s="71"/>
      <c r="S1563" s="72"/>
      <c r="T1563" s="72"/>
      <c r="U1563" s="72"/>
      <c r="V1563" s="72"/>
      <c r="W1563" s="72"/>
      <c r="X1563" s="73"/>
    </row>
    <row r="1564" spans="1:24" ht="14.4" x14ac:dyDescent="0.2">
      <c r="A1564" s="107" t="s">
        <v>721</v>
      </c>
      <c r="B1564" s="107" t="s">
        <v>722</v>
      </c>
      <c r="C1564" s="98" t="str">
        <f t="shared" si="49"/>
        <v>21375806 CENTRO DE PRODUCCÓN ARTÍSTICA Y CULTURAL</v>
      </c>
      <c r="D1564" s="49" t="s">
        <v>686</v>
      </c>
      <c r="E1564" s="49" t="s">
        <v>610</v>
      </c>
      <c r="F1564" s="49" t="s">
        <v>611</v>
      </c>
      <c r="G1564" s="48">
        <v>0</v>
      </c>
      <c r="H1564" s="48">
        <v>4500000</v>
      </c>
      <c r="I1564" s="48">
        <v>4500000</v>
      </c>
      <c r="J1564" s="48">
        <v>0</v>
      </c>
      <c r="K1564" s="48">
        <v>4447837</v>
      </c>
      <c r="L1564" s="48">
        <v>0</v>
      </c>
      <c r="M1564" s="48">
        <v>0</v>
      </c>
      <c r="N1564" s="48">
        <v>0</v>
      </c>
      <c r="O1564" s="48">
        <v>52163</v>
      </c>
      <c r="P1564" s="102">
        <f t="shared" si="50"/>
        <v>0</v>
      </c>
      <c r="Q1564" s="71"/>
      <c r="R1564" s="71"/>
      <c r="S1564" s="72"/>
      <c r="T1564" s="72"/>
      <c r="U1564" s="72"/>
      <c r="V1564" s="72"/>
      <c r="W1564" s="72"/>
      <c r="X1564" s="73"/>
    </row>
    <row r="1565" spans="1:24" ht="14.4" x14ac:dyDescent="0.2">
      <c r="A1565" s="107" t="s">
        <v>721</v>
      </c>
      <c r="B1565" s="107" t="s">
        <v>722</v>
      </c>
      <c r="C1565" s="98" t="str">
        <f t="shared" si="49"/>
        <v>21375806 CENTRO DE PRODUCCÓN ARTÍSTICA Y CULTURAL</v>
      </c>
      <c r="D1565" s="49" t="s">
        <v>686</v>
      </c>
      <c r="E1565" s="49" t="s">
        <v>612</v>
      </c>
      <c r="F1565" s="49" t="s">
        <v>613</v>
      </c>
      <c r="G1565" s="48">
        <v>2000000</v>
      </c>
      <c r="H1565" s="48">
        <v>2000000</v>
      </c>
      <c r="I1565" s="48">
        <v>748848</v>
      </c>
      <c r="J1565" s="48">
        <v>0</v>
      </c>
      <c r="K1565" s="48">
        <v>0</v>
      </c>
      <c r="L1565" s="48">
        <v>0</v>
      </c>
      <c r="M1565" s="48">
        <v>470399</v>
      </c>
      <c r="N1565" s="48">
        <v>470399</v>
      </c>
      <c r="O1565" s="48">
        <v>1529601</v>
      </c>
      <c r="P1565" s="102">
        <f t="shared" si="50"/>
        <v>0.23519950000000001</v>
      </c>
      <c r="Q1565" s="71"/>
      <c r="R1565" s="71"/>
      <c r="S1565" s="72"/>
      <c r="T1565" s="72"/>
      <c r="U1565" s="72"/>
      <c r="V1565" s="72"/>
      <c r="W1565" s="72"/>
      <c r="X1565" s="73"/>
    </row>
    <row r="1566" spans="1:24" ht="14.4" x14ac:dyDescent="0.2">
      <c r="A1566" s="107" t="s">
        <v>721</v>
      </c>
      <c r="B1566" s="107" t="s">
        <v>722</v>
      </c>
      <c r="C1566" s="98" t="str">
        <f t="shared" si="49"/>
        <v>21375806 CENTRO DE PRODUCCÓN ARTÍSTICA Y CULTURAL</v>
      </c>
      <c r="D1566" s="49" t="s">
        <v>686</v>
      </c>
      <c r="E1566" s="49" t="s">
        <v>614</v>
      </c>
      <c r="F1566" s="49" t="s">
        <v>615</v>
      </c>
      <c r="G1566" s="48">
        <v>10000000</v>
      </c>
      <c r="H1566" s="48">
        <v>5500000</v>
      </c>
      <c r="I1566" s="48">
        <v>0</v>
      </c>
      <c r="J1566" s="48">
        <v>0</v>
      </c>
      <c r="K1566" s="48">
        <v>0</v>
      </c>
      <c r="L1566" s="48">
        <v>0</v>
      </c>
      <c r="M1566" s="48">
        <v>0</v>
      </c>
      <c r="N1566" s="48">
        <v>0</v>
      </c>
      <c r="O1566" s="48">
        <v>5500000</v>
      </c>
      <c r="P1566" s="102">
        <f t="shared" si="50"/>
        <v>0</v>
      </c>
      <c r="Q1566" s="71"/>
      <c r="R1566" s="71"/>
      <c r="S1566" s="72"/>
      <c r="T1566" s="72"/>
      <c r="U1566" s="72"/>
      <c r="V1566" s="72"/>
      <c r="W1566" s="72"/>
      <c r="X1566" s="73"/>
    </row>
    <row r="1567" spans="1:24" ht="14.4" x14ac:dyDescent="0.2">
      <c r="A1567" s="107" t="s">
        <v>721</v>
      </c>
      <c r="B1567" s="107" t="s">
        <v>722</v>
      </c>
      <c r="C1567" s="98" t="str">
        <f t="shared" si="49"/>
        <v>21375806 CENTRO DE PRODUCCÓN ARTÍSTICA Y CULTURAL</v>
      </c>
      <c r="D1567" s="49" t="s">
        <v>686</v>
      </c>
      <c r="E1567" s="49" t="s">
        <v>626</v>
      </c>
      <c r="F1567" s="49" t="s">
        <v>627</v>
      </c>
      <c r="G1567" s="48">
        <v>10000000</v>
      </c>
      <c r="H1567" s="48">
        <v>5500000</v>
      </c>
      <c r="I1567" s="48">
        <v>0</v>
      </c>
      <c r="J1567" s="48">
        <v>0</v>
      </c>
      <c r="K1567" s="48">
        <v>0</v>
      </c>
      <c r="L1567" s="48">
        <v>0</v>
      </c>
      <c r="M1567" s="48">
        <v>0</v>
      </c>
      <c r="N1567" s="48">
        <v>0</v>
      </c>
      <c r="O1567" s="48">
        <v>5500000</v>
      </c>
      <c r="P1567" s="102">
        <f t="shared" si="50"/>
        <v>0</v>
      </c>
      <c r="Q1567" s="71"/>
      <c r="R1567" s="71"/>
      <c r="S1567" s="72"/>
      <c r="T1567" s="72"/>
      <c r="U1567" s="72"/>
      <c r="V1567" s="72"/>
      <c r="W1567" s="72"/>
      <c r="X1567" s="73"/>
    </row>
    <row r="1568" spans="1:24" ht="14.4" x14ac:dyDescent="0.2">
      <c r="A1568" s="107" t="s">
        <v>721</v>
      </c>
      <c r="B1568" s="107" t="s">
        <v>722</v>
      </c>
      <c r="C1568" s="98" t="str">
        <f t="shared" si="49"/>
        <v>21375806 CENTRO DE PRODUCCÓN ARTÍSTICA Y CULTURAL</v>
      </c>
      <c r="D1568" s="49" t="s">
        <v>686</v>
      </c>
      <c r="E1568" s="49" t="s">
        <v>636</v>
      </c>
      <c r="F1568" s="49" t="s">
        <v>637</v>
      </c>
      <c r="G1568" s="48">
        <v>6733090</v>
      </c>
      <c r="H1568" s="48">
        <v>6733090</v>
      </c>
      <c r="I1568" s="48">
        <v>6733090</v>
      </c>
      <c r="J1568" s="48">
        <v>0</v>
      </c>
      <c r="K1568" s="48">
        <v>892566</v>
      </c>
      <c r="L1568" s="48">
        <v>0</v>
      </c>
      <c r="M1568" s="48">
        <v>5840524</v>
      </c>
      <c r="N1568" s="48">
        <v>5840524</v>
      </c>
      <c r="O1568" s="48">
        <v>0</v>
      </c>
      <c r="P1568" s="102">
        <f t="shared" si="50"/>
        <v>0.86743590238657142</v>
      </c>
      <c r="Q1568" s="71"/>
      <c r="R1568" s="71"/>
      <c r="S1568" s="72"/>
      <c r="T1568" s="72"/>
      <c r="U1568" s="72"/>
      <c r="V1568" s="72"/>
      <c r="W1568" s="72"/>
      <c r="X1568" s="73"/>
    </row>
    <row r="1569" spans="1:24" ht="14.4" x14ac:dyDescent="0.2">
      <c r="A1569" s="107" t="s">
        <v>721</v>
      </c>
      <c r="B1569" s="107" t="s">
        <v>722</v>
      </c>
      <c r="C1569" s="98" t="str">
        <f t="shared" si="49"/>
        <v>21375806 CENTRO DE PRODUCCÓN ARTÍSTICA Y CULTURAL</v>
      </c>
      <c r="D1569" s="49" t="s">
        <v>686</v>
      </c>
      <c r="E1569" s="49" t="s">
        <v>660</v>
      </c>
      <c r="F1569" s="49" t="s">
        <v>661</v>
      </c>
      <c r="G1569" s="48">
        <v>6733090</v>
      </c>
      <c r="H1569" s="48">
        <v>6733090</v>
      </c>
      <c r="I1569" s="48">
        <v>6733090</v>
      </c>
      <c r="J1569" s="48">
        <v>0</v>
      </c>
      <c r="K1569" s="48">
        <v>892566</v>
      </c>
      <c r="L1569" s="48">
        <v>0</v>
      </c>
      <c r="M1569" s="48">
        <v>5840524</v>
      </c>
      <c r="N1569" s="48">
        <v>5840524</v>
      </c>
      <c r="O1569" s="48">
        <v>0</v>
      </c>
      <c r="P1569" s="102">
        <f t="shared" si="50"/>
        <v>0.86743590238657142</v>
      </c>
      <c r="Q1569" s="71"/>
      <c r="R1569" s="71"/>
      <c r="S1569" s="72"/>
      <c r="T1569" s="72"/>
      <c r="U1569" s="72"/>
      <c r="V1569" s="72"/>
      <c r="W1569" s="72"/>
      <c r="X1569" s="73"/>
    </row>
    <row r="1570" spans="1:24" ht="14.4" x14ac:dyDescent="0.2">
      <c r="A1570" s="107" t="s">
        <v>721</v>
      </c>
      <c r="B1570" s="107" t="s">
        <v>722</v>
      </c>
      <c r="C1570" s="99" t="str">
        <f t="shared" si="49"/>
        <v>21375806 CENTRO DE PRODUCCÓN ARTÍSTICA Y CULTURAL</v>
      </c>
      <c r="D1570" s="49" t="s">
        <v>690</v>
      </c>
      <c r="E1570" s="49" t="s">
        <v>336</v>
      </c>
      <c r="F1570" s="49" t="s">
        <v>337</v>
      </c>
      <c r="G1570" s="48">
        <v>5935000</v>
      </c>
      <c r="H1570" s="48">
        <v>5935000</v>
      </c>
      <c r="I1570" s="48">
        <v>5935000</v>
      </c>
      <c r="J1570" s="48">
        <v>0</v>
      </c>
      <c r="K1570" s="48">
        <v>4039165.43</v>
      </c>
      <c r="L1570" s="48">
        <v>0</v>
      </c>
      <c r="M1570" s="48">
        <v>342973.53</v>
      </c>
      <c r="N1570" s="48">
        <v>342973.53</v>
      </c>
      <c r="O1570" s="48">
        <v>1552861.04</v>
      </c>
      <c r="P1570" s="104">
        <f t="shared" si="50"/>
        <v>5.7788294860994106E-2</v>
      </c>
      <c r="Q1570" s="71"/>
      <c r="R1570" s="71"/>
      <c r="S1570" s="72"/>
      <c r="T1570" s="72"/>
      <c r="U1570" s="72"/>
      <c r="V1570" s="72"/>
      <c r="W1570" s="72"/>
      <c r="X1570" s="73"/>
    </row>
    <row r="1571" spans="1:24" ht="14.4" x14ac:dyDescent="0.2">
      <c r="A1571" s="107" t="s">
        <v>721</v>
      </c>
      <c r="B1571" s="107" t="s">
        <v>722</v>
      </c>
      <c r="C1571" s="98" t="str">
        <f t="shared" si="49"/>
        <v>21375806 CENTRO DE PRODUCCÓN ARTÍSTICA Y CULTURAL</v>
      </c>
      <c r="D1571" s="49" t="s">
        <v>690</v>
      </c>
      <c r="E1571" s="49" t="s">
        <v>338</v>
      </c>
      <c r="F1571" s="49" t="s">
        <v>339</v>
      </c>
      <c r="G1571" s="48">
        <v>3000000</v>
      </c>
      <c r="H1571" s="48">
        <v>4435000</v>
      </c>
      <c r="I1571" s="48">
        <v>4435000</v>
      </c>
      <c r="J1571" s="48">
        <v>0</v>
      </c>
      <c r="K1571" s="48">
        <v>4039165.43</v>
      </c>
      <c r="L1571" s="48">
        <v>0</v>
      </c>
      <c r="M1571" s="48">
        <v>342973.53</v>
      </c>
      <c r="N1571" s="48">
        <v>342973.53</v>
      </c>
      <c r="O1571" s="48">
        <v>52861.04</v>
      </c>
      <c r="P1571" s="102">
        <f t="shared" si="50"/>
        <v>7.7333377677564832E-2</v>
      </c>
      <c r="Q1571" s="71"/>
      <c r="R1571" s="71"/>
      <c r="S1571" s="72"/>
      <c r="T1571" s="72"/>
      <c r="U1571" s="72"/>
      <c r="V1571" s="72"/>
      <c r="W1571" s="72"/>
      <c r="X1571" s="73"/>
    </row>
    <row r="1572" spans="1:24" ht="14.4" x14ac:dyDescent="0.2">
      <c r="A1572" s="107" t="s">
        <v>721</v>
      </c>
      <c r="B1572" s="107" t="s">
        <v>722</v>
      </c>
      <c r="C1572" s="98" t="str">
        <f t="shared" si="49"/>
        <v>21375806 CENTRO DE PRODUCCÓN ARTÍSTICA Y CULTURAL</v>
      </c>
      <c r="D1572" s="49" t="s">
        <v>690</v>
      </c>
      <c r="E1572" s="49" t="s">
        <v>340</v>
      </c>
      <c r="F1572" s="49" t="s">
        <v>341</v>
      </c>
      <c r="G1572" s="48">
        <v>2500000</v>
      </c>
      <c r="H1572" s="48">
        <v>4000000</v>
      </c>
      <c r="I1572" s="48">
        <v>4000000</v>
      </c>
      <c r="J1572" s="48">
        <v>0</v>
      </c>
      <c r="K1572" s="48">
        <v>4000000</v>
      </c>
      <c r="L1572" s="48">
        <v>0</v>
      </c>
      <c r="M1572" s="48">
        <v>0</v>
      </c>
      <c r="N1572" s="48">
        <v>0</v>
      </c>
      <c r="O1572" s="48">
        <v>0</v>
      </c>
      <c r="P1572" s="102">
        <f t="shared" si="50"/>
        <v>0</v>
      </c>
      <c r="Q1572" s="71"/>
      <c r="R1572" s="71"/>
      <c r="S1572" s="72"/>
      <c r="T1572" s="72"/>
      <c r="U1572" s="72"/>
      <c r="V1572" s="72"/>
      <c r="W1572" s="72"/>
      <c r="X1572" s="73"/>
    </row>
    <row r="1573" spans="1:24" ht="14.4" x14ac:dyDescent="0.2">
      <c r="A1573" s="107" t="s">
        <v>721</v>
      </c>
      <c r="B1573" s="107" t="s">
        <v>722</v>
      </c>
      <c r="C1573" s="98" t="str">
        <f t="shared" si="49"/>
        <v>21375806 CENTRO DE PRODUCCÓN ARTÍSTICA Y CULTURAL</v>
      </c>
      <c r="D1573" s="49" t="s">
        <v>690</v>
      </c>
      <c r="E1573" s="49" t="s">
        <v>346</v>
      </c>
      <c r="F1573" s="49" t="s">
        <v>347</v>
      </c>
      <c r="G1573" s="48">
        <v>500000</v>
      </c>
      <c r="H1573" s="48">
        <v>435000</v>
      </c>
      <c r="I1573" s="48">
        <v>435000</v>
      </c>
      <c r="J1573" s="48">
        <v>0</v>
      </c>
      <c r="K1573" s="48">
        <v>39165.43</v>
      </c>
      <c r="L1573" s="48">
        <v>0</v>
      </c>
      <c r="M1573" s="48">
        <v>342973.53</v>
      </c>
      <c r="N1573" s="48">
        <v>342973.53</v>
      </c>
      <c r="O1573" s="48">
        <v>52861.04</v>
      </c>
      <c r="P1573" s="102">
        <f t="shared" si="50"/>
        <v>0.78844489655172423</v>
      </c>
      <c r="Q1573" s="71"/>
      <c r="R1573" s="71"/>
      <c r="S1573" s="72"/>
      <c r="T1573" s="72"/>
      <c r="U1573" s="72"/>
      <c r="V1573" s="72"/>
      <c r="W1573" s="72"/>
      <c r="X1573" s="73"/>
    </row>
    <row r="1574" spans="1:24" ht="14.4" x14ac:dyDescent="0.2">
      <c r="A1574" s="107" t="s">
        <v>721</v>
      </c>
      <c r="B1574" s="107" t="s">
        <v>722</v>
      </c>
      <c r="C1574" s="98" t="str">
        <f t="shared" si="49"/>
        <v>21375806 CENTRO DE PRODUCCÓN ARTÍSTICA Y CULTURAL</v>
      </c>
      <c r="D1574" s="49" t="s">
        <v>690</v>
      </c>
      <c r="E1574" s="49" t="s">
        <v>364</v>
      </c>
      <c r="F1574" s="49" t="s">
        <v>365</v>
      </c>
      <c r="G1574" s="48">
        <v>2935000</v>
      </c>
      <c r="H1574" s="48">
        <v>1500000</v>
      </c>
      <c r="I1574" s="48">
        <v>1500000</v>
      </c>
      <c r="J1574" s="48">
        <v>0</v>
      </c>
      <c r="K1574" s="48">
        <v>0</v>
      </c>
      <c r="L1574" s="48">
        <v>0</v>
      </c>
      <c r="M1574" s="48">
        <v>0</v>
      </c>
      <c r="N1574" s="48">
        <v>0</v>
      </c>
      <c r="O1574" s="48">
        <v>1500000</v>
      </c>
      <c r="P1574" s="102">
        <f t="shared" si="50"/>
        <v>0</v>
      </c>
      <c r="Q1574" s="71"/>
      <c r="R1574" s="71"/>
      <c r="S1574" s="72"/>
      <c r="T1574" s="72"/>
      <c r="U1574" s="72"/>
      <c r="V1574" s="72"/>
      <c r="W1574" s="72"/>
      <c r="X1574" s="73"/>
    </row>
    <row r="1575" spans="1:24" ht="14.4" x14ac:dyDescent="0.2">
      <c r="A1575" s="107" t="s">
        <v>721</v>
      </c>
      <c r="B1575" s="107" t="s">
        <v>722</v>
      </c>
      <c r="C1575" s="98" t="str">
        <f t="shared" si="49"/>
        <v>21375806 CENTRO DE PRODUCCÓN ARTÍSTICA Y CULTURAL</v>
      </c>
      <c r="D1575" s="49" t="s">
        <v>690</v>
      </c>
      <c r="E1575" s="49" t="s">
        <v>368</v>
      </c>
      <c r="F1575" s="49" t="s">
        <v>369</v>
      </c>
      <c r="G1575" s="48">
        <v>2935000</v>
      </c>
      <c r="H1575" s="48">
        <v>1500000</v>
      </c>
      <c r="I1575" s="48">
        <v>1500000</v>
      </c>
      <c r="J1575" s="48">
        <v>0</v>
      </c>
      <c r="K1575" s="48">
        <v>0</v>
      </c>
      <c r="L1575" s="48">
        <v>0</v>
      </c>
      <c r="M1575" s="48">
        <v>0</v>
      </c>
      <c r="N1575" s="48">
        <v>0</v>
      </c>
      <c r="O1575" s="48">
        <v>1500000</v>
      </c>
      <c r="P1575" s="102">
        <f t="shared" si="50"/>
        <v>0</v>
      </c>
      <c r="Q1575" s="71"/>
      <c r="R1575" s="71"/>
      <c r="S1575" s="72"/>
      <c r="T1575" s="72"/>
      <c r="U1575" s="72"/>
      <c r="V1575" s="72"/>
      <c r="W1575" s="72"/>
      <c r="X1575" s="73"/>
    </row>
    <row r="1576" spans="1:24" ht="14.4" x14ac:dyDescent="0.2">
      <c r="A1576" s="66" t="s">
        <v>723</v>
      </c>
      <c r="B1576" s="66" t="s">
        <v>724</v>
      </c>
      <c r="C1576" s="98" t="str">
        <f t="shared" si="49"/>
        <v>21375900 DIRECCIÓN GENERAL DE ARCHIVO NACIONAL</v>
      </c>
      <c r="D1576" s="105" t="s">
        <v>686</v>
      </c>
      <c r="E1576" s="66" t="s">
        <v>687</v>
      </c>
      <c r="F1576" s="66" t="s">
        <v>687</v>
      </c>
      <c r="G1576" s="67">
        <v>3693727679</v>
      </c>
      <c r="H1576" s="67">
        <v>3711350179</v>
      </c>
      <c r="I1576" s="48">
        <v>3438497786.3699999</v>
      </c>
      <c r="J1576" s="48">
        <v>0</v>
      </c>
      <c r="K1576" s="48">
        <v>0</v>
      </c>
      <c r="L1576" s="48">
        <v>0</v>
      </c>
      <c r="M1576" s="67">
        <v>1807610569.9300001</v>
      </c>
      <c r="N1576" s="67">
        <v>1701516584.22</v>
      </c>
      <c r="O1576" s="67">
        <v>1903739609.0699999</v>
      </c>
      <c r="P1576" s="103">
        <f t="shared" si="50"/>
        <v>0.48704931702700427</v>
      </c>
      <c r="Q1576" s="71"/>
      <c r="R1576" s="71"/>
      <c r="S1576" s="72"/>
      <c r="T1576" s="72"/>
      <c r="U1576" s="72"/>
      <c r="V1576" s="72"/>
      <c r="W1576" s="72"/>
      <c r="X1576" s="73"/>
    </row>
    <row r="1577" spans="1:24" ht="14.4" x14ac:dyDescent="0.2">
      <c r="A1577" s="107" t="s">
        <v>723</v>
      </c>
      <c r="B1577" s="107" t="s">
        <v>724</v>
      </c>
      <c r="C1577" s="98" t="str">
        <f t="shared" si="49"/>
        <v>21375900 DIRECCIÓN GENERAL DE ARCHIVO NACIONAL</v>
      </c>
      <c r="D1577" s="49" t="s">
        <v>686</v>
      </c>
      <c r="E1577" s="49" t="s">
        <v>10</v>
      </c>
      <c r="F1577" s="49" t="s">
        <v>11</v>
      </c>
      <c r="G1577" s="48">
        <v>2155524741</v>
      </c>
      <c r="H1577" s="48">
        <v>2151624741</v>
      </c>
      <c r="I1577" s="48">
        <v>2122778974</v>
      </c>
      <c r="J1577" s="48">
        <v>0</v>
      </c>
      <c r="K1577" s="48">
        <v>0</v>
      </c>
      <c r="L1577" s="48">
        <v>0</v>
      </c>
      <c r="M1577" s="48">
        <v>1128522747.6800001</v>
      </c>
      <c r="N1577" s="48">
        <v>1096538983.8399999</v>
      </c>
      <c r="O1577" s="48">
        <v>1023101993.3200001</v>
      </c>
      <c r="P1577" s="102">
        <f t="shared" si="50"/>
        <v>0.52449794156740459</v>
      </c>
      <c r="Q1577" s="71"/>
      <c r="R1577" s="71"/>
      <c r="S1577" s="72"/>
      <c r="T1577" s="72"/>
      <c r="U1577" s="72"/>
      <c r="V1577" s="72"/>
      <c r="W1577" s="72"/>
      <c r="X1577" s="73"/>
    </row>
    <row r="1578" spans="1:24" ht="14.4" x14ac:dyDescent="0.2">
      <c r="A1578" s="107" t="s">
        <v>723</v>
      </c>
      <c r="B1578" s="107" t="s">
        <v>724</v>
      </c>
      <c r="C1578" s="98" t="str">
        <f t="shared" si="49"/>
        <v>21375900 DIRECCIÓN GENERAL DE ARCHIVO NACIONAL</v>
      </c>
      <c r="D1578" s="49" t="s">
        <v>686</v>
      </c>
      <c r="E1578" s="49" t="s">
        <v>12</v>
      </c>
      <c r="F1578" s="49" t="s">
        <v>13</v>
      </c>
      <c r="G1578" s="48">
        <v>996099952</v>
      </c>
      <c r="H1578" s="48">
        <v>1087943096</v>
      </c>
      <c r="I1578" s="48">
        <v>1067976842</v>
      </c>
      <c r="J1578" s="48">
        <v>0</v>
      </c>
      <c r="K1578" s="48">
        <v>0</v>
      </c>
      <c r="L1578" s="48">
        <v>0</v>
      </c>
      <c r="M1578" s="48">
        <v>569976034.27999997</v>
      </c>
      <c r="N1578" s="48">
        <v>560578378.44000006</v>
      </c>
      <c r="O1578" s="48">
        <v>517967061.72000003</v>
      </c>
      <c r="P1578" s="102">
        <f t="shared" si="50"/>
        <v>0.52390243237501088</v>
      </c>
      <c r="Q1578" s="71"/>
      <c r="R1578" s="71"/>
      <c r="S1578" s="72"/>
      <c r="T1578" s="72"/>
      <c r="U1578" s="72"/>
      <c r="V1578" s="72"/>
      <c r="W1578" s="72"/>
      <c r="X1578" s="73"/>
    </row>
    <row r="1579" spans="1:24" ht="14.4" x14ac:dyDescent="0.2">
      <c r="A1579" s="107" t="s">
        <v>723</v>
      </c>
      <c r="B1579" s="107" t="s">
        <v>724</v>
      </c>
      <c r="C1579" s="98" t="str">
        <f t="shared" si="49"/>
        <v>21375900 DIRECCIÓN GENERAL DE ARCHIVO NACIONAL</v>
      </c>
      <c r="D1579" s="49" t="s">
        <v>686</v>
      </c>
      <c r="E1579" s="49" t="s">
        <v>14</v>
      </c>
      <c r="F1579" s="49" t="s">
        <v>15</v>
      </c>
      <c r="G1579" s="48">
        <v>996099952</v>
      </c>
      <c r="H1579" s="48">
        <v>1087943096</v>
      </c>
      <c r="I1579" s="48">
        <v>1067976842</v>
      </c>
      <c r="J1579" s="48">
        <v>0</v>
      </c>
      <c r="K1579" s="48">
        <v>0</v>
      </c>
      <c r="L1579" s="48">
        <v>0</v>
      </c>
      <c r="M1579" s="48">
        <v>569976034.27999997</v>
      </c>
      <c r="N1579" s="48">
        <v>560578378.44000006</v>
      </c>
      <c r="O1579" s="48">
        <v>517967061.72000003</v>
      </c>
      <c r="P1579" s="102">
        <f t="shared" si="50"/>
        <v>0.52390243237501088</v>
      </c>
      <c r="Q1579" s="71"/>
      <c r="R1579" s="71"/>
      <c r="S1579" s="72"/>
      <c r="T1579" s="72"/>
      <c r="U1579" s="72"/>
      <c r="V1579" s="72"/>
      <c r="W1579" s="72"/>
      <c r="X1579" s="73"/>
    </row>
    <row r="1580" spans="1:24" ht="14.4" x14ac:dyDescent="0.2">
      <c r="A1580" s="107" t="s">
        <v>723</v>
      </c>
      <c r="B1580" s="107" t="s">
        <v>724</v>
      </c>
      <c r="C1580" s="98" t="str">
        <f t="shared" si="49"/>
        <v>21375900 DIRECCIÓN GENERAL DE ARCHIVO NACIONAL</v>
      </c>
      <c r="D1580" s="49" t="s">
        <v>686</v>
      </c>
      <c r="E1580" s="49" t="s">
        <v>20</v>
      </c>
      <c r="F1580" s="49" t="s">
        <v>21</v>
      </c>
      <c r="G1580" s="48">
        <v>11200000</v>
      </c>
      <c r="H1580" s="48">
        <v>11200000</v>
      </c>
      <c r="I1580" s="48">
        <v>11200000</v>
      </c>
      <c r="J1580" s="48">
        <v>0</v>
      </c>
      <c r="K1580" s="48">
        <v>0</v>
      </c>
      <c r="L1580" s="48">
        <v>0</v>
      </c>
      <c r="M1580" s="48">
        <v>5897905.7300000004</v>
      </c>
      <c r="N1580" s="48">
        <v>5897905.7300000004</v>
      </c>
      <c r="O1580" s="48">
        <v>5302094.2699999996</v>
      </c>
      <c r="P1580" s="102">
        <f t="shared" si="50"/>
        <v>0.52659872589285717</v>
      </c>
      <c r="Q1580" s="71"/>
      <c r="R1580" s="71"/>
      <c r="S1580" s="72"/>
      <c r="T1580" s="72"/>
      <c r="U1580" s="72"/>
      <c r="V1580" s="72"/>
      <c r="W1580" s="72"/>
      <c r="X1580" s="73"/>
    </row>
    <row r="1581" spans="1:24" ht="14.4" x14ac:dyDescent="0.2">
      <c r="A1581" s="107" t="s">
        <v>723</v>
      </c>
      <c r="B1581" s="107" t="s">
        <v>724</v>
      </c>
      <c r="C1581" s="98" t="str">
        <f t="shared" si="49"/>
        <v>21375900 DIRECCIÓN GENERAL DE ARCHIVO NACIONAL</v>
      </c>
      <c r="D1581" s="49" t="s">
        <v>686</v>
      </c>
      <c r="E1581" s="49" t="s">
        <v>22</v>
      </c>
      <c r="F1581" s="49" t="s">
        <v>23</v>
      </c>
      <c r="G1581" s="48">
        <v>10100000</v>
      </c>
      <c r="H1581" s="48">
        <v>10100000</v>
      </c>
      <c r="I1581" s="48">
        <v>10100000</v>
      </c>
      <c r="J1581" s="48">
        <v>0</v>
      </c>
      <c r="K1581" s="48">
        <v>0</v>
      </c>
      <c r="L1581" s="48">
        <v>0</v>
      </c>
      <c r="M1581" s="48">
        <v>5897905.7300000004</v>
      </c>
      <c r="N1581" s="48">
        <v>5897905.7300000004</v>
      </c>
      <c r="O1581" s="48">
        <v>4202094.2699999996</v>
      </c>
      <c r="P1581" s="102">
        <f t="shared" si="50"/>
        <v>0.58395106237623762</v>
      </c>
      <c r="Q1581" s="71"/>
      <c r="R1581" s="71"/>
      <c r="S1581" s="72"/>
      <c r="T1581" s="72"/>
      <c r="U1581" s="72"/>
      <c r="V1581" s="72"/>
      <c r="W1581" s="72"/>
      <c r="X1581" s="73"/>
    </row>
    <row r="1582" spans="1:24" ht="14.4" x14ac:dyDescent="0.2">
      <c r="A1582" s="107" t="s">
        <v>723</v>
      </c>
      <c r="B1582" s="107" t="s">
        <v>724</v>
      </c>
      <c r="C1582" s="98" t="str">
        <f t="shared" si="49"/>
        <v>21375900 DIRECCIÓN GENERAL DE ARCHIVO NACIONAL</v>
      </c>
      <c r="D1582" s="49" t="s">
        <v>686</v>
      </c>
      <c r="E1582" s="49" t="s">
        <v>24</v>
      </c>
      <c r="F1582" s="49" t="s">
        <v>25</v>
      </c>
      <c r="G1582" s="48">
        <v>1100000</v>
      </c>
      <c r="H1582" s="48">
        <v>1100000</v>
      </c>
      <c r="I1582" s="48">
        <v>1100000</v>
      </c>
      <c r="J1582" s="48">
        <v>0</v>
      </c>
      <c r="K1582" s="48">
        <v>0</v>
      </c>
      <c r="L1582" s="48">
        <v>0</v>
      </c>
      <c r="M1582" s="48">
        <v>0</v>
      </c>
      <c r="N1582" s="48">
        <v>0</v>
      </c>
      <c r="O1582" s="48">
        <v>1100000</v>
      </c>
      <c r="P1582" s="102">
        <f t="shared" si="50"/>
        <v>0</v>
      </c>
      <c r="Q1582" s="71"/>
      <c r="R1582" s="71"/>
      <c r="S1582" s="72"/>
      <c r="T1582" s="72"/>
      <c r="U1582" s="72"/>
      <c r="V1582" s="72"/>
      <c r="W1582" s="72"/>
      <c r="X1582" s="73"/>
    </row>
    <row r="1583" spans="1:24" ht="14.4" x14ac:dyDescent="0.2">
      <c r="A1583" s="107" t="s">
        <v>723</v>
      </c>
      <c r="B1583" s="107" t="s">
        <v>724</v>
      </c>
      <c r="C1583" s="98" t="str">
        <f t="shared" si="49"/>
        <v>21375900 DIRECCIÓN GENERAL DE ARCHIVO NACIONAL</v>
      </c>
      <c r="D1583" s="49" t="s">
        <v>686</v>
      </c>
      <c r="E1583" s="49" t="s">
        <v>26</v>
      </c>
      <c r="F1583" s="49" t="s">
        <v>27</v>
      </c>
      <c r="G1583" s="48">
        <v>798570165</v>
      </c>
      <c r="H1583" s="48">
        <v>702827021</v>
      </c>
      <c r="I1583" s="48">
        <v>698380291</v>
      </c>
      <c r="J1583" s="48">
        <v>0</v>
      </c>
      <c r="K1583" s="48">
        <v>0</v>
      </c>
      <c r="L1583" s="48">
        <v>0</v>
      </c>
      <c r="M1583" s="48">
        <v>353084748.68000001</v>
      </c>
      <c r="N1583" s="48">
        <v>353084748.68000001</v>
      </c>
      <c r="O1583" s="48">
        <v>349742272.31999999</v>
      </c>
      <c r="P1583" s="102">
        <f t="shared" si="50"/>
        <v>0.50237787980550619</v>
      </c>
      <c r="Q1583" s="71"/>
      <c r="R1583" s="71"/>
      <c r="S1583" s="72"/>
      <c r="T1583" s="72"/>
      <c r="U1583" s="72"/>
      <c r="V1583" s="72"/>
      <c r="W1583" s="72"/>
      <c r="X1583" s="73"/>
    </row>
    <row r="1584" spans="1:24" ht="14.4" x14ac:dyDescent="0.2">
      <c r="A1584" s="107" t="s">
        <v>723</v>
      </c>
      <c r="B1584" s="107" t="s">
        <v>724</v>
      </c>
      <c r="C1584" s="98" t="str">
        <f t="shared" si="49"/>
        <v>21375900 DIRECCIÓN GENERAL DE ARCHIVO NACIONAL</v>
      </c>
      <c r="D1584" s="49" t="s">
        <v>686</v>
      </c>
      <c r="E1584" s="49" t="s">
        <v>28</v>
      </c>
      <c r="F1584" s="49" t="s">
        <v>29</v>
      </c>
      <c r="G1584" s="48">
        <v>237700000</v>
      </c>
      <c r="H1584" s="48">
        <v>194162039</v>
      </c>
      <c r="I1584" s="48">
        <v>193476248</v>
      </c>
      <c r="J1584" s="48">
        <v>0</v>
      </c>
      <c r="K1584" s="48">
        <v>0</v>
      </c>
      <c r="L1584" s="48">
        <v>0</v>
      </c>
      <c r="M1584" s="48">
        <v>105398171.56</v>
      </c>
      <c r="N1584" s="48">
        <v>105398171.56</v>
      </c>
      <c r="O1584" s="48">
        <v>88763867.439999998</v>
      </c>
      <c r="P1584" s="102">
        <f t="shared" si="50"/>
        <v>0.54283613883968329</v>
      </c>
      <c r="Q1584" s="71"/>
      <c r="R1584" s="71"/>
      <c r="S1584" s="72"/>
      <c r="T1584" s="72"/>
      <c r="U1584" s="72"/>
      <c r="V1584" s="72"/>
      <c r="W1584" s="72"/>
      <c r="X1584" s="73"/>
    </row>
    <row r="1585" spans="1:24" ht="14.4" x14ac:dyDescent="0.2">
      <c r="A1585" s="107" t="s">
        <v>723</v>
      </c>
      <c r="B1585" s="107" t="s">
        <v>724</v>
      </c>
      <c r="C1585" s="98" t="str">
        <f t="shared" si="49"/>
        <v>21375900 DIRECCIÓN GENERAL DE ARCHIVO NACIONAL</v>
      </c>
      <c r="D1585" s="49" t="s">
        <v>686</v>
      </c>
      <c r="E1585" s="49" t="s">
        <v>30</v>
      </c>
      <c r="F1585" s="49" t="s">
        <v>31</v>
      </c>
      <c r="G1585" s="48">
        <v>241636162</v>
      </c>
      <c r="H1585" s="48">
        <v>202252965</v>
      </c>
      <c r="I1585" s="48">
        <v>200615306</v>
      </c>
      <c r="J1585" s="48">
        <v>0</v>
      </c>
      <c r="K1585" s="48">
        <v>0</v>
      </c>
      <c r="L1585" s="48">
        <v>0</v>
      </c>
      <c r="M1585" s="48">
        <v>112153885.05</v>
      </c>
      <c r="N1585" s="48">
        <v>112153885.05</v>
      </c>
      <c r="O1585" s="48">
        <v>90099079.950000003</v>
      </c>
      <c r="P1585" s="102">
        <f t="shared" si="50"/>
        <v>0.55452282269384778</v>
      </c>
      <c r="Q1585" s="71"/>
      <c r="R1585" s="71"/>
      <c r="S1585" s="72"/>
      <c r="T1585" s="72"/>
      <c r="U1585" s="72"/>
      <c r="V1585" s="72"/>
      <c r="W1585" s="72"/>
      <c r="X1585" s="73"/>
    </row>
    <row r="1586" spans="1:24" ht="14.4" x14ac:dyDescent="0.2">
      <c r="A1586" s="107" t="s">
        <v>723</v>
      </c>
      <c r="B1586" s="107" t="s">
        <v>724</v>
      </c>
      <c r="C1586" s="98" t="str">
        <f t="shared" si="49"/>
        <v>21375900 DIRECCIÓN GENERAL DE ARCHIVO NACIONAL</v>
      </c>
      <c r="D1586" s="49" t="s">
        <v>686</v>
      </c>
      <c r="E1586" s="49" t="s">
        <v>32</v>
      </c>
      <c r="F1586" s="49" t="s">
        <v>33</v>
      </c>
      <c r="G1586" s="48">
        <v>139011991</v>
      </c>
      <c r="H1586" s="48">
        <v>139011991</v>
      </c>
      <c r="I1586" s="48">
        <v>137134763</v>
      </c>
      <c r="J1586" s="48">
        <v>0</v>
      </c>
      <c r="K1586" s="48">
        <v>0</v>
      </c>
      <c r="L1586" s="48">
        <v>0</v>
      </c>
      <c r="M1586" s="48">
        <v>0</v>
      </c>
      <c r="N1586" s="48">
        <v>0</v>
      </c>
      <c r="O1586" s="48">
        <v>139011991</v>
      </c>
      <c r="P1586" s="102">
        <f t="shared" si="50"/>
        <v>0</v>
      </c>
      <c r="Q1586" s="71"/>
      <c r="R1586" s="71"/>
      <c r="S1586" s="72"/>
      <c r="T1586" s="72"/>
      <c r="U1586" s="72"/>
      <c r="V1586" s="72"/>
      <c r="W1586" s="72"/>
      <c r="X1586" s="73"/>
    </row>
    <row r="1587" spans="1:24" ht="14.4" x14ac:dyDescent="0.2">
      <c r="A1587" s="107" t="s">
        <v>723</v>
      </c>
      <c r="B1587" s="107" t="s">
        <v>724</v>
      </c>
      <c r="C1587" s="98" t="str">
        <f t="shared" si="49"/>
        <v>21375900 DIRECCIÓN GENERAL DE ARCHIVO NACIONAL</v>
      </c>
      <c r="D1587" s="49" t="s">
        <v>686</v>
      </c>
      <c r="E1587" s="49" t="s">
        <v>34</v>
      </c>
      <c r="F1587" s="49" t="s">
        <v>35</v>
      </c>
      <c r="G1587" s="48">
        <v>116422012</v>
      </c>
      <c r="H1587" s="48">
        <v>112522012</v>
      </c>
      <c r="I1587" s="48">
        <v>112522012</v>
      </c>
      <c r="J1587" s="48">
        <v>0</v>
      </c>
      <c r="K1587" s="48">
        <v>0</v>
      </c>
      <c r="L1587" s="48">
        <v>0</v>
      </c>
      <c r="M1587" s="48">
        <v>106972511.68000001</v>
      </c>
      <c r="N1587" s="48">
        <v>106972511.68000001</v>
      </c>
      <c r="O1587" s="48">
        <v>5549500.3200000003</v>
      </c>
      <c r="P1587" s="102">
        <f t="shared" si="50"/>
        <v>0.95068075817911968</v>
      </c>
      <c r="Q1587" s="71"/>
      <c r="R1587" s="71"/>
      <c r="S1587" s="72"/>
      <c r="T1587" s="72"/>
      <c r="U1587" s="72"/>
      <c r="V1587" s="72"/>
      <c r="W1587" s="72"/>
      <c r="X1587" s="73"/>
    </row>
    <row r="1588" spans="1:24" ht="14.4" x14ac:dyDescent="0.2">
      <c r="A1588" s="107" t="s">
        <v>723</v>
      </c>
      <c r="B1588" s="107" t="s">
        <v>724</v>
      </c>
      <c r="C1588" s="98" t="str">
        <f t="shared" si="49"/>
        <v>21375900 DIRECCIÓN GENERAL DE ARCHIVO NACIONAL</v>
      </c>
      <c r="D1588" s="49" t="s">
        <v>686</v>
      </c>
      <c r="E1588" s="49" t="s">
        <v>36</v>
      </c>
      <c r="F1588" s="49" t="s">
        <v>37</v>
      </c>
      <c r="G1588" s="48">
        <v>63800000</v>
      </c>
      <c r="H1588" s="48">
        <v>54878014</v>
      </c>
      <c r="I1588" s="48">
        <v>54631962</v>
      </c>
      <c r="J1588" s="48">
        <v>0</v>
      </c>
      <c r="K1588" s="48">
        <v>0</v>
      </c>
      <c r="L1588" s="48">
        <v>0</v>
      </c>
      <c r="M1588" s="48">
        <v>28560180.390000001</v>
      </c>
      <c r="N1588" s="48">
        <v>28560180.390000001</v>
      </c>
      <c r="O1588" s="48">
        <v>26317833.609999999</v>
      </c>
      <c r="P1588" s="102">
        <f t="shared" si="50"/>
        <v>0.52043028361048194</v>
      </c>
      <c r="Q1588" s="71"/>
      <c r="R1588" s="71"/>
      <c r="S1588" s="72"/>
      <c r="T1588" s="72"/>
      <c r="U1588" s="72"/>
      <c r="V1588" s="72"/>
      <c r="W1588" s="72"/>
      <c r="X1588" s="73"/>
    </row>
    <row r="1589" spans="1:24" ht="14.4" x14ac:dyDescent="0.2">
      <c r="A1589" s="107" t="s">
        <v>723</v>
      </c>
      <c r="B1589" s="107" t="s">
        <v>724</v>
      </c>
      <c r="C1589" s="98" t="str">
        <f t="shared" si="49"/>
        <v>21375900 DIRECCIÓN GENERAL DE ARCHIVO NACIONAL</v>
      </c>
      <c r="D1589" s="49" t="s">
        <v>686</v>
      </c>
      <c r="E1589" s="49" t="s">
        <v>38</v>
      </c>
      <c r="F1589" s="49" t="s">
        <v>39</v>
      </c>
      <c r="G1589" s="48">
        <v>162411418</v>
      </c>
      <c r="H1589" s="48">
        <v>162411418</v>
      </c>
      <c r="I1589" s="48">
        <v>160214182</v>
      </c>
      <c r="J1589" s="48">
        <v>0</v>
      </c>
      <c r="K1589" s="48">
        <v>0</v>
      </c>
      <c r="L1589" s="48">
        <v>0</v>
      </c>
      <c r="M1589" s="48">
        <v>91440493</v>
      </c>
      <c r="N1589" s="48">
        <v>80244480</v>
      </c>
      <c r="O1589" s="48">
        <v>70970925</v>
      </c>
      <c r="P1589" s="102">
        <f t="shared" si="50"/>
        <v>0.56301763832885199</v>
      </c>
      <c r="Q1589" s="71"/>
      <c r="R1589" s="71"/>
      <c r="S1589" s="72"/>
      <c r="T1589" s="72"/>
      <c r="U1589" s="72"/>
      <c r="V1589" s="72"/>
      <c r="W1589" s="72"/>
      <c r="X1589" s="73"/>
    </row>
    <row r="1590" spans="1:24" ht="14.4" x14ac:dyDescent="0.2">
      <c r="A1590" s="107" t="s">
        <v>723</v>
      </c>
      <c r="B1590" s="107" t="s">
        <v>724</v>
      </c>
      <c r="C1590" s="98" t="str">
        <f t="shared" si="49"/>
        <v>21375900 DIRECCIÓN GENERAL DE ARCHIVO NACIONAL</v>
      </c>
      <c r="D1590" s="49" t="s">
        <v>686</v>
      </c>
      <c r="E1590" s="49" t="s">
        <v>59</v>
      </c>
      <c r="F1590" s="49" t="s">
        <v>41</v>
      </c>
      <c r="G1590" s="48">
        <v>154082627</v>
      </c>
      <c r="H1590" s="48">
        <v>154082627</v>
      </c>
      <c r="I1590" s="48">
        <v>151998070</v>
      </c>
      <c r="J1590" s="48">
        <v>0</v>
      </c>
      <c r="K1590" s="48">
        <v>0</v>
      </c>
      <c r="L1590" s="48">
        <v>0</v>
      </c>
      <c r="M1590" s="48">
        <v>86748650</v>
      </c>
      <c r="N1590" s="48">
        <v>76126728</v>
      </c>
      <c r="O1590" s="48">
        <v>67333977</v>
      </c>
      <c r="P1590" s="102">
        <f t="shared" si="50"/>
        <v>0.56300085018669888</v>
      </c>
      <c r="Q1590" s="71"/>
      <c r="R1590" s="71"/>
      <c r="S1590" s="72"/>
      <c r="T1590" s="72"/>
      <c r="U1590" s="72"/>
      <c r="V1590" s="72"/>
      <c r="W1590" s="72"/>
      <c r="X1590" s="73"/>
    </row>
    <row r="1591" spans="1:24" ht="14.4" x14ac:dyDescent="0.2">
      <c r="A1591" s="107" t="s">
        <v>723</v>
      </c>
      <c r="B1591" s="107" t="s">
        <v>724</v>
      </c>
      <c r="C1591" s="98" t="str">
        <f t="shared" si="49"/>
        <v>21375900 DIRECCIÓN GENERAL DE ARCHIVO NACIONAL</v>
      </c>
      <c r="D1591" s="49" t="s">
        <v>686</v>
      </c>
      <c r="E1591" s="49" t="s">
        <v>81</v>
      </c>
      <c r="F1591" s="49" t="s">
        <v>62</v>
      </c>
      <c r="G1591" s="48">
        <v>8328791</v>
      </c>
      <c r="H1591" s="48">
        <v>8328791</v>
      </c>
      <c r="I1591" s="48">
        <v>8216112</v>
      </c>
      <c r="J1591" s="48">
        <v>0</v>
      </c>
      <c r="K1591" s="48">
        <v>0</v>
      </c>
      <c r="L1591" s="48">
        <v>0</v>
      </c>
      <c r="M1591" s="48">
        <v>4691843</v>
      </c>
      <c r="N1591" s="48">
        <v>4117752</v>
      </c>
      <c r="O1591" s="48">
        <v>3636948</v>
      </c>
      <c r="P1591" s="102">
        <f t="shared" si="50"/>
        <v>0.56332821894558283</v>
      </c>
      <c r="Q1591" s="71"/>
      <c r="R1591" s="71"/>
      <c r="S1591" s="72"/>
      <c r="T1591" s="72"/>
      <c r="U1591" s="72"/>
      <c r="V1591" s="72"/>
      <c r="W1591" s="72"/>
      <c r="X1591" s="73"/>
    </row>
    <row r="1592" spans="1:24" ht="14.4" x14ac:dyDescent="0.2">
      <c r="A1592" s="107" t="s">
        <v>723</v>
      </c>
      <c r="B1592" s="107" t="s">
        <v>724</v>
      </c>
      <c r="C1592" s="98" t="str">
        <f t="shared" si="49"/>
        <v>21375900 DIRECCIÓN GENERAL DE ARCHIVO NACIONAL</v>
      </c>
      <c r="D1592" s="49" t="s">
        <v>686</v>
      </c>
      <c r="E1592" s="49" t="s">
        <v>83</v>
      </c>
      <c r="F1592" s="49" t="s">
        <v>84</v>
      </c>
      <c r="G1592" s="48">
        <v>187243206</v>
      </c>
      <c r="H1592" s="48">
        <v>187243206</v>
      </c>
      <c r="I1592" s="48">
        <v>185007659</v>
      </c>
      <c r="J1592" s="48">
        <v>0</v>
      </c>
      <c r="K1592" s="48">
        <v>0</v>
      </c>
      <c r="L1592" s="48">
        <v>0</v>
      </c>
      <c r="M1592" s="48">
        <v>108123565.98999999</v>
      </c>
      <c r="N1592" s="48">
        <v>96733470.989999995</v>
      </c>
      <c r="O1592" s="48">
        <v>79119640.010000005</v>
      </c>
      <c r="P1592" s="102">
        <f t="shared" si="50"/>
        <v>0.57744987548440074</v>
      </c>
      <c r="Q1592" s="71"/>
      <c r="R1592" s="71"/>
      <c r="S1592" s="72"/>
      <c r="T1592" s="72"/>
      <c r="U1592" s="72"/>
      <c r="V1592" s="72"/>
      <c r="W1592" s="72"/>
      <c r="X1592" s="73"/>
    </row>
    <row r="1593" spans="1:24" ht="14.4" x14ac:dyDescent="0.2">
      <c r="A1593" s="107" t="s">
        <v>723</v>
      </c>
      <c r="B1593" s="107" t="s">
        <v>724</v>
      </c>
      <c r="C1593" s="98" t="str">
        <f t="shared" si="49"/>
        <v>21375900 DIRECCIÓN GENERAL DE ARCHIVO NACIONAL</v>
      </c>
      <c r="D1593" s="49" t="s">
        <v>686</v>
      </c>
      <c r="E1593" s="49" t="s">
        <v>104</v>
      </c>
      <c r="F1593" s="49" t="s">
        <v>86</v>
      </c>
      <c r="G1593" s="48">
        <v>90284090</v>
      </c>
      <c r="H1593" s="48">
        <v>90284090</v>
      </c>
      <c r="I1593" s="48">
        <v>89062652</v>
      </c>
      <c r="J1593" s="48">
        <v>0</v>
      </c>
      <c r="K1593" s="48">
        <v>0</v>
      </c>
      <c r="L1593" s="48">
        <v>0</v>
      </c>
      <c r="M1593" s="48">
        <v>50827158</v>
      </c>
      <c r="N1593" s="48">
        <v>44603944</v>
      </c>
      <c r="O1593" s="48">
        <v>39456932</v>
      </c>
      <c r="P1593" s="102">
        <f t="shared" si="50"/>
        <v>0.56296915658118718</v>
      </c>
      <c r="Q1593" s="71"/>
      <c r="R1593" s="71"/>
      <c r="S1593" s="72"/>
      <c r="T1593" s="72"/>
      <c r="U1593" s="72"/>
      <c r="V1593" s="72"/>
      <c r="W1593" s="72"/>
      <c r="X1593" s="73"/>
    </row>
    <row r="1594" spans="1:24" ht="14.4" x14ac:dyDescent="0.2">
      <c r="A1594" s="107" t="s">
        <v>723</v>
      </c>
      <c r="B1594" s="107" t="s">
        <v>724</v>
      </c>
      <c r="C1594" s="98" t="str">
        <f t="shared" si="49"/>
        <v>21375900 DIRECCIÓN GENERAL DE ARCHIVO NACIONAL</v>
      </c>
      <c r="D1594" s="49" t="s">
        <v>686</v>
      </c>
      <c r="E1594" s="49" t="s">
        <v>125</v>
      </c>
      <c r="F1594" s="49" t="s">
        <v>107</v>
      </c>
      <c r="G1594" s="48">
        <v>49972744</v>
      </c>
      <c r="H1594" s="48">
        <v>49972744</v>
      </c>
      <c r="I1594" s="48">
        <v>49296671</v>
      </c>
      <c r="J1594" s="48">
        <v>0</v>
      </c>
      <c r="K1594" s="48">
        <v>0</v>
      </c>
      <c r="L1594" s="48">
        <v>0</v>
      </c>
      <c r="M1594" s="48">
        <v>28128166</v>
      </c>
      <c r="N1594" s="48">
        <v>24683574</v>
      </c>
      <c r="O1594" s="48">
        <v>21844578</v>
      </c>
      <c r="P1594" s="102">
        <f t="shared" si="50"/>
        <v>0.56287015177713673</v>
      </c>
      <c r="Q1594" s="71"/>
      <c r="R1594" s="71"/>
      <c r="S1594" s="72"/>
      <c r="T1594" s="72"/>
      <c r="U1594" s="72"/>
      <c r="V1594" s="72"/>
      <c r="W1594" s="72"/>
      <c r="X1594" s="73"/>
    </row>
    <row r="1595" spans="1:24" ht="14.4" x14ac:dyDescent="0.2">
      <c r="A1595" s="107" t="s">
        <v>723</v>
      </c>
      <c r="B1595" s="107" t="s">
        <v>724</v>
      </c>
      <c r="C1595" s="98" t="str">
        <f t="shared" si="49"/>
        <v>21375900 DIRECCIÓN GENERAL DE ARCHIVO NACIONAL</v>
      </c>
      <c r="D1595" s="49" t="s">
        <v>686</v>
      </c>
      <c r="E1595" s="49" t="s">
        <v>146</v>
      </c>
      <c r="F1595" s="49" t="s">
        <v>128</v>
      </c>
      <c r="G1595" s="48">
        <v>24986372</v>
      </c>
      <c r="H1595" s="48">
        <v>24986372</v>
      </c>
      <c r="I1595" s="48">
        <v>24648336</v>
      </c>
      <c r="J1595" s="48">
        <v>0</v>
      </c>
      <c r="K1595" s="48">
        <v>0</v>
      </c>
      <c r="L1595" s="48">
        <v>0</v>
      </c>
      <c r="M1595" s="48">
        <v>14065160</v>
      </c>
      <c r="N1595" s="48">
        <v>12342871</v>
      </c>
      <c r="O1595" s="48">
        <v>10921212</v>
      </c>
      <c r="P1595" s="102">
        <f t="shared" si="50"/>
        <v>0.56291325527371483</v>
      </c>
      <c r="Q1595" s="71"/>
      <c r="R1595" s="71"/>
      <c r="S1595" s="72"/>
      <c r="T1595" s="72"/>
      <c r="U1595" s="72"/>
      <c r="V1595" s="72"/>
      <c r="W1595" s="72"/>
      <c r="X1595" s="73"/>
    </row>
    <row r="1596" spans="1:24" ht="14.4" x14ac:dyDescent="0.2">
      <c r="A1596" s="107" t="s">
        <v>723</v>
      </c>
      <c r="B1596" s="107" t="s">
        <v>724</v>
      </c>
      <c r="C1596" s="98" t="str">
        <f t="shared" si="49"/>
        <v>21375900 DIRECCIÓN GENERAL DE ARCHIVO NACIONAL</v>
      </c>
      <c r="D1596" s="49" t="s">
        <v>686</v>
      </c>
      <c r="E1596" s="49" t="s">
        <v>162</v>
      </c>
      <c r="F1596" s="49" t="s">
        <v>149</v>
      </c>
      <c r="G1596" s="48">
        <v>22000000</v>
      </c>
      <c r="H1596" s="48">
        <v>22000000</v>
      </c>
      <c r="I1596" s="48">
        <v>22000000</v>
      </c>
      <c r="J1596" s="48">
        <v>0</v>
      </c>
      <c r="K1596" s="48">
        <v>0</v>
      </c>
      <c r="L1596" s="48">
        <v>0</v>
      </c>
      <c r="M1596" s="48">
        <v>15103081.99</v>
      </c>
      <c r="N1596" s="48">
        <v>15103081.99</v>
      </c>
      <c r="O1596" s="48">
        <v>6896918.0099999998</v>
      </c>
      <c r="P1596" s="102">
        <f t="shared" si="50"/>
        <v>0.68650372681818184</v>
      </c>
      <c r="Q1596" s="71"/>
      <c r="R1596" s="71"/>
      <c r="S1596" s="72"/>
      <c r="T1596" s="72"/>
      <c r="U1596" s="72"/>
      <c r="V1596" s="72"/>
      <c r="W1596" s="72"/>
      <c r="X1596" s="73"/>
    </row>
    <row r="1597" spans="1:24" ht="14.4" x14ac:dyDescent="0.2">
      <c r="A1597" s="107" t="s">
        <v>723</v>
      </c>
      <c r="B1597" s="107" t="s">
        <v>724</v>
      </c>
      <c r="C1597" s="98" t="str">
        <f t="shared" si="49"/>
        <v>21375900 DIRECCIÓN GENERAL DE ARCHIVO NACIONAL</v>
      </c>
      <c r="D1597" s="49" t="s">
        <v>686</v>
      </c>
      <c r="E1597" s="49" t="s">
        <v>166</v>
      </c>
      <c r="F1597" s="49" t="s">
        <v>167</v>
      </c>
      <c r="G1597" s="48">
        <v>817497306</v>
      </c>
      <c r="H1597" s="48">
        <v>817497306</v>
      </c>
      <c r="I1597" s="48">
        <v>583565652.20000005</v>
      </c>
      <c r="J1597" s="48">
        <v>0</v>
      </c>
      <c r="K1597" s="48">
        <v>0</v>
      </c>
      <c r="L1597" s="48">
        <v>0</v>
      </c>
      <c r="M1597" s="48">
        <v>514158056.13</v>
      </c>
      <c r="N1597" s="48">
        <v>440985378.79000002</v>
      </c>
      <c r="O1597" s="48">
        <v>303339249.87</v>
      </c>
      <c r="P1597" s="102">
        <f t="shared" si="50"/>
        <v>0.62894159082403145</v>
      </c>
      <c r="Q1597" s="71"/>
      <c r="R1597" s="71"/>
      <c r="S1597" s="72"/>
      <c r="T1597" s="72"/>
      <c r="U1597" s="72"/>
      <c r="V1597" s="72"/>
      <c r="W1597" s="72"/>
      <c r="X1597" s="73"/>
    </row>
    <row r="1598" spans="1:24" ht="14.4" x14ac:dyDescent="0.2">
      <c r="A1598" s="107" t="s">
        <v>723</v>
      </c>
      <c r="B1598" s="107" t="s">
        <v>724</v>
      </c>
      <c r="C1598" s="98" t="str">
        <f t="shared" si="49"/>
        <v>21375900 DIRECCIÓN GENERAL DE ARCHIVO NACIONAL</v>
      </c>
      <c r="D1598" s="49" t="s">
        <v>686</v>
      </c>
      <c r="E1598" s="49" t="s">
        <v>180</v>
      </c>
      <c r="F1598" s="49" t="s">
        <v>181</v>
      </c>
      <c r="G1598" s="48">
        <v>106838176</v>
      </c>
      <c r="H1598" s="48">
        <v>106838176</v>
      </c>
      <c r="I1598" s="48">
        <v>67086604.469999999</v>
      </c>
      <c r="J1598" s="48">
        <v>0</v>
      </c>
      <c r="K1598" s="48">
        <v>0</v>
      </c>
      <c r="L1598" s="48">
        <v>0</v>
      </c>
      <c r="M1598" s="48">
        <v>57124409.450000003</v>
      </c>
      <c r="N1598" s="48">
        <v>57091808.700000003</v>
      </c>
      <c r="O1598" s="48">
        <v>49713766.549999997</v>
      </c>
      <c r="P1598" s="102">
        <f t="shared" si="50"/>
        <v>0.53468162401050356</v>
      </c>
      <c r="Q1598" s="71"/>
      <c r="R1598" s="71"/>
      <c r="S1598" s="72"/>
      <c r="T1598" s="72"/>
      <c r="U1598" s="72"/>
      <c r="V1598" s="72"/>
      <c r="W1598" s="72"/>
      <c r="X1598" s="73"/>
    </row>
    <row r="1599" spans="1:24" ht="14.4" x14ac:dyDescent="0.2">
      <c r="A1599" s="107" t="s">
        <v>723</v>
      </c>
      <c r="B1599" s="107" t="s">
        <v>724</v>
      </c>
      <c r="C1599" s="98" t="str">
        <f t="shared" si="49"/>
        <v>21375900 DIRECCIÓN GENERAL DE ARCHIVO NACIONAL</v>
      </c>
      <c r="D1599" s="49" t="s">
        <v>686</v>
      </c>
      <c r="E1599" s="49" t="s">
        <v>182</v>
      </c>
      <c r="F1599" s="49" t="s">
        <v>183</v>
      </c>
      <c r="G1599" s="48">
        <v>10500000</v>
      </c>
      <c r="H1599" s="48">
        <v>10500000</v>
      </c>
      <c r="I1599" s="48">
        <v>7875000</v>
      </c>
      <c r="J1599" s="48">
        <v>0</v>
      </c>
      <c r="K1599" s="48">
        <v>0</v>
      </c>
      <c r="L1599" s="48">
        <v>0</v>
      </c>
      <c r="M1599" s="48">
        <v>6634030</v>
      </c>
      <c r="N1599" s="48">
        <v>6634030</v>
      </c>
      <c r="O1599" s="48">
        <v>3865970</v>
      </c>
      <c r="P1599" s="102">
        <f t="shared" si="50"/>
        <v>0.6318123809523809</v>
      </c>
      <c r="Q1599" s="71"/>
      <c r="R1599" s="71"/>
      <c r="S1599" s="72"/>
      <c r="T1599" s="72"/>
      <c r="U1599" s="72"/>
      <c r="V1599" s="72"/>
      <c r="W1599" s="72"/>
      <c r="X1599" s="73"/>
    </row>
    <row r="1600" spans="1:24" ht="14.4" x14ac:dyDescent="0.2">
      <c r="A1600" s="107" t="s">
        <v>723</v>
      </c>
      <c r="B1600" s="107" t="s">
        <v>724</v>
      </c>
      <c r="C1600" s="98" t="str">
        <f t="shared" si="49"/>
        <v>21375900 DIRECCIÓN GENERAL DE ARCHIVO NACIONAL</v>
      </c>
      <c r="D1600" s="49" t="s">
        <v>686</v>
      </c>
      <c r="E1600" s="49" t="s">
        <v>184</v>
      </c>
      <c r="F1600" s="49" t="s">
        <v>185</v>
      </c>
      <c r="G1600" s="48">
        <v>83988176</v>
      </c>
      <c r="H1600" s="48">
        <v>83988176</v>
      </c>
      <c r="I1600" s="48">
        <v>51486604.840000004</v>
      </c>
      <c r="J1600" s="48">
        <v>0</v>
      </c>
      <c r="K1600" s="48">
        <v>0</v>
      </c>
      <c r="L1600" s="48">
        <v>0</v>
      </c>
      <c r="M1600" s="48">
        <v>44027225</v>
      </c>
      <c r="N1600" s="48">
        <v>44027225</v>
      </c>
      <c r="O1600" s="48">
        <v>39960951</v>
      </c>
      <c r="P1600" s="102">
        <f t="shared" si="50"/>
        <v>0.52420741938722426</v>
      </c>
      <c r="Q1600" s="71"/>
      <c r="R1600" s="71"/>
      <c r="S1600" s="72"/>
      <c r="T1600" s="72"/>
      <c r="U1600" s="72"/>
      <c r="V1600" s="72"/>
      <c r="W1600" s="72"/>
      <c r="X1600" s="73"/>
    </row>
    <row r="1601" spans="1:24" ht="14.4" x14ac:dyDescent="0.2">
      <c r="A1601" s="107" t="s">
        <v>723</v>
      </c>
      <c r="B1601" s="107" t="s">
        <v>724</v>
      </c>
      <c r="C1601" s="98" t="str">
        <f t="shared" si="49"/>
        <v>21375900 DIRECCIÓN GENERAL DE ARCHIVO NACIONAL</v>
      </c>
      <c r="D1601" s="49" t="s">
        <v>686</v>
      </c>
      <c r="E1601" s="49" t="s">
        <v>186</v>
      </c>
      <c r="F1601" s="49" t="s">
        <v>187</v>
      </c>
      <c r="G1601" s="48">
        <v>150000</v>
      </c>
      <c r="H1601" s="48">
        <v>150000</v>
      </c>
      <c r="I1601" s="48">
        <v>149999.63</v>
      </c>
      <c r="J1601" s="48">
        <v>0</v>
      </c>
      <c r="K1601" s="48">
        <v>0</v>
      </c>
      <c r="L1601" s="48">
        <v>0</v>
      </c>
      <c r="M1601" s="48">
        <v>147203.75</v>
      </c>
      <c r="N1601" s="48">
        <v>123622</v>
      </c>
      <c r="O1601" s="48">
        <v>2796.25</v>
      </c>
      <c r="P1601" s="102">
        <f t="shared" si="50"/>
        <v>0.98135833333333333</v>
      </c>
      <c r="Q1601" s="71"/>
      <c r="R1601" s="71"/>
      <c r="S1601" s="72"/>
      <c r="T1601" s="72"/>
      <c r="U1601" s="72"/>
      <c r="V1601" s="72"/>
      <c r="W1601" s="72"/>
      <c r="X1601" s="73"/>
    </row>
    <row r="1602" spans="1:24" ht="14.4" x14ac:dyDescent="0.2">
      <c r="A1602" s="107" t="s">
        <v>723</v>
      </c>
      <c r="B1602" s="107" t="s">
        <v>724</v>
      </c>
      <c r="C1602" s="98" t="str">
        <f t="shared" si="49"/>
        <v>21375900 DIRECCIÓN GENERAL DE ARCHIVO NACIONAL</v>
      </c>
      <c r="D1602" s="49" t="s">
        <v>686</v>
      </c>
      <c r="E1602" s="49" t="s">
        <v>188</v>
      </c>
      <c r="F1602" s="49" t="s">
        <v>189</v>
      </c>
      <c r="G1602" s="48">
        <v>10500000</v>
      </c>
      <c r="H1602" s="48">
        <v>10500000</v>
      </c>
      <c r="I1602" s="48">
        <v>5875000</v>
      </c>
      <c r="J1602" s="48">
        <v>0</v>
      </c>
      <c r="K1602" s="48">
        <v>0</v>
      </c>
      <c r="L1602" s="48">
        <v>0</v>
      </c>
      <c r="M1602" s="48">
        <v>4707225.7</v>
      </c>
      <c r="N1602" s="48">
        <v>4698206.7</v>
      </c>
      <c r="O1602" s="48">
        <v>5792774.2999999998</v>
      </c>
      <c r="P1602" s="102">
        <f t="shared" si="50"/>
        <v>0.44830720952380954</v>
      </c>
      <c r="Q1602" s="71"/>
      <c r="R1602" s="71"/>
      <c r="S1602" s="72"/>
      <c r="T1602" s="72"/>
      <c r="U1602" s="72"/>
      <c r="V1602" s="72"/>
      <c r="W1602" s="72"/>
      <c r="X1602" s="73"/>
    </row>
    <row r="1603" spans="1:24" ht="14.4" x14ac:dyDescent="0.2">
      <c r="A1603" s="107" t="s">
        <v>723</v>
      </c>
      <c r="B1603" s="107" t="s">
        <v>724</v>
      </c>
      <c r="C1603" s="98" t="str">
        <f t="shared" si="49"/>
        <v>21375900 DIRECCIÓN GENERAL DE ARCHIVO NACIONAL</v>
      </c>
      <c r="D1603" s="49" t="s">
        <v>686</v>
      </c>
      <c r="E1603" s="49" t="s">
        <v>190</v>
      </c>
      <c r="F1603" s="49" t="s">
        <v>191</v>
      </c>
      <c r="G1603" s="48">
        <v>1700000</v>
      </c>
      <c r="H1603" s="48">
        <v>1700000</v>
      </c>
      <c r="I1603" s="48">
        <v>1700000</v>
      </c>
      <c r="J1603" s="48">
        <v>0</v>
      </c>
      <c r="K1603" s="48">
        <v>0</v>
      </c>
      <c r="L1603" s="48">
        <v>0</v>
      </c>
      <c r="M1603" s="48">
        <v>1608725</v>
      </c>
      <c r="N1603" s="48">
        <v>1608725</v>
      </c>
      <c r="O1603" s="48">
        <v>91275</v>
      </c>
      <c r="P1603" s="102">
        <f t="shared" si="50"/>
        <v>0.94630882352941181</v>
      </c>
      <c r="Q1603" s="71"/>
      <c r="R1603" s="71"/>
      <c r="S1603" s="72"/>
      <c r="T1603" s="72"/>
      <c r="U1603" s="72"/>
      <c r="V1603" s="72"/>
      <c r="W1603" s="72"/>
      <c r="X1603" s="73"/>
    </row>
    <row r="1604" spans="1:24" ht="14.4" x14ac:dyDescent="0.2">
      <c r="A1604" s="107" t="s">
        <v>723</v>
      </c>
      <c r="B1604" s="107" t="s">
        <v>724</v>
      </c>
      <c r="C1604" s="98" t="str">
        <f t="shared" si="49"/>
        <v>21375900 DIRECCIÓN GENERAL DE ARCHIVO NACIONAL</v>
      </c>
      <c r="D1604" s="49" t="s">
        <v>686</v>
      </c>
      <c r="E1604" s="49" t="s">
        <v>192</v>
      </c>
      <c r="F1604" s="49" t="s">
        <v>193</v>
      </c>
      <c r="G1604" s="48">
        <v>449979130</v>
      </c>
      <c r="H1604" s="48">
        <v>449979130</v>
      </c>
      <c r="I1604" s="48">
        <v>326816547.70999998</v>
      </c>
      <c r="J1604" s="48">
        <v>0</v>
      </c>
      <c r="K1604" s="48">
        <v>0</v>
      </c>
      <c r="L1604" s="48">
        <v>0</v>
      </c>
      <c r="M1604" s="48">
        <v>313481340.64999998</v>
      </c>
      <c r="N1604" s="48">
        <v>256081254.71000001</v>
      </c>
      <c r="O1604" s="48">
        <v>136497789.34999999</v>
      </c>
      <c r="P1604" s="102">
        <f t="shared" si="50"/>
        <v>0.69665751087167083</v>
      </c>
      <c r="Q1604" s="71"/>
      <c r="R1604" s="71"/>
      <c r="S1604" s="72"/>
      <c r="T1604" s="72"/>
      <c r="U1604" s="72"/>
      <c r="V1604" s="72"/>
      <c r="W1604" s="72"/>
      <c r="X1604" s="73"/>
    </row>
    <row r="1605" spans="1:24" ht="14.4" x14ac:dyDescent="0.2">
      <c r="A1605" s="107" t="s">
        <v>723</v>
      </c>
      <c r="B1605" s="107" t="s">
        <v>724</v>
      </c>
      <c r="C1605" s="98" t="str">
        <f t="shared" si="49"/>
        <v>21375900 DIRECCIÓN GENERAL DE ARCHIVO NACIONAL</v>
      </c>
      <c r="D1605" s="49" t="s">
        <v>686</v>
      </c>
      <c r="E1605" s="49" t="s">
        <v>194</v>
      </c>
      <c r="F1605" s="49" t="s">
        <v>195</v>
      </c>
      <c r="G1605" s="48">
        <v>1300000</v>
      </c>
      <c r="H1605" s="48">
        <v>1300000</v>
      </c>
      <c r="I1605" s="48">
        <v>975000</v>
      </c>
      <c r="J1605" s="48">
        <v>0</v>
      </c>
      <c r="K1605" s="48">
        <v>0</v>
      </c>
      <c r="L1605" s="48">
        <v>0</v>
      </c>
      <c r="M1605" s="48">
        <v>69879.199999999997</v>
      </c>
      <c r="N1605" s="48">
        <v>69879.199999999997</v>
      </c>
      <c r="O1605" s="48">
        <v>1230120.8</v>
      </c>
      <c r="P1605" s="102">
        <f t="shared" si="50"/>
        <v>5.3753230769230768E-2</v>
      </c>
      <c r="Q1605" s="71"/>
      <c r="R1605" s="71"/>
      <c r="S1605" s="72"/>
      <c r="T1605" s="72"/>
      <c r="U1605" s="72"/>
      <c r="V1605" s="72"/>
      <c r="W1605" s="72"/>
      <c r="X1605" s="73"/>
    </row>
    <row r="1606" spans="1:24" ht="14.4" x14ac:dyDescent="0.2">
      <c r="A1606" s="107" t="s">
        <v>723</v>
      </c>
      <c r="B1606" s="107" t="s">
        <v>724</v>
      </c>
      <c r="C1606" s="98" t="str">
        <f t="shared" ref="C1606:C1669" si="51">+CONCATENATE(A1606," ",B1606)</f>
        <v>21375900 DIRECCIÓN GENERAL DE ARCHIVO NACIONAL</v>
      </c>
      <c r="D1606" s="49" t="s">
        <v>686</v>
      </c>
      <c r="E1606" s="49" t="s">
        <v>198</v>
      </c>
      <c r="F1606" s="49" t="s">
        <v>199</v>
      </c>
      <c r="G1606" s="48">
        <v>1100000</v>
      </c>
      <c r="H1606" s="48">
        <v>1100000</v>
      </c>
      <c r="I1606" s="48">
        <v>825000</v>
      </c>
      <c r="J1606" s="48">
        <v>0</v>
      </c>
      <c r="K1606" s="48">
        <v>0</v>
      </c>
      <c r="L1606" s="48">
        <v>0</v>
      </c>
      <c r="M1606" s="48">
        <v>78328.100000000006</v>
      </c>
      <c r="N1606" s="48">
        <v>78328.100000000006</v>
      </c>
      <c r="O1606" s="48">
        <v>1021671.9</v>
      </c>
      <c r="P1606" s="102">
        <f t="shared" ref="P1606:P1669" si="52">+IFERROR(M1606/H1606,0)</f>
        <v>7.1207363636363638E-2</v>
      </c>
      <c r="Q1606" s="71"/>
      <c r="R1606" s="71"/>
      <c r="S1606" s="72"/>
      <c r="T1606" s="72"/>
      <c r="U1606" s="72"/>
      <c r="V1606" s="72"/>
      <c r="W1606" s="72"/>
      <c r="X1606" s="73"/>
    </row>
    <row r="1607" spans="1:24" ht="14.4" x14ac:dyDescent="0.2">
      <c r="A1607" s="107" t="s">
        <v>723</v>
      </c>
      <c r="B1607" s="107" t="s">
        <v>724</v>
      </c>
      <c r="C1607" s="98" t="str">
        <f t="shared" si="51"/>
        <v>21375900 DIRECCIÓN GENERAL DE ARCHIVO NACIONAL</v>
      </c>
      <c r="D1607" s="49" t="s">
        <v>686</v>
      </c>
      <c r="E1607" s="49" t="s">
        <v>204</v>
      </c>
      <c r="F1607" s="49" t="s">
        <v>205</v>
      </c>
      <c r="G1607" s="48">
        <v>11000000</v>
      </c>
      <c r="H1607" s="48">
        <v>11000000</v>
      </c>
      <c r="I1607" s="48">
        <v>11000000</v>
      </c>
      <c r="J1607" s="48">
        <v>0</v>
      </c>
      <c r="K1607" s="48">
        <v>0</v>
      </c>
      <c r="L1607" s="48">
        <v>0</v>
      </c>
      <c r="M1607" s="48">
        <v>6931795.2599999998</v>
      </c>
      <c r="N1607" s="48">
        <v>6931795.2599999998</v>
      </c>
      <c r="O1607" s="48">
        <v>4068204.74</v>
      </c>
      <c r="P1607" s="102">
        <f t="shared" si="52"/>
        <v>0.63016320545454541</v>
      </c>
      <c r="Q1607" s="71"/>
      <c r="R1607" s="71"/>
      <c r="S1607" s="72"/>
      <c r="T1607" s="72"/>
      <c r="U1607" s="72"/>
      <c r="V1607" s="72"/>
      <c r="W1607" s="72"/>
      <c r="X1607" s="73"/>
    </row>
    <row r="1608" spans="1:24" ht="14.4" x14ac:dyDescent="0.2">
      <c r="A1608" s="107" t="s">
        <v>723</v>
      </c>
      <c r="B1608" s="107" t="s">
        <v>724</v>
      </c>
      <c r="C1608" s="98" t="str">
        <f t="shared" si="51"/>
        <v>21375900 DIRECCIÓN GENERAL DE ARCHIVO NACIONAL</v>
      </c>
      <c r="D1608" s="49" t="s">
        <v>686</v>
      </c>
      <c r="E1608" s="49" t="s">
        <v>206</v>
      </c>
      <c r="F1608" s="49" t="s">
        <v>207</v>
      </c>
      <c r="G1608" s="48">
        <v>436579130</v>
      </c>
      <c r="H1608" s="48">
        <v>436579130</v>
      </c>
      <c r="I1608" s="48">
        <v>314016547.70999998</v>
      </c>
      <c r="J1608" s="48">
        <v>0</v>
      </c>
      <c r="K1608" s="48">
        <v>0</v>
      </c>
      <c r="L1608" s="48">
        <v>0</v>
      </c>
      <c r="M1608" s="48">
        <v>306401338.08999997</v>
      </c>
      <c r="N1608" s="48">
        <v>249001252.15000001</v>
      </c>
      <c r="O1608" s="48">
        <v>130177791.91</v>
      </c>
      <c r="P1608" s="102">
        <f t="shared" si="52"/>
        <v>0.70182314507337984</v>
      </c>
      <c r="Q1608" s="71"/>
      <c r="R1608" s="71"/>
      <c r="S1608" s="72"/>
      <c r="T1608" s="72"/>
      <c r="U1608" s="72"/>
      <c r="V1608" s="72"/>
      <c r="W1608" s="72"/>
      <c r="X1608" s="73"/>
    </row>
    <row r="1609" spans="1:24" ht="14.4" x14ac:dyDescent="0.2">
      <c r="A1609" s="107" t="s">
        <v>723</v>
      </c>
      <c r="B1609" s="107" t="s">
        <v>724</v>
      </c>
      <c r="C1609" s="98" t="str">
        <f t="shared" si="51"/>
        <v>21375900 DIRECCIÓN GENERAL DE ARCHIVO NACIONAL</v>
      </c>
      <c r="D1609" s="49" t="s">
        <v>686</v>
      </c>
      <c r="E1609" s="49" t="s">
        <v>208</v>
      </c>
      <c r="F1609" s="49" t="s">
        <v>209</v>
      </c>
      <c r="G1609" s="48">
        <v>185730000</v>
      </c>
      <c r="H1609" s="48">
        <v>181830000</v>
      </c>
      <c r="I1609" s="48">
        <v>130672500</v>
      </c>
      <c r="J1609" s="48">
        <v>0</v>
      </c>
      <c r="K1609" s="48">
        <v>0</v>
      </c>
      <c r="L1609" s="48">
        <v>0</v>
      </c>
      <c r="M1609" s="48">
        <v>98471600.900000006</v>
      </c>
      <c r="N1609" s="48">
        <v>88517181.439999998</v>
      </c>
      <c r="O1609" s="48">
        <v>83358399.099999994</v>
      </c>
      <c r="P1609" s="102">
        <f t="shared" si="52"/>
        <v>0.54155860364076336</v>
      </c>
      <c r="Q1609" s="71"/>
      <c r="R1609" s="71"/>
      <c r="S1609" s="72"/>
      <c r="T1609" s="72"/>
      <c r="U1609" s="72"/>
      <c r="V1609" s="72"/>
      <c r="W1609" s="72"/>
      <c r="X1609" s="73"/>
    </row>
    <row r="1610" spans="1:24" ht="14.4" x14ac:dyDescent="0.2">
      <c r="A1610" s="107" t="s">
        <v>723</v>
      </c>
      <c r="B1610" s="107" t="s">
        <v>724</v>
      </c>
      <c r="C1610" s="98" t="str">
        <f t="shared" si="51"/>
        <v>21375900 DIRECCIÓN GENERAL DE ARCHIVO NACIONAL</v>
      </c>
      <c r="D1610" s="49" t="s">
        <v>686</v>
      </c>
      <c r="E1610" s="49" t="s">
        <v>220</v>
      </c>
      <c r="F1610" s="49" t="s">
        <v>221</v>
      </c>
      <c r="G1610" s="48">
        <v>181900000</v>
      </c>
      <c r="H1610" s="48">
        <v>175800000</v>
      </c>
      <c r="I1610" s="48">
        <v>127700000</v>
      </c>
      <c r="J1610" s="48">
        <v>0</v>
      </c>
      <c r="K1610" s="48">
        <v>0</v>
      </c>
      <c r="L1610" s="48">
        <v>0</v>
      </c>
      <c r="M1610" s="48">
        <v>98458014.780000001</v>
      </c>
      <c r="N1610" s="48">
        <v>88503595.319999993</v>
      </c>
      <c r="O1610" s="48">
        <v>77341985.219999999</v>
      </c>
      <c r="P1610" s="102">
        <f t="shared" si="52"/>
        <v>0.56005696689419793</v>
      </c>
      <c r="Q1610" s="71"/>
      <c r="R1610" s="71"/>
      <c r="S1610" s="72"/>
      <c r="T1610" s="72"/>
      <c r="U1610" s="72"/>
      <c r="V1610" s="72"/>
      <c r="W1610" s="72"/>
      <c r="X1610" s="73"/>
    </row>
    <row r="1611" spans="1:24" ht="14.4" x14ac:dyDescent="0.2">
      <c r="A1611" s="107" t="s">
        <v>723</v>
      </c>
      <c r="B1611" s="107" t="s">
        <v>724</v>
      </c>
      <c r="C1611" s="98" t="str">
        <f t="shared" si="51"/>
        <v>21375900 DIRECCIÓN GENERAL DE ARCHIVO NACIONAL</v>
      </c>
      <c r="D1611" s="49" t="s">
        <v>686</v>
      </c>
      <c r="E1611" s="49" t="s">
        <v>222</v>
      </c>
      <c r="F1611" s="49" t="s">
        <v>223</v>
      </c>
      <c r="G1611" s="48">
        <v>3830000</v>
      </c>
      <c r="H1611" s="48">
        <v>6030000</v>
      </c>
      <c r="I1611" s="48">
        <v>2972500</v>
      </c>
      <c r="J1611" s="48">
        <v>0</v>
      </c>
      <c r="K1611" s="48">
        <v>0</v>
      </c>
      <c r="L1611" s="48">
        <v>0</v>
      </c>
      <c r="M1611" s="48">
        <v>13586.12</v>
      </c>
      <c r="N1611" s="48">
        <v>13586.12</v>
      </c>
      <c r="O1611" s="48">
        <v>6016413.8799999999</v>
      </c>
      <c r="P1611" s="102">
        <f t="shared" si="52"/>
        <v>2.2530878938640136E-3</v>
      </c>
      <c r="Q1611" s="71"/>
      <c r="R1611" s="71"/>
      <c r="S1611" s="72"/>
      <c r="T1611" s="72"/>
      <c r="U1611" s="72"/>
      <c r="V1611" s="72"/>
      <c r="W1611" s="72"/>
      <c r="X1611" s="73"/>
    </row>
    <row r="1612" spans="1:24" ht="14.4" x14ac:dyDescent="0.2">
      <c r="A1612" s="107" t="s">
        <v>723</v>
      </c>
      <c r="B1612" s="107" t="s">
        <v>724</v>
      </c>
      <c r="C1612" s="98" t="str">
        <f t="shared" si="51"/>
        <v>21375900 DIRECCIÓN GENERAL DE ARCHIVO NACIONAL</v>
      </c>
      <c r="D1612" s="49" t="s">
        <v>686</v>
      </c>
      <c r="E1612" s="49" t="s">
        <v>224</v>
      </c>
      <c r="F1612" s="49" t="s">
        <v>225</v>
      </c>
      <c r="G1612" s="48">
        <v>965000</v>
      </c>
      <c r="H1612" s="48">
        <v>1365000</v>
      </c>
      <c r="I1612" s="48">
        <v>923750</v>
      </c>
      <c r="J1612" s="48">
        <v>0</v>
      </c>
      <c r="K1612" s="48">
        <v>0</v>
      </c>
      <c r="L1612" s="48">
        <v>0</v>
      </c>
      <c r="M1612" s="48">
        <v>356070</v>
      </c>
      <c r="N1612" s="48">
        <v>356070</v>
      </c>
      <c r="O1612" s="48">
        <v>1008930</v>
      </c>
      <c r="P1612" s="102">
        <f t="shared" si="52"/>
        <v>0.26085714285714284</v>
      </c>
      <c r="Q1612" s="71"/>
      <c r="R1612" s="71"/>
      <c r="S1612" s="72"/>
      <c r="T1612" s="72"/>
      <c r="U1612" s="72"/>
      <c r="V1612" s="72"/>
      <c r="W1612" s="72"/>
      <c r="X1612" s="73"/>
    </row>
    <row r="1613" spans="1:24" ht="14.4" x14ac:dyDescent="0.2">
      <c r="A1613" s="107" t="s">
        <v>723</v>
      </c>
      <c r="B1613" s="107" t="s">
        <v>724</v>
      </c>
      <c r="C1613" s="98" t="str">
        <f t="shared" si="51"/>
        <v>21375900 DIRECCIÓN GENERAL DE ARCHIVO NACIONAL</v>
      </c>
      <c r="D1613" s="49" t="s">
        <v>686</v>
      </c>
      <c r="E1613" s="49" t="s">
        <v>228</v>
      </c>
      <c r="F1613" s="49" t="s">
        <v>229</v>
      </c>
      <c r="G1613" s="48">
        <v>965000</v>
      </c>
      <c r="H1613" s="48">
        <v>1365000</v>
      </c>
      <c r="I1613" s="48">
        <v>923750</v>
      </c>
      <c r="J1613" s="48">
        <v>0</v>
      </c>
      <c r="K1613" s="48">
        <v>0</v>
      </c>
      <c r="L1613" s="48">
        <v>0</v>
      </c>
      <c r="M1613" s="48">
        <v>356070</v>
      </c>
      <c r="N1613" s="48">
        <v>356070</v>
      </c>
      <c r="O1613" s="48">
        <v>1008930</v>
      </c>
      <c r="P1613" s="102">
        <f t="shared" si="52"/>
        <v>0.26085714285714284</v>
      </c>
      <c r="Q1613" s="71"/>
      <c r="R1613" s="71"/>
      <c r="S1613" s="72"/>
      <c r="T1613" s="72"/>
      <c r="U1613" s="72"/>
      <c r="V1613" s="72"/>
      <c r="W1613" s="72"/>
      <c r="X1613" s="73"/>
    </row>
    <row r="1614" spans="1:24" ht="14.4" x14ac:dyDescent="0.2">
      <c r="A1614" s="107" t="s">
        <v>723</v>
      </c>
      <c r="B1614" s="107" t="s">
        <v>724</v>
      </c>
      <c r="C1614" s="98" t="str">
        <f t="shared" si="51"/>
        <v>21375900 DIRECCIÓN GENERAL DE ARCHIVO NACIONAL</v>
      </c>
      <c r="D1614" s="49" t="s">
        <v>686</v>
      </c>
      <c r="E1614" s="49" t="s">
        <v>234</v>
      </c>
      <c r="F1614" s="49" t="s">
        <v>235</v>
      </c>
      <c r="G1614" s="48">
        <v>30540000</v>
      </c>
      <c r="H1614" s="48">
        <v>30540000</v>
      </c>
      <c r="I1614" s="48">
        <v>30171666.670000002</v>
      </c>
      <c r="J1614" s="48">
        <v>0</v>
      </c>
      <c r="K1614" s="48">
        <v>0</v>
      </c>
      <c r="L1614" s="48">
        <v>0</v>
      </c>
      <c r="M1614" s="48">
        <v>30170991.66</v>
      </c>
      <c r="N1614" s="48">
        <v>30170991.66</v>
      </c>
      <c r="O1614" s="48">
        <v>369008.34</v>
      </c>
      <c r="P1614" s="102">
        <f t="shared" si="52"/>
        <v>0.98791721218074657</v>
      </c>
      <c r="Q1614" s="71"/>
      <c r="R1614" s="71"/>
      <c r="S1614" s="72"/>
      <c r="T1614" s="72"/>
      <c r="U1614" s="72"/>
      <c r="V1614" s="72"/>
      <c r="W1614" s="72"/>
      <c r="X1614" s="73"/>
    </row>
    <row r="1615" spans="1:24" ht="14.4" x14ac:dyDescent="0.2">
      <c r="A1615" s="107" t="s">
        <v>723</v>
      </c>
      <c r="B1615" s="107" t="s">
        <v>724</v>
      </c>
      <c r="C1615" s="98" t="str">
        <f t="shared" si="51"/>
        <v>21375900 DIRECCIÓN GENERAL DE ARCHIVO NACIONAL</v>
      </c>
      <c r="D1615" s="49" t="s">
        <v>686</v>
      </c>
      <c r="E1615" s="49" t="s">
        <v>236</v>
      </c>
      <c r="F1615" s="49" t="s">
        <v>237</v>
      </c>
      <c r="G1615" s="48">
        <v>30540000</v>
      </c>
      <c r="H1615" s="48">
        <v>30540000</v>
      </c>
      <c r="I1615" s="48">
        <v>30171666.670000002</v>
      </c>
      <c r="J1615" s="48">
        <v>0</v>
      </c>
      <c r="K1615" s="48">
        <v>0</v>
      </c>
      <c r="L1615" s="48">
        <v>0</v>
      </c>
      <c r="M1615" s="48">
        <v>30170991.66</v>
      </c>
      <c r="N1615" s="48">
        <v>30170991.66</v>
      </c>
      <c r="O1615" s="48">
        <v>369008.34</v>
      </c>
      <c r="P1615" s="102">
        <f t="shared" si="52"/>
        <v>0.98791721218074657</v>
      </c>
      <c r="Q1615" s="71"/>
      <c r="R1615" s="71"/>
      <c r="S1615" s="72"/>
      <c r="T1615" s="72"/>
      <c r="U1615" s="72"/>
      <c r="V1615" s="72"/>
      <c r="W1615" s="72"/>
      <c r="X1615" s="73"/>
    </row>
    <row r="1616" spans="1:24" ht="14.4" x14ac:dyDescent="0.2">
      <c r="A1616" s="107" t="s">
        <v>723</v>
      </c>
      <c r="B1616" s="107" t="s">
        <v>724</v>
      </c>
      <c r="C1616" s="98" t="str">
        <f t="shared" si="51"/>
        <v>21375900 DIRECCIÓN GENERAL DE ARCHIVO NACIONAL</v>
      </c>
      <c r="D1616" s="49" t="s">
        <v>686</v>
      </c>
      <c r="E1616" s="49" t="s">
        <v>238</v>
      </c>
      <c r="F1616" s="49" t="s">
        <v>239</v>
      </c>
      <c r="G1616" s="48">
        <v>0</v>
      </c>
      <c r="H1616" s="48">
        <v>3500000</v>
      </c>
      <c r="I1616" s="48">
        <v>2250000</v>
      </c>
      <c r="J1616" s="48">
        <v>0</v>
      </c>
      <c r="K1616" s="48">
        <v>0</v>
      </c>
      <c r="L1616" s="48">
        <v>0</v>
      </c>
      <c r="M1616" s="48">
        <v>0</v>
      </c>
      <c r="N1616" s="48">
        <v>0</v>
      </c>
      <c r="O1616" s="48">
        <v>3500000</v>
      </c>
      <c r="P1616" s="102">
        <f t="shared" si="52"/>
        <v>0</v>
      </c>
      <c r="Q1616" s="71"/>
      <c r="R1616" s="71"/>
      <c r="S1616" s="72"/>
      <c r="T1616" s="72"/>
      <c r="U1616" s="72"/>
      <c r="V1616" s="72"/>
      <c r="W1616" s="72"/>
      <c r="X1616" s="73"/>
    </row>
    <row r="1617" spans="1:24" ht="14.4" x14ac:dyDescent="0.2">
      <c r="A1617" s="107" t="s">
        <v>723</v>
      </c>
      <c r="B1617" s="107" t="s">
        <v>724</v>
      </c>
      <c r="C1617" s="98" t="str">
        <f t="shared" si="51"/>
        <v>21375900 DIRECCIÓN GENERAL DE ARCHIVO NACIONAL</v>
      </c>
      <c r="D1617" s="49" t="s">
        <v>686</v>
      </c>
      <c r="E1617" s="49" t="s">
        <v>240</v>
      </c>
      <c r="F1617" s="49" t="s">
        <v>241</v>
      </c>
      <c r="G1617" s="48">
        <v>0</v>
      </c>
      <c r="H1617" s="48">
        <v>3500000</v>
      </c>
      <c r="I1617" s="48">
        <v>2250000</v>
      </c>
      <c r="J1617" s="48">
        <v>0</v>
      </c>
      <c r="K1617" s="48">
        <v>0</v>
      </c>
      <c r="L1617" s="48">
        <v>0</v>
      </c>
      <c r="M1617" s="48">
        <v>0</v>
      </c>
      <c r="N1617" s="48">
        <v>0</v>
      </c>
      <c r="O1617" s="48">
        <v>3500000</v>
      </c>
      <c r="P1617" s="102">
        <f t="shared" si="52"/>
        <v>0</v>
      </c>
      <c r="Q1617" s="71"/>
      <c r="R1617" s="71"/>
      <c r="S1617" s="72"/>
      <c r="T1617" s="72"/>
      <c r="U1617" s="72"/>
      <c r="V1617" s="72"/>
      <c r="W1617" s="72"/>
      <c r="X1617" s="73"/>
    </row>
    <row r="1618" spans="1:24" ht="14.4" x14ac:dyDescent="0.2">
      <c r="A1618" s="107" t="s">
        <v>723</v>
      </c>
      <c r="B1618" s="107" t="s">
        <v>724</v>
      </c>
      <c r="C1618" s="98" t="str">
        <f t="shared" si="51"/>
        <v>21375900 DIRECCIÓN GENERAL DE ARCHIVO NACIONAL</v>
      </c>
      <c r="D1618" s="49" t="s">
        <v>686</v>
      </c>
      <c r="E1618" s="49" t="s">
        <v>246</v>
      </c>
      <c r="F1618" s="49" t="s">
        <v>247</v>
      </c>
      <c r="G1618" s="48">
        <v>43325000</v>
      </c>
      <c r="H1618" s="48">
        <v>43325000</v>
      </c>
      <c r="I1618" s="48">
        <v>25554583.350000001</v>
      </c>
      <c r="J1618" s="48">
        <v>0</v>
      </c>
      <c r="K1618" s="48">
        <v>0</v>
      </c>
      <c r="L1618" s="48">
        <v>0</v>
      </c>
      <c r="M1618" s="48">
        <v>14553643.470000001</v>
      </c>
      <c r="N1618" s="48">
        <v>8768072.2799999993</v>
      </c>
      <c r="O1618" s="48">
        <v>28771356.530000001</v>
      </c>
      <c r="P1618" s="102">
        <f t="shared" si="52"/>
        <v>0.33591791044431624</v>
      </c>
      <c r="Q1618" s="71"/>
      <c r="R1618" s="71"/>
      <c r="S1618" s="72"/>
      <c r="T1618" s="72"/>
      <c r="U1618" s="72"/>
      <c r="V1618" s="72"/>
      <c r="W1618" s="72"/>
      <c r="X1618" s="73"/>
    </row>
    <row r="1619" spans="1:24" ht="14.4" x14ac:dyDescent="0.2">
      <c r="A1619" s="107" t="s">
        <v>723</v>
      </c>
      <c r="B1619" s="107" t="s">
        <v>724</v>
      </c>
      <c r="C1619" s="98" t="str">
        <f t="shared" si="51"/>
        <v>21375900 DIRECCIÓN GENERAL DE ARCHIVO NACIONAL</v>
      </c>
      <c r="D1619" s="49" t="s">
        <v>686</v>
      </c>
      <c r="E1619" s="49" t="s">
        <v>248</v>
      </c>
      <c r="F1619" s="49" t="s">
        <v>249</v>
      </c>
      <c r="G1619" s="48">
        <v>5000000</v>
      </c>
      <c r="H1619" s="48">
        <v>5000000</v>
      </c>
      <c r="I1619" s="48">
        <v>5000000</v>
      </c>
      <c r="J1619" s="48">
        <v>0</v>
      </c>
      <c r="K1619" s="48">
        <v>0</v>
      </c>
      <c r="L1619" s="48">
        <v>0</v>
      </c>
      <c r="M1619" s="48">
        <v>4999666.92</v>
      </c>
      <c r="N1619" s="48">
        <v>0</v>
      </c>
      <c r="O1619" s="48">
        <v>333.08</v>
      </c>
      <c r="P1619" s="102">
        <f t="shared" si="52"/>
        <v>0.99993338399999998</v>
      </c>
      <c r="Q1619" s="71"/>
      <c r="R1619" s="71"/>
      <c r="S1619" s="72"/>
      <c r="T1619" s="72"/>
      <c r="U1619" s="72"/>
      <c r="V1619" s="72"/>
      <c r="W1619" s="72"/>
      <c r="X1619" s="73"/>
    </row>
    <row r="1620" spans="1:24" ht="14.4" x14ac:dyDescent="0.2">
      <c r="A1620" s="107" t="s">
        <v>723</v>
      </c>
      <c r="B1620" s="107" t="s">
        <v>724</v>
      </c>
      <c r="C1620" s="98" t="str">
        <f t="shared" si="51"/>
        <v>21375900 DIRECCIÓN GENERAL DE ARCHIVO NACIONAL</v>
      </c>
      <c r="D1620" s="49" t="s">
        <v>686</v>
      </c>
      <c r="E1620" s="49" t="s">
        <v>252</v>
      </c>
      <c r="F1620" s="49" t="s">
        <v>253</v>
      </c>
      <c r="G1620" s="48">
        <v>9800000</v>
      </c>
      <c r="H1620" s="48">
        <v>9800000</v>
      </c>
      <c r="I1620" s="48">
        <v>5350000</v>
      </c>
      <c r="J1620" s="48">
        <v>0</v>
      </c>
      <c r="K1620" s="48">
        <v>0</v>
      </c>
      <c r="L1620" s="48">
        <v>0</v>
      </c>
      <c r="M1620" s="48">
        <v>2013095</v>
      </c>
      <c r="N1620" s="48">
        <v>2013095</v>
      </c>
      <c r="O1620" s="48">
        <v>7786905</v>
      </c>
      <c r="P1620" s="102">
        <f t="shared" si="52"/>
        <v>0.20541785714285715</v>
      </c>
      <c r="Q1620" s="71"/>
      <c r="R1620" s="71"/>
      <c r="S1620" s="72"/>
      <c r="T1620" s="72"/>
      <c r="U1620" s="72"/>
      <c r="V1620" s="72"/>
      <c r="W1620" s="72"/>
      <c r="X1620" s="73"/>
    </row>
    <row r="1621" spans="1:24" ht="14.4" x14ac:dyDescent="0.2">
      <c r="A1621" s="107" t="s">
        <v>723</v>
      </c>
      <c r="B1621" s="107" t="s">
        <v>724</v>
      </c>
      <c r="C1621" s="98" t="str">
        <f t="shared" si="51"/>
        <v>21375900 DIRECCIÓN GENERAL DE ARCHIVO NACIONAL</v>
      </c>
      <c r="D1621" s="49" t="s">
        <v>686</v>
      </c>
      <c r="E1621" s="49" t="s">
        <v>254</v>
      </c>
      <c r="F1621" s="49" t="s">
        <v>255</v>
      </c>
      <c r="G1621" s="48">
        <v>200000</v>
      </c>
      <c r="H1621" s="48">
        <v>200000</v>
      </c>
      <c r="I1621" s="48">
        <v>166666.67000000001</v>
      </c>
      <c r="J1621" s="48">
        <v>0</v>
      </c>
      <c r="K1621" s="48">
        <v>0</v>
      </c>
      <c r="L1621" s="48">
        <v>0</v>
      </c>
      <c r="M1621" s="48">
        <v>70060</v>
      </c>
      <c r="N1621" s="48">
        <v>70060</v>
      </c>
      <c r="O1621" s="48">
        <v>129940</v>
      </c>
      <c r="P1621" s="102">
        <f t="shared" si="52"/>
        <v>0.3503</v>
      </c>
      <c r="Q1621" s="71"/>
      <c r="R1621" s="71"/>
      <c r="S1621" s="72"/>
      <c r="T1621" s="72"/>
      <c r="U1621" s="72"/>
      <c r="V1621" s="72"/>
      <c r="W1621" s="72"/>
      <c r="X1621" s="73"/>
    </row>
    <row r="1622" spans="1:24" ht="14.4" x14ac:dyDescent="0.2">
      <c r="A1622" s="107" t="s">
        <v>723</v>
      </c>
      <c r="B1622" s="107" t="s">
        <v>724</v>
      </c>
      <c r="C1622" s="98" t="str">
        <f t="shared" si="51"/>
        <v>21375900 DIRECCIÓN GENERAL DE ARCHIVO NACIONAL</v>
      </c>
      <c r="D1622" s="49" t="s">
        <v>686</v>
      </c>
      <c r="E1622" s="49" t="s">
        <v>256</v>
      </c>
      <c r="F1622" s="49" t="s">
        <v>257</v>
      </c>
      <c r="G1622" s="48">
        <v>1000000</v>
      </c>
      <c r="H1622" s="48">
        <v>1000000</v>
      </c>
      <c r="I1622" s="48">
        <v>750000</v>
      </c>
      <c r="J1622" s="48">
        <v>0</v>
      </c>
      <c r="K1622" s="48">
        <v>0</v>
      </c>
      <c r="L1622" s="48">
        <v>0</v>
      </c>
      <c r="M1622" s="48">
        <v>468724.35</v>
      </c>
      <c r="N1622" s="48">
        <v>401771.28</v>
      </c>
      <c r="O1622" s="48">
        <v>531275.65</v>
      </c>
      <c r="P1622" s="102">
        <f t="shared" si="52"/>
        <v>0.46872434999999996</v>
      </c>
      <c r="Q1622" s="71"/>
      <c r="R1622" s="71"/>
      <c r="S1622" s="72"/>
      <c r="T1622" s="72"/>
      <c r="U1622" s="72"/>
      <c r="V1622" s="72"/>
      <c r="W1622" s="72"/>
      <c r="X1622" s="73"/>
    </row>
    <row r="1623" spans="1:24" ht="14.4" x14ac:dyDescent="0.2">
      <c r="A1623" s="107" t="s">
        <v>723</v>
      </c>
      <c r="B1623" s="107" t="s">
        <v>724</v>
      </c>
      <c r="C1623" s="98" t="str">
        <f t="shared" si="51"/>
        <v>21375900 DIRECCIÓN GENERAL DE ARCHIVO NACIONAL</v>
      </c>
      <c r="D1623" s="49" t="s">
        <v>686</v>
      </c>
      <c r="E1623" s="49" t="s">
        <v>258</v>
      </c>
      <c r="F1623" s="49" t="s">
        <v>259</v>
      </c>
      <c r="G1623" s="48">
        <v>15000000</v>
      </c>
      <c r="H1623" s="48">
        <v>15000000</v>
      </c>
      <c r="I1623" s="48">
        <v>8083333.3399999999</v>
      </c>
      <c r="J1623" s="48">
        <v>0</v>
      </c>
      <c r="K1623" s="48">
        <v>0</v>
      </c>
      <c r="L1623" s="48">
        <v>0</v>
      </c>
      <c r="M1623" s="48">
        <v>4642216.5</v>
      </c>
      <c r="N1623" s="48">
        <v>4204092.9000000004</v>
      </c>
      <c r="O1623" s="48">
        <v>10357783.5</v>
      </c>
      <c r="P1623" s="102">
        <f t="shared" si="52"/>
        <v>0.30948110000000001</v>
      </c>
      <c r="Q1623" s="71"/>
      <c r="R1623" s="71"/>
      <c r="S1623" s="72"/>
      <c r="T1623" s="72"/>
      <c r="U1623" s="72"/>
      <c r="V1623" s="72"/>
      <c r="W1623" s="72"/>
      <c r="X1623" s="73"/>
    </row>
    <row r="1624" spans="1:24" ht="14.4" x14ac:dyDescent="0.2">
      <c r="A1624" s="107" t="s">
        <v>723</v>
      </c>
      <c r="B1624" s="107" t="s">
        <v>724</v>
      </c>
      <c r="C1624" s="98" t="str">
        <f t="shared" si="51"/>
        <v>21375900 DIRECCIÓN GENERAL DE ARCHIVO NACIONAL</v>
      </c>
      <c r="D1624" s="49" t="s">
        <v>686</v>
      </c>
      <c r="E1624" s="49" t="s">
        <v>260</v>
      </c>
      <c r="F1624" s="49" t="s">
        <v>261</v>
      </c>
      <c r="G1624" s="48">
        <v>10375000</v>
      </c>
      <c r="H1624" s="48">
        <v>10375000</v>
      </c>
      <c r="I1624" s="48">
        <v>4742083.34</v>
      </c>
      <c r="J1624" s="48">
        <v>0</v>
      </c>
      <c r="K1624" s="48">
        <v>0</v>
      </c>
      <c r="L1624" s="48">
        <v>0</v>
      </c>
      <c r="M1624" s="48">
        <v>2359880.7000000002</v>
      </c>
      <c r="N1624" s="48">
        <v>2079053.1</v>
      </c>
      <c r="O1624" s="48">
        <v>8015119.2999999998</v>
      </c>
      <c r="P1624" s="102">
        <f t="shared" si="52"/>
        <v>0.2274583807228916</v>
      </c>
      <c r="Q1624" s="71"/>
      <c r="R1624" s="71"/>
      <c r="S1624" s="72"/>
      <c r="T1624" s="72"/>
      <c r="U1624" s="72"/>
      <c r="V1624" s="72"/>
      <c r="W1624" s="72"/>
      <c r="X1624" s="73"/>
    </row>
    <row r="1625" spans="1:24" ht="14.4" x14ac:dyDescent="0.2">
      <c r="A1625" s="107" t="s">
        <v>723</v>
      </c>
      <c r="B1625" s="107" t="s">
        <v>724</v>
      </c>
      <c r="C1625" s="98" t="str">
        <f t="shared" si="51"/>
        <v>21375900 DIRECCIÓN GENERAL DE ARCHIVO NACIONAL</v>
      </c>
      <c r="D1625" s="49" t="s">
        <v>686</v>
      </c>
      <c r="E1625" s="49" t="s">
        <v>262</v>
      </c>
      <c r="F1625" s="49" t="s">
        <v>263</v>
      </c>
      <c r="G1625" s="48">
        <v>1950000</v>
      </c>
      <c r="H1625" s="48">
        <v>1950000</v>
      </c>
      <c r="I1625" s="48">
        <v>1462500</v>
      </c>
      <c r="J1625" s="48">
        <v>0</v>
      </c>
      <c r="K1625" s="48">
        <v>0</v>
      </c>
      <c r="L1625" s="48">
        <v>0</v>
      </c>
      <c r="M1625" s="48">
        <v>0</v>
      </c>
      <c r="N1625" s="48">
        <v>0</v>
      </c>
      <c r="O1625" s="48">
        <v>1950000</v>
      </c>
      <c r="P1625" s="102">
        <f t="shared" si="52"/>
        <v>0</v>
      </c>
      <c r="Q1625" s="71"/>
      <c r="R1625" s="71"/>
      <c r="S1625" s="72"/>
      <c r="T1625" s="72"/>
      <c r="U1625" s="72"/>
      <c r="V1625" s="72"/>
      <c r="W1625" s="72"/>
      <c r="X1625" s="73"/>
    </row>
    <row r="1626" spans="1:24" ht="14.4" x14ac:dyDescent="0.2">
      <c r="A1626" s="107" t="s">
        <v>723</v>
      </c>
      <c r="B1626" s="107" t="s">
        <v>724</v>
      </c>
      <c r="C1626" s="98" t="str">
        <f t="shared" si="51"/>
        <v>21375900 DIRECCIÓN GENERAL DE ARCHIVO NACIONAL</v>
      </c>
      <c r="D1626" s="49" t="s">
        <v>686</v>
      </c>
      <c r="E1626" s="49" t="s">
        <v>264</v>
      </c>
      <c r="F1626" s="49" t="s">
        <v>265</v>
      </c>
      <c r="G1626" s="48">
        <v>120000</v>
      </c>
      <c r="H1626" s="48">
        <v>120000</v>
      </c>
      <c r="I1626" s="48">
        <v>90000</v>
      </c>
      <c r="J1626" s="48">
        <v>0</v>
      </c>
      <c r="K1626" s="48">
        <v>0</v>
      </c>
      <c r="L1626" s="48">
        <v>0</v>
      </c>
      <c r="M1626" s="48">
        <v>0</v>
      </c>
      <c r="N1626" s="48">
        <v>0</v>
      </c>
      <c r="O1626" s="48">
        <v>120000</v>
      </c>
      <c r="P1626" s="102">
        <f t="shared" si="52"/>
        <v>0</v>
      </c>
      <c r="Q1626" s="71"/>
      <c r="R1626" s="71"/>
      <c r="S1626" s="72"/>
      <c r="T1626" s="72"/>
      <c r="U1626" s="72"/>
      <c r="V1626" s="72"/>
      <c r="W1626" s="72"/>
      <c r="X1626" s="73"/>
    </row>
    <row r="1627" spans="1:24" ht="14.4" x14ac:dyDescent="0.2">
      <c r="A1627" s="107" t="s">
        <v>723</v>
      </c>
      <c r="B1627" s="107" t="s">
        <v>724</v>
      </c>
      <c r="C1627" s="98" t="str">
        <f t="shared" si="51"/>
        <v>21375900 DIRECCIÓN GENERAL DE ARCHIVO NACIONAL</v>
      </c>
      <c r="D1627" s="49" t="s">
        <v>686</v>
      </c>
      <c r="E1627" s="49" t="s">
        <v>268</v>
      </c>
      <c r="F1627" s="49" t="s">
        <v>269</v>
      </c>
      <c r="G1627" s="48">
        <v>120000</v>
      </c>
      <c r="H1627" s="48">
        <v>120000</v>
      </c>
      <c r="I1627" s="48">
        <v>90000</v>
      </c>
      <c r="J1627" s="48">
        <v>0</v>
      </c>
      <c r="K1627" s="48">
        <v>0</v>
      </c>
      <c r="L1627" s="48">
        <v>0</v>
      </c>
      <c r="M1627" s="48">
        <v>0</v>
      </c>
      <c r="N1627" s="48">
        <v>0</v>
      </c>
      <c r="O1627" s="48">
        <v>120000</v>
      </c>
      <c r="P1627" s="102">
        <f t="shared" si="52"/>
        <v>0</v>
      </c>
      <c r="Q1627" s="71"/>
      <c r="R1627" s="71"/>
      <c r="S1627" s="72"/>
      <c r="T1627" s="72"/>
      <c r="U1627" s="72"/>
      <c r="V1627" s="72"/>
      <c r="W1627" s="72"/>
      <c r="X1627" s="73"/>
    </row>
    <row r="1628" spans="1:24" ht="14.4" x14ac:dyDescent="0.2">
      <c r="A1628" s="107" t="s">
        <v>723</v>
      </c>
      <c r="B1628" s="107" t="s">
        <v>724</v>
      </c>
      <c r="C1628" s="98" t="str">
        <f t="shared" si="51"/>
        <v>21375900 DIRECCIÓN GENERAL DE ARCHIVO NACIONAL</v>
      </c>
      <c r="D1628" s="49" t="s">
        <v>686</v>
      </c>
      <c r="E1628" s="49" t="s">
        <v>278</v>
      </c>
      <c r="F1628" s="49" t="s">
        <v>279</v>
      </c>
      <c r="G1628" s="48">
        <v>22925954</v>
      </c>
      <c r="H1628" s="48">
        <v>22925954</v>
      </c>
      <c r="I1628" s="48">
        <v>16911132.170000002</v>
      </c>
      <c r="J1628" s="48">
        <v>0</v>
      </c>
      <c r="K1628" s="48">
        <v>0</v>
      </c>
      <c r="L1628" s="48">
        <v>0</v>
      </c>
      <c r="M1628" s="48">
        <v>6744698.5599999996</v>
      </c>
      <c r="N1628" s="48">
        <v>6430914.0300000003</v>
      </c>
      <c r="O1628" s="48">
        <v>16181255.439999999</v>
      </c>
      <c r="P1628" s="102">
        <f t="shared" si="52"/>
        <v>0.29419489195520498</v>
      </c>
      <c r="Q1628" s="71"/>
      <c r="R1628" s="71"/>
      <c r="S1628" s="72"/>
      <c r="T1628" s="72"/>
      <c r="U1628" s="72"/>
      <c r="V1628" s="72"/>
      <c r="W1628" s="72"/>
      <c r="X1628" s="73"/>
    </row>
    <row r="1629" spans="1:24" ht="14.4" x14ac:dyDescent="0.2">
      <c r="A1629" s="107" t="s">
        <v>723</v>
      </c>
      <c r="B1629" s="107" t="s">
        <v>724</v>
      </c>
      <c r="C1629" s="98" t="str">
        <f t="shared" si="51"/>
        <v>21375900 DIRECCIÓN GENERAL DE ARCHIVO NACIONAL</v>
      </c>
      <c r="D1629" s="49" t="s">
        <v>686</v>
      </c>
      <c r="E1629" s="49" t="s">
        <v>280</v>
      </c>
      <c r="F1629" s="49" t="s">
        <v>281</v>
      </c>
      <c r="G1629" s="48">
        <v>3759190</v>
      </c>
      <c r="H1629" s="48">
        <v>3759190</v>
      </c>
      <c r="I1629" s="48">
        <v>3119392.5</v>
      </c>
      <c r="J1629" s="48">
        <v>0</v>
      </c>
      <c r="K1629" s="48">
        <v>0</v>
      </c>
      <c r="L1629" s="48">
        <v>0</v>
      </c>
      <c r="M1629" s="48">
        <v>2433753.58</v>
      </c>
      <c r="N1629" s="48">
        <v>2119969.0499999998</v>
      </c>
      <c r="O1629" s="48">
        <v>1325436.42</v>
      </c>
      <c r="P1629" s="102">
        <f t="shared" si="52"/>
        <v>0.64741435788028812</v>
      </c>
      <c r="Q1629" s="71"/>
      <c r="R1629" s="71"/>
      <c r="S1629" s="72"/>
      <c r="T1629" s="72"/>
      <c r="U1629" s="72"/>
      <c r="V1629" s="72"/>
      <c r="W1629" s="72"/>
      <c r="X1629" s="73"/>
    </row>
    <row r="1630" spans="1:24" ht="14.4" x14ac:dyDescent="0.2">
      <c r="A1630" s="107" t="s">
        <v>723</v>
      </c>
      <c r="B1630" s="107" t="s">
        <v>724</v>
      </c>
      <c r="C1630" s="98" t="str">
        <f t="shared" si="51"/>
        <v>21375900 DIRECCIÓN GENERAL DE ARCHIVO NACIONAL</v>
      </c>
      <c r="D1630" s="49" t="s">
        <v>686</v>
      </c>
      <c r="E1630" s="49" t="s">
        <v>282</v>
      </c>
      <c r="F1630" s="49" t="s">
        <v>283</v>
      </c>
      <c r="G1630" s="48">
        <v>1200000</v>
      </c>
      <c r="H1630" s="48">
        <v>1200000</v>
      </c>
      <c r="I1630" s="48">
        <v>900000</v>
      </c>
      <c r="J1630" s="48">
        <v>0</v>
      </c>
      <c r="K1630" s="48">
        <v>0</v>
      </c>
      <c r="L1630" s="48">
        <v>0</v>
      </c>
      <c r="M1630" s="48">
        <v>423147</v>
      </c>
      <c r="N1630" s="48">
        <v>423147</v>
      </c>
      <c r="O1630" s="48">
        <v>776853</v>
      </c>
      <c r="P1630" s="102">
        <f t="shared" si="52"/>
        <v>0.35262250000000001</v>
      </c>
      <c r="Q1630" s="71"/>
      <c r="R1630" s="71"/>
      <c r="S1630" s="72"/>
      <c r="T1630" s="72"/>
      <c r="U1630" s="72"/>
      <c r="V1630" s="72"/>
      <c r="W1630" s="72"/>
      <c r="X1630" s="73"/>
    </row>
    <row r="1631" spans="1:24" ht="14.4" x14ac:dyDescent="0.2">
      <c r="A1631" s="107" t="s">
        <v>723</v>
      </c>
      <c r="B1631" s="107" t="s">
        <v>724</v>
      </c>
      <c r="C1631" s="98" t="str">
        <f t="shared" si="51"/>
        <v>21375900 DIRECCIÓN GENERAL DE ARCHIVO NACIONAL</v>
      </c>
      <c r="D1631" s="49" t="s">
        <v>686</v>
      </c>
      <c r="E1631" s="49" t="s">
        <v>284</v>
      </c>
      <c r="F1631" s="49" t="s">
        <v>285</v>
      </c>
      <c r="G1631" s="48">
        <v>200000</v>
      </c>
      <c r="H1631" s="48">
        <v>200000</v>
      </c>
      <c r="I1631" s="48">
        <v>150000</v>
      </c>
      <c r="J1631" s="48">
        <v>0</v>
      </c>
      <c r="K1631" s="48">
        <v>0</v>
      </c>
      <c r="L1631" s="48">
        <v>0</v>
      </c>
      <c r="M1631" s="48">
        <v>49967.25</v>
      </c>
      <c r="N1631" s="48">
        <v>49967.25</v>
      </c>
      <c r="O1631" s="48">
        <v>150032.75</v>
      </c>
      <c r="P1631" s="102">
        <f t="shared" si="52"/>
        <v>0.24983625000000001</v>
      </c>
      <c r="Q1631" s="71"/>
      <c r="R1631" s="71"/>
      <c r="S1631" s="72"/>
      <c r="T1631" s="72"/>
      <c r="U1631" s="72"/>
      <c r="V1631" s="72"/>
      <c r="W1631" s="72"/>
      <c r="X1631" s="73"/>
    </row>
    <row r="1632" spans="1:24" ht="14.4" x14ac:dyDescent="0.2">
      <c r="A1632" s="107" t="s">
        <v>723</v>
      </c>
      <c r="B1632" s="107" t="s">
        <v>724</v>
      </c>
      <c r="C1632" s="98" t="str">
        <f t="shared" si="51"/>
        <v>21375900 DIRECCIÓN GENERAL DE ARCHIVO NACIONAL</v>
      </c>
      <c r="D1632" s="49" t="s">
        <v>686</v>
      </c>
      <c r="E1632" s="49" t="s">
        <v>286</v>
      </c>
      <c r="F1632" s="49" t="s">
        <v>287</v>
      </c>
      <c r="G1632" s="48">
        <v>2000000</v>
      </c>
      <c r="H1632" s="48">
        <v>2000000</v>
      </c>
      <c r="I1632" s="48">
        <v>1800000</v>
      </c>
      <c r="J1632" s="48">
        <v>0</v>
      </c>
      <c r="K1632" s="48">
        <v>0</v>
      </c>
      <c r="L1632" s="48">
        <v>0</v>
      </c>
      <c r="M1632" s="48">
        <v>1799220.35</v>
      </c>
      <c r="N1632" s="48">
        <v>1485435.82</v>
      </c>
      <c r="O1632" s="48">
        <v>200779.65</v>
      </c>
      <c r="P1632" s="102">
        <f t="shared" si="52"/>
        <v>0.89961017500000007</v>
      </c>
      <c r="Q1632" s="71"/>
      <c r="R1632" s="71"/>
      <c r="S1632" s="72"/>
      <c r="T1632" s="72"/>
      <c r="U1632" s="72"/>
      <c r="V1632" s="72"/>
      <c r="W1632" s="72"/>
      <c r="X1632" s="73"/>
    </row>
    <row r="1633" spans="1:24" ht="14.4" x14ac:dyDescent="0.2">
      <c r="A1633" s="107" t="s">
        <v>723</v>
      </c>
      <c r="B1633" s="107" t="s">
        <v>724</v>
      </c>
      <c r="C1633" s="98" t="str">
        <f t="shared" si="51"/>
        <v>21375900 DIRECCIÓN GENERAL DE ARCHIVO NACIONAL</v>
      </c>
      <c r="D1633" s="49" t="s">
        <v>686</v>
      </c>
      <c r="E1633" s="49" t="s">
        <v>288</v>
      </c>
      <c r="F1633" s="49" t="s">
        <v>289</v>
      </c>
      <c r="G1633" s="48">
        <v>359190</v>
      </c>
      <c r="H1633" s="48">
        <v>359190</v>
      </c>
      <c r="I1633" s="48">
        <v>269392.5</v>
      </c>
      <c r="J1633" s="48">
        <v>0</v>
      </c>
      <c r="K1633" s="48">
        <v>0</v>
      </c>
      <c r="L1633" s="48">
        <v>0</v>
      </c>
      <c r="M1633" s="48">
        <v>161418.98000000001</v>
      </c>
      <c r="N1633" s="48">
        <v>161418.98000000001</v>
      </c>
      <c r="O1633" s="48">
        <v>197771.02</v>
      </c>
      <c r="P1633" s="102">
        <f t="shared" si="52"/>
        <v>0.44939719925387683</v>
      </c>
      <c r="Q1633" s="71"/>
      <c r="R1633" s="71"/>
      <c r="S1633" s="72"/>
      <c r="T1633" s="72"/>
      <c r="U1633" s="72"/>
      <c r="V1633" s="72"/>
      <c r="W1633" s="72"/>
      <c r="X1633" s="73"/>
    </row>
    <row r="1634" spans="1:24" ht="14.4" x14ac:dyDescent="0.2">
      <c r="A1634" s="107" t="s">
        <v>723</v>
      </c>
      <c r="B1634" s="107" t="s">
        <v>724</v>
      </c>
      <c r="C1634" s="98" t="str">
        <f t="shared" si="51"/>
        <v>21375900 DIRECCIÓN GENERAL DE ARCHIVO NACIONAL</v>
      </c>
      <c r="D1634" s="49" t="s">
        <v>686</v>
      </c>
      <c r="E1634" s="49" t="s">
        <v>296</v>
      </c>
      <c r="F1634" s="49" t="s">
        <v>297</v>
      </c>
      <c r="G1634" s="48">
        <v>3350000</v>
      </c>
      <c r="H1634" s="48">
        <v>3350000</v>
      </c>
      <c r="I1634" s="48">
        <v>2812500</v>
      </c>
      <c r="J1634" s="48">
        <v>0</v>
      </c>
      <c r="K1634" s="48">
        <v>0</v>
      </c>
      <c r="L1634" s="48">
        <v>0</v>
      </c>
      <c r="M1634" s="48">
        <v>1662504.85</v>
      </c>
      <c r="N1634" s="48">
        <v>1662504.85</v>
      </c>
      <c r="O1634" s="48">
        <v>1687495.15</v>
      </c>
      <c r="P1634" s="102">
        <f t="shared" si="52"/>
        <v>0.496270104477612</v>
      </c>
      <c r="Q1634" s="71"/>
      <c r="R1634" s="71"/>
      <c r="S1634" s="72"/>
      <c r="T1634" s="72"/>
      <c r="U1634" s="72"/>
      <c r="V1634" s="72"/>
      <c r="W1634" s="72"/>
      <c r="X1634" s="73"/>
    </row>
    <row r="1635" spans="1:24" ht="14.4" x14ac:dyDescent="0.2">
      <c r="A1635" s="107" t="s">
        <v>723</v>
      </c>
      <c r="B1635" s="107" t="s">
        <v>724</v>
      </c>
      <c r="C1635" s="98" t="str">
        <f t="shared" si="51"/>
        <v>21375900 DIRECCIÓN GENERAL DE ARCHIVO NACIONAL</v>
      </c>
      <c r="D1635" s="49" t="s">
        <v>686</v>
      </c>
      <c r="E1635" s="49" t="s">
        <v>298</v>
      </c>
      <c r="F1635" s="49" t="s">
        <v>299</v>
      </c>
      <c r="G1635" s="48">
        <v>0</v>
      </c>
      <c r="H1635" s="48">
        <v>200000</v>
      </c>
      <c r="I1635" s="48">
        <v>150000</v>
      </c>
      <c r="J1635" s="48">
        <v>0</v>
      </c>
      <c r="K1635" s="48">
        <v>0</v>
      </c>
      <c r="L1635" s="48">
        <v>0</v>
      </c>
      <c r="M1635" s="48">
        <v>135460.1</v>
      </c>
      <c r="N1635" s="48">
        <v>135460.1</v>
      </c>
      <c r="O1635" s="48">
        <v>64539.9</v>
      </c>
      <c r="P1635" s="102">
        <f t="shared" si="52"/>
        <v>0.67730050000000008</v>
      </c>
      <c r="Q1635" s="71"/>
      <c r="R1635" s="71"/>
      <c r="S1635" s="72"/>
      <c r="T1635" s="72"/>
      <c r="U1635" s="72"/>
      <c r="V1635" s="72"/>
      <c r="W1635" s="72"/>
      <c r="X1635" s="73"/>
    </row>
    <row r="1636" spans="1:24" ht="14.4" x14ac:dyDescent="0.2">
      <c r="A1636" s="107" t="s">
        <v>723</v>
      </c>
      <c r="B1636" s="107" t="s">
        <v>724</v>
      </c>
      <c r="C1636" s="98" t="str">
        <f t="shared" si="51"/>
        <v>21375900 DIRECCIÓN GENERAL DE ARCHIVO NACIONAL</v>
      </c>
      <c r="D1636" s="49" t="s">
        <v>686</v>
      </c>
      <c r="E1636" s="49" t="s">
        <v>304</v>
      </c>
      <c r="F1636" s="49" t="s">
        <v>305</v>
      </c>
      <c r="G1636" s="48">
        <v>1250000</v>
      </c>
      <c r="H1636" s="48">
        <v>1250000</v>
      </c>
      <c r="I1636" s="48">
        <v>1187500</v>
      </c>
      <c r="J1636" s="48">
        <v>0</v>
      </c>
      <c r="K1636" s="48">
        <v>0</v>
      </c>
      <c r="L1636" s="48">
        <v>0</v>
      </c>
      <c r="M1636" s="48">
        <v>1075120.54</v>
      </c>
      <c r="N1636" s="48">
        <v>1075120.54</v>
      </c>
      <c r="O1636" s="48">
        <v>174879.46</v>
      </c>
      <c r="P1636" s="102">
        <f t="shared" si="52"/>
        <v>0.86009643200000008</v>
      </c>
      <c r="Q1636" s="71"/>
      <c r="R1636" s="71"/>
      <c r="S1636" s="72"/>
      <c r="T1636" s="72"/>
      <c r="U1636" s="72"/>
      <c r="V1636" s="72"/>
      <c r="W1636" s="72"/>
      <c r="X1636" s="73"/>
    </row>
    <row r="1637" spans="1:24" ht="14.4" x14ac:dyDescent="0.2">
      <c r="A1637" s="107" t="s">
        <v>723</v>
      </c>
      <c r="B1637" s="107" t="s">
        <v>724</v>
      </c>
      <c r="C1637" s="98" t="str">
        <f t="shared" si="51"/>
        <v>21375900 DIRECCIÓN GENERAL DE ARCHIVO NACIONAL</v>
      </c>
      <c r="D1637" s="49" t="s">
        <v>686</v>
      </c>
      <c r="E1637" s="49" t="s">
        <v>308</v>
      </c>
      <c r="F1637" s="49" t="s">
        <v>309</v>
      </c>
      <c r="G1637" s="48">
        <v>600000</v>
      </c>
      <c r="H1637" s="48">
        <v>600000</v>
      </c>
      <c r="I1637" s="48">
        <v>450000</v>
      </c>
      <c r="J1637" s="48">
        <v>0</v>
      </c>
      <c r="K1637" s="48">
        <v>0</v>
      </c>
      <c r="L1637" s="48">
        <v>0</v>
      </c>
      <c r="M1637" s="48">
        <v>266598.55</v>
      </c>
      <c r="N1637" s="48">
        <v>266598.55</v>
      </c>
      <c r="O1637" s="48">
        <v>333401.45</v>
      </c>
      <c r="P1637" s="102">
        <f t="shared" si="52"/>
        <v>0.44433091666666663</v>
      </c>
      <c r="Q1637" s="71"/>
      <c r="R1637" s="71"/>
      <c r="S1637" s="72"/>
      <c r="T1637" s="72"/>
      <c r="U1637" s="72"/>
      <c r="V1637" s="72"/>
      <c r="W1637" s="72"/>
      <c r="X1637" s="73"/>
    </row>
    <row r="1638" spans="1:24" ht="14.4" x14ac:dyDescent="0.2">
      <c r="A1638" s="107" t="s">
        <v>723</v>
      </c>
      <c r="B1638" s="107" t="s">
        <v>724</v>
      </c>
      <c r="C1638" s="98" t="str">
        <f t="shared" si="51"/>
        <v>21375900 DIRECCIÓN GENERAL DE ARCHIVO NACIONAL</v>
      </c>
      <c r="D1638" s="49" t="s">
        <v>686</v>
      </c>
      <c r="E1638" s="49" t="s">
        <v>310</v>
      </c>
      <c r="F1638" s="49" t="s">
        <v>311</v>
      </c>
      <c r="G1638" s="48">
        <v>1500000</v>
      </c>
      <c r="H1638" s="48">
        <v>1300000</v>
      </c>
      <c r="I1638" s="48">
        <v>1025000</v>
      </c>
      <c r="J1638" s="48">
        <v>0</v>
      </c>
      <c r="K1638" s="48">
        <v>0</v>
      </c>
      <c r="L1638" s="48">
        <v>0</v>
      </c>
      <c r="M1638" s="48">
        <v>185325.66</v>
      </c>
      <c r="N1638" s="48">
        <v>185325.66</v>
      </c>
      <c r="O1638" s="48">
        <v>1114674.3400000001</v>
      </c>
      <c r="P1638" s="102">
        <f t="shared" si="52"/>
        <v>0.1425582</v>
      </c>
      <c r="Q1638" s="71"/>
      <c r="R1638" s="71"/>
      <c r="S1638" s="72"/>
      <c r="T1638" s="72"/>
      <c r="U1638" s="72"/>
      <c r="V1638" s="72"/>
      <c r="W1638" s="72"/>
      <c r="X1638" s="73"/>
    </row>
    <row r="1639" spans="1:24" ht="14.4" x14ac:dyDescent="0.2">
      <c r="A1639" s="107" t="s">
        <v>723</v>
      </c>
      <c r="B1639" s="107" t="s">
        <v>724</v>
      </c>
      <c r="C1639" s="98" t="str">
        <f t="shared" si="51"/>
        <v>21375900 DIRECCIÓN GENERAL DE ARCHIVO NACIONAL</v>
      </c>
      <c r="D1639" s="49" t="s">
        <v>686</v>
      </c>
      <c r="E1639" s="49" t="s">
        <v>312</v>
      </c>
      <c r="F1639" s="49" t="s">
        <v>313</v>
      </c>
      <c r="G1639" s="48">
        <v>4150000</v>
      </c>
      <c r="H1639" s="48">
        <v>4150000</v>
      </c>
      <c r="I1639" s="48">
        <v>2762500</v>
      </c>
      <c r="J1639" s="48">
        <v>0</v>
      </c>
      <c r="K1639" s="48">
        <v>0</v>
      </c>
      <c r="L1639" s="48">
        <v>0</v>
      </c>
      <c r="M1639" s="48">
        <v>655362.31999999995</v>
      </c>
      <c r="N1639" s="48">
        <v>655362.31999999995</v>
      </c>
      <c r="O1639" s="48">
        <v>3494637.68</v>
      </c>
      <c r="P1639" s="102">
        <f t="shared" si="52"/>
        <v>0.15791863132530118</v>
      </c>
      <c r="Q1639" s="71"/>
      <c r="R1639" s="71"/>
      <c r="S1639" s="72"/>
      <c r="T1639" s="72"/>
      <c r="U1639" s="72"/>
      <c r="V1639" s="72"/>
      <c r="W1639" s="72"/>
      <c r="X1639" s="73"/>
    </row>
    <row r="1640" spans="1:24" ht="14.4" x14ac:dyDescent="0.2">
      <c r="A1640" s="107" t="s">
        <v>723</v>
      </c>
      <c r="B1640" s="107" t="s">
        <v>724</v>
      </c>
      <c r="C1640" s="98" t="str">
        <f t="shared" si="51"/>
        <v>21375900 DIRECCIÓN GENERAL DE ARCHIVO NACIONAL</v>
      </c>
      <c r="D1640" s="49" t="s">
        <v>686</v>
      </c>
      <c r="E1640" s="49" t="s">
        <v>314</v>
      </c>
      <c r="F1640" s="49" t="s">
        <v>315</v>
      </c>
      <c r="G1640" s="48">
        <v>450000</v>
      </c>
      <c r="H1640" s="48">
        <v>450000</v>
      </c>
      <c r="I1640" s="48">
        <v>387500</v>
      </c>
      <c r="J1640" s="48">
        <v>0</v>
      </c>
      <c r="K1640" s="48">
        <v>0</v>
      </c>
      <c r="L1640" s="48">
        <v>0</v>
      </c>
      <c r="M1640" s="48">
        <v>326500.02</v>
      </c>
      <c r="N1640" s="48">
        <v>326500.02</v>
      </c>
      <c r="O1640" s="48">
        <v>123499.98</v>
      </c>
      <c r="P1640" s="102">
        <f t="shared" si="52"/>
        <v>0.72555560000000008</v>
      </c>
      <c r="Q1640" s="71"/>
      <c r="R1640" s="71"/>
      <c r="S1640" s="72"/>
      <c r="T1640" s="72"/>
      <c r="U1640" s="72"/>
      <c r="V1640" s="72"/>
      <c r="W1640" s="72"/>
      <c r="X1640" s="73"/>
    </row>
    <row r="1641" spans="1:24" ht="14.4" x14ac:dyDescent="0.2">
      <c r="A1641" s="107" t="s">
        <v>723</v>
      </c>
      <c r="B1641" s="107" t="s">
        <v>724</v>
      </c>
      <c r="C1641" s="98" t="str">
        <f t="shared" si="51"/>
        <v>21375900 DIRECCIÓN GENERAL DE ARCHIVO NACIONAL</v>
      </c>
      <c r="D1641" s="49" t="s">
        <v>686</v>
      </c>
      <c r="E1641" s="49" t="s">
        <v>316</v>
      </c>
      <c r="F1641" s="49" t="s">
        <v>317</v>
      </c>
      <c r="G1641" s="48">
        <v>3700000</v>
      </c>
      <c r="H1641" s="48">
        <v>3700000</v>
      </c>
      <c r="I1641" s="48">
        <v>2375000</v>
      </c>
      <c r="J1641" s="48">
        <v>0</v>
      </c>
      <c r="K1641" s="48">
        <v>0</v>
      </c>
      <c r="L1641" s="48">
        <v>0</v>
      </c>
      <c r="M1641" s="48">
        <v>328862.3</v>
      </c>
      <c r="N1641" s="48">
        <v>328862.3</v>
      </c>
      <c r="O1641" s="48">
        <v>3371137.7</v>
      </c>
      <c r="P1641" s="102">
        <f t="shared" si="52"/>
        <v>8.8881702702702695E-2</v>
      </c>
      <c r="Q1641" s="71"/>
      <c r="R1641" s="71"/>
      <c r="S1641" s="72"/>
      <c r="T1641" s="72"/>
      <c r="U1641" s="72"/>
      <c r="V1641" s="72"/>
      <c r="W1641" s="72"/>
      <c r="X1641" s="73"/>
    </row>
    <row r="1642" spans="1:24" ht="14.4" x14ac:dyDescent="0.2">
      <c r="A1642" s="107" t="s">
        <v>723</v>
      </c>
      <c r="B1642" s="107" t="s">
        <v>724</v>
      </c>
      <c r="C1642" s="98" t="str">
        <f t="shared" si="51"/>
        <v>21375900 DIRECCIÓN GENERAL DE ARCHIVO NACIONAL</v>
      </c>
      <c r="D1642" s="49" t="s">
        <v>686</v>
      </c>
      <c r="E1642" s="49" t="s">
        <v>318</v>
      </c>
      <c r="F1642" s="49" t="s">
        <v>319</v>
      </c>
      <c r="G1642" s="48">
        <v>11666764</v>
      </c>
      <c r="H1642" s="48">
        <v>11666764</v>
      </c>
      <c r="I1642" s="48">
        <v>8216739.6699999999</v>
      </c>
      <c r="J1642" s="48">
        <v>0</v>
      </c>
      <c r="K1642" s="48">
        <v>0</v>
      </c>
      <c r="L1642" s="48">
        <v>0</v>
      </c>
      <c r="M1642" s="48">
        <v>1993077.81</v>
      </c>
      <c r="N1642" s="48">
        <v>1993077.81</v>
      </c>
      <c r="O1642" s="48">
        <v>9673686.1899999995</v>
      </c>
      <c r="P1642" s="102">
        <f t="shared" si="52"/>
        <v>0.170833815615024</v>
      </c>
      <c r="Q1642" s="71"/>
      <c r="R1642" s="71"/>
      <c r="S1642" s="72"/>
      <c r="T1642" s="72"/>
      <c r="U1642" s="72"/>
      <c r="V1642" s="72"/>
      <c r="W1642" s="72"/>
      <c r="X1642" s="73"/>
    </row>
    <row r="1643" spans="1:24" ht="14.4" x14ac:dyDescent="0.2">
      <c r="A1643" s="107" t="s">
        <v>723</v>
      </c>
      <c r="B1643" s="107" t="s">
        <v>724</v>
      </c>
      <c r="C1643" s="98" t="str">
        <f t="shared" si="51"/>
        <v>21375900 DIRECCIÓN GENERAL DE ARCHIVO NACIONAL</v>
      </c>
      <c r="D1643" s="49" t="s">
        <v>686</v>
      </c>
      <c r="E1643" s="49" t="s">
        <v>320</v>
      </c>
      <c r="F1643" s="49" t="s">
        <v>321</v>
      </c>
      <c r="G1643" s="48">
        <v>2260000</v>
      </c>
      <c r="H1643" s="48">
        <v>2260000</v>
      </c>
      <c r="I1643" s="48">
        <v>1695000</v>
      </c>
      <c r="J1643" s="48">
        <v>0</v>
      </c>
      <c r="K1643" s="48">
        <v>0</v>
      </c>
      <c r="L1643" s="48">
        <v>0</v>
      </c>
      <c r="M1643" s="48">
        <v>261089.06</v>
      </c>
      <c r="N1643" s="48">
        <v>261089.06</v>
      </c>
      <c r="O1643" s="48">
        <v>1998910.94</v>
      </c>
      <c r="P1643" s="102">
        <f t="shared" si="52"/>
        <v>0.11552613274336283</v>
      </c>
      <c r="Q1643" s="71"/>
      <c r="R1643" s="71"/>
      <c r="S1643" s="72"/>
      <c r="T1643" s="72"/>
      <c r="U1643" s="72"/>
      <c r="V1643" s="72"/>
      <c r="W1643" s="72"/>
      <c r="X1643" s="73"/>
    </row>
    <row r="1644" spans="1:24" ht="14.4" x14ac:dyDescent="0.2">
      <c r="A1644" s="107" t="s">
        <v>723</v>
      </c>
      <c r="B1644" s="107" t="s">
        <v>724</v>
      </c>
      <c r="C1644" s="98" t="str">
        <f t="shared" si="51"/>
        <v>21375900 DIRECCIÓN GENERAL DE ARCHIVO NACIONAL</v>
      </c>
      <c r="D1644" s="49" t="s">
        <v>686</v>
      </c>
      <c r="E1644" s="49" t="s">
        <v>322</v>
      </c>
      <c r="F1644" s="49" t="s">
        <v>323</v>
      </c>
      <c r="G1644" s="48">
        <v>350000</v>
      </c>
      <c r="H1644" s="48">
        <v>350000</v>
      </c>
      <c r="I1644" s="48">
        <v>262500</v>
      </c>
      <c r="J1644" s="48">
        <v>0</v>
      </c>
      <c r="K1644" s="48">
        <v>0</v>
      </c>
      <c r="L1644" s="48">
        <v>0</v>
      </c>
      <c r="M1644" s="48">
        <v>28500</v>
      </c>
      <c r="N1644" s="48">
        <v>28500</v>
      </c>
      <c r="O1644" s="48">
        <v>321500</v>
      </c>
      <c r="P1644" s="102">
        <f t="shared" si="52"/>
        <v>8.1428571428571433E-2</v>
      </c>
      <c r="Q1644" s="71"/>
      <c r="R1644" s="71"/>
      <c r="S1644" s="72"/>
      <c r="T1644" s="72"/>
      <c r="U1644" s="72"/>
      <c r="V1644" s="72"/>
      <c r="W1644" s="72"/>
      <c r="X1644" s="73"/>
    </row>
    <row r="1645" spans="1:24" ht="14.4" x14ac:dyDescent="0.2">
      <c r="A1645" s="107" t="s">
        <v>723</v>
      </c>
      <c r="B1645" s="107" t="s">
        <v>724</v>
      </c>
      <c r="C1645" s="98" t="str">
        <f t="shared" si="51"/>
        <v>21375900 DIRECCIÓN GENERAL DE ARCHIVO NACIONAL</v>
      </c>
      <c r="D1645" s="49" t="s">
        <v>686</v>
      </c>
      <c r="E1645" s="49" t="s">
        <v>324</v>
      </c>
      <c r="F1645" s="49" t="s">
        <v>325</v>
      </c>
      <c r="G1645" s="48">
        <v>4936564</v>
      </c>
      <c r="H1645" s="48">
        <v>4936564</v>
      </c>
      <c r="I1645" s="48">
        <v>3369089.67</v>
      </c>
      <c r="J1645" s="48">
        <v>0</v>
      </c>
      <c r="K1645" s="48">
        <v>0</v>
      </c>
      <c r="L1645" s="48">
        <v>0</v>
      </c>
      <c r="M1645" s="48">
        <v>64442.66</v>
      </c>
      <c r="N1645" s="48">
        <v>64442.66</v>
      </c>
      <c r="O1645" s="48">
        <v>4872121.34</v>
      </c>
      <c r="P1645" s="102">
        <f t="shared" si="52"/>
        <v>1.3054152645443268E-2</v>
      </c>
      <c r="Q1645" s="71"/>
      <c r="R1645" s="71"/>
      <c r="S1645" s="72"/>
      <c r="T1645" s="72"/>
      <c r="U1645" s="72"/>
      <c r="V1645" s="72"/>
      <c r="W1645" s="72"/>
      <c r="X1645" s="73"/>
    </row>
    <row r="1646" spans="1:24" ht="14.4" x14ac:dyDescent="0.2">
      <c r="A1646" s="107" t="s">
        <v>723</v>
      </c>
      <c r="B1646" s="107" t="s">
        <v>724</v>
      </c>
      <c r="C1646" s="98" t="str">
        <f t="shared" si="51"/>
        <v>21375900 DIRECCIÓN GENERAL DE ARCHIVO NACIONAL</v>
      </c>
      <c r="D1646" s="49" t="s">
        <v>686</v>
      </c>
      <c r="E1646" s="49" t="s">
        <v>326</v>
      </c>
      <c r="F1646" s="49" t="s">
        <v>327</v>
      </c>
      <c r="G1646" s="48">
        <v>2300000</v>
      </c>
      <c r="H1646" s="48">
        <v>2300000</v>
      </c>
      <c r="I1646" s="48">
        <v>1525000</v>
      </c>
      <c r="J1646" s="48">
        <v>0</v>
      </c>
      <c r="K1646" s="48">
        <v>0</v>
      </c>
      <c r="L1646" s="48">
        <v>0</v>
      </c>
      <c r="M1646" s="48">
        <v>1396525</v>
      </c>
      <c r="N1646" s="48">
        <v>1396525</v>
      </c>
      <c r="O1646" s="48">
        <v>903475</v>
      </c>
      <c r="P1646" s="102">
        <f t="shared" si="52"/>
        <v>0.60718478260869568</v>
      </c>
      <c r="Q1646" s="71"/>
      <c r="R1646" s="71"/>
      <c r="S1646" s="72"/>
      <c r="T1646" s="72"/>
      <c r="U1646" s="72"/>
      <c r="V1646" s="72"/>
      <c r="W1646" s="72"/>
      <c r="X1646" s="73"/>
    </row>
    <row r="1647" spans="1:24" ht="14.4" x14ac:dyDescent="0.2">
      <c r="A1647" s="107" t="s">
        <v>723</v>
      </c>
      <c r="B1647" s="107" t="s">
        <v>724</v>
      </c>
      <c r="C1647" s="98" t="str">
        <f t="shared" si="51"/>
        <v>21375900 DIRECCIÓN GENERAL DE ARCHIVO NACIONAL</v>
      </c>
      <c r="D1647" s="49" t="s">
        <v>686</v>
      </c>
      <c r="E1647" s="49" t="s">
        <v>328</v>
      </c>
      <c r="F1647" s="49" t="s">
        <v>329</v>
      </c>
      <c r="G1647" s="48">
        <v>1245200</v>
      </c>
      <c r="H1647" s="48">
        <v>1245200</v>
      </c>
      <c r="I1647" s="48">
        <v>933900</v>
      </c>
      <c r="J1647" s="48">
        <v>0</v>
      </c>
      <c r="K1647" s="48">
        <v>0</v>
      </c>
      <c r="L1647" s="48">
        <v>0</v>
      </c>
      <c r="M1647" s="48">
        <v>84478.6</v>
      </c>
      <c r="N1647" s="48">
        <v>84478.6</v>
      </c>
      <c r="O1647" s="48">
        <v>1160721.3999999999</v>
      </c>
      <c r="P1647" s="102">
        <f t="shared" si="52"/>
        <v>6.7843398650819148E-2</v>
      </c>
      <c r="Q1647" s="71"/>
      <c r="R1647" s="71"/>
      <c r="S1647" s="72"/>
      <c r="T1647" s="72"/>
      <c r="U1647" s="72"/>
      <c r="V1647" s="72"/>
      <c r="W1647" s="72"/>
      <c r="X1647" s="73"/>
    </row>
    <row r="1648" spans="1:24" ht="14.4" x14ac:dyDescent="0.2">
      <c r="A1648" s="107" t="s">
        <v>723</v>
      </c>
      <c r="B1648" s="107" t="s">
        <v>724</v>
      </c>
      <c r="C1648" s="98" t="str">
        <f t="shared" si="51"/>
        <v>21375900 DIRECCIÓN GENERAL DE ARCHIVO NACIONAL</v>
      </c>
      <c r="D1648" s="49" t="s">
        <v>686</v>
      </c>
      <c r="E1648" s="49" t="s">
        <v>330</v>
      </c>
      <c r="F1648" s="49" t="s">
        <v>331</v>
      </c>
      <c r="G1648" s="48">
        <v>350000</v>
      </c>
      <c r="H1648" s="48">
        <v>350000</v>
      </c>
      <c r="I1648" s="48">
        <v>262500</v>
      </c>
      <c r="J1648" s="48">
        <v>0</v>
      </c>
      <c r="K1648" s="48">
        <v>0</v>
      </c>
      <c r="L1648" s="48">
        <v>0</v>
      </c>
      <c r="M1648" s="48">
        <v>0</v>
      </c>
      <c r="N1648" s="48">
        <v>0</v>
      </c>
      <c r="O1648" s="48">
        <v>350000</v>
      </c>
      <c r="P1648" s="102">
        <f t="shared" si="52"/>
        <v>0</v>
      </c>
      <c r="Q1648" s="71"/>
      <c r="R1648" s="71"/>
      <c r="S1648" s="72"/>
      <c r="T1648" s="72"/>
      <c r="U1648" s="72"/>
      <c r="V1648" s="72"/>
      <c r="W1648" s="72"/>
      <c r="X1648" s="73"/>
    </row>
    <row r="1649" spans="1:24" ht="14.4" x14ac:dyDescent="0.2">
      <c r="A1649" s="107" t="s">
        <v>723</v>
      </c>
      <c r="B1649" s="107" t="s">
        <v>724</v>
      </c>
      <c r="C1649" s="99" t="str">
        <f t="shared" si="51"/>
        <v>21375900 DIRECCIÓN GENERAL DE ARCHIVO NACIONAL</v>
      </c>
      <c r="D1649" s="49" t="s">
        <v>686</v>
      </c>
      <c r="E1649" s="49" t="s">
        <v>334</v>
      </c>
      <c r="F1649" s="49" t="s">
        <v>335</v>
      </c>
      <c r="G1649" s="48">
        <v>225000</v>
      </c>
      <c r="H1649" s="48">
        <v>225000</v>
      </c>
      <c r="I1649" s="48">
        <v>168750</v>
      </c>
      <c r="J1649" s="48">
        <v>0</v>
      </c>
      <c r="K1649" s="48">
        <v>0</v>
      </c>
      <c r="L1649" s="48">
        <v>0</v>
      </c>
      <c r="M1649" s="48">
        <v>158042.49</v>
      </c>
      <c r="N1649" s="48">
        <v>158042.49</v>
      </c>
      <c r="O1649" s="48">
        <v>66957.509999999995</v>
      </c>
      <c r="P1649" s="102">
        <f t="shared" si="52"/>
        <v>0.70241106666666664</v>
      </c>
      <c r="Q1649" s="71"/>
      <c r="R1649" s="71"/>
      <c r="S1649" s="72"/>
      <c r="T1649" s="72"/>
      <c r="U1649" s="72"/>
      <c r="V1649" s="72"/>
      <c r="W1649" s="72"/>
      <c r="X1649" s="73"/>
    </row>
    <row r="1650" spans="1:24" ht="14.4" x14ac:dyDescent="0.2">
      <c r="A1650" s="107" t="s">
        <v>723</v>
      </c>
      <c r="B1650" s="107" t="s">
        <v>724</v>
      </c>
      <c r="C1650" s="100" t="str">
        <f t="shared" si="51"/>
        <v>21375900 DIRECCIÓN GENERAL DE ARCHIVO NACIONAL</v>
      </c>
      <c r="D1650" s="49" t="s">
        <v>686</v>
      </c>
      <c r="E1650" s="49" t="s">
        <v>372</v>
      </c>
      <c r="F1650" s="49" t="s">
        <v>373</v>
      </c>
      <c r="G1650" s="48">
        <v>45579678</v>
      </c>
      <c r="H1650" s="48">
        <v>67102178</v>
      </c>
      <c r="I1650" s="48">
        <v>63042028</v>
      </c>
      <c r="J1650" s="48">
        <v>0</v>
      </c>
      <c r="K1650" s="48">
        <v>0</v>
      </c>
      <c r="L1650" s="48">
        <v>0</v>
      </c>
      <c r="M1650" s="48">
        <v>25172430.32</v>
      </c>
      <c r="N1650" s="48">
        <v>25172430.32</v>
      </c>
      <c r="O1650" s="48">
        <v>41929747.68</v>
      </c>
      <c r="P1650" s="102">
        <f t="shared" si="52"/>
        <v>0.37513581630688647</v>
      </c>
    </row>
    <row r="1651" spans="1:24" ht="14.4" x14ac:dyDescent="0.2">
      <c r="A1651" s="107" t="s">
        <v>723</v>
      </c>
      <c r="B1651" s="107" t="s">
        <v>724</v>
      </c>
      <c r="C1651" s="100" t="str">
        <f t="shared" si="51"/>
        <v>21375900 DIRECCIÓN GENERAL DE ARCHIVO NACIONAL</v>
      </c>
      <c r="D1651" s="49" t="s">
        <v>686</v>
      </c>
      <c r="E1651" s="49" t="s">
        <v>374</v>
      </c>
      <c r="F1651" s="49" t="s">
        <v>375</v>
      </c>
      <c r="G1651" s="48">
        <v>30316798</v>
      </c>
      <c r="H1651" s="48">
        <v>30316798</v>
      </c>
      <c r="I1651" s="48">
        <v>29906648</v>
      </c>
      <c r="J1651" s="48">
        <v>0</v>
      </c>
      <c r="K1651" s="48">
        <v>0</v>
      </c>
      <c r="L1651" s="48">
        <v>0</v>
      </c>
      <c r="M1651" s="48">
        <v>16868263.100000001</v>
      </c>
      <c r="N1651" s="48">
        <v>16868263.100000001</v>
      </c>
      <c r="O1651" s="48">
        <v>13448534.9</v>
      </c>
      <c r="P1651" s="102">
        <f t="shared" si="52"/>
        <v>0.5563998909119624</v>
      </c>
    </row>
    <row r="1652" spans="1:24" ht="14.4" x14ac:dyDescent="0.2">
      <c r="A1652" s="107" t="s">
        <v>723</v>
      </c>
      <c r="B1652" s="107" t="s">
        <v>724</v>
      </c>
      <c r="C1652" s="100" t="str">
        <f t="shared" si="51"/>
        <v>21375900 DIRECCIÓN GENERAL DE ARCHIVO NACIONAL</v>
      </c>
      <c r="D1652" s="49" t="s">
        <v>686</v>
      </c>
      <c r="E1652" s="49" t="s">
        <v>395</v>
      </c>
      <c r="F1652" s="49" t="s">
        <v>377</v>
      </c>
      <c r="G1652" s="48">
        <v>26152403</v>
      </c>
      <c r="H1652" s="48">
        <v>26152403</v>
      </c>
      <c r="I1652" s="48">
        <v>25798592</v>
      </c>
      <c r="J1652" s="48">
        <v>0</v>
      </c>
      <c r="K1652" s="48">
        <v>0</v>
      </c>
      <c r="L1652" s="48">
        <v>0</v>
      </c>
      <c r="M1652" s="48">
        <v>14551193.99</v>
      </c>
      <c r="N1652" s="48">
        <v>14551193.99</v>
      </c>
      <c r="O1652" s="48">
        <v>11601209.01</v>
      </c>
      <c r="P1652" s="102">
        <f t="shared" si="52"/>
        <v>0.55639988378888161</v>
      </c>
    </row>
    <row r="1653" spans="1:24" ht="14.4" x14ac:dyDescent="0.2">
      <c r="A1653" s="107" t="s">
        <v>723</v>
      </c>
      <c r="B1653" s="107" t="s">
        <v>724</v>
      </c>
      <c r="C1653" s="100" t="str">
        <f t="shared" si="51"/>
        <v>21375900 DIRECCIÓN GENERAL DE ARCHIVO NACIONAL</v>
      </c>
      <c r="D1653" s="49" t="s">
        <v>686</v>
      </c>
      <c r="E1653" s="49" t="s">
        <v>416</v>
      </c>
      <c r="F1653" s="49" t="s">
        <v>398</v>
      </c>
      <c r="G1653" s="48">
        <v>4164395</v>
      </c>
      <c r="H1653" s="48">
        <v>4164395</v>
      </c>
      <c r="I1653" s="48">
        <v>4108056</v>
      </c>
      <c r="J1653" s="48">
        <v>0</v>
      </c>
      <c r="K1653" s="48">
        <v>0</v>
      </c>
      <c r="L1653" s="48">
        <v>0</v>
      </c>
      <c r="M1653" s="48">
        <v>2317069.11</v>
      </c>
      <c r="N1653" s="48">
        <v>2317069.11</v>
      </c>
      <c r="O1653" s="48">
        <v>1847325.89</v>
      </c>
      <c r="P1653" s="102">
        <f t="shared" si="52"/>
        <v>0.55639993564491352</v>
      </c>
    </row>
    <row r="1654" spans="1:24" ht="14.4" x14ac:dyDescent="0.2">
      <c r="A1654" s="107" t="s">
        <v>723</v>
      </c>
      <c r="B1654" s="107" t="s">
        <v>724</v>
      </c>
      <c r="C1654" s="100" t="str">
        <f t="shared" si="51"/>
        <v>21375900 DIRECCIÓN GENERAL DE ARCHIVO NACIONAL</v>
      </c>
      <c r="D1654" s="49" t="s">
        <v>686</v>
      </c>
      <c r="E1654" s="49" t="s">
        <v>608</v>
      </c>
      <c r="F1654" s="49" t="s">
        <v>609</v>
      </c>
      <c r="G1654" s="48">
        <v>11800000</v>
      </c>
      <c r="H1654" s="48">
        <v>14000000</v>
      </c>
      <c r="I1654" s="48">
        <v>11200000</v>
      </c>
      <c r="J1654" s="48">
        <v>0</v>
      </c>
      <c r="K1654" s="48">
        <v>0</v>
      </c>
      <c r="L1654" s="48">
        <v>0</v>
      </c>
      <c r="M1654" s="48">
        <v>4844757.7300000004</v>
      </c>
      <c r="N1654" s="48">
        <v>4844757.7300000004</v>
      </c>
      <c r="O1654" s="48">
        <v>9155242.2699999996</v>
      </c>
      <c r="P1654" s="102">
        <f t="shared" si="52"/>
        <v>0.34605412357142862</v>
      </c>
    </row>
    <row r="1655" spans="1:24" ht="14.4" x14ac:dyDescent="0.2">
      <c r="A1655" s="107" t="s">
        <v>723</v>
      </c>
      <c r="B1655" s="107" t="s">
        <v>724</v>
      </c>
      <c r="C1655" s="100" t="str">
        <f t="shared" si="51"/>
        <v>21375900 DIRECCIÓN GENERAL DE ARCHIVO NACIONAL</v>
      </c>
      <c r="D1655" s="49" t="s">
        <v>686</v>
      </c>
      <c r="E1655" s="49" t="s">
        <v>610</v>
      </c>
      <c r="F1655" s="49" t="s">
        <v>611</v>
      </c>
      <c r="G1655" s="48">
        <v>6800000</v>
      </c>
      <c r="H1655" s="48">
        <v>9000000</v>
      </c>
      <c r="I1655" s="48">
        <v>6200000</v>
      </c>
      <c r="J1655" s="48">
        <v>0</v>
      </c>
      <c r="K1655" s="48">
        <v>0</v>
      </c>
      <c r="L1655" s="48">
        <v>0</v>
      </c>
      <c r="M1655" s="48">
        <v>0</v>
      </c>
      <c r="N1655" s="48">
        <v>0</v>
      </c>
      <c r="O1655" s="48">
        <v>9000000</v>
      </c>
      <c r="P1655" s="102">
        <f t="shared" si="52"/>
        <v>0</v>
      </c>
    </row>
    <row r="1656" spans="1:24" ht="14.4" x14ac:dyDescent="0.2">
      <c r="A1656" s="107" t="s">
        <v>723</v>
      </c>
      <c r="B1656" s="107" t="s">
        <v>724</v>
      </c>
      <c r="C1656" s="100" t="str">
        <f t="shared" si="51"/>
        <v>21375900 DIRECCIÓN GENERAL DE ARCHIVO NACIONAL</v>
      </c>
      <c r="D1656" s="49" t="s">
        <v>686</v>
      </c>
      <c r="E1656" s="49" t="s">
        <v>612</v>
      </c>
      <c r="F1656" s="49" t="s">
        <v>613</v>
      </c>
      <c r="G1656" s="48">
        <v>5000000</v>
      </c>
      <c r="H1656" s="48">
        <v>5000000</v>
      </c>
      <c r="I1656" s="48">
        <v>5000000</v>
      </c>
      <c r="J1656" s="48">
        <v>0</v>
      </c>
      <c r="K1656" s="48">
        <v>0</v>
      </c>
      <c r="L1656" s="48">
        <v>0</v>
      </c>
      <c r="M1656" s="48">
        <v>4844757.7300000004</v>
      </c>
      <c r="N1656" s="48">
        <v>4844757.7300000004</v>
      </c>
      <c r="O1656" s="48">
        <v>155242.26999999999</v>
      </c>
      <c r="P1656" s="102">
        <f t="shared" si="52"/>
        <v>0.96895154600000011</v>
      </c>
    </row>
    <row r="1657" spans="1:24" ht="14.4" x14ac:dyDescent="0.2">
      <c r="A1657" s="107" t="s">
        <v>723</v>
      </c>
      <c r="B1657" s="107" t="s">
        <v>724</v>
      </c>
      <c r="C1657" s="100" t="str">
        <f t="shared" si="51"/>
        <v>21375900 DIRECCIÓN GENERAL DE ARCHIVO NACIONAL</v>
      </c>
      <c r="D1657" s="49" t="s">
        <v>686</v>
      </c>
      <c r="E1657" s="49" t="s">
        <v>632</v>
      </c>
      <c r="F1657" s="49" t="s">
        <v>633</v>
      </c>
      <c r="G1657" s="48">
        <v>0</v>
      </c>
      <c r="H1657" s="48">
        <v>1700000</v>
      </c>
      <c r="I1657" s="48">
        <v>850000</v>
      </c>
      <c r="J1657" s="48">
        <v>0</v>
      </c>
      <c r="K1657" s="48">
        <v>0</v>
      </c>
      <c r="L1657" s="48">
        <v>0</v>
      </c>
      <c r="M1657" s="48">
        <v>0</v>
      </c>
      <c r="N1657" s="48">
        <v>0</v>
      </c>
      <c r="O1657" s="48">
        <v>1700000</v>
      </c>
      <c r="P1657" s="102">
        <f t="shared" si="52"/>
        <v>0</v>
      </c>
    </row>
    <row r="1658" spans="1:24" ht="14.4" x14ac:dyDescent="0.2">
      <c r="A1658" s="107" t="s">
        <v>723</v>
      </c>
      <c r="B1658" s="107" t="s">
        <v>724</v>
      </c>
      <c r="C1658" s="100" t="str">
        <f t="shared" si="51"/>
        <v>21375900 DIRECCIÓN GENERAL DE ARCHIVO NACIONAL</v>
      </c>
      <c r="D1658" s="49" t="s">
        <v>686</v>
      </c>
      <c r="E1658" s="49" t="s">
        <v>634</v>
      </c>
      <c r="F1658" s="49" t="s">
        <v>635</v>
      </c>
      <c r="G1658" s="48">
        <v>0</v>
      </c>
      <c r="H1658" s="48">
        <v>1700000</v>
      </c>
      <c r="I1658" s="48">
        <v>850000</v>
      </c>
      <c r="J1658" s="48">
        <v>0</v>
      </c>
      <c r="K1658" s="48">
        <v>0</v>
      </c>
      <c r="L1658" s="48">
        <v>0</v>
      </c>
      <c r="M1658" s="48">
        <v>0</v>
      </c>
      <c r="N1658" s="48">
        <v>0</v>
      </c>
      <c r="O1658" s="48">
        <v>1700000</v>
      </c>
      <c r="P1658" s="102">
        <f t="shared" si="52"/>
        <v>0</v>
      </c>
    </row>
    <row r="1659" spans="1:24" ht="14.4" x14ac:dyDescent="0.2">
      <c r="A1659" s="107" t="s">
        <v>723</v>
      </c>
      <c r="B1659" s="107" t="s">
        <v>724</v>
      </c>
      <c r="C1659" s="100" t="str">
        <f t="shared" si="51"/>
        <v>21375900 DIRECCIÓN GENERAL DE ARCHIVO NACIONAL</v>
      </c>
      <c r="D1659" s="49" t="s">
        <v>686</v>
      </c>
      <c r="E1659" s="49" t="s">
        <v>636</v>
      </c>
      <c r="F1659" s="49" t="s">
        <v>637</v>
      </c>
      <c r="G1659" s="48">
        <v>3462880</v>
      </c>
      <c r="H1659" s="48">
        <v>21085380</v>
      </c>
      <c r="I1659" s="48">
        <v>21085380</v>
      </c>
      <c r="J1659" s="48">
        <v>0</v>
      </c>
      <c r="K1659" s="48">
        <v>0</v>
      </c>
      <c r="L1659" s="48">
        <v>0</v>
      </c>
      <c r="M1659" s="48">
        <v>3459409.49</v>
      </c>
      <c r="N1659" s="48">
        <v>3459409.49</v>
      </c>
      <c r="O1659" s="48">
        <v>17625970.510000002</v>
      </c>
      <c r="P1659" s="102">
        <f t="shared" si="52"/>
        <v>0.1640667367626289</v>
      </c>
    </row>
    <row r="1660" spans="1:24" ht="14.4" x14ac:dyDescent="0.2">
      <c r="A1660" s="107" t="s">
        <v>723</v>
      </c>
      <c r="B1660" s="107" t="s">
        <v>724</v>
      </c>
      <c r="C1660" s="100" t="str">
        <f t="shared" si="51"/>
        <v>21375900 DIRECCIÓN GENERAL DE ARCHIVO NACIONAL</v>
      </c>
      <c r="D1660" s="49" t="s">
        <v>686</v>
      </c>
      <c r="E1660" s="49" t="s">
        <v>654</v>
      </c>
      <c r="F1660" s="49" t="s">
        <v>655</v>
      </c>
      <c r="G1660" s="48">
        <v>276316</v>
      </c>
      <c r="H1660" s="48">
        <v>276316</v>
      </c>
      <c r="I1660" s="48">
        <v>276316</v>
      </c>
      <c r="J1660" s="48">
        <v>0</v>
      </c>
      <c r="K1660" s="48">
        <v>0</v>
      </c>
      <c r="L1660" s="48">
        <v>0</v>
      </c>
      <c r="M1660" s="48">
        <v>275944</v>
      </c>
      <c r="N1660" s="48">
        <v>275944</v>
      </c>
      <c r="O1660" s="48">
        <v>372</v>
      </c>
      <c r="P1660" s="102">
        <f t="shared" si="52"/>
        <v>0.99865371531145497</v>
      </c>
    </row>
    <row r="1661" spans="1:24" ht="14.4" x14ac:dyDescent="0.2">
      <c r="A1661" s="107" t="s">
        <v>723</v>
      </c>
      <c r="B1661" s="107" t="s">
        <v>724</v>
      </c>
      <c r="C1661" s="100" t="str">
        <f t="shared" si="51"/>
        <v>21375900 DIRECCIÓN GENERAL DE ARCHIVO NACIONAL</v>
      </c>
      <c r="D1661" s="49" t="s">
        <v>686</v>
      </c>
      <c r="E1661" s="49" t="s">
        <v>656</v>
      </c>
      <c r="F1661" s="49" t="s">
        <v>657</v>
      </c>
      <c r="G1661" s="48">
        <v>3186564</v>
      </c>
      <c r="H1661" s="48">
        <v>20809064</v>
      </c>
      <c r="I1661" s="48">
        <v>20809064</v>
      </c>
      <c r="J1661" s="48">
        <v>0</v>
      </c>
      <c r="K1661" s="48">
        <v>0</v>
      </c>
      <c r="L1661" s="48">
        <v>0</v>
      </c>
      <c r="M1661" s="48">
        <v>3183465.49</v>
      </c>
      <c r="N1661" s="48">
        <v>3183465.49</v>
      </c>
      <c r="O1661" s="48">
        <v>17625598.510000002</v>
      </c>
      <c r="P1661" s="102">
        <f t="shared" si="52"/>
        <v>0.15298455951694898</v>
      </c>
    </row>
    <row r="1662" spans="1:24" ht="14.4" x14ac:dyDescent="0.2">
      <c r="A1662" s="107" t="s">
        <v>723</v>
      </c>
      <c r="B1662" s="107" t="s">
        <v>724</v>
      </c>
      <c r="C1662" s="100" t="str">
        <f t="shared" si="51"/>
        <v>21375900 DIRECCIÓN GENERAL DE ARCHIVO NACIONAL</v>
      </c>
      <c r="D1662" s="49" t="s">
        <v>690</v>
      </c>
      <c r="E1662" s="49" t="s">
        <v>336</v>
      </c>
      <c r="F1662" s="49" t="s">
        <v>337</v>
      </c>
      <c r="G1662" s="48">
        <v>652200000</v>
      </c>
      <c r="H1662" s="48">
        <v>652200000</v>
      </c>
      <c r="I1662" s="48">
        <v>652200000</v>
      </c>
      <c r="J1662" s="48">
        <v>0</v>
      </c>
      <c r="K1662" s="48">
        <v>0</v>
      </c>
      <c r="L1662" s="48">
        <v>0</v>
      </c>
      <c r="M1662" s="48">
        <v>133012637.23999999</v>
      </c>
      <c r="N1662" s="48">
        <v>132388877.23999999</v>
      </c>
      <c r="O1662" s="48">
        <v>519187362.75999999</v>
      </c>
      <c r="P1662" s="102">
        <f t="shared" si="52"/>
        <v>0.20394455265256056</v>
      </c>
    </row>
    <row r="1663" spans="1:24" ht="14.4" x14ac:dyDescent="0.2">
      <c r="A1663" s="107" t="s">
        <v>723</v>
      </c>
      <c r="B1663" s="107" t="s">
        <v>724</v>
      </c>
      <c r="C1663" s="100" t="str">
        <f t="shared" si="51"/>
        <v>21375900 DIRECCIÓN GENERAL DE ARCHIVO NACIONAL</v>
      </c>
      <c r="D1663" s="49" t="s">
        <v>690</v>
      </c>
      <c r="E1663" s="49" t="s">
        <v>338</v>
      </c>
      <c r="F1663" s="49" t="s">
        <v>339</v>
      </c>
      <c r="G1663" s="48">
        <v>74884260</v>
      </c>
      <c r="H1663" s="48">
        <v>94884260</v>
      </c>
      <c r="I1663" s="48">
        <v>94884260</v>
      </c>
      <c r="J1663" s="48">
        <v>0</v>
      </c>
      <c r="K1663" s="48">
        <v>0</v>
      </c>
      <c r="L1663" s="48">
        <v>0</v>
      </c>
      <c r="M1663" s="48">
        <v>2268003.04</v>
      </c>
      <c r="N1663" s="48">
        <v>1644243.04</v>
      </c>
      <c r="O1663" s="48">
        <v>92616256.959999993</v>
      </c>
      <c r="P1663" s="102">
        <f t="shared" si="52"/>
        <v>2.3902837414761943E-2</v>
      </c>
    </row>
    <row r="1664" spans="1:24" ht="14.4" x14ac:dyDescent="0.2">
      <c r="A1664" s="107" t="s">
        <v>723</v>
      </c>
      <c r="B1664" s="107" t="s">
        <v>724</v>
      </c>
      <c r="C1664" s="100" t="str">
        <f t="shared" si="51"/>
        <v>21375900 DIRECCIÓN GENERAL DE ARCHIVO NACIONAL</v>
      </c>
      <c r="D1664" s="49" t="s">
        <v>690</v>
      </c>
      <c r="E1664" s="49" t="s">
        <v>342</v>
      </c>
      <c r="F1664" s="49" t="s">
        <v>343</v>
      </c>
      <c r="G1664" s="48">
        <v>716960</v>
      </c>
      <c r="H1664" s="48">
        <v>716960</v>
      </c>
      <c r="I1664" s="48">
        <v>716960</v>
      </c>
      <c r="J1664" s="48">
        <v>0</v>
      </c>
      <c r="K1664" s="48">
        <v>0</v>
      </c>
      <c r="L1664" s="48">
        <v>0</v>
      </c>
      <c r="M1664" s="48">
        <v>623760</v>
      </c>
      <c r="N1664" s="48">
        <v>0</v>
      </c>
      <c r="O1664" s="48">
        <v>93200</v>
      </c>
      <c r="P1664" s="102">
        <f t="shared" si="52"/>
        <v>0.87000669493416649</v>
      </c>
    </row>
    <row r="1665" spans="1:16" ht="14.4" x14ac:dyDescent="0.2">
      <c r="A1665" s="107" t="s">
        <v>723</v>
      </c>
      <c r="B1665" s="107" t="s">
        <v>724</v>
      </c>
      <c r="C1665" s="100" t="str">
        <f t="shared" si="51"/>
        <v>21375900 DIRECCIÓN GENERAL DE ARCHIVO NACIONAL</v>
      </c>
      <c r="D1665" s="49" t="s">
        <v>690</v>
      </c>
      <c r="E1665" s="49" t="s">
        <v>344</v>
      </c>
      <c r="F1665" s="49" t="s">
        <v>345</v>
      </c>
      <c r="G1665" s="48">
        <v>4000000</v>
      </c>
      <c r="H1665" s="48">
        <v>4000000</v>
      </c>
      <c r="I1665" s="48">
        <v>4000000</v>
      </c>
      <c r="J1665" s="48">
        <v>0</v>
      </c>
      <c r="K1665" s="48">
        <v>0</v>
      </c>
      <c r="L1665" s="48">
        <v>0</v>
      </c>
      <c r="M1665" s="48">
        <v>239969.04</v>
      </c>
      <c r="N1665" s="48">
        <v>239969.04</v>
      </c>
      <c r="O1665" s="48">
        <v>3760030.96</v>
      </c>
      <c r="P1665" s="102">
        <f t="shared" si="52"/>
        <v>5.9992259999999999E-2</v>
      </c>
    </row>
    <row r="1666" spans="1:16" ht="14.4" x14ac:dyDescent="0.2">
      <c r="A1666" s="107" t="s">
        <v>723</v>
      </c>
      <c r="B1666" s="107" t="s">
        <v>724</v>
      </c>
      <c r="C1666" s="100" t="str">
        <f t="shared" si="51"/>
        <v>21375900 DIRECCIÓN GENERAL DE ARCHIVO NACIONAL</v>
      </c>
      <c r="D1666" s="49" t="s">
        <v>690</v>
      </c>
      <c r="E1666" s="49" t="s">
        <v>346</v>
      </c>
      <c r="F1666" s="49" t="s">
        <v>347</v>
      </c>
      <c r="G1666" s="48">
        <v>46842800</v>
      </c>
      <c r="H1666" s="48">
        <v>66842800</v>
      </c>
      <c r="I1666" s="48">
        <v>66842800</v>
      </c>
      <c r="J1666" s="48">
        <v>0</v>
      </c>
      <c r="K1666" s="48">
        <v>0</v>
      </c>
      <c r="L1666" s="48">
        <v>0</v>
      </c>
      <c r="M1666" s="48">
        <v>1355774</v>
      </c>
      <c r="N1666" s="48">
        <v>1355774</v>
      </c>
      <c r="O1666" s="48">
        <v>65487026</v>
      </c>
      <c r="P1666" s="102">
        <f t="shared" si="52"/>
        <v>2.0283022255201757E-2</v>
      </c>
    </row>
    <row r="1667" spans="1:16" ht="14.4" x14ac:dyDescent="0.2">
      <c r="A1667" s="107" t="s">
        <v>723</v>
      </c>
      <c r="B1667" s="107" t="s">
        <v>724</v>
      </c>
      <c r="C1667" s="100" t="str">
        <f t="shared" si="51"/>
        <v>21375900 DIRECCIÓN GENERAL DE ARCHIVO NACIONAL</v>
      </c>
      <c r="D1667" s="49" t="s">
        <v>690</v>
      </c>
      <c r="E1667" s="49" t="s">
        <v>348</v>
      </c>
      <c r="F1667" s="49" t="s">
        <v>349</v>
      </c>
      <c r="G1667" s="48">
        <v>20500000</v>
      </c>
      <c r="H1667" s="48">
        <v>20500000</v>
      </c>
      <c r="I1667" s="48">
        <v>20500000</v>
      </c>
      <c r="J1667" s="48">
        <v>0</v>
      </c>
      <c r="K1667" s="48">
        <v>0</v>
      </c>
      <c r="L1667" s="48">
        <v>0</v>
      </c>
      <c r="M1667" s="48">
        <v>0</v>
      </c>
      <c r="N1667" s="48">
        <v>0</v>
      </c>
      <c r="O1667" s="48">
        <v>20500000</v>
      </c>
      <c r="P1667" s="102">
        <f t="shared" si="52"/>
        <v>0</v>
      </c>
    </row>
    <row r="1668" spans="1:16" ht="14.4" x14ac:dyDescent="0.2">
      <c r="A1668" s="107" t="s">
        <v>723</v>
      </c>
      <c r="B1668" s="107" t="s">
        <v>724</v>
      </c>
      <c r="C1668" s="100" t="str">
        <f t="shared" si="51"/>
        <v>21375900 DIRECCIÓN GENERAL DE ARCHIVO NACIONAL</v>
      </c>
      <c r="D1668" s="49" t="s">
        <v>690</v>
      </c>
      <c r="E1668" s="49" t="s">
        <v>350</v>
      </c>
      <c r="F1668" s="49" t="s">
        <v>351</v>
      </c>
      <c r="G1668" s="48">
        <v>2000000</v>
      </c>
      <c r="H1668" s="48">
        <v>2000000</v>
      </c>
      <c r="I1668" s="48">
        <v>2000000</v>
      </c>
      <c r="J1668" s="48">
        <v>0</v>
      </c>
      <c r="K1668" s="48">
        <v>0</v>
      </c>
      <c r="L1668" s="48">
        <v>0</v>
      </c>
      <c r="M1668" s="48">
        <v>0</v>
      </c>
      <c r="N1668" s="48">
        <v>0</v>
      </c>
      <c r="O1668" s="48">
        <v>2000000</v>
      </c>
      <c r="P1668" s="102">
        <f t="shared" si="52"/>
        <v>0</v>
      </c>
    </row>
    <row r="1669" spans="1:16" ht="14.4" x14ac:dyDescent="0.2">
      <c r="A1669" s="107" t="s">
        <v>723</v>
      </c>
      <c r="B1669" s="107" t="s">
        <v>724</v>
      </c>
      <c r="C1669" s="97" t="str">
        <f t="shared" si="51"/>
        <v>21375900 DIRECCIÓN GENERAL DE ARCHIVO NACIONAL</v>
      </c>
      <c r="D1669" s="49" t="s">
        <v>690</v>
      </c>
      <c r="E1669" s="49" t="s">
        <v>354</v>
      </c>
      <c r="F1669" s="49" t="s">
        <v>355</v>
      </c>
      <c r="G1669" s="48">
        <v>824500</v>
      </c>
      <c r="H1669" s="48">
        <v>824500</v>
      </c>
      <c r="I1669" s="48">
        <v>824500</v>
      </c>
      <c r="J1669" s="48">
        <v>0</v>
      </c>
      <c r="K1669" s="48">
        <v>0</v>
      </c>
      <c r="L1669" s="48">
        <v>0</v>
      </c>
      <c r="M1669" s="48">
        <v>48500</v>
      </c>
      <c r="N1669" s="48">
        <v>48500</v>
      </c>
      <c r="O1669" s="48">
        <v>776000</v>
      </c>
      <c r="P1669" s="104">
        <f t="shared" si="52"/>
        <v>5.8823529411764705E-2</v>
      </c>
    </row>
    <row r="1670" spans="1:16" ht="14.4" x14ac:dyDescent="0.2">
      <c r="A1670" s="107" t="s">
        <v>723</v>
      </c>
      <c r="B1670" s="107" t="s">
        <v>724</v>
      </c>
      <c r="C1670" s="100" t="str">
        <f t="shared" ref="C1670:C1733" si="53">+CONCATENATE(A1670," ",B1670)</f>
        <v>21375900 DIRECCIÓN GENERAL DE ARCHIVO NACIONAL</v>
      </c>
      <c r="D1670" s="49" t="s">
        <v>690</v>
      </c>
      <c r="E1670" s="49" t="s">
        <v>356</v>
      </c>
      <c r="F1670" s="49" t="s">
        <v>357</v>
      </c>
      <c r="G1670" s="48">
        <v>524815740</v>
      </c>
      <c r="H1670" s="48">
        <v>524815740</v>
      </c>
      <c r="I1670" s="48">
        <v>524815740</v>
      </c>
      <c r="J1670" s="48">
        <v>0</v>
      </c>
      <c r="K1670" s="48">
        <v>0</v>
      </c>
      <c r="L1670" s="48">
        <v>0</v>
      </c>
      <c r="M1670" s="48">
        <v>125485189.2</v>
      </c>
      <c r="N1670" s="48">
        <v>125485189.2</v>
      </c>
      <c r="O1670" s="48">
        <v>399330550.80000001</v>
      </c>
      <c r="P1670" s="102">
        <f t="shared" ref="P1670:P1733" si="54">+IFERROR(M1670/H1670,0)</f>
        <v>0.23910332643605545</v>
      </c>
    </row>
    <row r="1671" spans="1:16" ht="14.4" x14ac:dyDescent="0.2">
      <c r="A1671" s="107" t="s">
        <v>723</v>
      </c>
      <c r="B1671" s="107" t="s">
        <v>724</v>
      </c>
      <c r="C1671" s="100" t="str">
        <f t="shared" si="53"/>
        <v>21375900 DIRECCIÓN GENERAL DE ARCHIVO NACIONAL</v>
      </c>
      <c r="D1671" s="49" t="s">
        <v>690</v>
      </c>
      <c r="E1671" s="49" t="s">
        <v>358</v>
      </c>
      <c r="F1671" s="49" t="s">
        <v>359</v>
      </c>
      <c r="G1671" s="48">
        <v>514815740</v>
      </c>
      <c r="H1671" s="48">
        <v>514815740</v>
      </c>
      <c r="I1671" s="48">
        <v>514815740</v>
      </c>
      <c r="J1671" s="48">
        <v>0</v>
      </c>
      <c r="K1671" s="48">
        <v>0</v>
      </c>
      <c r="L1671" s="48">
        <v>0</v>
      </c>
      <c r="M1671" s="48">
        <v>125485189.2</v>
      </c>
      <c r="N1671" s="48">
        <v>125485189.2</v>
      </c>
      <c r="O1671" s="48">
        <v>389330550.80000001</v>
      </c>
      <c r="P1671" s="102">
        <f t="shared" si="54"/>
        <v>0.24374777119285437</v>
      </c>
    </row>
    <row r="1672" spans="1:16" ht="14.4" x14ac:dyDescent="0.2">
      <c r="A1672" s="107" t="s">
        <v>723</v>
      </c>
      <c r="B1672" s="107" t="s">
        <v>724</v>
      </c>
      <c r="C1672" s="100" t="str">
        <f t="shared" si="53"/>
        <v>21375900 DIRECCIÓN GENERAL DE ARCHIVO NACIONAL</v>
      </c>
      <c r="D1672" s="49" t="s">
        <v>690</v>
      </c>
      <c r="E1672" s="49" t="s">
        <v>360</v>
      </c>
      <c r="F1672" s="49" t="s">
        <v>361</v>
      </c>
      <c r="G1672" s="48">
        <v>10000000</v>
      </c>
      <c r="H1672" s="48">
        <v>10000000</v>
      </c>
      <c r="I1672" s="48">
        <v>10000000</v>
      </c>
      <c r="J1672" s="48">
        <v>0</v>
      </c>
      <c r="K1672" s="48">
        <v>0</v>
      </c>
      <c r="L1672" s="48">
        <v>0</v>
      </c>
      <c r="M1672" s="48">
        <v>0</v>
      </c>
      <c r="N1672" s="48">
        <v>0</v>
      </c>
      <c r="O1672" s="48">
        <v>10000000</v>
      </c>
      <c r="P1672" s="102">
        <f t="shared" si="54"/>
        <v>0</v>
      </c>
    </row>
    <row r="1673" spans="1:16" ht="14.4" x14ac:dyDescent="0.2">
      <c r="A1673" s="107" t="s">
        <v>723</v>
      </c>
      <c r="B1673" s="107" t="s">
        <v>724</v>
      </c>
      <c r="C1673" s="100" t="str">
        <f t="shared" si="53"/>
        <v>21375900 DIRECCIÓN GENERAL DE ARCHIVO NACIONAL</v>
      </c>
      <c r="D1673" s="49" t="s">
        <v>690</v>
      </c>
      <c r="E1673" s="49" t="s">
        <v>364</v>
      </c>
      <c r="F1673" s="49" t="s">
        <v>365</v>
      </c>
      <c r="G1673" s="48">
        <v>52500000</v>
      </c>
      <c r="H1673" s="48">
        <v>32500000</v>
      </c>
      <c r="I1673" s="48">
        <v>32500000</v>
      </c>
      <c r="J1673" s="48">
        <v>0</v>
      </c>
      <c r="K1673" s="48">
        <v>0</v>
      </c>
      <c r="L1673" s="48">
        <v>0</v>
      </c>
      <c r="M1673" s="48">
        <v>5259445</v>
      </c>
      <c r="N1673" s="48">
        <v>5259445</v>
      </c>
      <c r="O1673" s="48">
        <v>27240555</v>
      </c>
      <c r="P1673" s="102">
        <f t="shared" si="54"/>
        <v>0.16182907692307694</v>
      </c>
    </row>
    <row r="1674" spans="1:16" ht="14.4" x14ac:dyDescent="0.2">
      <c r="A1674" s="107" t="s">
        <v>723</v>
      </c>
      <c r="B1674" s="107" t="s">
        <v>724</v>
      </c>
      <c r="C1674" s="100" t="str">
        <f t="shared" si="53"/>
        <v>21375900 DIRECCIÓN GENERAL DE ARCHIVO NACIONAL</v>
      </c>
      <c r="D1674" s="49" t="s">
        <v>690</v>
      </c>
      <c r="E1674" s="49" t="s">
        <v>368</v>
      </c>
      <c r="F1674" s="49" t="s">
        <v>369</v>
      </c>
      <c r="G1674" s="48">
        <v>52500000</v>
      </c>
      <c r="H1674" s="48">
        <v>32500000</v>
      </c>
      <c r="I1674" s="48">
        <v>32500000</v>
      </c>
      <c r="J1674" s="48">
        <v>0</v>
      </c>
      <c r="K1674" s="48">
        <v>0</v>
      </c>
      <c r="L1674" s="48">
        <v>0</v>
      </c>
      <c r="M1674" s="48">
        <v>5259445</v>
      </c>
      <c r="N1674" s="48">
        <v>5259445</v>
      </c>
      <c r="O1674" s="48">
        <v>27240555</v>
      </c>
      <c r="P1674" s="102">
        <f t="shared" si="54"/>
        <v>0.16182907692307694</v>
      </c>
    </row>
    <row r="1675" spans="1:16" ht="14.4" x14ac:dyDescent="0.2">
      <c r="A1675" s="66" t="s">
        <v>725</v>
      </c>
      <c r="B1675" s="66" t="s">
        <v>776</v>
      </c>
      <c r="C1675" s="100" t="str">
        <f t="shared" si="53"/>
        <v>21376000 CONSEJO NAC. PERSONA JOV</v>
      </c>
      <c r="D1675" s="105" t="s">
        <v>686</v>
      </c>
      <c r="E1675" s="66" t="s">
        <v>687</v>
      </c>
      <c r="F1675" s="66" t="s">
        <v>687</v>
      </c>
      <c r="G1675" s="67">
        <v>1885087285</v>
      </c>
      <c r="H1675" s="67">
        <v>1885087285</v>
      </c>
      <c r="I1675" s="48">
        <v>1700489568.79</v>
      </c>
      <c r="J1675" s="48">
        <v>0</v>
      </c>
      <c r="K1675" s="48">
        <v>0</v>
      </c>
      <c r="L1675" s="48">
        <v>0</v>
      </c>
      <c r="M1675" s="67">
        <v>726737856.89999998</v>
      </c>
      <c r="N1675" s="67">
        <v>711356700.50999999</v>
      </c>
      <c r="O1675" s="67">
        <v>1158349428.0999999</v>
      </c>
      <c r="P1675" s="103">
        <f t="shared" si="54"/>
        <v>0.38551947312084278</v>
      </c>
    </row>
    <row r="1676" spans="1:16" ht="14.4" x14ac:dyDescent="0.2">
      <c r="A1676" s="49" t="s">
        <v>725</v>
      </c>
      <c r="B1676" s="49" t="s">
        <v>726</v>
      </c>
      <c r="C1676" s="100" t="str">
        <f t="shared" si="53"/>
        <v>21376000 CONSEJO NAC.POLÍTICA PÚBLICA PERSONA JOV</v>
      </c>
      <c r="D1676" s="49" t="s">
        <v>686</v>
      </c>
      <c r="E1676" s="49" t="s">
        <v>10</v>
      </c>
      <c r="F1676" s="49" t="s">
        <v>11</v>
      </c>
      <c r="G1676" s="48">
        <v>852315848</v>
      </c>
      <c r="H1676" s="48">
        <v>852315848</v>
      </c>
      <c r="I1676" s="48">
        <v>795824656</v>
      </c>
      <c r="J1676" s="48">
        <v>0</v>
      </c>
      <c r="K1676" s="48">
        <v>0</v>
      </c>
      <c r="L1676" s="48">
        <v>0</v>
      </c>
      <c r="M1676" s="48">
        <v>418916003.74000001</v>
      </c>
      <c r="N1676" s="48">
        <v>404668348.73000002</v>
      </c>
      <c r="O1676" s="48">
        <v>433399844.25999999</v>
      </c>
      <c r="P1676" s="102">
        <f t="shared" si="54"/>
        <v>0.49150324345488411</v>
      </c>
    </row>
    <row r="1677" spans="1:16" ht="14.4" x14ac:dyDescent="0.2">
      <c r="A1677" s="49" t="s">
        <v>725</v>
      </c>
      <c r="B1677" s="49" t="s">
        <v>726</v>
      </c>
      <c r="C1677" s="100" t="str">
        <f t="shared" si="53"/>
        <v>21376000 CONSEJO NAC.POLÍTICA PÚBLICA PERSONA JOV</v>
      </c>
      <c r="D1677" s="49" t="s">
        <v>686</v>
      </c>
      <c r="E1677" s="49" t="s">
        <v>12</v>
      </c>
      <c r="F1677" s="49" t="s">
        <v>13</v>
      </c>
      <c r="G1677" s="48">
        <v>455512332</v>
      </c>
      <c r="H1677" s="48">
        <v>455512332</v>
      </c>
      <c r="I1677" s="48">
        <v>429493641</v>
      </c>
      <c r="J1677" s="48">
        <v>0</v>
      </c>
      <c r="K1677" s="48">
        <v>0</v>
      </c>
      <c r="L1677" s="48">
        <v>0</v>
      </c>
      <c r="M1677" s="48">
        <v>232719948.22999999</v>
      </c>
      <c r="N1677" s="48">
        <v>226577323.91</v>
      </c>
      <c r="O1677" s="48">
        <v>222792383.77000001</v>
      </c>
      <c r="P1677" s="102">
        <f t="shared" si="54"/>
        <v>0.51089714126554098</v>
      </c>
    </row>
    <row r="1678" spans="1:16" ht="14.4" x14ac:dyDescent="0.2">
      <c r="A1678" s="49" t="s">
        <v>725</v>
      </c>
      <c r="B1678" s="49" t="s">
        <v>726</v>
      </c>
      <c r="C1678" s="100" t="str">
        <f t="shared" si="53"/>
        <v>21376000 CONSEJO NAC.POLÍTICA PÚBLICA PERSONA JOV</v>
      </c>
      <c r="D1678" s="49" t="s">
        <v>686</v>
      </c>
      <c r="E1678" s="49" t="s">
        <v>14</v>
      </c>
      <c r="F1678" s="49" t="s">
        <v>15</v>
      </c>
      <c r="G1678" s="48">
        <v>455512332</v>
      </c>
      <c r="H1678" s="48">
        <v>455512332</v>
      </c>
      <c r="I1678" s="48">
        <v>429493641</v>
      </c>
      <c r="J1678" s="48">
        <v>0</v>
      </c>
      <c r="K1678" s="48">
        <v>0</v>
      </c>
      <c r="L1678" s="48">
        <v>0</v>
      </c>
      <c r="M1678" s="48">
        <v>232719948.22999999</v>
      </c>
      <c r="N1678" s="48">
        <v>226577323.91</v>
      </c>
      <c r="O1678" s="48">
        <v>222792383.77000001</v>
      </c>
      <c r="P1678" s="102">
        <f t="shared" si="54"/>
        <v>0.51089714126554098</v>
      </c>
    </row>
    <row r="1679" spans="1:16" ht="14.4" x14ac:dyDescent="0.2">
      <c r="A1679" s="49" t="s">
        <v>725</v>
      </c>
      <c r="B1679" s="49" t="s">
        <v>726</v>
      </c>
      <c r="C1679" s="100" t="str">
        <f t="shared" si="53"/>
        <v>21376000 CONSEJO NAC.POLÍTICA PÚBLICA PERSONA JOV</v>
      </c>
      <c r="D1679" s="49" t="s">
        <v>686</v>
      </c>
      <c r="E1679" s="49" t="s">
        <v>20</v>
      </c>
      <c r="F1679" s="49" t="s">
        <v>21</v>
      </c>
      <c r="G1679" s="48">
        <v>9600000</v>
      </c>
      <c r="H1679" s="48">
        <v>9600000</v>
      </c>
      <c r="I1679" s="48">
        <v>9600000</v>
      </c>
      <c r="J1679" s="48">
        <v>0</v>
      </c>
      <c r="K1679" s="48">
        <v>0</v>
      </c>
      <c r="L1679" s="48">
        <v>0</v>
      </c>
      <c r="M1679" s="48">
        <v>3723731.15</v>
      </c>
      <c r="N1679" s="48">
        <v>3629657.93</v>
      </c>
      <c r="O1679" s="48">
        <v>5876268.8499999996</v>
      </c>
      <c r="P1679" s="102">
        <f t="shared" si="54"/>
        <v>0.38788866145833334</v>
      </c>
    </row>
    <row r="1680" spans="1:16" ht="14.4" x14ac:dyDescent="0.2">
      <c r="A1680" s="49" t="s">
        <v>725</v>
      </c>
      <c r="B1680" s="49" t="s">
        <v>726</v>
      </c>
      <c r="C1680" s="100" t="str">
        <f t="shared" si="53"/>
        <v>21376000 CONSEJO NAC.POLÍTICA PÚBLICA PERSONA JOV</v>
      </c>
      <c r="D1680" s="49" t="s">
        <v>686</v>
      </c>
      <c r="E1680" s="49" t="s">
        <v>24</v>
      </c>
      <c r="F1680" s="49" t="s">
        <v>25</v>
      </c>
      <c r="G1680" s="48">
        <v>9600000</v>
      </c>
      <c r="H1680" s="48">
        <v>9600000</v>
      </c>
      <c r="I1680" s="48">
        <v>9600000</v>
      </c>
      <c r="J1680" s="48">
        <v>0</v>
      </c>
      <c r="K1680" s="48">
        <v>0</v>
      </c>
      <c r="L1680" s="48">
        <v>0</v>
      </c>
      <c r="M1680" s="48">
        <v>3723731.15</v>
      </c>
      <c r="N1680" s="48">
        <v>3629657.93</v>
      </c>
      <c r="O1680" s="48">
        <v>5876268.8499999996</v>
      </c>
      <c r="P1680" s="102">
        <f t="shared" si="54"/>
        <v>0.38788866145833334</v>
      </c>
    </row>
    <row r="1681" spans="1:16" ht="14.4" x14ac:dyDescent="0.2">
      <c r="A1681" s="49" t="s">
        <v>725</v>
      </c>
      <c r="B1681" s="49" t="s">
        <v>726</v>
      </c>
      <c r="C1681" s="100" t="str">
        <f t="shared" si="53"/>
        <v>21376000 CONSEJO NAC.POLÍTICA PÚBLICA PERSONA JOV</v>
      </c>
      <c r="D1681" s="49" t="s">
        <v>686</v>
      </c>
      <c r="E1681" s="49" t="s">
        <v>26</v>
      </c>
      <c r="F1681" s="49" t="s">
        <v>27</v>
      </c>
      <c r="G1681" s="48">
        <v>251845980</v>
      </c>
      <c r="H1681" s="48">
        <v>251845980</v>
      </c>
      <c r="I1681" s="48">
        <v>226306786</v>
      </c>
      <c r="J1681" s="48">
        <v>0</v>
      </c>
      <c r="K1681" s="48">
        <v>0</v>
      </c>
      <c r="L1681" s="48">
        <v>0</v>
      </c>
      <c r="M1681" s="48">
        <v>111897809.55</v>
      </c>
      <c r="N1681" s="48">
        <v>111897809.55</v>
      </c>
      <c r="O1681" s="48">
        <v>139948170.44999999</v>
      </c>
      <c r="P1681" s="102">
        <f t="shared" si="54"/>
        <v>0.44431048512269283</v>
      </c>
    </row>
    <row r="1682" spans="1:16" ht="14.4" x14ac:dyDescent="0.2">
      <c r="A1682" s="49" t="s">
        <v>725</v>
      </c>
      <c r="B1682" s="49" t="s">
        <v>726</v>
      </c>
      <c r="C1682" s="100" t="str">
        <f t="shared" si="53"/>
        <v>21376000 CONSEJO NAC.POLÍTICA PÚBLICA PERSONA JOV</v>
      </c>
      <c r="D1682" s="49" t="s">
        <v>686</v>
      </c>
      <c r="E1682" s="49" t="s">
        <v>28</v>
      </c>
      <c r="F1682" s="49" t="s">
        <v>29</v>
      </c>
      <c r="G1682" s="48">
        <v>57900000</v>
      </c>
      <c r="H1682" s="48">
        <v>57900000</v>
      </c>
      <c r="I1682" s="48">
        <v>57900000</v>
      </c>
      <c r="J1682" s="48">
        <v>0</v>
      </c>
      <c r="K1682" s="48">
        <v>0</v>
      </c>
      <c r="L1682" s="48">
        <v>0</v>
      </c>
      <c r="M1682" s="48">
        <v>29173532.140000001</v>
      </c>
      <c r="N1682" s="48">
        <v>29173532.140000001</v>
      </c>
      <c r="O1682" s="48">
        <v>28726467.859999999</v>
      </c>
      <c r="P1682" s="102">
        <f t="shared" si="54"/>
        <v>0.50386065872193442</v>
      </c>
    </row>
    <row r="1683" spans="1:16" ht="14.4" x14ac:dyDescent="0.2">
      <c r="A1683" s="49" t="s">
        <v>725</v>
      </c>
      <c r="B1683" s="49" t="s">
        <v>726</v>
      </c>
      <c r="C1683" s="100" t="str">
        <f t="shared" si="53"/>
        <v>21376000 CONSEJO NAC.POLÍTICA PÚBLICA PERSONA JOV</v>
      </c>
      <c r="D1683" s="49" t="s">
        <v>686</v>
      </c>
      <c r="E1683" s="49" t="s">
        <v>30</v>
      </c>
      <c r="F1683" s="49" t="s">
        <v>31</v>
      </c>
      <c r="G1683" s="48">
        <v>88159380</v>
      </c>
      <c r="H1683" s="48">
        <v>85159380</v>
      </c>
      <c r="I1683" s="48">
        <v>61709380</v>
      </c>
      <c r="J1683" s="48">
        <v>0</v>
      </c>
      <c r="K1683" s="48">
        <v>0</v>
      </c>
      <c r="L1683" s="48">
        <v>0</v>
      </c>
      <c r="M1683" s="48">
        <v>36264983.539999999</v>
      </c>
      <c r="N1683" s="48">
        <v>36264983.539999999</v>
      </c>
      <c r="O1683" s="48">
        <v>48894396.460000001</v>
      </c>
      <c r="P1683" s="102">
        <f t="shared" si="54"/>
        <v>0.42584837442452023</v>
      </c>
    </row>
    <row r="1684" spans="1:16" ht="14.4" x14ac:dyDescent="0.2">
      <c r="A1684" s="49" t="s">
        <v>725</v>
      </c>
      <c r="B1684" s="49" t="s">
        <v>726</v>
      </c>
      <c r="C1684" s="100" t="str">
        <f t="shared" si="53"/>
        <v>21376000 CONSEJO NAC.POLÍTICA PÚBLICA PERSONA JOV</v>
      </c>
      <c r="D1684" s="49" t="s">
        <v>686</v>
      </c>
      <c r="E1684" s="49" t="s">
        <v>32</v>
      </c>
      <c r="F1684" s="49" t="s">
        <v>33</v>
      </c>
      <c r="G1684" s="48">
        <v>52261543</v>
      </c>
      <c r="H1684" s="48">
        <v>52261543</v>
      </c>
      <c r="I1684" s="48">
        <v>50172349</v>
      </c>
      <c r="J1684" s="48">
        <v>0</v>
      </c>
      <c r="K1684" s="48">
        <v>0</v>
      </c>
      <c r="L1684" s="48">
        <v>0</v>
      </c>
      <c r="M1684" s="48">
        <v>0</v>
      </c>
      <c r="N1684" s="48">
        <v>0</v>
      </c>
      <c r="O1684" s="48">
        <v>52261543</v>
      </c>
      <c r="P1684" s="102">
        <f t="shared" si="54"/>
        <v>0</v>
      </c>
    </row>
    <row r="1685" spans="1:16" ht="14.4" x14ac:dyDescent="0.2">
      <c r="A1685" s="49" t="s">
        <v>725</v>
      </c>
      <c r="B1685" s="49" t="s">
        <v>726</v>
      </c>
      <c r="C1685" s="100" t="str">
        <f t="shared" si="53"/>
        <v>21376000 CONSEJO NAC.POLÍTICA PÚBLICA PERSONA JOV</v>
      </c>
      <c r="D1685" s="49" t="s">
        <v>686</v>
      </c>
      <c r="E1685" s="49" t="s">
        <v>34</v>
      </c>
      <c r="F1685" s="49" t="s">
        <v>35</v>
      </c>
      <c r="G1685" s="48">
        <v>36925057</v>
      </c>
      <c r="H1685" s="48">
        <v>39925057</v>
      </c>
      <c r="I1685" s="48">
        <v>39925057</v>
      </c>
      <c r="J1685" s="48">
        <v>0</v>
      </c>
      <c r="K1685" s="48">
        <v>0</v>
      </c>
      <c r="L1685" s="48">
        <v>0</v>
      </c>
      <c r="M1685" s="48">
        <v>38052114.490000002</v>
      </c>
      <c r="N1685" s="48">
        <v>38052114.490000002</v>
      </c>
      <c r="O1685" s="48">
        <v>1872942.51</v>
      </c>
      <c r="P1685" s="102">
        <f t="shared" si="54"/>
        <v>0.953088545120925</v>
      </c>
    </row>
    <row r="1686" spans="1:16" ht="14.4" x14ac:dyDescent="0.2">
      <c r="A1686" s="49" t="s">
        <v>725</v>
      </c>
      <c r="B1686" s="49" t="s">
        <v>726</v>
      </c>
      <c r="C1686" s="100" t="str">
        <f t="shared" si="53"/>
        <v>21376000 CONSEJO NAC.POLÍTICA PÚBLICA PERSONA JOV</v>
      </c>
      <c r="D1686" s="49" t="s">
        <v>686</v>
      </c>
      <c r="E1686" s="49" t="s">
        <v>36</v>
      </c>
      <c r="F1686" s="49" t="s">
        <v>37</v>
      </c>
      <c r="G1686" s="48">
        <v>16600000</v>
      </c>
      <c r="H1686" s="48">
        <v>16600000</v>
      </c>
      <c r="I1686" s="48">
        <v>16600000</v>
      </c>
      <c r="J1686" s="48">
        <v>0</v>
      </c>
      <c r="K1686" s="48">
        <v>0</v>
      </c>
      <c r="L1686" s="48">
        <v>0</v>
      </c>
      <c r="M1686" s="48">
        <v>8407179.3800000008</v>
      </c>
      <c r="N1686" s="48">
        <v>8407179.3800000008</v>
      </c>
      <c r="O1686" s="48">
        <v>8192820.6200000001</v>
      </c>
      <c r="P1686" s="102">
        <f t="shared" si="54"/>
        <v>0.5064565891566265</v>
      </c>
    </row>
    <row r="1687" spans="1:16" ht="14.4" x14ac:dyDescent="0.2">
      <c r="A1687" s="49" t="s">
        <v>725</v>
      </c>
      <c r="B1687" s="49" t="s">
        <v>726</v>
      </c>
      <c r="C1687" s="100" t="str">
        <f t="shared" si="53"/>
        <v>21376000 CONSEJO NAC.POLÍTICA PÚBLICA PERSONA JOV</v>
      </c>
      <c r="D1687" s="49" t="s">
        <v>686</v>
      </c>
      <c r="E1687" s="49" t="s">
        <v>38</v>
      </c>
      <c r="F1687" s="49" t="s">
        <v>39</v>
      </c>
      <c r="G1687" s="48">
        <v>63871936</v>
      </c>
      <c r="H1687" s="48">
        <v>63871936</v>
      </c>
      <c r="I1687" s="48">
        <v>61426601</v>
      </c>
      <c r="J1687" s="48">
        <v>0</v>
      </c>
      <c r="K1687" s="48">
        <v>0</v>
      </c>
      <c r="L1687" s="48">
        <v>0</v>
      </c>
      <c r="M1687" s="48">
        <v>33490632.640000001</v>
      </c>
      <c r="N1687" s="48">
        <v>29522415</v>
      </c>
      <c r="O1687" s="48">
        <v>30381303.359999999</v>
      </c>
      <c r="P1687" s="102">
        <f t="shared" si="54"/>
        <v>0.52434034002038077</v>
      </c>
    </row>
    <row r="1688" spans="1:16" ht="14.4" x14ac:dyDescent="0.2">
      <c r="A1688" s="49" t="s">
        <v>725</v>
      </c>
      <c r="B1688" s="49" t="s">
        <v>726</v>
      </c>
      <c r="C1688" s="100" t="str">
        <f t="shared" si="53"/>
        <v>21376000 CONSEJO NAC.POLÍTICA PÚBLICA PERSONA JOV</v>
      </c>
      <c r="D1688" s="49" t="s">
        <v>686</v>
      </c>
      <c r="E1688" s="49" t="s">
        <v>60</v>
      </c>
      <c r="F1688" s="49" t="s">
        <v>41</v>
      </c>
      <c r="G1688" s="48">
        <v>60596452</v>
      </c>
      <c r="H1688" s="48">
        <v>60596452</v>
      </c>
      <c r="I1688" s="48">
        <v>58276519</v>
      </c>
      <c r="J1688" s="48">
        <v>0</v>
      </c>
      <c r="K1688" s="48">
        <v>0</v>
      </c>
      <c r="L1688" s="48">
        <v>0</v>
      </c>
      <c r="M1688" s="48">
        <v>31773436.760000002</v>
      </c>
      <c r="N1688" s="48">
        <v>28008996</v>
      </c>
      <c r="O1688" s="48">
        <v>28823015.239999998</v>
      </c>
      <c r="P1688" s="102">
        <f t="shared" si="54"/>
        <v>0.52434483721918246</v>
      </c>
    </row>
    <row r="1689" spans="1:16" ht="14.4" x14ac:dyDescent="0.2">
      <c r="A1689" s="49" t="s">
        <v>725</v>
      </c>
      <c r="B1689" s="49" t="s">
        <v>726</v>
      </c>
      <c r="C1689" s="100" t="str">
        <f t="shared" si="53"/>
        <v>21376000 CONSEJO NAC.POLÍTICA PÚBLICA PERSONA JOV</v>
      </c>
      <c r="D1689" s="49" t="s">
        <v>686</v>
      </c>
      <c r="E1689" s="49" t="s">
        <v>82</v>
      </c>
      <c r="F1689" s="49" t="s">
        <v>62</v>
      </c>
      <c r="G1689" s="48">
        <v>3275484</v>
      </c>
      <c r="H1689" s="48">
        <v>3275484</v>
      </c>
      <c r="I1689" s="48">
        <v>3150082</v>
      </c>
      <c r="J1689" s="48">
        <v>0</v>
      </c>
      <c r="K1689" s="48">
        <v>0</v>
      </c>
      <c r="L1689" s="48">
        <v>0</v>
      </c>
      <c r="M1689" s="48">
        <v>1717195.88</v>
      </c>
      <c r="N1689" s="48">
        <v>1513419</v>
      </c>
      <c r="O1689" s="48">
        <v>1558288.12</v>
      </c>
      <c r="P1689" s="102">
        <f t="shared" si="54"/>
        <v>0.5242571418452967</v>
      </c>
    </row>
    <row r="1690" spans="1:16" ht="14.4" x14ac:dyDescent="0.2">
      <c r="A1690" s="49" t="s">
        <v>725</v>
      </c>
      <c r="B1690" s="49" t="s">
        <v>726</v>
      </c>
      <c r="C1690" s="100" t="str">
        <f t="shared" si="53"/>
        <v>21376000 CONSEJO NAC.POLÍTICA PÚBLICA PERSONA JOV</v>
      </c>
      <c r="D1690" s="49" t="s">
        <v>686</v>
      </c>
      <c r="E1690" s="49" t="s">
        <v>83</v>
      </c>
      <c r="F1690" s="49" t="s">
        <v>84</v>
      </c>
      <c r="G1690" s="48">
        <v>71485600</v>
      </c>
      <c r="H1690" s="48">
        <v>71485600</v>
      </c>
      <c r="I1690" s="48">
        <v>68997628</v>
      </c>
      <c r="J1690" s="48">
        <v>0</v>
      </c>
      <c r="K1690" s="48">
        <v>0</v>
      </c>
      <c r="L1690" s="48">
        <v>0</v>
      </c>
      <c r="M1690" s="48">
        <v>37083882.170000002</v>
      </c>
      <c r="N1690" s="48">
        <v>33041142.34</v>
      </c>
      <c r="O1690" s="48">
        <v>34401717.829999998</v>
      </c>
      <c r="P1690" s="102">
        <f t="shared" si="54"/>
        <v>0.51876017225846882</v>
      </c>
    </row>
    <row r="1691" spans="1:16" ht="14.4" x14ac:dyDescent="0.2">
      <c r="A1691" s="49" t="s">
        <v>725</v>
      </c>
      <c r="B1691" s="49" t="s">
        <v>726</v>
      </c>
      <c r="C1691" s="100" t="str">
        <f t="shared" si="53"/>
        <v>21376000 CONSEJO NAC.POLÍTICA PÚBLICA PERSONA JOV</v>
      </c>
      <c r="D1691" s="49" t="s">
        <v>686</v>
      </c>
      <c r="E1691" s="49" t="s">
        <v>105</v>
      </c>
      <c r="F1691" s="49" t="s">
        <v>86</v>
      </c>
      <c r="G1691" s="48">
        <v>35506246</v>
      </c>
      <c r="H1691" s="48">
        <v>35506246</v>
      </c>
      <c r="I1691" s="48">
        <v>34146890</v>
      </c>
      <c r="J1691" s="48">
        <v>0</v>
      </c>
      <c r="K1691" s="48">
        <v>0</v>
      </c>
      <c r="L1691" s="48">
        <v>0</v>
      </c>
      <c r="M1691" s="48">
        <v>18614436.93</v>
      </c>
      <c r="N1691" s="48">
        <v>16405600</v>
      </c>
      <c r="O1691" s="48">
        <v>16891809.07</v>
      </c>
      <c r="P1691" s="102">
        <f t="shared" si="54"/>
        <v>0.52425809616707997</v>
      </c>
    </row>
    <row r="1692" spans="1:16" ht="14.4" x14ac:dyDescent="0.2">
      <c r="A1692" s="49" t="s">
        <v>725</v>
      </c>
      <c r="B1692" s="49" t="s">
        <v>726</v>
      </c>
      <c r="C1692" s="100" t="str">
        <f t="shared" si="53"/>
        <v>21376000 CONSEJO NAC.POLÍTICA PÚBLICA PERSONA JOV</v>
      </c>
      <c r="D1692" s="49" t="s">
        <v>686</v>
      </c>
      <c r="E1692" s="49" t="s">
        <v>126</v>
      </c>
      <c r="F1692" s="49" t="s">
        <v>107</v>
      </c>
      <c r="G1692" s="48">
        <v>19652903</v>
      </c>
      <c r="H1692" s="48">
        <v>19652903</v>
      </c>
      <c r="I1692" s="48">
        <v>18900492</v>
      </c>
      <c r="J1692" s="48">
        <v>0</v>
      </c>
      <c r="K1692" s="48">
        <v>0</v>
      </c>
      <c r="L1692" s="48">
        <v>0</v>
      </c>
      <c r="M1692" s="48">
        <v>10303203.26</v>
      </c>
      <c r="N1692" s="48">
        <v>9080609</v>
      </c>
      <c r="O1692" s="48">
        <v>9349699.7400000002</v>
      </c>
      <c r="P1692" s="102">
        <f t="shared" si="54"/>
        <v>0.52425859222935156</v>
      </c>
    </row>
    <row r="1693" spans="1:16" ht="14.4" x14ac:dyDescent="0.2">
      <c r="A1693" s="49" t="s">
        <v>725</v>
      </c>
      <c r="B1693" s="49" t="s">
        <v>726</v>
      </c>
      <c r="C1693" s="100" t="str">
        <f t="shared" si="53"/>
        <v>21376000 CONSEJO NAC.POLÍTICA PÚBLICA PERSONA JOV</v>
      </c>
      <c r="D1693" s="49" t="s">
        <v>686</v>
      </c>
      <c r="E1693" s="49" t="s">
        <v>147</v>
      </c>
      <c r="F1693" s="49" t="s">
        <v>128</v>
      </c>
      <c r="G1693" s="48">
        <v>9826451</v>
      </c>
      <c r="H1693" s="48">
        <v>9826451</v>
      </c>
      <c r="I1693" s="48">
        <v>9450246</v>
      </c>
      <c r="J1693" s="48">
        <v>0</v>
      </c>
      <c r="K1693" s="48">
        <v>0</v>
      </c>
      <c r="L1693" s="48">
        <v>0</v>
      </c>
      <c r="M1693" s="48">
        <v>5151587.6399999997</v>
      </c>
      <c r="N1693" s="48">
        <v>4540279</v>
      </c>
      <c r="O1693" s="48">
        <v>4674863.3600000003</v>
      </c>
      <c r="P1693" s="102">
        <f t="shared" si="54"/>
        <v>0.52425719519692304</v>
      </c>
    </row>
    <row r="1694" spans="1:16" ht="14.4" x14ac:dyDescent="0.2">
      <c r="A1694" s="49" t="s">
        <v>725</v>
      </c>
      <c r="B1694" s="49" t="s">
        <v>726</v>
      </c>
      <c r="C1694" s="100" t="str">
        <f t="shared" si="53"/>
        <v>21376000 CONSEJO NAC.POLÍTICA PÚBLICA PERSONA JOV</v>
      </c>
      <c r="D1694" s="49" t="s">
        <v>686</v>
      </c>
      <c r="E1694" s="49" t="s">
        <v>163</v>
      </c>
      <c r="F1694" s="49" t="s">
        <v>149</v>
      </c>
      <c r="G1694" s="48">
        <v>6500000</v>
      </c>
      <c r="H1694" s="48">
        <v>6500000</v>
      </c>
      <c r="I1694" s="48">
        <v>6500000</v>
      </c>
      <c r="J1694" s="48">
        <v>0</v>
      </c>
      <c r="K1694" s="48">
        <v>0</v>
      </c>
      <c r="L1694" s="48">
        <v>0</v>
      </c>
      <c r="M1694" s="48">
        <v>3014654.34</v>
      </c>
      <c r="N1694" s="48">
        <v>3014654.34</v>
      </c>
      <c r="O1694" s="48">
        <v>3485345.66</v>
      </c>
      <c r="P1694" s="102">
        <f t="shared" si="54"/>
        <v>0.46379297538461534</v>
      </c>
    </row>
    <row r="1695" spans="1:16" ht="14.4" x14ac:dyDescent="0.2">
      <c r="A1695" s="49" t="s">
        <v>725</v>
      </c>
      <c r="B1695" s="49" t="s">
        <v>726</v>
      </c>
      <c r="C1695" s="100" t="str">
        <f t="shared" si="53"/>
        <v>21376000 CONSEJO NAC.POLÍTICA PÚBLICA PERSONA JOV</v>
      </c>
      <c r="D1695" s="49" t="s">
        <v>686</v>
      </c>
      <c r="E1695" s="49" t="s">
        <v>166</v>
      </c>
      <c r="F1695" s="49" t="s">
        <v>167</v>
      </c>
      <c r="G1695" s="48">
        <v>412356012</v>
      </c>
      <c r="H1695" s="48">
        <v>412356012</v>
      </c>
      <c r="I1695" s="48">
        <v>315125427.25999999</v>
      </c>
      <c r="J1695" s="48">
        <v>0</v>
      </c>
      <c r="K1695" s="48">
        <v>0</v>
      </c>
      <c r="L1695" s="48">
        <v>0</v>
      </c>
      <c r="M1695" s="48">
        <v>93800512.290000007</v>
      </c>
      <c r="N1695" s="48">
        <v>92694990.530000001</v>
      </c>
      <c r="O1695" s="48">
        <v>318555499.70999998</v>
      </c>
      <c r="P1695" s="102">
        <f t="shared" si="54"/>
        <v>0.22747458400097245</v>
      </c>
    </row>
    <row r="1696" spans="1:16" ht="14.4" x14ac:dyDescent="0.2">
      <c r="A1696" s="49" t="s">
        <v>725</v>
      </c>
      <c r="B1696" s="49" t="s">
        <v>726</v>
      </c>
      <c r="C1696" s="100" t="str">
        <f t="shared" si="53"/>
        <v>21376000 CONSEJO NAC.POLÍTICA PÚBLICA PERSONA JOV</v>
      </c>
      <c r="D1696" s="49" t="s">
        <v>686</v>
      </c>
      <c r="E1696" s="49" t="s">
        <v>180</v>
      </c>
      <c r="F1696" s="49" t="s">
        <v>181</v>
      </c>
      <c r="G1696" s="48">
        <v>17000000</v>
      </c>
      <c r="H1696" s="48">
        <v>17000000</v>
      </c>
      <c r="I1696" s="48">
        <v>10450000</v>
      </c>
      <c r="J1696" s="48">
        <v>0</v>
      </c>
      <c r="K1696" s="48">
        <v>0</v>
      </c>
      <c r="L1696" s="48">
        <v>0</v>
      </c>
      <c r="M1696" s="48">
        <v>5426388.8600000003</v>
      </c>
      <c r="N1696" s="48">
        <v>5426388.8600000003</v>
      </c>
      <c r="O1696" s="48">
        <v>11573611.140000001</v>
      </c>
      <c r="P1696" s="102">
        <f t="shared" si="54"/>
        <v>0.31919934470588235</v>
      </c>
    </row>
    <row r="1697" spans="1:16" ht="14.4" x14ac:dyDescent="0.2">
      <c r="A1697" s="49" t="s">
        <v>725</v>
      </c>
      <c r="B1697" s="49" t="s">
        <v>726</v>
      </c>
      <c r="C1697" s="100" t="str">
        <f t="shared" si="53"/>
        <v>21376000 CONSEJO NAC.POLÍTICA PÚBLICA PERSONA JOV</v>
      </c>
      <c r="D1697" s="49" t="s">
        <v>686</v>
      </c>
      <c r="E1697" s="49" t="s">
        <v>182</v>
      </c>
      <c r="F1697" s="49" t="s">
        <v>183</v>
      </c>
      <c r="G1697" s="48">
        <v>11000000</v>
      </c>
      <c r="H1697" s="48">
        <v>10400000</v>
      </c>
      <c r="I1697" s="48">
        <v>5400000</v>
      </c>
      <c r="J1697" s="48">
        <v>0</v>
      </c>
      <c r="K1697" s="48">
        <v>0</v>
      </c>
      <c r="L1697" s="48">
        <v>0</v>
      </c>
      <c r="M1697" s="48">
        <v>3054540</v>
      </c>
      <c r="N1697" s="48">
        <v>3054540</v>
      </c>
      <c r="O1697" s="48">
        <v>7345460</v>
      </c>
      <c r="P1697" s="102">
        <f t="shared" si="54"/>
        <v>0.29370576923076924</v>
      </c>
    </row>
    <row r="1698" spans="1:16" ht="14.4" x14ac:dyDescent="0.2">
      <c r="A1698" s="49" t="s">
        <v>725</v>
      </c>
      <c r="B1698" s="49" t="s">
        <v>726</v>
      </c>
      <c r="C1698" s="100" t="str">
        <f t="shared" si="53"/>
        <v>21376000 CONSEJO NAC.POLÍTICA PÚBLICA PERSONA JOV</v>
      </c>
      <c r="D1698" s="49" t="s">
        <v>686</v>
      </c>
      <c r="E1698" s="49" t="s">
        <v>184</v>
      </c>
      <c r="F1698" s="49" t="s">
        <v>185</v>
      </c>
      <c r="G1698" s="48">
        <v>1000000</v>
      </c>
      <c r="H1698" s="48">
        <v>1600000</v>
      </c>
      <c r="I1698" s="48">
        <v>1300000</v>
      </c>
      <c r="J1698" s="48">
        <v>0</v>
      </c>
      <c r="K1698" s="48">
        <v>0</v>
      </c>
      <c r="L1698" s="48">
        <v>0</v>
      </c>
      <c r="M1698" s="48">
        <v>836599.25</v>
      </c>
      <c r="N1698" s="48">
        <v>836599.25</v>
      </c>
      <c r="O1698" s="48">
        <v>763400.75</v>
      </c>
      <c r="P1698" s="102">
        <f t="shared" si="54"/>
        <v>0.52287453125000005</v>
      </c>
    </row>
    <row r="1699" spans="1:16" ht="14.4" x14ac:dyDescent="0.2">
      <c r="A1699" s="49" t="s">
        <v>725</v>
      </c>
      <c r="B1699" s="49" t="s">
        <v>726</v>
      </c>
      <c r="C1699" s="100" t="str">
        <f t="shared" si="53"/>
        <v>21376000 CONSEJO NAC.POLÍTICA PÚBLICA PERSONA JOV</v>
      </c>
      <c r="D1699" s="49" t="s">
        <v>686</v>
      </c>
      <c r="E1699" s="49" t="s">
        <v>188</v>
      </c>
      <c r="F1699" s="49" t="s">
        <v>189</v>
      </c>
      <c r="G1699" s="48">
        <v>5000000</v>
      </c>
      <c r="H1699" s="48">
        <v>5000000</v>
      </c>
      <c r="I1699" s="48">
        <v>3750000</v>
      </c>
      <c r="J1699" s="48">
        <v>0</v>
      </c>
      <c r="K1699" s="48">
        <v>0</v>
      </c>
      <c r="L1699" s="48">
        <v>0</v>
      </c>
      <c r="M1699" s="48">
        <v>1535249.61</v>
      </c>
      <c r="N1699" s="48">
        <v>1535249.61</v>
      </c>
      <c r="O1699" s="48">
        <v>3464750.39</v>
      </c>
      <c r="P1699" s="102">
        <f t="shared" si="54"/>
        <v>0.30704992200000003</v>
      </c>
    </row>
    <row r="1700" spans="1:16" ht="14.4" x14ac:dyDescent="0.2">
      <c r="A1700" s="49" t="s">
        <v>725</v>
      </c>
      <c r="B1700" s="49" t="s">
        <v>726</v>
      </c>
      <c r="C1700" s="100" t="str">
        <f t="shared" si="53"/>
        <v>21376000 CONSEJO NAC.POLÍTICA PÚBLICA PERSONA JOV</v>
      </c>
      <c r="D1700" s="49" t="s">
        <v>686</v>
      </c>
      <c r="E1700" s="49" t="s">
        <v>192</v>
      </c>
      <c r="F1700" s="49" t="s">
        <v>193</v>
      </c>
      <c r="G1700" s="48">
        <v>3000000</v>
      </c>
      <c r="H1700" s="48">
        <v>3000000</v>
      </c>
      <c r="I1700" s="48">
        <v>2750000</v>
      </c>
      <c r="J1700" s="48">
        <v>0</v>
      </c>
      <c r="K1700" s="48">
        <v>0</v>
      </c>
      <c r="L1700" s="48">
        <v>0</v>
      </c>
      <c r="M1700" s="48">
        <v>732290.29</v>
      </c>
      <c r="N1700" s="48">
        <v>732290.29</v>
      </c>
      <c r="O1700" s="48">
        <v>2267709.71</v>
      </c>
      <c r="P1700" s="102">
        <f t="shared" si="54"/>
        <v>0.24409676333333336</v>
      </c>
    </row>
    <row r="1701" spans="1:16" ht="14.4" x14ac:dyDescent="0.2">
      <c r="A1701" s="49" t="s">
        <v>725</v>
      </c>
      <c r="B1701" s="49" t="s">
        <v>726</v>
      </c>
      <c r="C1701" s="100" t="str">
        <f t="shared" si="53"/>
        <v>21376000 CONSEJO NAC.POLÍTICA PÚBLICA PERSONA JOV</v>
      </c>
      <c r="D1701" s="49" t="s">
        <v>686</v>
      </c>
      <c r="E1701" s="49" t="s">
        <v>194</v>
      </c>
      <c r="F1701" s="49" t="s">
        <v>195</v>
      </c>
      <c r="G1701" s="48">
        <v>1000000</v>
      </c>
      <c r="H1701" s="48">
        <v>1000000</v>
      </c>
      <c r="I1701" s="48">
        <v>750000</v>
      </c>
      <c r="J1701" s="48">
        <v>0</v>
      </c>
      <c r="K1701" s="48">
        <v>0</v>
      </c>
      <c r="L1701" s="48">
        <v>0</v>
      </c>
      <c r="M1701" s="48">
        <v>97812.800000000003</v>
      </c>
      <c r="N1701" s="48">
        <v>97812.800000000003</v>
      </c>
      <c r="O1701" s="48">
        <v>902187.2</v>
      </c>
      <c r="P1701" s="102">
        <f t="shared" si="54"/>
        <v>9.7812800000000005E-2</v>
      </c>
    </row>
    <row r="1702" spans="1:16" ht="14.4" x14ac:dyDescent="0.2">
      <c r="A1702" s="49" t="s">
        <v>725</v>
      </c>
      <c r="B1702" s="49" t="s">
        <v>726</v>
      </c>
      <c r="C1702" s="100" t="str">
        <f t="shared" si="53"/>
        <v>21376000 CONSEJO NAC.POLÍTICA PÚBLICA PERSONA JOV</v>
      </c>
      <c r="D1702" s="49" t="s">
        <v>686</v>
      </c>
      <c r="E1702" s="49" t="s">
        <v>204</v>
      </c>
      <c r="F1702" s="49" t="s">
        <v>205</v>
      </c>
      <c r="G1702" s="48">
        <v>2000000</v>
      </c>
      <c r="H1702" s="48">
        <v>2000000</v>
      </c>
      <c r="I1702" s="48">
        <v>2000000</v>
      </c>
      <c r="J1702" s="48">
        <v>0</v>
      </c>
      <c r="K1702" s="48">
        <v>0</v>
      </c>
      <c r="L1702" s="48">
        <v>0</v>
      </c>
      <c r="M1702" s="48">
        <v>634477.49</v>
      </c>
      <c r="N1702" s="48">
        <v>634477.49</v>
      </c>
      <c r="O1702" s="48">
        <v>1365522.51</v>
      </c>
      <c r="P1702" s="102">
        <f t="shared" si="54"/>
        <v>0.31723874499999999</v>
      </c>
    </row>
    <row r="1703" spans="1:16" ht="14.4" x14ac:dyDescent="0.2">
      <c r="A1703" s="49" t="s">
        <v>725</v>
      </c>
      <c r="B1703" s="49" t="s">
        <v>726</v>
      </c>
      <c r="C1703" s="100" t="str">
        <f t="shared" si="53"/>
        <v>21376000 CONSEJO NAC.POLÍTICA PÚBLICA PERSONA JOV</v>
      </c>
      <c r="D1703" s="49" t="s">
        <v>686</v>
      </c>
      <c r="E1703" s="49" t="s">
        <v>208</v>
      </c>
      <c r="F1703" s="49" t="s">
        <v>209</v>
      </c>
      <c r="G1703" s="48">
        <v>240359616</v>
      </c>
      <c r="H1703" s="48">
        <v>234359616</v>
      </c>
      <c r="I1703" s="48">
        <v>185407397.97999999</v>
      </c>
      <c r="J1703" s="48">
        <v>0</v>
      </c>
      <c r="K1703" s="48">
        <v>0</v>
      </c>
      <c r="L1703" s="48">
        <v>0</v>
      </c>
      <c r="M1703" s="48">
        <v>48141336</v>
      </c>
      <c r="N1703" s="48">
        <v>47941413.240000002</v>
      </c>
      <c r="O1703" s="48">
        <v>186218280</v>
      </c>
      <c r="P1703" s="102">
        <f t="shared" si="54"/>
        <v>0.20541651681149709</v>
      </c>
    </row>
    <row r="1704" spans="1:16" ht="14.4" x14ac:dyDescent="0.2">
      <c r="A1704" s="49" t="s">
        <v>725</v>
      </c>
      <c r="B1704" s="49" t="s">
        <v>726</v>
      </c>
      <c r="C1704" s="100" t="str">
        <f t="shared" si="53"/>
        <v>21376000 CONSEJO NAC.POLÍTICA PÚBLICA PERSONA JOV</v>
      </c>
      <c r="D1704" s="49" t="s">
        <v>686</v>
      </c>
      <c r="E1704" s="49" t="s">
        <v>218</v>
      </c>
      <c r="F1704" s="49" t="s">
        <v>219</v>
      </c>
      <c r="G1704" s="48">
        <v>11500000</v>
      </c>
      <c r="H1704" s="48">
        <v>11500000</v>
      </c>
      <c r="I1704" s="48">
        <v>8625000</v>
      </c>
      <c r="J1704" s="48">
        <v>0</v>
      </c>
      <c r="K1704" s="48">
        <v>0</v>
      </c>
      <c r="L1704" s="48">
        <v>0</v>
      </c>
      <c r="M1704" s="48">
        <v>4200000</v>
      </c>
      <c r="N1704" s="48">
        <v>4175221.24</v>
      </c>
      <c r="O1704" s="48">
        <v>7300000</v>
      </c>
      <c r="P1704" s="102">
        <f t="shared" si="54"/>
        <v>0.36521739130434783</v>
      </c>
    </row>
    <row r="1705" spans="1:16" ht="14.4" x14ac:dyDescent="0.2">
      <c r="A1705" s="49" t="s">
        <v>725</v>
      </c>
      <c r="B1705" s="49" t="s">
        <v>726</v>
      </c>
      <c r="C1705" s="100" t="str">
        <f t="shared" si="53"/>
        <v>21376000 CONSEJO NAC.POLÍTICA PÚBLICA PERSONA JOV</v>
      </c>
      <c r="D1705" s="49" t="s">
        <v>686</v>
      </c>
      <c r="E1705" s="49" t="s">
        <v>220</v>
      </c>
      <c r="F1705" s="49" t="s">
        <v>221</v>
      </c>
      <c r="G1705" s="48">
        <v>11000000</v>
      </c>
      <c r="H1705" s="48">
        <v>5000000</v>
      </c>
      <c r="I1705" s="48">
        <v>1500000</v>
      </c>
      <c r="J1705" s="48">
        <v>0</v>
      </c>
      <c r="K1705" s="48">
        <v>0</v>
      </c>
      <c r="L1705" s="48">
        <v>0</v>
      </c>
      <c r="M1705" s="48">
        <v>0</v>
      </c>
      <c r="N1705" s="48">
        <v>0</v>
      </c>
      <c r="O1705" s="48">
        <v>5000000</v>
      </c>
      <c r="P1705" s="102">
        <f t="shared" si="54"/>
        <v>0</v>
      </c>
    </row>
    <row r="1706" spans="1:16" ht="14.4" x14ac:dyDescent="0.2">
      <c r="A1706" s="49" t="s">
        <v>725</v>
      </c>
      <c r="B1706" s="49" t="s">
        <v>726</v>
      </c>
      <c r="C1706" s="100" t="str">
        <f t="shared" si="53"/>
        <v>21376000 CONSEJO NAC.POLÍTICA PÚBLICA PERSONA JOV</v>
      </c>
      <c r="D1706" s="49" t="s">
        <v>686</v>
      </c>
      <c r="E1706" s="49" t="s">
        <v>222</v>
      </c>
      <c r="F1706" s="49" t="s">
        <v>223</v>
      </c>
      <c r="G1706" s="48">
        <v>217859616</v>
      </c>
      <c r="H1706" s="48">
        <v>217859616</v>
      </c>
      <c r="I1706" s="48">
        <v>175282397.97999999</v>
      </c>
      <c r="J1706" s="48">
        <v>0</v>
      </c>
      <c r="K1706" s="48">
        <v>0</v>
      </c>
      <c r="L1706" s="48">
        <v>0</v>
      </c>
      <c r="M1706" s="48">
        <v>43941336</v>
      </c>
      <c r="N1706" s="48">
        <v>43766192</v>
      </c>
      <c r="O1706" s="48">
        <v>173918280</v>
      </c>
      <c r="P1706" s="102">
        <f t="shared" si="54"/>
        <v>0.20169564606227894</v>
      </c>
    </row>
    <row r="1707" spans="1:16" ht="14.4" x14ac:dyDescent="0.2">
      <c r="A1707" s="49" t="s">
        <v>725</v>
      </c>
      <c r="B1707" s="49" t="s">
        <v>726</v>
      </c>
      <c r="C1707" s="100" t="str">
        <f t="shared" si="53"/>
        <v>21376000 CONSEJO NAC.POLÍTICA PÚBLICA PERSONA JOV</v>
      </c>
      <c r="D1707" s="49" t="s">
        <v>686</v>
      </c>
      <c r="E1707" s="49" t="s">
        <v>224</v>
      </c>
      <c r="F1707" s="49" t="s">
        <v>225</v>
      </c>
      <c r="G1707" s="48">
        <v>8000000</v>
      </c>
      <c r="H1707" s="48">
        <v>12000000</v>
      </c>
      <c r="I1707" s="48">
        <v>8000000</v>
      </c>
      <c r="J1707" s="48">
        <v>0</v>
      </c>
      <c r="K1707" s="48">
        <v>0</v>
      </c>
      <c r="L1707" s="48">
        <v>0</v>
      </c>
      <c r="M1707" s="48">
        <v>3736848.78</v>
      </c>
      <c r="N1707" s="48">
        <v>3736848.78</v>
      </c>
      <c r="O1707" s="48">
        <v>8263151.2199999997</v>
      </c>
      <c r="P1707" s="102">
        <f t="shared" si="54"/>
        <v>0.31140406500000001</v>
      </c>
    </row>
    <row r="1708" spans="1:16" ht="14.4" x14ac:dyDescent="0.2">
      <c r="A1708" s="49" t="s">
        <v>725</v>
      </c>
      <c r="B1708" s="49" t="s">
        <v>726</v>
      </c>
      <c r="C1708" s="100" t="str">
        <f t="shared" si="53"/>
        <v>21376000 CONSEJO NAC.POLÍTICA PÚBLICA PERSONA JOV</v>
      </c>
      <c r="D1708" s="49" t="s">
        <v>686</v>
      </c>
      <c r="E1708" s="49" t="s">
        <v>226</v>
      </c>
      <c r="F1708" s="49" t="s">
        <v>227</v>
      </c>
      <c r="G1708" s="48">
        <v>1000000</v>
      </c>
      <c r="H1708" s="48">
        <v>1300000</v>
      </c>
      <c r="I1708" s="48">
        <v>900000</v>
      </c>
      <c r="J1708" s="48">
        <v>0</v>
      </c>
      <c r="K1708" s="48">
        <v>0</v>
      </c>
      <c r="L1708" s="48">
        <v>0</v>
      </c>
      <c r="M1708" s="48">
        <v>289194</v>
      </c>
      <c r="N1708" s="48">
        <v>289194</v>
      </c>
      <c r="O1708" s="48">
        <v>1010806</v>
      </c>
      <c r="P1708" s="102">
        <f t="shared" si="54"/>
        <v>0.22245692307692308</v>
      </c>
    </row>
    <row r="1709" spans="1:16" ht="14.4" x14ac:dyDescent="0.2">
      <c r="A1709" s="49" t="s">
        <v>725</v>
      </c>
      <c r="B1709" s="49" t="s">
        <v>726</v>
      </c>
      <c r="C1709" s="100" t="str">
        <f t="shared" si="53"/>
        <v>21376000 CONSEJO NAC.POLÍTICA PÚBLICA PERSONA JOV</v>
      </c>
      <c r="D1709" s="49" t="s">
        <v>686</v>
      </c>
      <c r="E1709" s="49" t="s">
        <v>228</v>
      </c>
      <c r="F1709" s="49" t="s">
        <v>229</v>
      </c>
      <c r="G1709" s="48">
        <v>7000000</v>
      </c>
      <c r="H1709" s="48">
        <v>10700000</v>
      </c>
      <c r="I1709" s="48">
        <v>7100000</v>
      </c>
      <c r="J1709" s="48">
        <v>0</v>
      </c>
      <c r="K1709" s="48">
        <v>0</v>
      </c>
      <c r="L1709" s="48">
        <v>0</v>
      </c>
      <c r="M1709" s="48">
        <v>3447654.78</v>
      </c>
      <c r="N1709" s="48">
        <v>3447654.78</v>
      </c>
      <c r="O1709" s="48">
        <v>7252345.2199999997</v>
      </c>
      <c r="P1709" s="102">
        <f t="shared" si="54"/>
        <v>0.32221072710280374</v>
      </c>
    </row>
    <row r="1710" spans="1:16" ht="14.4" x14ac:dyDescent="0.2">
      <c r="A1710" s="49" t="s">
        <v>725</v>
      </c>
      <c r="B1710" s="49" t="s">
        <v>726</v>
      </c>
      <c r="C1710" s="100" t="str">
        <f t="shared" si="53"/>
        <v>21376000 CONSEJO NAC.POLÍTICA PÚBLICA PERSONA JOV</v>
      </c>
      <c r="D1710" s="49" t="s">
        <v>686</v>
      </c>
      <c r="E1710" s="49" t="s">
        <v>234</v>
      </c>
      <c r="F1710" s="49" t="s">
        <v>235</v>
      </c>
      <c r="G1710" s="48">
        <v>5000000</v>
      </c>
      <c r="H1710" s="48">
        <v>5000000</v>
      </c>
      <c r="I1710" s="48">
        <v>4416666.5199999996</v>
      </c>
      <c r="J1710" s="48">
        <v>0</v>
      </c>
      <c r="K1710" s="48">
        <v>0</v>
      </c>
      <c r="L1710" s="48">
        <v>0</v>
      </c>
      <c r="M1710" s="48">
        <v>3535885.13</v>
      </c>
      <c r="N1710" s="48">
        <v>2630286.13</v>
      </c>
      <c r="O1710" s="48">
        <v>1464114.87</v>
      </c>
      <c r="P1710" s="102">
        <f t="shared" si="54"/>
        <v>0.70717702599999999</v>
      </c>
    </row>
    <row r="1711" spans="1:16" ht="14.4" x14ac:dyDescent="0.2">
      <c r="A1711" s="49" t="s">
        <v>725</v>
      </c>
      <c r="B1711" s="49" t="s">
        <v>726</v>
      </c>
      <c r="C1711" s="100" t="str">
        <f t="shared" si="53"/>
        <v>21376000 CONSEJO NAC.POLÍTICA PÚBLICA PERSONA JOV</v>
      </c>
      <c r="D1711" s="49" t="s">
        <v>686</v>
      </c>
      <c r="E1711" s="49" t="s">
        <v>236</v>
      </c>
      <c r="F1711" s="49" t="s">
        <v>237</v>
      </c>
      <c r="G1711" s="48">
        <v>5000000</v>
      </c>
      <c r="H1711" s="48">
        <v>5000000</v>
      </c>
      <c r="I1711" s="48">
        <v>4416666.5199999996</v>
      </c>
      <c r="J1711" s="48">
        <v>0</v>
      </c>
      <c r="K1711" s="48">
        <v>0</v>
      </c>
      <c r="L1711" s="48">
        <v>0</v>
      </c>
      <c r="M1711" s="48">
        <v>3535885.13</v>
      </c>
      <c r="N1711" s="48">
        <v>2630286.13</v>
      </c>
      <c r="O1711" s="48">
        <v>1464114.87</v>
      </c>
      <c r="P1711" s="102">
        <f t="shared" si="54"/>
        <v>0.70717702599999999</v>
      </c>
    </row>
    <row r="1712" spans="1:16" ht="14.4" x14ac:dyDescent="0.2">
      <c r="A1712" s="49" t="s">
        <v>725</v>
      </c>
      <c r="B1712" s="49" t="s">
        <v>726</v>
      </c>
      <c r="C1712" s="100" t="str">
        <f t="shared" si="53"/>
        <v>21376000 CONSEJO NAC.POLÍTICA PÚBLICA PERSONA JOV</v>
      </c>
      <c r="D1712" s="49" t="s">
        <v>686</v>
      </c>
      <c r="E1712" s="49" t="s">
        <v>238</v>
      </c>
      <c r="F1712" s="49" t="s">
        <v>239</v>
      </c>
      <c r="G1712" s="48">
        <v>116735660</v>
      </c>
      <c r="H1712" s="48">
        <v>116735660</v>
      </c>
      <c r="I1712" s="48">
        <v>87551745</v>
      </c>
      <c r="J1712" s="48">
        <v>0</v>
      </c>
      <c r="K1712" s="48">
        <v>0</v>
      </c>
      <c r="L1712" s="48">
        <v>0</v>
      </c>
      <c r="M1712" s="48">
        <v>26074750</v>
      </c>
      <c r="N1712" s="48">
        <v>26074750</v>
      </c>
      <c r="O1712" s="48">
        <v>90660910</v>
      </c>
      <c r="P1712" s="102">
        <f t="shared" si="54"/>
        <v>0.22336576501130845</v>
      </c>
    </row>
    <row r="1713" spans="1:16" ht="14.4" x14ac:dyDescent="0.2">
      <c r="A1713" s="49" t="s">
        <v>725</v>
      </c>
      <c r="B1713" s="49" t="s">
        <v>726</v>
      </c>
      <c r="C1713" s="100" t="str">
        <f t="shared" si="53"/>
        <v>21376000 CONSEJO NAC.POLÍTICA PÚBLICA PERSONA JOV</v>
      </c>
      <c r="D1713" s="49" t="s">
        <v>686</v>
      </c>
      <c r="E1713" s="49" t="s">
        <v>240</v>
      </c>
      <c r="F1713" s="49" t="s">
        <v>241</v>
      </c>
      <c r="G1713" s="48">
        <v>116735660</v>
      </c>
      <c r="H1713" s="48">
        <v>116735660</v>
      </c>
      <c r="I1713" s="48">
        <v>87551745</v>
      </c>
      <c r="J1713" s="48">
        <v>0</v>
      </c>
      <c r="K1713" s="48">
        <v>0</v>
      </c>
      <c r="L1713" s="48">
        <v>0</v>
      </c>
      <c r="M1713" s="48">
        <v>26074750</v>
      </c>
      <c r="N1713" s="48">
        <v>26074750</v>
      </c>
      <c r="O1713" s="48">
        <v>90660910</v>
      </c>
      <c r="P1713" s="102">
        <f t="shared" si="54"/>
        <v>0.22336576501130845</v>
      </c>
    </row>
    <row r="1714" spans="1:16" ht="14.4" x14ac:dyDescent="0.2">
      <c r="A1714" s="49" t="s">
        <v>725</v>
      </c>
      <c r="B1714" s="49" t="s">
        <v>726</v>
      </c>
      <c r="C1714" s="100" t="str">
        <f t="shared" si="53"/>
        <v>21376000 CONSEJO NAC.POLÍTICA PÚBLICA PERSONA JOV</v>
      </c>
      <c r="D1714" s="49" t="s">
        <v>686</v>
      </c>
      <c r="E1714" s="49" t="s">
        <v>246</v>
      </c>
      <c r="F1714" s="49" t="s">
        <v>247</v>
      </c>
      <c r="G1714" s="48">
        <v>20060736</v>
      </c>
      <c r="H1714" s="48">
        <v>22060736</v>
      </c>
      <c r="I1714" s="48">
        <v>14890086</v>
      </c>
      <c r="J1714" s="48">
        <v>0</v>
      </c>
      <c r="K1714" s="48">
        <v>0</v>
      </c>
      <c r="L1714" s="48">
        <v>0</v>
      </c>
      <c r="M1714" s="48">
        <v>5533949.71</v>
      </c>
      <c r="N1714" s="48">
        <v>5533949.71</v>
      </c>
      <c r="O1714" s="48">
        <v>16526786.289999999</v>
      </c>
      <c r="P1714" s="102">
        <f t="shared" si="54"/>
        <v>0.25085063843744831</v>
      </c>
    </row>
    <row r="1715" spans="1:16" ht="14.4" x14ac:dyDescent="0.2">
      <c r="A1715" s="49" t="s">
        <v>725</v>
      </c>
      <c r="B1715" s="49" t="s">
        <v>726</v>
      </c>
      <c r="C1715" s="100" t="str">
        <f t="shared" si="53"/>
        <v>21376000 CONSEJO NAC.POLÍTICA PÚBLICA PERSONA JOV</v>
      </c>
      <c r="D1715" s="49" t="s">
        <v>686</v>
      </c>
      <c r="E1715" s="49" t="s">
        <v>254</v>
      </c>
      <c r="F1715" s="49" t="s">
        <v>255</v>
      </c>
      <c r="G1715" s="48">
        <v>3000000</v>
      </c>
      <c r="H1715" s="48">
        <v>5000000</v>
      </c>
      <c r="I1715" s="48">
        <v>3250000</v>
      </c>
      <c r="J1715" s="48">
        <v>0</v>
      </c>
      <c r="K1715" s="48">
        <v>0</v>
      </c>
      <c r="L1715" s="48">
        <v>0</v>
      </c>
      <c r="M1715" s="48">
        <v>0</v>
      </c>
      <c r="N1715" s="48">
        <v>0</v>
      </c>
      <c r="O1715" s="48">
        <v>5000000</v>
      </c>
      <c r="P1715" s="102">
        <f t="shared" si="54"/>
        <v>0</v>
      </c>
    </row>
    <row r="1716" spans="1:16" ht="14.4" x14ac:dyDescent="0.2">
      <c r="A1716" s="49" t="s">
        <v>725</v>
      </c>
      <c r="B1716" s="49" t="s">
        <v>726</v>
      </c>
      <c r="C1716" s="100" t="str">
        <f t="shared" si="53"/>
        <v>21376000 CONSEJO NAC.POLÍTICA PÚBLICA PERSONA JOV</v>
      </c>
      <c r="D1716" s="49" t="s">
        <v>686</v>
      </c>
      <c r="E1716" s="49" t="s">
        <v>260</v>
      </c>
      <c r="F1716" s="49" t="s">
        <v>261</v>
      </c>
      <c r="G1716" s="48">
        <v>17060736</v>
      </c>
      <c r="H1716" s="48">
        <v>17060736</v>
      </c>
      <c r="I1716" s="48">
        <v>11640086</v>
      </c>
      <c r="J1716" s="48">
        <v>0</v>
      </c>
      <c r="K1716" s="48">
        <v>0</v>
      </c>
      <c r="L1716" s="48">
        <v>0</v>
      </c>
      <c r="M1716" s="48">
        <v>5533949.71</v>
      </c>
      <c r="N1716" s="48">
        <v>5533949.71</v>
      </c>
      <c r="O1716" s="48">
        <v>11526786.289999999</v>
      </c>
      <c r="P1716" s="102">
        <f t="shared" si="54"/>
        <v>0.32436758355559808</v>
      </c>
    </row>
    <row r="1717" spans="1:16" ht="14.4" x14ac:dyDescent="0.2">
      <c r="A1717" s="49" t="s">
        <v>725</v>
      </c>
      <c r="B1717" s="49" t="s">
        <v>726</v>
      </c>
      <c r="C1717" s="100" t="str">
        <f t="shared" si="53"/>
        <v>21376000 CONSEJO NAC.POLÍTICA PÚBLICA PERSONA JOV</v>
      </c>
      <c r="D1717" s="49" t="s">
        <v>686</v>
      </c>
      <c r="E1717" s="49" t="s">
        <v>264</v>
      </c>
      <c r="F1717" s="49" t="s">
        <v>265</v>
      </c>
      <c r="G1717" s="48">
        <v>2200000</v>
      </c>
      <c r="H1717" s="48">
        <v>2200000</v>
      </c>
      <c r="I1717" s="48">
        <v>1659531.76</v>
      </c>
      <c r="J1717" s="48">
        <v>0</v>
      </c>
      <c r="K1717" s="48">
        <v>0</v>
      </c>
      <c r="L1717" s="48">
        <v>0</v>
      </c>
      <c r="M1717" s="48">
        <v>619063.52</v>
      </c>
      <c r="N1717" s="48">
        <v>619063.52</v>
      </c>
      <c r="O1717" s="48">
        <v>1580936.48</v>
      </c>
      <c r="P1717" s="102">
        <f t="shared" si="54"/>
        <v>0.28139250909090913</v>
      </c>
    </row>
    <row r="1718" spans="1:16" ht="14.4" x14ac:dyDescent="0.2">
      <c r="A1718" s="49" t="s">
        <v>725</v>
      </c>
      <c r="B1718" s="49" t="s">
        <v>726</v>
      </c>
      <c r="C1718" s="100" t="str">
        <f t="shared" si="53"/>
        <v>21376000 CONSEJO NAC.POLÍTICA PÚBLICA PERSONA JOV</v>
      </c>
      <c r="D1718" s="49" t="s">
        <v>686</v>
      </c>
      <c r="E1718" s="49" t="s">
        <v>266</v>
      </c>
      <c r="F1718" s="49" t="s">
        <v>267</v>
      </c>
      <c r="G1718" s="48">
        <v>1200000</v>
      </c>
      <c r="H1718" s="48">
        <v>1200000</v>
      </c>
      <c r="I1718" s="48">
        <v>909531.76</v>
      </c>
      <c r="J1718" s="48">
        <v>0</v>
      </c>
      <c r="K1718" s="48">
        <v>0</v>
      </c>
      <c r="L1718" s="48">
        <v>0</v>
      </c>
      <c r="M1718" s="48">
        <v>619063.52</v>
      </c>
      <c r="N1718" s="48">
        <v>619063.52</v>
      </c>
      <c r="O1718" s="48">
        <v>580936.48</v>
      </c>
      <c r="P1718" s="102">
        <f t="shared" si="54"/>
        <v>0.5158862666666667</v>
      </c>
    </row>
    <row r="1719" spans="1:16" ht="14.4" x14ac:dyDescent="0.2">
      <c r="A1719" s="49" t="s">
        <v>725</v>
      </c>
      <c r="B1719" s="49" t="s">
        <v>726</v>
      </c>
      <c r="C1719" s="100" t="str">
        <f t="shared" si="53"/>
        <v>21376000 CONSEJO NAC.POLÍTICA PÚBLICA PERSONA JOV</v>
      </c>
      <c r="D1719" s="49" t="s">
        <v>686</v>
      </c>
      <c r="E1719" s="49" t="s">
        <v>268</v>
      </c>
      <c r="F1719" s="49" t="s">
        <v>269</v>
      </c>
      <c r="G1719" s="48">
        <v>1000000</v>
      </c>
      <c r="H1719" s="48">
        <v>1000000</v>
      </c>
      <c r="I1719" s="48">
        <v>750000</v>
      </c>
      <c r="J1719" s="48">
        <v>0</v>
      </c>
      <c r="K1719" s="48">
        <v>0</v>
      </c>
      <c r="L1719" s="48">
        <v>0</v>
      </c>
      <c r="M1719" s="48">
        <v>0</v>
      </c>
      <c r="N1719" s="48">
        <v>0</v>
      </c>
      <c r="O1719" s="48">
        <v>1000000</v>
      </c>
      <c r="P1719" s="102">
        <f t="shared" si="54"/>
        <v>0</v>
      </c>
    </row>
    <row r="1720" spans="1:16" ht="14.4" x14ac:dyDescent="0.2">
      <c r="A1720" s="49" t="s">
        <v>725</v>
      </c>
      <c r="B1720" s="49" t="s">
        <v>726</v>
      </c>
      <c r="C1720" s="100" t="str">
        <f t="shared" si="53"/>
        <v>21376000 CONSEJO NAC.POLÍTICA PÚBLICA PERSONA JOV</v>
      </c>
      <c r="D1720" s="49" t="s">
        <v>686</v>
      </c>
      <c r="E1720" s="49" t="s">
        <v>278</v>
      </c>
      <c r="F1720" s="49" t="s">
        <v>279</v>
      </c>
      <c r="G1720" s="48">
        <v>3633731</v>
      </c>
      <c r="H1720" s="48">
        <v>3633731</v>
      </c>
      <c r="I1720" s="48">
        <v>2725298.26</v>
      </c>
      <c r="J1720" s="48">
        <v>0</v>
      </c>
      <c r="K1720" s="48">
        <v>0</v>
      </c>
      <c r="L1720" s="48">
        <v>0</v>
      </c>
      <c r="M1720" s="48">
        <v>2330848.42</v>
      </c>
      <c r="N1720" s="48">
        <v>2302868.7999999998</v>
      </c>
      <c r="O1720" s="48">
        <v>1302882.58</v>
      </c>
      <c r="P1720" s="102">
        <f t="shared" si="54"/>
        <v>0.64144770760411263</v>
      </c>
    </row>
    <row r="1721" spans="1:16" ht="14.4" x14ac:dyDescent="0.2">
      <c r="A1721" s="49" t="s">
        <v>725</v>
      </c>
      <c r="B1721" s="49" t="s">
        <v>726</v>
      </c>
      <c r="C1721" s="100" t="str">
        <f t="shared" si="53"/>
        <v>21376000 CONSEJO NAC.POLÍTICA PÚBLICA PERSONA JOV</v>
      </c>
      <c r="D1721" s="49" t="s">
        <v>686</v>
      </c>
      <c r="E1721" s="49" t="s">
        <v>280</v>
      </c>
      <c r="F1721" s="49" t="s">
        <v>281</v>
      </c>
      <c r="G1721" s="48">
        <v>2500000</v>
      </c>
      <c r="H1721" s="48">
        <v>2500000</v>
      </c>
      <c r="I1721" s="48">
        <v>1875000</v>
      </c>
      <c r="J1721" s="48">
        <v>0</v>
      </c>
      <c r="K1721" s="48">
        <v>0</v>
      </c>
      <c r="L1721" s="48">
        <v>0</v>
      </c>
      <c r="M1721" s="48">
        <v>1373900.01</v>
      </c>
      <c r="N1721" s="48">
        <v>1362857.53</v>
      </c>
      <c r="O1721" s="48">
        <v>1126099.99</v>
      </c>
      <c r="P1721" s="102">
        <f t="shared" si="54"/>
        <v>0.54956000400000005</v>
      </c>
    </row>
    <row r="1722" spans="1:16" ht="14.4" x14ac:dyDescent="0.2">
      <c r="A1722" s="49" t="s">
        <v>725</v>
      </c>
      <c r="B1722" s="49" t="s">
        <v>726</v>
      </c>
      <c r="C1722" s="100" t="str">
        <f t="shared" si="53"/>
        <v>21376000 CONSEJO NAC.POLÍTICA PÚBLICA PERSONA JOV</v>
      </c>
      <c r="D1722" s="49" t="s">
        <v>686</v>
      </c>
      <c r="E1722" s="49" t="s">
        <v>282</v>
      </c>
      <c r="F1722" s="49" t="s">
        <v>283</v>
      </c>
      <c r="G1722" s="48">
        <v>1500000</v>
      </c>
      <c r="H1722" s="48">
        <v>1500000</v>
      </c>
      <c r="I1722" s="48">
        <v>1125000</v>
      </c>
      <c r="J1722" s="48">
        <v>0</v>
      </c>
      <c r="K1722" s="48">
        <v>0</v>
      </c>
      <c r="L1722" s="48">
        <v>0</v>
      </c>
      <c r="M1722" s="48">
        <v>750000</v>
      </c>
      <c r="N1722" s="48">
        <v>750000</v>
      </c>
      <c r="O1722" s="48">
        <v>750000</v>
      </c>
      <c r="P1722" s="102">
        <f t="shared" si="54"/>
        <v>0.5</v>
      </c>
    </row>
    <row r="1723" spans="1:16" ht="14.4" x14ac:dyDescent="0.2">
      <c r="A1723" s="49" t="s">
        <v>725</v>
      </c>
      <c r="B1723" s="49" t="s">
        <v>726</v>
      </c>
      <c r="C1723" s="100" t="str">
        <f t="shared" si="53"/>
        <v>21376000 CONSEJO NAC.POLÍTICA PÚBLICA PERSONA JOV</v>
      </c>
      <c r="D1723" s="49" t="s">
        <v>686</v>
      </c>
      <c r="E1723" s="49" t="s">
        <v>286</v>
      </c>
      <c r="F1723" s="49" t="s">
        <v>287</v>
      </c>
      <c r="G1723" s="48">
        <v>1000000</v>
      </c>
      <c r="H1723" s="48">
        <v>1000000</v>
      </c>
      <c r="I1723" s="48">
        <v>750000</v>
      </c>
      <c r="J1723" s="48">
        <v>0</v>
      </c>
      <c r="K1723" s="48">
        <v>0</v>
      </c>
      <c r="L1723" s="48">
        <v>0</v>
      </c>
      <c r="M1723" s="48">
        <v>623900.01</v>
      </c>
      <c r="N1723" s="48">
        <v>612857.53</v>
      </c>
      <c r="O1723" s="48">
        <v>376099.99</v>
      </c>
      <c r="P1723" s="102">
        <f t="shared" si="54"/>
        <v>0.62390001000000006</v>
      </c>
    </row>
    <row r="1724" spans="1:16" ht="14.4" x14ac:dyDescent="0.2">
      <c r="A1724" s="49" t="s">
        <v>725</v>
      </c>
      <c r="B1724" s="49" t="s">
        <v>726</v>
      </c>
      <c r="C1724" s="100" t="str">
        <f t="shared" si="53"/>
        <v>21376000 CONSEJO NAC.POLÍTICA PÚBLICA PERSONA JOV</v>
      </c>
      <c r="D1724" s="49" t="s">
        <v>686</v>
      </c>
      <c r="E1724" s="49" t="s">
        <v>312</v>
      </c>
      <c r="F1724" s="49" t="s">
        <v>313</v>
      </c>
      <c r="G1724" s="48">
        <v>1133731</v>
      </c>
      <c r="H1724" s="48">
        <v>1133731</v>
      </c>
      <c r="I1724" s="48">
        <v>850298.26</v>
      </c>
      <c r="J1724" s="48">
        <v>0</v>
      </c>
      <c r="K1724" s="48">
        <v>0</v>
      </c>
      <c r="L1724" s="48">
        <v>0</v>
      </c>
      <c r="M1724" s="48">
        <v>956948.41</v>
      </c>
      <c r="N1724" s="48">
        <v>940011.27</v>
      </c>
      <c r="O1724" s="48">
        <v>176782.59</v>
      </c>
      <c r="P1724" s="102">
        <f t="shared" si="54"/>
        <v>0.84407007482374574</v>
      </c>
    </row>
    <row r="1725" spans="1:16" ht="14.4" x14ac:dyDescent="0.2">
      <c r="A1725" s="49" t="s">
        <v>725</v>
      </c>
      <c r="B1725" s="49" t="s">
        <v>726</v>
      </c>
      <c r="C1725" s="100" t="str">
        <f t="shared" si="53"/>
        <v>21376000 CONSEJO NAC.POLÍTICA PÚBLICA PERSONA JOV</v>
      </c>
      <c r="D1725" s="49" t="s">
        <v>686</v>
      </c>
      <c r="E1725" s="49" t="s">
        <v>316</v>
      </c>
      <c r="F1725" s="49" t="s">
        <v>317</v>
      </c>
      <c r="G1725" s="48">
        <v>1133731</v>
      </c>
      <c r="H1725" s="48">
        <v>1133731</v>
      </c>
      <c r="I1725" s="48">
        <v>850298.26</v>
      </c>
      <c r="J1725" s="48">
        <v>0</v>
      </c>
      <c r="K1725" s="48">
        <v>0</v>
      </c>
      <c r="L1725" s="48">
        <v>0</v>
      </c>
      <c r="M1725" s="48">
        <v>956948.41</v>
      </c>
      <c r="N1725" s="48">
        <v>940011.27</v>
      </c>
      <c r="O1725" s="48">
        <v>176782.59</v>
      </c>
      <c r="P1725" s="102">
        <f t="shared" si="54"/>
        <v>0.84407007482374574</v>
      </c>
    </row>
    <row r="1726" spans="1:16" ht="14.4" x14ac:dyDescent="0.2">
      <c r="A1726" s="49" t="s">
        <v>725</v>
      </c>
      <c r="B1726" s="49" t="s">
        <v>726</v>
      </c>
      <c r="C1726" s="100" t="str">
        <f t="shared" si="53"/>
        <v>21376000 CONSEJO NAC.POLÍTICA PÚBLICA PERSONA JOV</v>
      </c>
      <c r="D1726" s="49" t="s">
        <v>686</v>
      </c>
      <c r="E1726" s="49" t="s">
        <v>372</v>
      </c>
      <c r="F1726" s="49" t="s">
        <v>373</v>
      </c>
      <c r="G1726" s="48">
        <v>615281694</v>
      </c>
      <c r="H1726" s="48">
        <v>615281694</v>
      </c>
      <c r="I1726" s="48">
        <v>585314187.26999998</v>
      </c>
      <c r="J1726" s="48">
        <v>0</v>
      </c>
      <c r="K1726" s="48">
        <v>0</v>
      </c>
      <c r="L1726" s="48">
        <v>0</v>
      </c>
      <c r="M1726" s="48">
        <v>211690492.44999999</v>
      </c>
      <c r="N1726" s="48">
        <v>211690492.44999999</v>
      </c>
      <c r="O1726" s="48">
        <v>403591201.55000001</v>
      </c>
      <c r="P1726" s="102">
        <f t="shared" si="54"/>
        <v>0.34405459241568137</v>
      </c>
    </row>
    <row r="1727" spans="1:16" ht="14.4" x14ac:dyDescent="0.2">
      <c r="A1727" s="49" t="s">
        <v>725</v>
      </c>
      <c r="B1727" s="49" t="s">
        <v>726</v>
      </c>
      <c r="C1727" s="100" t="str">
        <f t="shared" si="53"/>
        <v>21376000 CONSEJO NAC.POLÍTICA PÚBLICA PERSONA JOV</v>
      </c>
      <c r="D1727" s="49" t="s">
        <v>686</v>
      </c>
      <c r="E1727" s="49" t="s">
        <v>374</v>
      </c>
      <c r="F1727" s="49" t="s">
        <v>375</v>
      </c>
      <c r="G1727" s="48">
        <v>611281694</v>
      </c>
      <c r="H1727" s="48">
        <v>611281694</v>
      </c>
      <c r="I1727" s="48">
        <v>581314187.26999998</v>
      </c>
      <c r="J1727" s="48">
        <v>0</v>
      </c>
      <c r="K1727" s="48">
        <v>0</v>
      </c>
      <c r="L1727" s="48">
        <v>0</v>
      </c>
      <c r="M1727" s="48">
        <v>210178774</v>
      </c>
      <c r="N1727" s="48">
        <v>210178774</v>
      </c>
      <c r="O1727" s="48">
        <v>401102920</v>
      </c>
      <c r="P1727" s="102">
        <f t="shared" si="54"/>
        <v>0.34383292688624173</v>
      </c>
    </row>
    <row r="1728" spans="1:16" ht="14.4" x14ac:dyDescent="0.2">
      <c r="A1728" s="49" t="s">
        <v>725</v>
      </c>
      <c r="B1728" s="49" t="s">
        <v>726</v>
      </c>
      <c r="C1728" s="100" t="str">
        <f t="shared" si="53"/>
        <v>21376000 CONSEJO NAC.POLÍTICA PÚBLICA PERSONA JOV</v>
      </c>
      <c r="D1728" s="49" t="s">
        <v>686</v>
      </c>
      <c r="E1728" s="49" t="s">
        <v>396</v>
      </c>
      <c r="F1728" s="49" t="s">
        <v>377</v>
      </c>
      <c r="G1728" s="48">
        <v>10285020</v>
      </c>
      <c r="H1728" s="48">
        <v>10285020</v>
      </c>
      <c r="I1728" s="48">
        <v>9891258</v>
      </c>
      <c r="J1728" s="48">
        <v>0</v>
      </c>
      <c r="K1728" s="48">
        <v>0</v>
      </c>
      <c r="L1728" s="48">
        <v>0</v>
      </c>
      <c r="M1728" s="48">
        <v>4163733.17</v>
      </c>
      <c r="N1728" s="48">
        <v>4163733.17</v>
      </c>
      <c r="O1728" s="48">
        <v>6121286.8300000001</v>
      </c>
      <c r="P1728" s="102">
        <f t="shared" si="54"/>
        <v>0.4048347178712341</v>
      </c>
    </row>
    <row r="1729" spans="1:16" ht="14.4" x14ac:dyDescent="0.2">
      <c r="A1729" s="49" t="s">
        <v>725</v>
      </c>
      <c r="B1729" s="49" t="s">
        <v>726</v>
      </c>
      <c r="C1729" s="100" t="str">
        <f t="shared" si="53"/>
        <v>21376000 CONSEJO NAC.POLÍTICA PÚBLICA PERSONA JOV</v>
      </c>
      <c r="D1729" s="49" t="s">
        <v>686</v>
      </c>
      <c r="E1729" s="49" t="s">
        <v>417</v>
      </c>
      <c r="F1729" s="49" t="s">
        <v>398</v>
      </c>
      <c r="G1729" s="48">
        <v>1637742</v>
      </c>
      <c r="H1729" s="48">
        <v>1637742</v>
      </c>
      <c r="I1729" s="48">
        <v>1575041</v>
      </c>
      <c r="J1729" s="48">
        <v>0</v>
      </c>
      <c r="K1729" s="48">
        <v>0</v>
      </c>
      <c r="L1729" s="48">
        <v>0</v>
      </c>
      <c r="M1729" s="48">
        <v>663014.82999999996</v>
      </c>
      <c r="N1729" s="48">
        <v>663014.82999999996</v>
      </c>
      <c r="O1729" s="48">
        <v>974727.17</v>
      </c>
      <c r="P1729" s="102">
        <f t="shared" si="54"/>
        <v>0.40483472366221296</v>
      </c>
    </row>
    <row r="1730" spans="1:16" ht="14.4" x14ac:dyDescent="0.2">
      <c r="A1730" s="49" t="s">
        <v>725</v>
      </c>
      <c r="B1730" s="49" t="s">
        <v>726</v>
      </c>
      <c r="C1730" s="100" t="str">
        <f t="shared" si="53"/>
        <v>21376000 CONSEJO NAC.POLÍTICA PÚBLICA PERSONA JOV</v>
      </c>
      <c r="D1730" s="49" t="s">
        <v>686</v>
      </c>
      <c r="E1730" s="49" t="s">
        <v>418</v>
      </c>
      <c r="F1730" s="49" t="s">
        <v>419</v>
      </c>
      <c r="G1730" s="48">
        <v>6079119</v>
      </c>
      <c r="H1730" s="48">
        <v>6079119</v>
      </c>
      <c r="I1730" s="48">
        <v>5766774.25</v>
      </c>
      <c r="J1730" s="48">
        <v>0</v>
      </c>
      <c r="K1730" s="48">
        <v>0</v>
      </c>
      <c r="L1730" s="48">
        <v>0</v>
      </c>
      <c r="M1730" s="48">
        <v>0</v>
      </c>
      <c r="N1730" s="48">
        <v>0</v>
      </c>
      <c r="O1730" s="48">
        <v>6079119</v>
      </c>
      <c r="P1730" s="102">
        <f t="shared" si="54"/>
        <v>0</v>
      </c>
    </row>
    <row r="1731" spans="1:16" ht="14.4" x14ac:dyDescent="0.2">
      <c r="A1731" s="49" t="s">
        <v>725</v>
      </c>
      <c r="B1731" s="49" t="s">
        <v>726</v>
      </c>
      <c r="C1731" s="100" t="str">
        <f t="shared" si="53"/>
        <v>21376000 CONSEJO NAC.POLÍTICA PÚBLICA PERSONA JOV</v>
      </c>
      <c r="D1731" s="49" t="s">
        <v>686</v>
      </c>
      <c r="E1731" s="49" t="s">
        <v>420</v>
      </c>
      <c r="F1731" s="49" t="s">
        <v>421</v>
      </c>
      <c r="G1731" s="48">
        <v>8010365</v>
      </c>
      <c r="H1731" s="48">
        <v>8010365</v>
      </c>
      <c r="I1731" s="48">
        <v>6957385.4199999999</v>
      </c>
      <c r="J1731" s="48">
        <v>0</v>
      </c>
      <c r="K1731" s="48">
        <v>0</v>
      </c>
      <c r="L1731" s="48">
        <v>0</v>
      </c>
      <c r="M1731" s="48">
        <v>0</v>
      </c>
      <c r="N1731" s="48">
        <v>0</v>
      </c>
      <c r="O1731" s="48">
        <v>8010365</v>
      </c>
      <c r="P1731" s="102">
        <f t="shared" si="54"/>
        <v>0</v>
      </c>
    </row>
    <row r="1732" spans="1:16" ht="14.4" x14ac:dyDescent="0.2">
      <c r="A1732" s="49" t="s">
        <v>725</v>
      </c>
      <c r="B1732" s="49" t="s">
        <v>726</v>
      </c>
      <c r="C1732" s="100" t="str">
        <f t="shared" si="53"/>
        <v>21376000 CONSEJO NAC.POLÍTICA PÚBLICA PERSONA JOV</v>
      </c>
      <c r="D1732" s="49" t="s">
        <v>686</v>
      </c>
      <c r="E1732" s="49" t="s">
        <v>422</v>
      </c>
      <c r="F1732" s="49" t="s">
        <v>423</v>
      </c>
      <c r="G1732" s="48">
        <v>6907100</v>
      </c>
      <c r="H1732" s="48">
        <v>6907100</v>
      </c>
      <c r="I1732" s="48">
        <v>6498973</v>
      </c>
      <c r="J1732" s="48">
        <v>0</v>
      </c>
      <c r="K1732" s="48">
        <v>0</v>
      </c>
      <c r="L1732" s="48">
        <v>0</v>
      </c>
      <c r="M1732" s="48">
        <v>0</v>
      </c>
      <c r="N1732" s="48">
        <v>0</v>
      </c>
      <c r="O1732" s="48">
        <v>6907100</v>
      </c>
      <c r="P1732" s="102">
        <f t="shared" si="54"/>
        <v>0</v>
      </c>
    </row>
    <row r="1733" spans="1:16" ht="14.4" x14ac:dyDescent="0.2">
      <c r="A1733" s="49" t="s">
        <v>725</v>
      </c>
      <c r="B1733" s="49" t="s">
        <v>726</v>
      </c>
      <c r="C1733" s="100" t="str">
        <f t="shared" si="53"/>
        <v>21376000 CONSEJO NAC.POLÍTICA PÚBLICA PERSONA JOV</v>
      </c>
      <c r="D1733" s="49" t="s">
        <v>686</v>
      </c>
      <c r="E1733" s="49" t="s">
        <v>424</v>
      </c>
      <c r="F1733" s="49" t="s">
        <v>425</v>
      </c>
      <c r="G1733" s="48">
        <v>11343031</v>
      </c>
      <c r="H1733" s="48">
        <v>11343031</v>
      </c>
      <c r="I1733" s="48">
        <v>9548260.2599999998</v>
      </c>
      <c r="J1733" s="48">
        <v>0</v>
      </c>
      <c r="K1733" s="48">
        <v>0</v>
      </c>
      <c r="L1733" s="48">
        <v>0</v>
      </c>
      <c r="M1733" s="48">
        <v>0</v>
      </c>
      <c r="N1733" s="48">
        <v>0</v>
      </c>
      <c r="O1733" s="48">
        <v>11343031</v>
      </c>
      <c r="P1733" s="102">
        <f t="shared" si="54"/>
        <v>0</v>
      </c>
    </row>
    <row r="1734" spans="1:16" ht="14.4" x14ac:dyDescent="0.2">
      <c r="A1734" s="49" t="s">
        <v>725</v>
      </c>
      <c r="B1734" s="49" t="s">
        <v>726</v>
      </c>
      <c r="C1734" s="100" t="str">
        <f t="shared" ref="C1734:C1775" si="55">+CONCATENATE(A1734," ",B1734)</f>
        <v>21376000 CONSEJO NAC.POLÍTICA PÚBLICA PERSONA JOV</v>
      </c>
      <c r="D1734" s="49" t="s">
        <v>686</v>
      </c>
      <c r="E1734" s="49" t="s">
        <v>426</v>
      </c>
      <c r="F1734" s="49" t="s">
        <v>427</v>
      </c>
      <c r="G1734" s="48">
        <v>6944737</v>
      </c>
      <c r="H1734" s="48">
        <v>6944737</v>
      </c>
      <c r="I1734" s="48">
        <v>6944737</v>
      </c>
      <c r="J1734" s="48">
        <v>0</v>
      </c>
      <c r="K1734" s="48">
        <v>0</v>
      </c>
      <c r="L1734" s="48">
        <v>0</v>
      </c>
      <c r="M1734" s="48">
        <v>4514120</v>
      </c>
      <c r="N1734" s="48">
        <v>4514120</v>
      </c>
      <c r="O1734" s="48">
        <v>2430617</v>
      </c>
      <c r="P1734" s="102">
        <f t="shared" ref="P1734:P1797" si="56">+IFERROR(M1734/H1734,0)</f>
        <v>0.65000589655159002</v>
      </c>
    </row>
    <row r="1735" spans="1:16" ht="14.4" x14ac:dyDescent="0.2">
      <c r="A1735" s="49" t="s">
        <v>725</v>
      </c>
      <c r="B1735" s="49" t="s">
        <v>726</v>
      </c>
      <c r="C1735" s="100" t="str">
        <f t="shared" si="55"/>
        <v>21376000 CONSEJO NAC.POLÍTICA PÚBLICA PERSONA JOV</v>
      </c>
      <c r="D1735" s="49" t="s">
        <v>686</v>
      </c>
      <c r="E1735" s="49" t="s">
        <v>428</v>
      </c>
      <c r="F1735" s="49" t="s">
        <v>429</v>
      </c>
      <c r="G1735" s="48">
        <v>8953168</v>
      </c>
      <c r="H1735" s="48">
        <v>8953168</v>
      </c>
      <c r="I1735" s="48">
        <v>7787495.6699999999</v>
      </c>
      <c r="J1735" s="48">
        <v>0</v>
      </c>
      <c r="K1735" s="48">
        <v>0</v>
      </c>
      <c r="L1735" s="48">
        <v>0</v>
      </c>
      <c r="M1735" s="48">
        <v>5735309</v>
      </c>
      <c r="N1735" s="48">
        <v>5735309</v>
      </c>
      <c r="O1735" s="48">
        <v>3217859</v>
      </c>
      <c r="P1735" s="102">
        <f t="shared" si="56"/>
        <v>0.64058990069213495</v>
      </c>
    </row>
    <row r="1736" spans="1:16" ht="14.4" x14ac:dyDescent="0.2">
      <c r="A1736" s="49" t="s">
        <v>725</v>
      </c>
      <c r="B1736" s="49" t="s">
        <v>726</v>
      </c>
      <c r="C1736" s="100" t="str">
        <f t="shared" si="55"/>
        <v>21376000 CONSEJO NAC.POLÍTICA PÚBLICA PERSONA JOV</v>
      </c>
      <c r="D1736" s="49" t="s">
        <v>686</v>
      </c>
      <c r="E1736" s="49" t="s">
        <v>430</v>
      </c>
      <c r="F1736" s="49" t="s">
        <v>431</v>
      </c>
      <c r="G1736" s="48">
        <v>6221054</v>
      </c>
      <c r="H1736" s="48">
        <v>6221054</v>
      </c>
      <c r="I1736" s="48">
        <v>6221054</v>
      </c>
      <c r="J1736" s="48">
        <v>0</v>
      </c>
      <c r="K1736" s="48">
        <v>0</v>
      </c>
      <c r="L1736" s="48">
        <v>0</v>
      </c>
      <c r="M1736" s="48">
        <v>2715736</v>
      </c>
      <c r="N1736" s="48">
        <v>2715736</v>
      </c>
      <c r="O1736" s="48">
        <v>3505318</v>
      </c>
      <c r="P1736" s="102">
        <f t="shared" si="56"/>
        <v>0.43653953172565291</v>
      </c>
    </row>
    <row r="1737" spans="1:16" ht="14.4" x14ac:dyDescent="0.2">
      <c r="A1737" s="49" t="s">
        <v>725</v>
      </c>
      <c r="B1737" s="49" t="s">
        <v>726</v>
      </c>
      <c r="C1737" s="100" t="str">
        <f t="shared" si="55"/>
        <v>21376000 CONSEJO NAC.POLÍTICA PÚBLICA PERSONA JOV</v>
      </c>
      <c r="D1737" s="49" t="s">
        <v>686</v>
      </c>
      <c r="E1737" s="49" t="s">
        <v>432</v>
      </c>
      <c r="F1737" s="49" t="s">
        <v>433</v>
      </c>
      <c r="G1737" s="48">
        <v>4578760</v>
      </c>
      <c r="H1737" s="48">
        <v>4578760</v>
      </c>
      <c r="I1737" s="48">
        <v>4578760</v>
      </c>
      <c r="J1737" s="48">
        <v>0</v>
      </c>
      <c r="K1737" s="48">
        <v>0</v>
      </c>
      <c r="L1737" s="48">
        <v>0</v>
      </c>
      <c r="M1737" s="48">
        <v>2219911</v>
      </c>
      <c r="N1737" s="48">
        <v>2219911</v>
      </c>
      <c r="O1737" s="48">
        <v>2358849</v>
      </c>
      <c r="P1737" s="102">
        <f t="shared" si="56"/>
        <v>0.48482798836366175</v>
      </c>
    </row>
    <row r="1738" spans="1:16" ht="14.4" x14ac:dyDescent="0.2">
      <c r="A1738" s="49" t="s">
        <v>725</v>
      </c>
      <c r="B1738" s="49" t="s">
        <v>726</v>
      </c>
      <c r="C1738" s="100" t="str">
        <f t="shared" si="55"/>
        <v>21376000 CONSEJO NAC.POLÍTICA PÚBLICA PERSONA JOV</v>
      </c>
      <c r="D1738" s="49" t="s">
        <v>686</v>
      </c>
      <c r="E1738" s="49" t="s">
        <v>434</v>
      </c>
      <c r="F1738" s="49" t="s">
        <v>435</v>
      </c>
      <c r="G1738" s="48">
        <v>7556192</v>
      </c>
      <c r="H1738" s="48">
        <v>7556192</v>
      </c>
      <c r="I1738" s="48">
        <v>7556192</v>
      </c>
      <c r="J1738" s="48">
        <v>0</v>
      </c>
      <c r="K1738" s="48">
        <v>0</v>
      </c>
      <c r="L1738" s="48">
        <v>0</v>
      </c>
      <c r="M1738" s="48">
        <v>4742337</v>
      </c>
      <c r="N1738" s="48">
        <v>4742337</v>
      </c>
      <c r="O1738" s="48">
        <v>2813855</v>
      </c>
      <c r="P1738" s="102">
        <f t="shared" si="56"/>
        <v>0.62760938313902026</v>
      </c>
    </row>
    <row r="1739" spans="1:16" ht="14.4" x14ac:dyDescent="0.2">
      <c r="A1739" s="49" t="s">
        <v>725</v>
      </c>
      <c r="B1739" s="49" t="s">
        <v>726</v>
      </c>
      <c r="C1739" s="100" t="str">
        <f t="shared" si="55"/>
        <v>21376000 CONSEJO NAC.POLÍTICA PÚBLICA PERSONA JOV</v>
      </c>
      <c r="D1739" s="49" t="s">
        <v>686</v>
      </c>
      <c r="E1739" s="49" t="s">
        <v>436</v>
      </c>
      <c r="F1739" s="49" t="s">
        <v>437</v>
      </c>
      <c r="G1739" s="48">
        <v>7001862</v>
      </c>
      <c r="H1739" s="48">
        <v>7001862</v>
      </c>
      <c r="I1739" s="48">
        <v>6395353.1699999999</v>
      </c>
      <c r="J1739" s="48">
        <v>0</v>
      </c>
      <c r="K1739" s="48">
        <v>0</v>
      </c>
      <c r="L1739" s="48">
        <v>0</v>
      </c>
      <c r="M1739" s="48">
        <v>0</v>
      </c>
      <c r="N1739" s="48">
        <v>0</v>
      </c>
      <c r="O1739" s="48">
        <v>7001862</v>
      </c>
      <c r="P1739" s="102">
        <f t="shared" si="56"/>
        <v>0</v>
      </c>
    </row>
    <row r="1740" spans="1:16" ht="14.4" x14ac:dyDescent="0.2">
      <c r="A1740" s="49" t="s">
        <v>725</v>
      </c>
      <c r="B1740" s="49" t="s">
        <v>726</v>
      </c>
      <c r="C1740" s="100" t="str">
        <f t="shared" si="55"/>
        <v>21376000 CONSEJO NAC.POLÍTICA PÚBLICA PERSONA JOV</v>
      </c>
      <c r="D1740" s="49" t="s">
        <v>686</v>
      </c>
      <c r="E1740" s="49" t="s">
        <v>438</v>
      </c>
      <c r="F1740" s="49" t="s">
        <v>439</v>
      </c>
      <c r="G1740" s="48">
        <v>6345480</v>
      </c>
      <c r="H1740" s="48">
        <v>6345480</v>
      </c>
      <c r="I1740" s="48">
        <v>5484114.3399999999</v>
      </c>
      <c r="J1740" s="48">
        <v>0</v>
      </c>
      <c r="K1740" s="48">
        <v>0</v>
      </c>
      <c r="L1740" s="48">
        <v>0</v>
      </c>
      <c r="M1740" s="48">
        <v>0</v>
      </c>
      <c r="N1740" s="48">
        <v>0</v>
      </c>
      <c r="O1740" s="48">
        <v>6345480</v>
      </c>
      <c r="P1740" s="102">
        <f t="shared" si="56"/>
        <v>0</v>
      </c>
    </row>
    <row r="1741" spans="1:16" ht="14.4" x14ac:dyDescent="0.2">
      <c r="A1741" s="49" t="s">
        <v>725</v>
      </c>
      <c r="B1741" s="49" t="s">
        <v>726</v>
      </c>
      <c r="C1741" s="100" t="str">
        <f t="shared" si="55"/>
        <v>21376000 CONSEJO NAC.POLÍTICA PÚBLICA PERSONA JOV</v>
      </c>
      <c r="D1741" s="49" t="s">
        <v>686</v>
      </c>
      <c r="E1741" s="49" t="s">
        <v>440</v>
      </c>
      <c r="F1741" s="49" t="s">
        <v>441</v>
      </c>
      <c r="G1741" s="48">
        <v>5672706</v>
      </c>
      <c r="H1741" s="48">
        <v>5672706</v>
      </c>
      <c r="I1741" s="48">
        <v>5672706</v>
      </c>
      <c r="J1741" s="48">
        <v>0</v>
      </c>
      <c r="K1741" s="48">
        <v>0</v>
      </c>
      <c r="L1741" s="48">
        <v>0</v>
      </c>
      <c r="M1741" s="48">
        <v>1775239</v>
      </c>
      <c r="N1741" s="48">
        <v>1775239</v>
      </c>
      <c r="O1741" s="48">
        <v>3897467</v>
      </c>
      <c r="P1741" s="102">
        <f t="shared" si="56"/>
        <v>0.31294394597569486</v>
      </c>
    </row>
    <row r="1742" spans="1:16" ht="14.4" x14ac:dyDescent="0.2">
      <c r="A1742" s="49" t="s">
        <v>725</v>
      </c>
      <c r="B1742" s="49" t="s">
        <v>726</v>
      </c>
      <c r="C1742" s="100" t="str">
        <f t="shared" si="55"/>
        <v>21376000 CONSEJO NAC.POLÍTICA PÚBLICA PERSONA JOV</v>
      </c>
      <c r="D1742" s="49" t="s">
        <v>686</v>
      </c>
      <c r="E1742" s="49" t="s">
        <v>442</v>
      </c>
      <c r="F1742" s="49" t="s">
        <v>443</v>
      </c>
      <c r="G1742" s="48">
        <v>5792040</v>
      </c>
      <c r="H1742" s="48">
        <v>5792040</v>
      </c>
      <c r="I1742" s="48">
        <v>5792040</v>
      </c>
      <c r="J1742" s="48">
        <v>0</v>
      </c>
      <c r="K1742" s="48">
        <v>0</v>
      </c>
      <c r="L1742" s="48">
        <v>0</v>
      </c>
      <c r="M1742" s="48">
        <v>2952506</v>
      </c>
      <c r="N1742" s="48">
        <v>2952506</v>
      </c>
      <c r="O1742" s="48">
        <v>2839534</v>
      </c>
      <c r="P1742" s="102">
        <f t="shared" si="56"/>
        <v>0.5097523497765899</v>
      </c>
    </row>
    <row r="1743" spans="1:16" ht="14.4" x14ac:dyDescent="0.2">
      <c r="A1743" s="49" t="s">
        <v>725</v>
      </c>
      <c r="B1743" s="49" t="s">
        <v>726</v>
      </c>
      <c r="C1743" s="100" t="str">
        <f t="shared" si="55"/>
        <v>21376000 CONSEJO NAC.POLÍTICA PÚBLICA PERSONA JOV</v>
      </c>
      <c r="D1743" s="49" t="s">
        <v>686</v>
      </c>
      <c r="E1743" s="49" t="s">
        <v>444</v>
      </c>
      <c r="F1743" s="49" t="s">
        <v>445</v>
      </c>
      <c r="G1743" s="48">
        <v>8327875</v>
      </c>
      <c r="H1743" s="48">
        <v>8327875</v>
      </c>
      <c r="I1743" s="48">
        <v>8327875</v>
      </c>
      <c r="J1743" s="48">
        <v>0</v>
      </c>
      <c r="K1743" s="48">
        <v>0</v>
      </c>
      <c r="L1743" s="48">
        <v>0</v>
      </c>
      <c r="M1743" s="48">
        <v>4702929</v>
      </c>
      <c r="N1743" s="48">
        <v>4702929</v>
      </c>
      <c r="O1743" s="48">
        <v>3624946</v>
      </c>
      <c r="P1743" s="102">
        <f t="shared" si="56"/>
        <v>0.5647213724989868</v>
      </c>
    </row>
    <row r="1744" spans="1:16" ht="14.4" x14ac:dyDescent="0.2">
      <c r="A1744" s="49" t="s">
        <v>725</v>
      </c>
      <c r="B1744" s="49" t="s">
        <v>726</v>
      </c>
      <c r="C1744" s="100" t="str">
        <f t="shared" si="55"/>
        <v>21376000 CONSEJO NAC.POLÍTICA PÚBLICA PERSONA JOV</v>
      </c>
      <c r="D1744" s="49" t="s">
        <v>686</v>
      </c>
      <c r="E1744" s="49" t="s">
        <v>446</v>
      </c>
      <c r="F1744" s="49" t="s">
        <v>447</v>
      </c>
      <c r="G1744" s="48">
        <v>5796634</v>
      </c>
      <c r="H1744" s="48">
        <v>5796634</v>
      </c>
      <c r="I1744" s="48">
        <v>5796634</v>
      </c>
      <c r="J1744" s="48">
        <v>0</v>
      </c>
      <c r="K1744" s="48">
        <v>0</v>
      </c>
      <c r="L1744" s="48">
        <v>0</v>
      </c>
      <c r="M1744" s="48">
        <v>2219000</v>
      </c>
      <c r="N1744" s="48">
        <v>2219000</v>
      </c>
      <c r="O1744" s="48">
        <v>3577634</v>
      </c>
      <c r="P1744" s="102">
        <f t="shared" si="56"/>
        <v>0.38280836775273375</v>
      </c>
    </row>
    <row r="1745" spans="1:16" ht="14.4" x14ac:dyDescent="0.2">
      <c r="A1745" s="49" t="s">
        <v>725</v>
      </c>
      <c r="B1745" s="49" t="s">
        <v>726</v>
      </c>
      <c r="C1745" s="100" t="str">
        <f t="shared" si="55"/>
        <v>21376000 CONSEJO NAC.POLÍTICA PÚBLICA PERSONA JOV</v>
      </c>
      <c r="D1745" s="49" t="s">
        <v>686</v>
      </c>
      <c r="E1745" s="49" t="s">
        <v>448</v>
      </c>
      <c r="F1745" s="49" t="s">
        <v>449</v>
      </c>
      <c r="G1745" s="48">
        <v>4670804</v>
      </c>
      <c r="H1745" s="48">
        <v>4670804</v>
      </c>
      <c r="I1745" s="48">
        <v>4433062.34</v>
      </c>
      <c r="J1745" s="48">
        <v>0</v>
      </c>
      <c r="K1745" s="48">
        <v>0</v>
      </c>
      <c r="L1745" s="48">
        <v>0</v>
      </c>
      <c r="M1745" s="48">
        <v>1880926</v>
      </c>
      <c r="N1745" s="48">
        <v>1880926</v>
      </c>
      <c r="O1745" s="48">
        <v>2789878</v>
      </c>
      <c r="P1745" s="102">
        <f t="shared" si="56"/>
        <v>0.40269855039946012</v>
      </c>
    </row>
    <row r="1746" spans="1:16" ht="14.4" x14ac:dyDescent="0.2">
      <c r="A1746" s="49" t="s">
        <v>725</v>
      </c>
      <c r="B1746" s="49" t="s">
        <v>726</v>
      </c>
      <c r="C1746" s="100" t="str">
        <f t="shared" si="55"/>
        <v>21376000 CONSEJO NAC.POLÍTICA PÚBLICA PERSONA JOV</v>
      </c>
      <c r="D1746" s="49" t="s">
        <v>686</v>
      </c>
      <c r="E1746" s="49" t="s">
        <v>450</v>
      </c>
      <c r="F1746" s="49" t="s">
        <v>451</v>
      </c>
      <c r="G1746" s="48">
        <v>7460767</v>
      </c>
      <c r="H1746" s="48">
        <v>7460767</v>
      </c>
      <c r="I1746" s="48">
        <v>7460767</v>
      </c>
      <c r="J1746" s="48">
        <v>0</v>
      </c>
      <c r="K1746" s="48">
        <v>0</v>
      </c>
      <c r="L1746" s="48">
        <v>0</v>
      </c>
      <c r="M1746" s="48">
        <v>3130000</v>
      </c>
      <c r="N1746" s="48">
        <v>3130000</v>
      </c>
      <c r="O1746" s="48">
        <v>4330767</v>
      </c>
      <c r="P1746" s="102">
        <f t="shared" si="56"/>
        <v>0.41952791180853122</v>
      </c>
    </row>
    <row r="1747" spans="1:16" ht="14.4" x14ac:dyDescent="0.2">
      <c r="A1747" s="49" t="s">
        <v>725</v>
      </c>
      <c r="B1747" s="49" t="s">
        <v>726</v>
      </c>
      <c r="C1747" s="100" t="str">
        <f t="shared" si="55"/>
        <v>21376000 CONSEJO NAC.POLÍTICA PÚBLICA PERSONA JOV</v>
      </c>
      <c r="D1747" s="49" t="s">
        <v>686</v>
      </c>
      <c r="E1747" s="49" t="s">
        <v>452</v>
      </c>
      <c r="F1747" s="49" t="s">
        <v>453</v>
      </c>
      <c r="G1747" s="48">
        <v>11030723</v>
      </c>
      <c r="H1747" s="48">
        <v>11030723</v>
      </c>
      <c r="I1747" s="48">
        <v>11030723</v>
      </c>
      <c r="J1747" s="48">
        <v>0</v>
      </c>
      <c r="K1747" s="48">
        <v>0</v>
      </c>
      <c r="L1747" s="48">
        <v>0</v>
      </c>
      <c r="M1747" s="48">
        <v>7827266</v>
      </c>
      <c r="N1747" s="48">
        <v>7827266</v>
      </c>
      <c r="O1747" s="48">
        <v>3203457</v>
      </c>
      <c r="P1747" s="102">
        <f t="shared" si="56"/>
        <v>0.70958775775622318</v>
      </c>
    </row>
    <row r="1748" spans="1:16" ht="14.4" x14ac:dyDescent="0.2">
      <c r="A1748" s="49" t="s">
        <v>725</v>
      </c>
      <c r="B1748" s="49" t="s">
        <v>726</v>
      </c>
      <c r="C1748" s="100" t="str">
        <f t="shared" si="55"/>
        <v>21376000 CONSEJO NAC.POLÍTICA PÚBLICA PERSONA JOV</v>
      </c>
      <c r="D1748" s="49" t="s">
        <v>686</v>
      </c>
      <c r="E1748" s="49" t="s">
        <v>454</v>
      </c>
      <c r="F1748" s="49" t="s">
        <v>455</v>
      </c>
      <c r="G1748" s="48">
        <v>6111680</v>
      </c>
      <c r="H1748" s="48">
        <v>6111680</v>
      </c>
      <c r="I1748" s="48">
        <v>6111680</v>
      </c>
      <c r="J1748" s="48">
        <v>0</v>
      </c>
      <c r="K1748" s="48">
        <v>0</v>
      </c>
      <c r="L1748" s="48">
        <v>0</v>
      </c>
      <c r="M1748" s="48">
        <v>3208761</v>
      </c>
      <c r="N1748" s="48">
        <v>3208761</v>
      </c>
      <c r="O1748" s="48">
        <v>2902919</v>
      </c>
      <c r="P1748" s="102">
        <f t="shared" si="56"/>
        <v>0.52502110712602756</v>
      </c>
    </row>
    <row r="1749" spans="1:16" ht="14.4" x14ac:dyDescent="0.2">
      <c r="A1749" s="49" t="s">
        <v>725</v>
      </c>
      <c r="B1749" s="49" t="s">
        <v>726</v>
      </c>
      <c r="C1749" s="100" t="str">
        <f t="shared" si="55"/>
        <v>21376000 CONSEJO NAC.POLÍTICA PÚBLICA PERSONA JOV</v>
      </c>
      <c r="D1749" s="49" t="s">
        <v>686</v>
      </c>
      <c r="E1749" s="49" t="s">
        <v>456</v>
      </c>
      <c r="F1749" s="49" t="s">
        <v>457</v>
      </c>
      <c r="G1749" s="48">
        <v>4618251</v>
      </c>
      <c r="H1749" s="48">
        <v>4618251</v>
      </c>
      <c r="I1749" s="48">
        <v>4618251</v>
      </c>
      <c r="J1749" s="48">
        <v>0</v>
      </c>
      <c r="K1749" s="48">
        <v>0</v>
      </c>
      <c r="L1749" s="48">
        <v>0</v>
      </c>
      <c r="M1749" s="48">
        <v>2200035</v>
      </c>
      <c r="N1749" s="48">
        <v>2200035</v>
      </c>
      <c r="O1749" s="48">
        <v>2418216</v>
      </c>
      <c r="P1749" s="102">
        <f t="shared" si="56"/>
        <v>0.47637839519766251</v>
      </c>
    </row>
    <row r="1750" spans="1:16" ht="14.4" x14ac:dyDescent="0.2">
      <c r="A1750" s="49" t="s">
        <v>725</v>
      </c>
      <c r="B1750" s="49" t="s">
        <v>726</v>
      </c>
      <c r="C1750" s="100" t="str">
        <f t="shared" si="55"/>
        <v>21376000 CONSEJO NAC.POLÍTICA PÚBLICA PERSONA JOV</v>
      </c>
      <c r="D1750" s="49" t="s">
        <v>686</v>
      </c>
      <c r="E1750" s="49" t="s">
        <v>458</v>
      </c>
      <c r="F1750" s="49" t="s">
        <v>459</v>
      </c>
      <c r="G1750" s="48">
        <v>4315183</v>
      </c>
      <c r="H1750" s="48">
        <v>4315183</v>
      </c>
      <c r="I1750" s="48">
        <v>4315183</v>
      </c>
      <c r="J1750" s="48">
        <v>0</v>
      </c>
      <c r="K1750" s="48">
        <v>0</v>
      </c>
      <c r="L1750" s="48">
        <v>0</v>
      </c>
      <c r="M1750" s="48">
        <v>1631812</v>
      </c>
      <c r="N1750" s="48">
        <v>1631812</v>
      </c>
      <c r="O1750" s="48">
        <v>2683371</v>
      </c>
      <c r="P1750" s="102">
        <f t="shared" si="56"/>
        <v>0.37815592061796682</v>
      </c>
    </row>
    <row r="1751" spans="1:16" ht="14.4" x14ac:dyDescent="0.2">
      <c r="A1751" s="49" t="s">
        <v>725</v>
      </c>
      <c r="B1751" s="49" t="s">
        <v>726</v>
      </c>
      <c r="C1751" s="100" t="str">
        <f t="shared" si="55"/>
        <v>21376000 CONSEJO NAC.POLÍTICA PÚBLICA PERSONA JOV</v>
      </c>
      <c r="D1751" s="49" t="s">
        <v>686</v>
      </c>
      <c r="E1751" s="49" t="s">
        <v>460</v>
      </c>
      <c r="F1751" s="49" t="s">
        <v>461</v>
      </c>
      <c r="G1751" s="48">
        <v>5067252</v>
      </c>
      <c r="H1751" s="48">
        <v>5067252</v>
      </c>
      <c r="I1751" s="48">
        <v>5067252</v>
      </c>
      <c r="J1751" s="48">
        <v>0</v>
      </c>
      <c r="K1751" s="48">
        <v>0</v>
      </c>
      <c r="L1751" s="48">
        <v>0</v>
      </c>
      <c r="M1751" s="48">
        <v>1348423</v>
      </c>
      <c r="N1751" s="48">
        <v>1348423</v>
      </c>
      <c r="O1751" s="48">
        <v>3718829</v>
      </c>
      <c r="P1751" s="102">
        <f t="shared" si="56"/>
        <v>0.266105376247323</v>
      </c>
    </row>
    <row r="1752" spans="1:16" ht="14.4" x14ac:dyDescent="0.2">
      <c r="A1752" s="49" t="s">
        <v>725</v>
      </c>
      <c r="B1752" s="49" t="s">
        <v>726</v>
      </c>
      <c r="C1752" s="100" t="str">
        <f t="shared" si="55"/>
        <v>21376000 CONSEJO NAC.POLÍTICA PÚBLICA PERSONA JOV</v>
      </c>
      <c r="D1752" s="49" t="s">
        <v>686</v>
      </c>
      <c r="E1752" s="49" t="s">
        <v>462</v>
      </c>
      <c r="F1752" s="49" t="s">
        <v>463</v>
      </c>
      <c r="G1752" s="48">
        <v>10545782</v>
      </c>
      <c r="H1752" s="48">
        <v>10545782</v>
      </c>
      <c r="I1752" s="48">
        <v>9054780.5</v>
      </c>
      <c r="J1752" s="48">
        <v>0</v>
      </c>
      <c r="K1752" s="48">
        <v>0</v>
      </c>
      <c r="L1752" s="48">
        <v>0</v>
      </c>
      <c r="M1752" s="48">
        <v>0</v>
      </c>
      <c r="N1752" s="48">
        <v>0</v>
      </c>
      <c r="O1752" s="48">
        <v>10545782</v>
      </c>
      <c r="P1752" s="102">
        <f t="shared" si="56"/>
        <v>0</v>
      </c>
    </row>
    <row r="1753" spans="1:16" ht="14.4" x14ac:dyDescent="0.2">
      <c r="A1753" s="49" t="s">
        <v>725</v>
      </c>
      <c r="B1753" s="49" t="s">
        <v>726</v>
      </c>
      <c r="C1753" s="100" t="str">
        <f t="shared" si="55"/>
        <v>21376000 CONSEJO NAC.POLÍTICA PÚBLICA PERSONA JOV</v>
      </c>
      <c r="D1753" s="49" t="s">
        <v>686</v>
      </c>
      <c r="E1753" s="49" t="s">
        <v>464</v>
      </c>
      <c r="F1753" s="49" t="s">
        <v>465</v>
      </c>
      <c r="G1753" s="48">
        <v>5427902</v>
      </c>
      <c r="H1753" s="48">
        <v>5427902</v>
      </c>
      <c r="I1753" s="48">
        <v>5427902</v>
      </c>
      <c r="J1753" s="48">
        <v>0</v>
      </c>
      <c r="K1753" s="48">
        <v>0</v>
      </c>
      <c r="L1753" s="48">
        <v>0</v>
      </c>
      <c r="M1753" s="48">
        <v>2740311</v>
      </c>
      <c r="N1753" s="48">
        <v>2740311</v>
      </c>
      <c r="O1753" s="48">
        <v>2687591</v>
      </c>
      <c r="P1753" s="102">
        <f t="shared" si="56"/>
        <v>0.50485638834304669</v>
      </c>
    </row>
    <row r="1754" spans="1:16" ht="14.4" x14ac:dyDescent="0.2">
      <c r="A1754" s="49" t="s">
        <v>725</v>
      </c>
      <c r="B1754" s="49" t="s">
        <v>726</v>
      </c>
      <c r="C1754" s="100" t="str">
        <f t="shared" si="55"/>
        <v>21376000 CONSEJO NAC.POLÍTICA PÚBLICA PERSONA JOV</v>
      </c>
      <c r="D1754" s="49" t="s">
        <v>686</v>
      </c>
      <c r="E1754" s="49" t="s">
        <v>466</v>
      </c>
      <c r="F1754" s="49" t="s">
        <v>467</v>
      </c>
      <c r="G1754" s="48">
        <v>7124199</v>
      </c>
      <c r="H1754" s="48">
        <v>7124199</v>
      </c>
      <c r="I1754" s="48">
        <v>6192663.9199999999</v>
      </c>
      <c r="J1754" s="48">
        <v>0</v>
      </c>
      <c r="K1754" s="48">
        <v>0</v>
      </c>
      <c r="L1754" s="48">
        <v>0</v>
      </c>
      <c r="M1754" s="48">
        <v>0</v>
      </c>
      <c r="N1754" s="48">
        <v>0</v>
      </c>
      <c r="O1754" s="48">
        <v>7124199</v>
      </c>
      <c r="P1754" s="102">
        <f t="shared" si="56"/>
        <v>0</v>
      </c>
    </row>
    <row r="1755" spans="1:16" ht="14.4" x14ac:dyDescent="0.2">
      <c r="A1755" s="49" t="s">
        <v>725</v>
      </c>
      <c r="B1755" s="49" t="s">
        <v>726</v>
      </c>
      <c r="C1755" s="100" t="str">
        <f t="shared" si="55"/>
        <v>21376000 CONSEJO NAC.POLÍTICA PÚBLICA PERSONA JOV</v>
      </c>
      <c r="D1755" s="49" t="s">
        <v>686</v>
      </c>
      <c r="E1755" s="49" t="s">
        <v>468</v>
      </c>
      <c r="F1755" s="49" t="s">
        <v>469</v>
      </c>
      <c r="G1755" s="48">
        <v>7775616</v>
      </c>
      <c r="H1755" s="48">
        <v>7775616</v>
      </c>
      <c r="I1755" s="48">
        <v>6532167.3399999999</v>
      </c>
      <c r="J1755" s="48">
        <v>0</v>
      </c>
      <c r="K1755" s="48">
        <v>0</v>
      </c>
      <c r="L1755" s="48">
        <v>0</v>
      </c>
      <c r="M1755" s="48">
        <v>0</v>
      </c>
      <c r="N1755" s="48">
        <v>0</v>
      </c>
      <c r="O1755" s="48">
        <v>7775616</v>
      </c>
      <c r="P1755" s="102">
        <f t="shared" si="56"/>
        <v>0</v>
      </c>
    </row>
    <row r="1756" spans="1:16" ht="14.4" x14ac:dyDescent="0.2">
      <c r="A1756" s="49" t="s">
        <v>725</v>
      </c>
      <c r="B1756" s="49" t="s">
        <v>726</v>
      </c>
      <c r="C1756" s="100" t="str">
        <f t="shared" si="55"/>
        <v>21376000 CONSEJO NAC.POLÍTICA PÚBLICA PERSONA JOV</v>
      </c>
      <c r="D1756" s="49" t="s">
        <v>686</v>
      </c>
      <c r="E1756" s="49" t="s">
        <v>470</v>
      </c>
      <c r="F1756" s="49" t="s">
        <v>471</v>
      </c>
      <c r="G1756" s="48">
        <v>5552658</v>
      </c>
      <c r="H1756" s="48">
        <v>5552658</v>
      </c>
      <c r="I1756" s="48">
        <v>5145958.5</v>
      </c>
      <c r="J1756" s="48">
        <v>0</v>
      </c>
      <c r="K1756" s="48">
        <v>0</v>
      </c>
      <c r="L1756" s="48">
        <v>0</v>
      </c>
      <c r="M1756" s="48">
        <v>0</v>
      </c>
      <c r="N1756" s="48">
        <v>0</v>
      </c>
      <c r="O1756" s="48">
        <v>5552658</v>
      </c>
      <c r="P1756" s="102">
        <f t="shared" si="56"/>
        <v>0</v>
      </c>
    </row>
    <row r="1757" spans="1:16" ht="14.4" x14ac:dyDescent="0.2">
      <c r="A1757" s="49" t="s">
        <v>725</v>
      </c>
      <c r="B1757" s="49" t="s">
        <v>726</v>
      </c>
      <c r="C1757" s="100" t="str">
        <f t="shared" si="55"/>
        <v>21376000 CONSEJO NAC.POLÍTICA PÚBLICA PERSONA JOV</v>
      </c>
      <c r="D1757" s="49" t="s">
        <v>686</v>
      </c>
      <c r="E1757" s="49" t="s">
        <v>472</v>
      </c>
      <c r="F1757" s="49" t="s">
        <v>473</v>
      </c>
      <c r="G1757" s="48">
        <v>5550958</v>
      </c>
      <c r="H1757" s="48">
        <v>5550958</v>
      </c>
      <c r="I1757" s="48">
        <v>5550958</v>
      </c>
      <c r="J1757" s="48">
        <v>0</v>
      </c>
      <c r="K1757" s="48">
        <v>0</v>
      </c>
      <c r="L1757" s="48">
        <v>0</v>
      </c>
      <c r="M1757" s="48">
        <v>2961376</v>
      </c>
      <c r="N1757" s="48">
        <v>2961376</v>
      </c>
      <c r="O1757" s="48">
        <v>2589582</v>
      </c>
      <c r="P1757" s="102">
        <f t="shared" si="56"/>
        <v>0.53348917430108456</v>
      </c>
    </row>
    <row r="1758" spans="1:16" ht="14.4" x14ac:dyDescent="0.2">
      <c r="A1758" s="49" t="s">
        <v>725</v>
      </c>
      <c r="B1758" s="49" t="s">
        <v>726</v>
      </c>
      <c r="C1758" s="100" t="str">
        <f t="shared" si="55"/>
        <v>21376000 CONSEJO NAC.POLÍTICA PÚBLICA PERSONA JOV</v>
      </c>
      <c r="D1758" s="49" t="s">
        <v>686</v>
      </c>
      <c r="E1758" s="49" t="s">
        <v>474</v>
      </c>
      <c r="F1758" s="49" t="s">
        <v>475</v>
      </c>
      <c r="G1758" s="48">
        <v>4765028</v>
      </c>
      <c r="H1758" s="48">
        <v>4765028</v>
      </c>
      <c r="I1758" s="48">
        <v>4374988.34</v>
      </c>
      <c r="J1758" s="48">
        <v>0</v>
      </c>
      <c r="K1758" s="48">
        <v>0</v>
      </c>
      <c r="L1758" s="48">
        <v>0</v>
      </c>
      <c r="M1758" s="48">
        <v>0</v>
      </c>
      <c r="N1758" s="48">
        <v>0</v>
      </c>
      <c r="O1758" s="48">
        <v>4765028</v>
      </c>
      <c r="P1758" s="102">
        <f t="shared" si="56"/>
        <v>0</v>
      </c>
    </row>
    <row r="1759" spans="1:16" ht="14.4" x14ac:dyDescent="0.2">
      <c r="A1759" s="49" t="s">
        <v>725</v>
      </c>
      <c r="B1759" s="49" t="s">
        <v>726</v>
      </c>
      <c r="C1759" s="100" t="str">
        <f t="shared" si="55"/>
        <v>21376000 CONSEJO NAC.POLÍTICA PÚBLICA PERSONA JOV</v>
      </c>
      <c r="D1759" s="49" t="s">
        <v>686</v>
      </c>
      <c r="E1759" s="49" t="s">
        <v>476</v>
      </c>
      <c r="F1759" s="49" t="s">
        <v>477</v>
      </c>
      <c r="G1759" s="48">
        <v>5417232</v>
      </c>
      <c r="H1759" s="48">
        <v>5417232</v>
      </c>
      <c r="I1759" s="48">
        <v>5417232</v>
      </c>
      <c r="J1759" s="48">
        <v>0</v>
      </c>
      <c r="K1759" s="48">
        <v>0</v>
      </c>
      <c r="L1759" s="48">
        <v>0</v>
      </c>
      <c r="M1759" s="48">
        <v>2146576</v>
      </c>
      <c r="N1759" s="48">
        <v>2146576</v>
      </c>
      <c r="O1759" s="48">
        <v>3270656</v>
      </c>
      <c r="P1759" s="102">
        <f t="shared" si="56"/>
        <v>0.39624959758046174</v>
      </c>
    </row>
    <row r="1760" spans="1:16" ht="14.4" x14ac:dyDescent="0.2">
      <c r="A1760" s="49" t="s">
        <v>725</v>
      </c>
      <c r="B1760" s="49" t="s">
        <v>726</v>
      </c>
      <c r="C1760" s="100" t="str">
        <f t="shared" si="55"/>
        <v>21376000 CONSEJO NAC.POLÍTICA PÚBLICA PERSONA JOV</v>
      </c>
      <c r="D1760" s="49" t="s">
        <v>686</v>
      </c>
      <c r="E1760" s="49" t="s">
        <v>478</v>
      </c>
      <c r="F1760" s="49" t="s">
        <v>479</v>
      </c>
      <c r="G1760" s="48">
        <v>9603463</v>
      </c>
      <c r="H1760" s="48">
        <v>9603463</v>
      </c>
      <c r="I1760" s="48">
        <v>8356431.25</v>
      </c>
      <c r="J1760" s="48">
        <v>0</v>
      </c>
      <c r="K1760" s="48">
        <v>0</v>
      </c>
      <c r="L1760" s="48">
        <v>0</v>
      </c>
      <c r="M1760" s="48">
        <v>0</v>
      </c>
      <c r="N1760" s="48">
        <v>0</v>
      </c>
      <c r="O1760" s="48">
        <v>9603463</v>
      </c>
      <c r="P1760" s="102">
        <f t="shared" si="56"/>
        <v>0</v>
      </c>
    </row>
    <row r="1761" spans="1:16" ht="14.4" x14ac:dyDescent="0.2">
      <c r="A1761" s="49" t="s">
        <v>725</v>
      </c>
      <c r="B1761" s="49" t="s">
        <v>726</v>
      </c>
      <c r="C1761" s="100" t="str">
        <f t="shared" si="55"/>
        <v>21376000 CONSEJO NAC.POLÍTICA PÚBLICA PERSONA JOV</v>
      </c>
      <c r="D1761" s="49" t="s">
        <v>686</v>
      </c>
      <c r="E1761" s="49" t="s">
        <v>480</v>
      </c>
      <c r="F1761" s="49" t="s">
        <v>481</v>
      </c>
      <c r="G1761" s="48">
        <v>4421191</v>
      </c>
      <c r="H1761" s="48">
        <v>4421191</v>
      </c>
      <c r="I1761" s="48">
        <v>4421191</v>
      </c>
      <c r="J1761" s="48">
        <v>0</v>
      </c>
      <c r="K1761" s="48">
        <v>0</v>
      </c>
      <c r="L1761" s="48">
        <v>0</v>
      </c>
      <c r="M1761" s="48">
        <v>2421191</v>
      </c>
      <c r="N1761" s="48">
        <v>2421191</v>
      </c>
      <c r="O1761" s="48">
        <v>2000000</v>
      </c>
      <c r="P1761" s="102">
        <f t="shared" si="56"/>
        <v>0.54763320562264783</v>
      </c>
    </row>
    <row r="1762" spans="1:16" ht="14.4" x14ac:dyDescent="0.2">
      <c r="A1762" s="49" t="s">
        <v>725</v>
      </c>
      <c r="B1762" s="49" t="s">
        <v>726</v>
      </c>
      <c r="C1762" s="100" t="str">
        <f t="shared" si="55"/>
        <v>21376000 CONSEJO NAC.POLÍTICA PÚBLICA PERSONA JOV</v>
      </c>
      <c r="D1762" s="49" t="s">
        <v>686</v>
      </c>
      <c r="E1762" s="49" t="s">
        <v>482</v>
      </c>
      <c r="F1762" s="49" t="s">
        <v>483</v>
      </c>
      <c r="G1762" s="48">
        <v>6188064</v>
      </c>
      <c r="H1762" s="48">
        <v>6188064</v>
      </c>
      <c r="I1762" s="48">
        <v>5594868.6699999999</v>
      </c>
      <c r="J1762" s="48">
        <v>0</v>
      </c>
      <c r="K1762" s="48">
        <v>0</v>
      </c>
      <c r="L1762" s="48">
        <v>0</v>
      </c>
      <c r="M1762" s="48">
        <v>0</v>
      </c>
      <c r="N1762" s="48">
        <v>0</v>
      </c>
      <c r="O1762" s="48">
        <v>6188064</v>
      </c>
      <c r="P1762" s="102">
        <f t="shared" si="56"/>
        <v>0</v>
      </c>
    </row>
    <row r="1763" spans="1:16" ht="14.4" x14ac:dyDescent="0.2">
      <c r="A1763" s="49" t="s">
        <v>725</v>
      </c>
      <c r="B1763" s="49" t="s">
        <v>726</v>
      </c>
      <c r="C1763" s="100" t="str">
        <f t="shared" si="55"/>
        <v>21376000 CONSEJO NAC.POLÍTICA PÚBLICA PERSONA JOV</v>
      </c>
      <c r="D1763" s="49" t="s">
        <v>686</v>
      </c>
      <c r="E1763" s="49" t="s">
        <v>484</v>
      </c>
      <c r="F1763" s="49" t="s">
        <v>485</v>
      </c>
      <c r="G1763" s="48">
        <v>7770931</v>
      </c>
      <c r="H1763" s="48">
        <v>7770931</v>
      </c>
      <c r="I1763" s="48">
        <v>7770931</v>
      </c>
      <c r="J1763" s="48">
        <v>0</v>
      </c>
      <c r="K1763" s="48">
        <v>0</v>
      </c>
      <c r="L1763" s="48">
        <v>0</v>
      </c>
      <c r="M1763" s="48">
        <v>5241976</v>
      </c>
      <c r="N1763" s="48">
        <v>5241976</v>
      </c>
      <c r="O1763" s="48">
        <v>2528955</v>
      </c>
      <c r="P1763" s="102">
        <f t="shared" si="56"/>
        <v>0.67456215992652613</v>
      </c>
    </row>
    <row r="1764" spans="1:16" ht="14.4" x14ac:dyDescent="0.2">
      <c r="A1764" s="49" t="s">
        <v>725</v>
      </c>
      <c r="B1764" s="49" t="s">
        <v>726</v>
      </c>
      <c r="C1764" s="100" t="str">
        <f t="shared" si="55"/>
        <v>21376000 CONSEJO NAC.POLÍTICA PÚBLICA PERSONA JOV</v>
      </c>
      <c r="D1764" s="49" t="s">
        <v>686</v>
      </c>
      <c r="E1764" s="49" t="s">
        <v>486</v>
      </c>
      <c r="F1764" s="49" t="s">
        <v>487</v>
      </c>
      <c r="G1764" s="48">
        <v>4864265</v>
      </c>
      <c r="H1764" s="48">
        <v>4864265</v>
      </c>
      <c r="I1764" s="48">
        <v>4864265</v>
      </c>
      <c r="J1764" s="48">
        <v>0</v>
      </c>
      <c r="K1764" s="48">
        <v>0</v>
      </c>
      <c r="L1764" s="48">
        <v>0</v>
      </c>
      <c r="M1764" s="48">
        <v>2336300</v>
      </c>
      <c r="N1764" s="48">
        <v>2336300</v>
      </c>
      <c r="O1764" s="48">
        <v>2527965</v>
      </c>
      <c r="P1764" s="102">
        <f t="shared" si="56"/>
        <v>0.48029866793852721</v>
      </c>
    </row>
    <row r="1765" spans="1:16" ht="14.4" x14ac:dyDescent="0.2">
      <c r="A1765" s="49" t="s">
        <v>725</v>
      </c>
      <c r="B1765" s="49" t="s">
        <v>726</v>
      </c>
      <c r="C1765" s="100" t="str">
        <f t="shared" si="55"/>
        <v>21376000 CONSEJO NAC.POLÍTICA PÚBLICA PERSONA JOV</v>
      </c>
      <c r="D1765" s="49" t="s">
        <v>686</v>
      </c>
      <c r="E1765" s="49" t="s">
        <v>488</v>
      </c>
      <c r="F1765" s="49" t="s">
        <v>489</v>
      </c>
      <c r="G1765" s="48">
        <v>6281656</v>
      </c>
      <c r="H1765" s="48">
        <v>6281656</v>
      </c>
      <c r="I1765" s="48">
        <v>6281656</v>
      </c>
      <c r="J1765" s="48">
        <v>0</v>
      </c>
      <c r="K1765" s="48">
        <v>0</v>
      </c>
      <c r="L1765" s="48">
        <v>0</v>
      </c>
      <c r="M1765" s="48">
        <v>3470000</v>
      </c>
      <c r="N1765" s="48">
        <v>3470000</v>
      </c>
      <c r="O1765" s="48">
        <v>2811656</v>
      </c>
      <c r="P1765" s="102">
        <f t="shared" si="56"/>
        <v>0.5524021054320708</v>
      </c>
    </row>
    <row r="1766" spans="1:16" ht="14.4" x14ac:dyDescent="0.2">
      <c r="A1766" s="49" t="s">
        <v>725</v>
      </c>
      <c r="B1766" s="49" t="s">
        <v>726</v>
      </c>
      <c r="C1766" s="100" t="str">
        <f t="shared" si="55"/>
        <v>21376000 CONSEJO NAC.POLÍTICA PÚBLICA PERSONA JOV</v>
      </c>
      <c r="D1766" s="49" t="s">
        <v>686</v>
      </c>
      <c r="E1766" s="49" t="s">
        <v>490</v>
      </c>
      <c r="F1766" s="49" t="s">
        <v>491</v>
      </c>
      <c r="G1766" s="48">
        <v>8428232</v>
      </c>
      <c r="H1766" s="48">
        <v>8428232</v>
      </c>
      <c r="I1766" s="48">
        <v>8428232</v>
      </c>
      <c r="J1766" s="48">
        <v>0</v>
      </c>
      <c r="K1766" s="48">
        <v>0</v>
      </c>
      <c r="L1766" s="48">
        <v>0</v>
      </c>
      <c r="M1766" s="48">
        <v>5627742</v>
      </c>
      <c r="N1766" s="48">
        <v>5627742</v>
      </c>
      <c r="O1766" s="48">
        <v>2800490</v>
      </c>
      <c r="P1766" s="102">
        <f t="shared" si="56"/>
        <v>0.66772509347156084</v>
      </c>
    </row>
    <row r="1767" spans="1:16" ht="14.4" x14ac:dyDescent="0.2">
      <c r="A1767" s="49" t="s">
        <v>725</v>
      </c>
      <c r="B1767" s="49" t="s">
        <v>726</v>
      </c>
      <c r="C1767" s="100" t="str">
        <f t="shared" si="55"/>
        <v>21376000 CONSEJO NAC.POLÍTICA PÚBLICA PERSONA JOV</v>
      </c>
      <c r="D1767" s="49" t="s">
        <v>686</v>
      </c>
      <c r="E1767" s="49" t="s">
        <v>492</v>
      </c>
      <c r="F1767" s="49" t="s">
        <v>493</v>
      </c>
      <c r="G1767" s="48">
        <v>8644453</v>
      </c>
      <c r="H1767" s="48">
        <v>8644453</v>
      </c>
      <c r="I1767" s="48">
        <v>7731582.0899999999</v>
      </c>
      <c r="J1767" s="48">
        <v>0</v>
      </c>
      <c r="K1767" s="48">
        <v>0</v>
      </c>
      <c r="L1767" s="48">
        <v>0</v>
      </c>
      <c r="M1767" s="48">
        <v>0</v>
      </c>
      <c r="N1767" s="48">
        <v>0</v>
      </c>
      <c r="O1767" s="48">
        <v>8644453</v>
      </c>
      <c r="P1767" s="102">
        <f t="shared" si="56"/>
        <v>0</v>
      </c>
    </row>
    <row r="1768" spans="1:16" ht="14.4" x14ac:dyDescent="0.2">
      <c r="A1768" s="49" t="s">
        <v>725</v>
      </c>
      <c r="B1768" s="49" t="s">
        <v>726</v>
      </c>
      <c r="C1768" s="100" t="str">
        <f t="shared" si="55"/>
        <v>21376000 CONSEJO NAC.POLÍTICA PÚBLICA PERSONA JOV</v>
      </c>
      <c r="D1768" s="49" t="s">
        <v>686</v>
      </c>
      <c r="E1768" s="49" t="s">
        <v>494</v>
      </c>
      <c r="F1768" s="49" t="s">
        <v>495</v>
      </c>
      <c r="G1768" s="48">
        <v>7660703</v>
      </c>
      <c r="H1768" s="48">
        <v>7660703</v>
      </c>
      <c r="I1768" s="48">
        <v>7660703</v>
      </c>
      <c r="J1768" s="48">
        <v>0</v>
      </c>
      <c r="K1768" s="48">
        <v>0</v>
      </c>
      <c r="L1768" s="48">
        <v>0</v>
      </c>
      <c r="M1768" s="48">
        <v>4447835</v>
      </c>
      <c r="N1768" s="48">
        <v>4447835</v>
      </c>
      <c r="O1768" s="48">
        <v>3212868</v>
      </c>
      <c r="P1768" s="102">
        <f t="shared" si="56"/>
        <v>0.58060402550523105</v>
      </c>
    </row>
    <row r="1769" spans="1:16" ht="14.4" x14ac:dyDescent="0.2">
      <c r="A1769" s="49" t="s">
        <v>725</v>
      </c>
      <c r="B1769" s="49" t="s">
        <v>726</v>
      </c>
      <c r="C1769" s="100" t="str">
        <f t="shared" si="55"/>
        <v>21376000 CONSEJO NAC.POLÍTICA PÚBLICA PERSONA JOV</v>
      </c>
      <c r="D1769" s="49" t="s">
        <v>686</v>
      </c>
      <c r="E1769" s="49" t="s">
        <v>496</v>
      </c>
      <c r="F1769" s="49" t="s">
        <v>497</v>
      </c>
      <c r="G1769" s="48">
        <v>5921004</v>
      </c>
      <c r="H1769" s="48">
        <v>5921004</v>
      </c>
      <c r="I1769" s="48">
        <v>5387744</v>
      </c>
      <c r="J1769" s="48">
        <v>0</v>
      </c>
      <c r="K1769" s="48">
        <v>0</v>
      </c>
      <c r="L1769" s="48">
        <v>0</v>
      </c>
      <c r="M1769" s="48">
        <v>0</v>
      </c>
      <c r="N1769" s="48">
        <v>0</v>
      </c>
      <c r="O1769" s="48">
        <v>5921004</v>
      </c>
      <c r="P1769" s="102">
        <f t="shared" si="56"/>
        <v>0</v>
      </c>
    </row>
    <row r="1770" spans="1:16" ht="14.4" x14ac:dyDescent="0.2">
      <c r="A1770" s="49" t="s">
        <v>725</v>
      </c>
      <c r="B1770" s="49" t="s">
        <v>726</v>
      </c>
      <c r="C1770" s="100" t="str">
        <f t="shared" si="55"/>
        <v>21376000 CONSEJO NAC.POLÍTICA PÚBLICA PERSONA JOV</v>
      </c>
      <c r="D1770" s="49" t="s">
        <v>686</v>
      </c>
      <c r="E1770" s="49" t="s">
        <v>498</v>
      </c>
      <c r="F1770" s="49" t="s">
        <v>499</v>
      </c>
      <c r="G1770" s="48">
        <v>5101018</v>
      </c>
      <c r="H1770" s="48">
        <v>5101018</v>
      </c>
      <c r="I1770" s="48">
        <v>5101018</v>
      </c>
      <c r="J1770" s="48">
        <v>0</v>
      </c>
      <c r="K1770" s="48">
        <v>0</v>
      </c>
      <c r="L1770" s="48">
        <v>0</v>
      </c>
      <c r="M1770" s="48">
        <v>2355051</v>
      </c>
      <c r="N1770" s="48">
        <v>2355051</v>
      </c>
      <c r="O1770" s="48">
        <v>2745967</v>
      </c>
      <c r="P1770" s="102">
        <f t="shared" si="56"/>
        <v>0.46168255042424866</v>
      </c>
    </row>
    <row r="1771" spans="1:16" ht="14.4" x14ac:dyDescent="0.2">
      <c r="A1771" s="49" t="s">
        <v>725</v>
      </c>
      <c r="B1771" s="49" t="s">
        <v>726</v>
      </c>
      <c r="C1771" s="100" t="str">
        <f t="shared" si="55"/>
        <v>21376000 CONSEJO NAC.POLÍTICA PÚBLICA PERSONA JOV</v>
      </c>
      <c r="D1771" s="49" t="s">
        <v>686</v>
      </c>
      <c r="E1771" s="49" t="s">
        <v>500</v>
      </c>
      <c r="F1771" s="49" t="s">
        <v>501</v>
      </c>
      <c r="G1771" s="48">
        <v>7577230</v>
      </c>
      <c r="H1771" s="48">
        <v>7577230</v>
      </c>
      <c r="I1771" s="48">
        <v>7577230</v>
      </c>
      <c r="J1771" s="48">
        <v>0</v>
      </c>
      <c r="K1771" s="48">
        <v>0</v>
      </c>
      <c r="L1771" s="48">
        <v>0</v>
      </c>
      <c r="M1771" s="48">
        <v>4268504</v>
      </c>
      <c r="N1771" s="48">
        <v>4268504</v>
      </c>
      <c r="O1771" s="48">
        <v>3308726</v>
      </c>
      <c r="P1771" s="102">
        <f t="shared" si="56"/>
        <v>0.56333303859061956</v>
      </c>
    </row>
    <row r="1772" spans="1:16" ht="14.4" x14ac:dyDescent="0.2">
      <c r="A1772" s="49" t="s">
        <v>725</v>
      </c>
      <c r="B1772" s="49" t="s">
        <v>726</v>
      </c>
      <c r="C1772" s="100" t="str">
        <f t="shared" si="55"/>
        <v>21376000 CONSEJO NAC.POLÍTICA PÚBLICA PERSONA JOV</v>
      </c>
      <c r="D1772" s="49" t="s">
        <v>686</v>
      </c>
      <c r="E1772" s="49" t="s">
        <v>502</v>
      </c>
      <c r="F1772" s="49" t="s">
        <v>503</v>
      </c>
      <c r="G1772" s="48">
        <v>6640770</v>
      </c>
      <c r="H1772" s="48">
        <v>6640770</v>
      </c>
      <c r="I1772" s="48">
        <v>5929846.1699999999</v>
      </c>
      <c r="J1772" s="48">
        <v>0</v>
      </c>
      <c r="K1772" s="48">
        <v>0</v>
      </c>
      <c r="L1772" s="48">
        <v>0</v>
      </c>
      <c r="M1772" s="48">
        <v>3792964</v>
      </c>
      <c r="N1772" s="48">
        <v>3792964</v>
      </c>
      <c r="O1772" s="48">
        <v>2847806</v>
      </c>
      <c r="P1772" s="102">
        <f t="shared" si="56"/>
        <v>0.57116328377582715</v>
      </c>
    </row>
    <row r="1773" spans="1:16" ht="14.4" x14ac:dyDescent="0.2">
      <c r="A1773" s="49" t="s">
        <v>725</v>
      </c>
      <c r="B1773" s="49" t="s">
        <v>726</v>
      </c>
      <c r="C1773" s="100" t="str">
        <f t="shared" si="55"/>
        <v>21376000 CONSEJO NAC.POLÍTICA PÚBLICA PERSONA JOV</v>
      </c>
      <c r="D1773" s="49" t="s">
        <v>686</v>
      </c>
      <c r="E1773" s="49" t="s">
        <v>504</v>
      </c>
      <c r="F1773" s="49" t="s">
        <v>505</v>
      </c>
      <c r="G1773" s="48">
        <v>7881578</v>
      </c>
      <c r="H1773" s="48">
        <v>7881578</v>
      </c>
      <c r="I1773" s="48">
        <v>7881578</v>
      </c>
      <c r="J1773" s="48">
        <v>0</v>
      </c>
      <c r="K1773" s="48">
        <v>0</v>
      </c>
      <c r="L1773" s="48">
        <v>0</v>
      </c>
      <c r="M1773" s="48">
        <v>4545305</v>
      </c>
      <c r="N1773" s="48">
        <v>4545305</v>
      </c>
      <c r="O1773" s="48">
        <v>3336273</v>
      </c>
      <c r="P1773" s="102">
        <f t="shared" si="56"/>
        <v>0.57669986898562697</v>
      </c>
    </row>
    <row r="1774" spans="1:16" ht="14.4" x14ac:dyDescent="0.2">
      <c r="A1774" s="49" t="s">
        <v>725</v>
      </c>
      <c r="B1774" s="49" t="s">
        <v>726</v>
      </c>
      <c r="C1774" s="100" t="str">
        <f t="shared" si="55"/>
        <v>21376000 CONSEJO NAC.POLÍTICA PÚBLICA PERSONA JOV</v>
      </c>
      <c r="D1774" s="49" t="s">
        <v>686</v>
      </c>
      <c r="E1774" s="49" t="s">
        <v>506</v>
      </c>
      <c r="F1774" s="49" t="s">
        <v>507</v>
      </c>
      <c r="G1774" s="48">
        <v>5339766</v>
      </c>
      <c r="H1774" s="48">
        <v>5339766</v>
      </c>
      <c r="I1774" s="48">
        <v>5339766</v>
      </c>
      <c r="J1774" s="48">
        <v>0</v>
      </c>
      <c r="K1774" s="48">
        <v>0</v>
      </c>
      <c r="L1774" s="48">
        <v>0</v>
      </c>
      <c r="M1774" s="48">
        <v>2591163</v>
      </c>
      <c r="N1774" s="48">
        <v>2591163</v>
      </c>
      <c r="O1774" s="48">
        <v>2748603</v>
      </c>
      <c r="P1774" s="102">
        <f t="shared" si="56"/>
        <v>0.4852577809589409</v>
      </c>
    </row>
    <row r="1775" spans="1:16" ht="14.4" x14ac:dyDescent="0.2">
      <c r="A1775" s="49" t="s">
        <v>725</v>
      </c>
      <c r="B1775" s="49" t="s">
        <v>726</v>
      </c>
      <c r="C1775" s="100" t="str">
        <f t="shared" si="55"/>
        <v>21376000 CONSEJO NAC.POLÍTICA PÚBLICA PERSONA JOV</v>
      </c>
      <c r="D1775" s="49" t="s">
        <v>686</v>
      </c>
      <c r="E1775" s="49" t="s">
        <v>508</v>
      </c>
      <c r="F1775" s="49" t="s">
        <v>509</v>
      </c>
      <c r="G1775" s="48">
        <v>8050434</v>
      </c>
      <c r="H1775" s="48">
        <v>8050434</v>
      </c>
      <c r="I1775" s="48">
        <v>8050434</v>
      </c>
      <c r="J1775" s="48">
        <v>0</v>
      </c>
      <c r="K1775" s="48">
        <v>0</v>
      </c>
      <c r="L1775" s="48">
        <v>0</v>
      </c>
      <c r="M1775" s="48">
        <v>4775430</v>
      </c>
      <c r="N1775" s="48">
        <v>4775430</v>
      </c>
      <c r="O1775" s="48">
        <v>3275004</v>
      </c>
      <c r="P1775" s="102">
        <f t="shared" si="56"/>
        <v>0.59318913738066792</v>
      </c>
    </row>
    <row r="1776" spans="1:16" ht="14.4" x14ac:dyDescent="0.2">
      <c r="A1776" s="49" t="s">
        <v>725</v>
      </c>
      <c r="B1776" s="49" t="s">
        <v>726</v>
      </c>
      <c r="C1776" s="101"/>
      <c r="D1776" s="49" t="s">
        <v>686</v>
      </c>
      <c r="E1776" s="49" t="s">
        <v>510</v>
      </c>
      <c r="F1776" s="49" t="s">
        <v>511</v>
      </c>
      <c r="G1776" s="48">
        <v>6004259</v>
      </c>
      <c r="H1776" s="48">
        <v>6004259</v>
      </c>
      <c r="I1776" s="48">
        <v>5248036.59</v>
      </c>
      <c r="J1776" s="48">
        <v>0</v>
      </c>
      <c r="K1776" s="48">
        <v>0</v>
      </c>
      <c r="L1776" s="48">
        <v>0</v>
      </c>
      <c r="M1776" s="48">
        <v>0</v>
      </c>
      <c r="N1776" s="48">
        <v>0</v>
      </c>
      <c r="O1776" s="48">
        <v>6004259</v>
      </c>
      <c r="P1776" s="102">
        <f t="shared" si="56"/>
        <v>0</v>
      </c>
    </row>
    <row r="1777" spans="1:16" ht="14.4" x14ac:dyDescent="0.2">
      <c r="A1777" s="49" t="s">
        <v>725</v>
      </c>
      <c r="B1777" s="49" t="s">
        <v>726</v>
      </c>
      <c r="C1777" s="101"/>
      <c r="D1777" s="49" t="s">
        <v>686</v>
      </c>
      <c r="E1777" s="49" t="s">
        <v>512</v>
      </c>
      <c r="F1777" s="49" t="s">
        <v>513</v>
      </c>
      <c r="G1777" s="48">
        <v>5786486</v>
      </c>
      <c r="H1777" s="48">
        <v>5786486</v>
      </c>
      <c r="I1777" s="48">
        <v>5183659.5</v>
      </c>
      <c r="J1777" s="48">
        <v>0</v>
      </c>
      <c r="K1777" s="48">
        <v>0</v>
      </c>
      <c r="L1777" s="48">
        <v>0</v>
      </c>
      <c r="M1777" s="48">
        <v>3255101</v>
      </c>
      <c r="N1777" s="48">
        <v>3255101</v>
      </c>
      <c r="O1777" s="48">
        <v>2531385</v>
      </c>
      <c r="P1777" s="102">
        <f t="shared" si="56"/>
        <v>0.56253501693428443</v>
      </c>
    </row>
    <row r="1778" spans="1:16" ht="14.4" x14ac:dyDescent="0.2">
      <c r="A1778" s="49" t="s">
        <v>725</v>
      </c>
      <c r="B1778" s="49" t="s">
        <v>726</v>
      </c>
      <c r="C1778" s="101"/>
      <c r="D1778" s="49" t="s">
        <v>686</v>
      </c>
      <c r="E1778" s="49" t="s">
        <v>514</v>
      </c>
      <c r="F1778" s="49" t="s">
        <v>515</v>
      </c>
      <c r="G1778" s="48">
        <v>5024210</v>
      </c>
      <c r="H1778" s="48">
        <v>5024210</v>
      </c>
      <c r="I1778" s="48">
        <v>5024210</v>
      </c>
      <c r="J1778" s="48">
        <v>0</v>
      </c>
      <c r="K1778" s="48">
        <v>0</v>
      </c>
      <c r="L1778" s="48">
        <v>0</v>
      </c>
      <c r="M1778" s="48">
        <v>2646655</v>
      </c>
      <c r="N1778" s="48">
        <v>2646655</v>
      </c>
      <c r="O1778" s="48">
        <v>2377555</v>
      </c>
      <c r="P1778" s="102">
        <f t="shared" si="56"/>
        <v>0.52678032964386445</v>
      </c>
    </row>
    <row r="1779" spans="1:16" ht="14.4" x14ac:dyDescent="0.2">
      <c r="A1779" s="49" t="s">
        <v>725</v>
      </c>
      <c r="B1779" s="49" t="s">
        <v>726</v>
      </c>
      <c r="C1779" s="101"/>
      <c r="D1779" s="49" t="s">
        <v>686</v>
      </c>
      <c r="E1779" s="49" t="s">
        <v>516</v>
      </c>
      <c r="F1779" s="49" t="s">
        <v>517</v>
      </c>
      <c r="G1779" s="48">
        <v>4809583</v>
      </c>
      <c r="H1779" s="48">
        <v>4809583</v>
      </c>
      <c r="I1779" s="48">
        <v>4809583</v>
      </c>
      <c r="J1779" s="48">
        <v>0</v>
      </c>
      <c r="K1779" s="48">
        <v>0</v>
      </c>
      <c r="L1779" s="48">
        <v>0</v>
      </c>
      <c r="M1779" s="48">
        <v>2236077</v>
      </c>
      <c r="N1779" s="48">
        <v>2236077</v>
      </c>
      <c r="O1779" s="48">
        <v>2573506</v>
      </c>
      <c r="P1779" s="102">
        <f t="shared" si="56"/>
        <v>0.46492117923736842</v>
      </c>
    </row>
    <row r="1780" spans="1:16" ht="14.4" x14ac:dyDescent="0.2">
      <c r="A1780" s="49" t="s">
        <v>725</v>
      </c>
      <c r="B1780" s="49" t="s">
        <v>726</v>
      </c>
      <c r="C1780" s="101"/>
      <c r="D1780" s="49" t="s">
        <v>686</v>
      </c>
      <c r="E1780" s="49" t="s">
        <v>518</v>
      </c>
      <c r="F1780" s="49" t="s">
        <v>519</v>
      </c>
      <c r="G1780" s="48">
        <v>7076015</v>
      </c>
      <c r="H1780" s="48">
        <v>7076015</v>
      </c>
      <c r="I1780" s="48">
        <v>6114189.9199999999</v>
      </c>
      <c r="J1780" s="48">
        <v>0</v>
      </c>
      <c r="K1780" s="48">
        <v>0</v>
      </c>
      <c r="L1780" s="48">
        <v>0</v>
      </c>
      <c r="M1780" s="48">
        <v>0</v>
      </c>
      <c r="N1780" s="48">
        <v>0</v>
      </c>
      <c r="O1780" s="48">
        <v>7076015</v>
      </c>
      <c r="P1780" s="102">
        <f t="shared" si="56"/>
        <v>0</v>
      </c>
    </row>
    <row r="1781" spans="1:16" ht="14.4" x14ac:dyDescent="0.2">
      <c r="A1781" s="49" t="s">
        <v>725</v>
      </c>
      <c r="B1781" s="49" t="s">
        <v>726</v>
      </c>
      <c r="C1781" s="101"/>
      <c r="D1781" s="49" t="s">
        <v>686</v>
      </c>
      <c r="E1781" s="49" t="s">
        <v>520</v>
      </c>
      <c r="F1781" s="49" t="s">
        <v>521</v>
      </c>
      <c r="G1781" s="48">
        <v>7216063</v>
      </c>
      <c r="H1781" s="48">
        <v>7216063</v>
      </c>
      <c r="I1781" s="48">
        <v>7216063</v>
      </c>
      <c r="J1781" s="48">
        <v>0</v>
      </c>
      <c r="K1781" s="48">
        <v>0</v>
      </c>
      <c r="L1781" s="48">
        <v>0</v>
      </c>
      <c r="M1781" s="48">
        <v>3157945</v>
      </c>
      <c r="N1781" s="48">
        <v>3157945</v>
      </c>
      <c r="O1781" s="48">
        <v>4058118</v>
      </c>
      <c r="P1781" s="102">
        <f t="shared" si="56"/>
        <v>0.43762713823313348</v>
      </c>
    </row>
    <row r="1782" spans="1:16" ht="14.4" x14ac:dyDescent="0.2">
      <c r="A1782" s="49" t="s">
        <v>725</v>
      </c>
      <c r="B1782" s="49" t="s">
        <v>726</v>
      </c>
      <c r="C1782" s="101"/>
      <c r="D1782" s="49" t="s">
        <v>686</v>
      </c>
      <c r="E1782" s="49" t="s">
        <v>522</v>
      </c>
      <c r="F1782" s="49" t="s">
        <v>523</v>
      </c>
      <c r="G1782" s="48">
        <v>6016076</v>
      </c>
      <c r="H1782" s="48">
        <v>6016076</v>
      </c>
      <c r="I1782" s="48">
        <v>6016076</v>
      </c>
      <c r="J1782" s="48">
        <v>0</v>
      </c>
      <c r="K1782" s="48">
        <v>0</v>
      </c>
      <c r="L1782" s="48">
        <v>0</v>
      </c>
      <c r="M1782" s="48">
        <v>3027693</v>
      </c>
      <c r="N1782" s="48">
        <v>3027693</v>
      </c>
      <c r="O1782" s="48">
        <v>2988383</v>
      </c>
      <c r="P1782" s="102">
        <f t="shared" si="56"/>
        <v>0.50326707973768947</v>
      </c>
    </row>
    <row r="1783" spans="1:16" ht="14.4" x14ac:dyDescent="0.2">
      <c r="A1783" s="49" t="s">
        <v>725</v>
      </c>
      <c r="B1783" s="49" t="s">
        <v>726</v>
      </c>
      <c r="C1783" s="101"/>
      <c r="D1783" s="49" t="s">
        <v>686</v>
      </c>
      <c r="E1783" s="49" t="s">
        <v>524</v>
      </c>
      <c r="F1783" s="49" t="s">
        <v>525</v>
      </c>
      <c r="G1783" s="48">
        <v>6841595</v>
      </c>
      <c r="H1783" s="48">
        <v>6841595</v>
      </c>
      <c r="I1783" s="48">
        <v>6841595</v>
      </c>
      <c r="J1783" s="48">
        <v>0</v>
      </c>
      <c r="K1783" s="48">
        <v>0</v>
      </c>
      <c r="L1783" s="48">
        <v>0</v>
      </c>
      <c r="M1783" s="48">
        <v>3505496</v>
      </c>
      <c r="N1783" s="48">
        <v>3505496</v>
      </c>
      <c r="O1783" s="48">
        <v>3336099</v>
      </c>
      <c r="P1783" s="102">
        <f t="shared" si="56"/>
        <v>0.51237993479590649</v>
      </c>
    </row>
    <row r="1784" spans="1:16" ht="14.4" x14ac:dyDescent="0.2">
      <c r="A1784" s="49" t="s">
        <v>725</v>
      </c>
      <c r="B1784" s="49" t="s">
        <v>726</v>
      </c>
      <c r="C1784" s="101"/>
      <c r="D1784" s="49" t="s">
        <v>686</v>
      </c>
      <c r="E1784" s="49" t="s">
        <v>526</v>
      </c>
      <c r="F1784" s="49" t="s">
        <v>527</v>
      </c>
      <c r="G1784" s="48">
        <v>5872672</v>
      </c>
      <c r="H1784" s="48">
        <v>5872672</v>
      </c>
      <c r="I1784" s="48">
        <v>5301828.34</v>
      </c>
      <c r="J1784" s="48">
        <v>0</v>
      </c>
      <c r="K1784" s="48">
        <v>0</v>
      </c>
      <c r="L1784" s="48">
        <v>0</v>
      </c>
      <c r="M1784" s="48">
        <v>0</v>
      </c>
      <c r="N1784" s="48">
        <v>0</v>
      </c>
      <c r="O1784" s="48">
        <v>5872672</v>
      </c>
      <c r="P1784" s="102">
        <f t="shared" si="56"/>
        <v>0</v>
      </c>
    </row>
    <row r="1785" spans="1:16" ht="14.4" x14ac:dyDescent="0.2">
      <c r="A1785" s="49" t="s">
        <v>725</v>
      </c>
      <c r="B1785" s="49" t="s">
        <v>726</v>
      </c>
      <c r="C1785" s="101"/>
      <c r="D1785" s="49" t="s">
        <v>686</v>
      </c>
      <c r="E1785" s="49" t="s">
        <v>528</v>
      </c>
      <c r="F1785" s="49" t="s">
        <v>529</v>
      </c>
      <c r="G1785" s="48">
        <v>5464097</v>
      </c>
      <c r="H1785" s="48">
        <v>5464097</v>
      </c>
      <c r="I1785" s="48">
        <v>4998408.75</v>
      </c>
      <c r="J1785" s="48">
        <v>0</v>
      </c>
      <c r="K1785" s="48">
        <v>0</v>
      </c>
      <c r="L1785" s="48">
        <v>0</v>
      </c>
      <c r="M1785" s="48">
        <v>0</v>
      </c>
      <c r="N1785" s="48">
        <v>0</v>
      </c>
      <c r="O1785" s="48">
        <v>5464097</v>
      </c>
      <c r="P1785" s="102">
        <f t="shared" si="56"/>
        <v>0</v>
      </c>
    </row>
    <row r="1786" spans="1:16" ht="14.4" x14ac:dyDescent="0.2">
      <c r="A1786" s="49" t="s">
        <v>725</v>
      </c>
      <c r="B1786" s="49" t="s">
        <v>726</v>
      </c>
      <c r="C1786" s="101"/>
      <c r="D1786" s="49" t="s">
        <v>686</v>
      </c>
      <c r="E1786" s="49" t="s">
        <v>530</v>
      </c>
      <c r="F1786" s="49" t="s">
        <v>531</v>
      </c>
      <c r="G1786" s="48">
        <v>7898015</v>
      </c>
      <c r="H1786" s="48">
        <v>7898015</v>
      </c>
      <c r="I1786" s="48">
        <v>7401550.25</v>
      </c>
      <c r="J1786" s="48">
        <v>0</v>
      </c>
      <c r="K1786" s="48">
        <v>0</v>
      </c>
      <c r="L1786" s="48">
        <v>0</v>
      </c>
      <c r="M1786" s="48">
        <v>0</v>
      </c>
      <c r="N1786" s="48">
        <v>0</v>
      </c>
      <c r="O1786" s="48">
        <v>7898015</v>
      </c>
      <c r="P1786" s="102">
        <f t="shared" si="56"/>
        <v>0</v>
      </c>
    </row>
    <row r="1787" spans="1:16" ht="14.4" x14ac:dyDescent="0.2">
      <c r="A1787" s="49" t="s">
        <v>725</v>
      </c>
      <c r="B1787" s="49" t="s">
        <v>726</v>
      </c>
      <c r="C1787" s="101"/>
      <c r="D1787" s="49" t="s">
        <v>686</v>
      </c>
      <c r="E1787" s="49" t="s">
        <v>532</v>
      </c>
      <c r="F1787" s="49" t="s">
        <v>533</v>
      </c>
      <c r="G1787" s="48">
        <v>4696599</v>
      </c>
      <c r="H1787" s="48">
        <v>4696599</v>
      </c>
      <c r="I1787" s="48">
        <v>4696599</v>
      </c>
      <c r="J1787" s="48">
        <v>0</v>
      </c>
      <c r="K1787" s="48">
        <v>0</v>
      </c>
      <c r="L1787" s="48">
        <v>0</v>
      </c>
      <c r="M1787" s="48">
        <v>2054569</v>
      </c>
      <c r="N1787" s="48">
        <v>2054569</v>
      </c>
      <c r="O1787" s="48">
        <v>2642030</v>
      </c>
      <c r="P1787" s="102">
        <f t="shared" si="56"/>
        <v>0.43745889312670722</v>
      </c>
    </row>
    <row r="1788" spans="1:16" ht="14.4" x14ac:dyDescent="0.2">
      <c r="A1788" s="49" t="s">
        <v>725</v>
      </c>
      <c r="B1788" s="49" t="s">
        <v>726</v>
      </c>
      <c r="C1788" s="101"/>
      <c r="D1788" s="49" t="s">
        <v>686</v>
      </c>
      <c r="E1788" s="49" t="s">
        <v>534</v>
      </c>
      <c r="F1788" s="49" t="s">
        <v>535</v>
      </c>
      <c r="G1788" s="48">
        <v>6325814</v>
      </c>
      <c r="H1788" s="48">
        <v>6325814</v>
      </c>
      <c r="I1788" s="48">
        <v>6325814</v>
      </c>
      <c r="J1788" s="48">
        <v>0</v>
      </c>
      <c r="K1788" s="48">
        <v>0</v>
      </c>
      <c r="L1788" s="48">
        <v>0</v>
      </c>
      <c r="M1788" s="48">
        <v>3610489</v>
      </c>
      <c r="N1788" s="48">
        <v>3610489</v>
      </c>
      <c r="O1788" s="48">
        <v>2715325</v>
      </c>
      <c r="P1788" s="102">
        <f t="shared" si="56"/>
        <v>0.57075484672802579</v>
      </c>
    </row>
    <row r="1789" spans="1:16" ht="14.4" x14ac:dyDescent="0.2">
      <c r="A1789" s="49" t="s">
        <v>725</v>
      </c>
      <c r="B1789" s="49" t="s">
        <v>726</v>
      </c>
      <c r="C1789" s="101"/>
      <c r="D1789" s="49" t="s">
        <v>686</v>
      </c>
      <c r="E1789" s="49" t="s">
        <v>536</v>
      </c>
      <c r="F1789" s="49" t="s">
        <v>537</v>
      </c>
      <c r="G1789" s="48">
        <v>6168131</v>
      </c>
      <c r="H1789" s="48">
        <v>6168131</v>
      </c>
      <c r="I1789" s="48">
        <v>5277059.88</v>
      </c>
      <c r="J1789" s="48">
        <v>0</v>
      </c>
      <c r="K1789" s="48">
        <v>0</v>
      </c>
      <c r="L1789" s="48">
        <v>0</v>
      </c>
      <c r="M1789" s="48">
        <v>0</v>
      </c>
      <c r="N1789" s="48">
        <v>0</v>
      </c>
      <c r="O1789" s="48">
        <v>6168131</v>
      </c>
      <c r="P1789" s="102">
        <f t="shared" si="56"/>
        <v>0</v>
      </c>
    </row>
    <row r="1790" spans="1:16" ht="14.4" x14ac:dyDescent="0.2">
      <c r="A1790" s="49" t="s">
        <v>725</v>
      </c>
      <c r="B1790" s="49" t="s">
        <v>726</v>
      </c>
      <c r="C1790" s="101"/>
      <c r="D1790" s="49" t="s">
        <v>686</v>
      </c>
      <c r="E1790" s="49" t="s">
        <v>538</v>
      </c>
      <c r="F1790" s="49" t="s">
        <v>539</v>
      </c>
      <c r="G1790" s="48">
        <v>9248919</v>
      </c>
      <c r="H1790" s="48">
        <v>9248919</v>
      </c>
      <c r="I1790" s="48">
        <v>9248919</v>
      </c>
      <c r="J1790" s="48">
        <v>0</v>
      </c>
      <c r="K1790" s="48">
        <v>0</v>
      </c>
      <c r="L1790" s="48">
        <v>0</v>
      </c>
      <c r="M1790" s="48">
        <v>6121494</v>
      </c>
      <c r="N1790" s="48">
        <v>6121494</v>
      </c>
      <c r="O1790" s="48">
        <v>3127425</v>
      </c>
      <c r="P1790" s="102">
        <f t="shared" si="56"/>
        <v>0.66186048337108372</v>
      </c>
    </row>
    <row r="1791" spans="1:16" ht="14.4" x14ac:dyDescent="0.2">
      <c r="A1791" s="49" t="s">
        <v>725</v>
      </c>
      <c r="B1791" s="49" t="s">
        <v>726</v>
      </c>
      <c r="C1791" s="101"/>
      <c r="D1791" s="49" t="s">
        <v>686</v>
      </c>
      <c r="E1791" s="49" t="s">
        <v>540</v>
      </c>
      <c r="F1791" s="49" t="s">
        <v>541</v>
      </c>
      <c r="G1791" s="48">
        <v>4609750</v>
      </c>
      <c r="H1791" s="48">
        <v>4609750</v>
      </c>
      <c r="I1791" s="48">
        <v>4609750</v>
      </c>
      <c r="J1791" s="48">
        <v>0</v>
      </c>
      <c r="K1791" s="48">
        <v>0</v>
      </c>
      <c r="L1791" s="48">
        <v>0</v>
      </c>
      <c r="M1791" s="48">
        <v>2452531</v>
      </c>
      <c r="N1791" s="48">
        <v>2452531</v>
      </c>
      <c r="O1791" s="48">
        <v>2157219</v>
      </c>
      <c r="P1791" s="102">
        <f t="shared" si="56"/>
        <v>0.53203123813655839</v>
      </c>
    </row>
    <row r="1792" spans="1:16" ht="14.4" x14ac:dyDescent="0.2">
      <c r="A1792" s="49" t="s">
        <v>725</v>
      </c>
      <c r="B1792" s="49" t="s">
        <v>726</v>
      </c>
      <c r="C1792" s="101"/>
      <c r="D1792" s="49" t="s">
        <v>686</v>
      </c>
      <c r="E1792" s="49" t="s">
        <v>542</v>
      </c>
      <c r="F1792" s="49" t="s">
        <v>543</v>
      </c>
      <c r="G1792" s="48">
        <v>8643397</v>
      </c>
      <c r="H1792" s="48">
        <v>8643397</v>
      </c>
      <c r="I1792" s="48">
        <v>8643397</v>
      </c>
      <c r="J1792" s="48">
        <v>0</v>
      </c>
      <c r="K1792" s="48">
        <v>0</v>
      </c>
      <c r="L1792" s="48">
        <v>0</v>
      </c>
      <c r="M1792" s="48">
        <v>6254738</v>
      </c>
      <c r="N1792" s="48">
        <v>6254738</v>
      </c>
      <c r="O1792" s="48">
        <v>2388659</v>
      </c>
      <c r="P1792" s="102">
        <f t="shared" si="56"/>
        <v>0.72364349340889933</v>
      </c>
    </row>
    <row r="1793" spans="1:16" ht="14.4" x14ac:dyDescent="0.2">
      <c r="A1793" s="49" t="s">
        <v>725</v>
      </c>
      <c r="B1793" s="49" t="s">
        <v>726</v>
      </c>
      <c r="C1793" s="101"/>
      <c r="D1793" s="49" t="s">
        <v>686</v>
      </c>
      <c r="E1793" s="49" t="s">
        <v>544</v>
      </c>
      <c r="F1793" s="49" t="s">
        <v>545</v>
      </c>
      <c r="G1793" s="48">
        <v>4873539</v>
      </c>
      <c r="H1793" s="48">
        <v>4873539</v>
      </c>
      <c r="I1793" s="48">
        <v>4873539</v>
      </c>
      <c r="J1793" s="48">
        <v>0</v>
      </c>
      <c r="K1793" s="48">
        <v>0</v>
      </c>
      <c r="L1793" s="48">
        <v>0</v>
      </c>
      <c r="M1793" s="48">
        <v>2217022</v>
      </c>
      <c r="N1793" s="48">
        <v>2217022</v>
      </c>
      <c r="O1793" s="48">
        <v>2656517</v>
      </c>
      <c r="P1793" s="102">
        <f t="shared" si="56"/>
        <v>0.45491007664040445</v>
      </c>
    </row>
    <row r="1794" spans="1:16" ht="14.4" x14ac:dyDescent="0.2">
      <c r="A1794" s="49" t="s">
        <v>725</v>
      </c>
      <c r="B1794" s="49" t="s">
        <v>726</v>
      </c>
      <c r="C1794" s="101"/>
      <c r="D1794" s="49" t="s">
        <v>686</v>
      </c>
      <c r="E1794" s="49" t="s">
        <v>546</v>
      </c>
      <c r="F1794" s="49" t="s">
        <v>547</v>
      </c>
      <c r="G1794" s="48">
        <v>4744061</v>
      </c>
      <c r="H1794" s="48">
        <v>4744061</v>
      </c>
      <c r="I1794" s="48">
        <v>4744061</v>
      </c>
      <c r="J1794" s="48">
        <v>0</v>
      </c>
      <c r="K1794" s="48">
        <v>0</v>
      </c>
      <c r="L1794" s="48">
        <v>0</v>
      </c>
      <c r="M1794" s="48">
        <v>2566153</v>
      </c>
      <c r="N1794" s="48">
        <v>2566153</v>
      </c>
      <c r="O1794" s="48">
        <v>2177908</v>
      </c>
      <c r="P1794" s="102">
        <f t="shared" si="56"/>
        <v>0.54091905647924843</v>
      </c>
    </row>
    <row r="1795" spans="1:16" ht="14.4" x14ac:dyDescent="0.2">
      <c r="A1795" s="49" t="s">
        <v>725</v>
      </c>
      <c r="B1795" s="49" t="s">
        <v>726</v>
      </c>
      <c r="C1795" s="101"/>
      <c r="D1795" s="49" t="s">
        <v>686</v>
      </c>
      <c r="E1795" s="49" t="s">
        <v>548</v>
      </c>
      <c r="F1795" s="49" t="s">
        <v>549</v>
      </c>
      <c r="G1795" s="48">
        <v>5710300</v>
      </c>
      <c r="H1795" s="48">
        <v>5710300</v>
      </c>
      <c r="I1795" s="48">
        <v>5285235.34</v>
      </c>
      <c r="J1795" s="48">
        <v>0</v>
      </c>
      <c r="K1795" s="48">
        <v>0</v>
      </c>
      <c r="L1795" s="48">
        <v>0</v>
      </c>
      <c r="M1795" s="48">
        <v>0</v>
      </c>
      <c r="N1795" s="48">
        <v>0</v>
      </c>
      <c r="O1795" s="48">
        <v>5710300</v>
      </c>
      <c r="P1795" s="102">
        <f t="shared" si="56"/>
        <v>0</v>
      </c>
    </row>
    <row r="1796" spans="1:16" ht="14.4" x14ac:dyDescent="0.2">
      <c r="A1796" s="49" t="s">
        <v>725</v>
      </c>
      <c r="B1796" s="49" t="s">
        <v>726</v>
      </c>
      <c r="C1796" s="101"/>
      <c r="D1796" s="49" t="s">
        <v>686</v>
      </c>
      <c r="E1796" s="49" t="s">
        <v>550</v>
      </c>
      <c r="F1796" s="49" t="s">
        <v>551</v>
      </c>
      <c r="G1796" s="48">
        <v>10228119</v>
      </c>
      <c r="H1796" s="48">
        <v>10228119</v>
      </c>
      <c r="I1796" s="48">
        <v>9139493.5899999999</v>
      </c>
      <c r="J1796" s="48">
        <v>0</v>
      </c>
      <c r="K1796" s="48">
        <v>0</v>
      </c>
      <c r="L1796" s="48">
        <v>0</v>
      </c>
      <c r="M1796" s="48">
        <v>0</v>
      </c>
      <c r="N1796" s="48">
        <v>0</v>
      </c>
      <c r="O1796" s="48">
        <v>10228119</v>
      </c>
      <c r="P1796" s="102">
        <f t="shared" si="56"/>
        <v>0</v>
      </c>
    </row>
    <row r="1797" spans="1:16" ht="14.4" x14ac:dyDescent="0.2">
      <c r="A1797" s="49" t="s">
        <v>725</v>
      </c>
      <c r="B1797" s="49" t="s">
        <v>726</v>
      </c>
      <c r="C1797" s="101"/>
      <c r="D1797" s="49" t="s">
        <v>686</v>
      </c>
      <c r="E1797" s="49" t="s">
        <v>552</v>
      </c>
      <c r="F1797" s="49" t="s">
        <v>553</v>
      </c>
      <c r="G1797" s="48">
        <v>4822867</v>
      </c>
      <c r="H1797" s="48">
        <v>4822867</v>
      </c>
      <c r="I1797" s="48">
        <v>4822867</v>
      </c>
      <c r="J1797" s="48">
        <v>0</v>
      </c>
      <c r="K1797" s="48">
        <v>0</v>
      </c>
      <c r="L1797" s="48">
        <v>0</v>
      </c>
      <c r="M1797" s="48">
        <v>2089300</v>
      </c>
      <c r="N1797" s="48">
        <v>2089300</v>
      </c>
      <c r="O1797" s="48">
        <v>2733567</v>
      </c>
      <c r="P1797" s="102">
        <f t="shared" si="56"/>
        <v>0.43320705298321516</v>
      </c>
    </row>
    <row r="1798" spans="1:16" ht="14.4" x14ac:dyDescent="0.2">
      <c r="A1798" s="49" t="s">
        <v>725</v>
      </c>
      <c r="B1798" s="49" t="s">
        <v>726</v>
      </c>
      <c r="C1798" s="101"/>
      <c r="D1798" s="49" t="s">
        <v>686</v>
      </c>
      <c r="E1798" s="49" t="s">
        <v>554</v>
      </c>
      <c r="F1798" s="49" t="s">
        <v>555</v>
      </c>
      <c r="G1798" s="48">
        <v>7014903</v>
      </c>
      <c r="H1798" s="48">
        <v>7014903</v>
      </c>
      <c r="I1798" s="48">
        <v>7014903</v>
      </c>
      <c r="J1798" s="48">
        <v>0</v>
      </c>
      <c r="K1798" s="48">
        <v>0</v>
      </c>
      <c r="L1798" s="48">
        <v>0</v>
      </c>
      <c r="M1798" s="48">
        <v>3605089</v>
      </c>
      <c r="N1798" s="48">
        <v>3605089</v>
      </c>
      <c r="O1798" s="48">
        <v>3409814</v>
      </c>
      <c r="P1798" s="102">
        <f t="shared" ref="P1798:P1819" si="57">+IFERROR(M1798/H1798,0)</f>
        <v>0.51391858162543369</v>
      </c>
    </row>
    <row r="1799" spans="1:16" ht="14.4" x14ac:dyDescent="0.2">
      <c r="A1799" s="49" t="s">
        <v>725</v>
      </c>
      <c r="B1799" s="49" t="s">
        <v>726</v>
      </c>
      <c r="C1799" s="101"/>
      <c r="D1799" s="49" t="s">
        <v>686</v>
      </c>
      <c r="E1799" s="49" t="s">
        <v>556</v>
      </c>
      <c r="F1799" s="49" t="s">
        <v>557</v>
      </c>
      <c r="G1799" s="48">
        <v>6240193</v>
      </c>
      <c r="H1799" s="48">
        <v>6240193</v>
      </c>
      <c r="I1799" s="48">
        <v>5999594.0899999999</v>
      </c>
      <c r="J1799" s="48">
        <v>0</v>
      </c>
      <c r="K1799" s="48">
        <v>0</v>
      </c>
      <c r="L1799" s="48">
        <v>0</v>
      </c>
      <c r="M1799" s="48">
        <v>0</v>
      </c>
      <c r="N1799" s="48">
        <v>0</v>
      </c>
      <c r="O1799" s="48">
        <v>6240193</v>
      </c>
      <c r="P1799" s="102">
        <f t="shared" si="57"/>
        <v>0</v>
      </c>
    </row>
    <row r="1800" spans="1:16" ht="14.4" x14ac:dyDescent="0.2">
      <c r="A1800" s="49" t="s">
        <v>725</v>
      </c>
      <c r="B1800" s="49" t="s">
        <v>726</v>
      </c>
      <c r="C1800" s="101"/>
      <c r="D1800" s="49" t="s">
        <v>686</v>
      </c>
      <c r="E1800" s="49" t="s">
        <v>558</v>
      </c>
      <c r="F1800" s="49" t="s">
        <v>559</v>
      </c>
      <c r="G1800" s="48">
        <v>5365038</v>
      </c>
      <c r="H1800" s="48">
        <v>5365038</v>
      </c>
      <c r="I1800" s="48">
        <v>4948303.5</v>
      </c>
      <c r="J1800" s="48">
        <v>0</v>
      </c>
      <c r="K1800" s="48">
        <v>0</v>
      </c>
      <c r="L1800" s="48">
        <v>0</v>
      </c>
      <c r="M1800" s="48">
        <v>0</v>
      </c>
      <c r="N1800" s="48">
        <v>0</v>
      </c>
      <c r="O1800" s="48">
        <v>5365038</v>
      </c>
      <c r="P1800" s="102">
        <f t="shared" si="57"/>
        <v>0</v>
      </c>
    </row>
    <row r="1801" spans="1:16" ht="14.4" x14ac:dyDescent="0.2">
      <c r="A1801" s="49" t="s">
        <v>725</v>
      </c>
      <c r="B1801" s="49" t="s">
        <v>726</v>
      </c>
      <c r="C1801" s="101"/>
      <c r="D1801" s="49" t="s">
        <v>686</v>
      </c>
      <c r="E1801" s="49" t="s">
        <v>560</v>
      </c>
      <c r="F1801" s="49" t="s">
        <v>561</v>
      </c>
      <c r="G1801" s="48">
        <v>6641376</v>
      </c>
      <c r="H1801" s="48">
        <v>6641376</v>
      </c>
      <c r="I1801" s="48">
        <v>6641376</v>
      </c>
      <c r="J1801" s="48">
        <v>0</v>
      </c>
      <c r="K1801" s="48">
        <v>0</v>
      </c>
      <c r="L1801" s="48">
        <v>0</v>
      </c>
      <c r="M1801" s="48">
        <v>3613613</v>
      </c>
      <c r="N1801" s="48">
        <v>3613613</v>
      </c>
      <c r="O1801" s="48">
        <v>3027763</v>
      </c>
      <c r="P1801" s="102">
        <f t="shared" si="57"/>
        <v>0.5441060707901495</v>
      </c>
    </row>
    <row r="1802" spans="1:16" ht="14.4" x14ac:dyDescent="0.2">
      <c r="A1802" s="49" t="s">
        <v>725</v>
      </c>
      <c r="B1802" s="49" t="s">
        <v>726</v>
      </c>
      <c r="C1802" s="101"/>
      <c r="D1802" s="49" t="s">
        <v>686</v>
      </c>
      <c r="E1802" s="49" t="s">
        <v>562</v>
      </c>
      <c r="F1802" s="49" t="s">
        <v>563</v>
      </c>
      <c r="G1802" s="48">
        <v>6080033</v>
      </c>
      <c r="H1802" s="48">
        <v>6080033</v>
      </c>
      <c r="I1802" s="48">
        <v>6080033</v>
      </c>
      <c r="J1802" s="48">
        <v>0</v>
      </c>
      <c r="K1802" s="48">
        <v>0</v>
      </c>
      <c r="L1802" s="48">
        <v>0</v>
      </c>
      <c r="M1802" s="48">
        <v>1801596</v>
      </c>
      <c r="N1802" s="48">
        <v>1801596</v>
      </c>
      <c r="O1802" s="48">
        <v>4278437</v>
      </c>
      <c r="P1802" s="102">
        <f t="shared" si="57"/>
        <v>0.29631352329831107</v>
      </c>
    </row>
    <row r="1803" spans="1:16" ht="14.4" x14ac:dyDescent="0.2">
      <c r="A1803" s="49" t="s">
        <v>725</v>
      </c>
      <c r="B1803" s="49" t="s">
        <v>726</v>
      </c>
      <c r="C1803" s="101"/>
      <c r="D1803" s="49" t="s">
        <v>686</v>
      </c>
      <c r="E1803" s="49" t="s">
        <v>564</v>
      </c>
      <c r="F1803" s="49" t="s">
        <v>565</v>
      </c>
      <c r="G1803" s="48">
        <v>6078361</v>
      </c>
      <c r="H1803" s="48">
        <v>6078361</v>
      </c>
      <c r="I1803" s="48">
        <v>6078361</v>
      </c>
      <c r="J1803" s="48">
        <v>0</v>
      </c>
      <c r="K1803" s="48">
        <v>0</v>
      </c>
      <c r="L1803" s="48">
        <v>0</v>
      </c>
      <c r="M1803" s="48">
        <v>2326149</v>
      </c>
      <c r="N1803" s="48">
        <v>2326149</v>
      </c>
      <c r="O1803" s="48">
        <v>3752212</v>
      </c>
      <c r="P1803" s="102">
        <f t="shared" si="57"/>
        <v>0.38269345963492463</v>
      </c>
    </row>
    <row r="1804" spans="1:16" ht="14.4" x14ac:dyDescent="0.2">
      <c r="A1804" s="49" t="s">
        <v>725</v>
      </c>
      <c r="B1804" s="49" t="s">
        <v>726</v>
      </c>
      <c r="C1804" s="101"/>
      <c r="D1804" s="49" t="s">
        <v>686</v>
      </c>
      <c r="E1804" s="49" t="s">
        <v>566</v>
      </c>
      <c r="F1804" s="49" t="s">
        <v>567</v>
      </c>
      <c r="G1804" s="48">
        <v>7640299</v>
      </c>
      <c r="H1804" s="48">
        <v>7640299</v>
      </c>
      <c r="I1804" s="48">
        <v>7640299</v>
      </c>
      <c r="J1804" s="48">
        <v>0</v>
      </c>
      <c r="K1804" s="48">
        <v>0</v>
      </c>
      <c r="L1804" s="48">
        <v>0</v>
      </c>
      <c r="M1804" s="48">
        <v>4729303</v>
      </c>
      <c r="N1804" s="48">
        <v>4729303</v>
      </c>
      <c r="O1804" s="48">
        <v>2910996</v>
      </c>
      <c r="P1804" s="102">
        <f t="shared" si="57"/>
        <v>0.61899449223125957</v>
      </c>
    </row>
    <row r="1805" spans="1:16" ht="14.4" x14ac:dyDescent="0.2">
      <c r="A1805" s="49" t="s">
        <v>725</v>
      </c>
      <c r="B1805" s="49" t="s">
        <v>726</v>
      </c>
      <c r="C1805" s="101"/>
      <c r="D1805" s="49" t="s">
        <v>686</v>
      </c>
      <c r="E1805" s="49" t="s">
        <v>568</v>
      </c>
      <c r="F1805" s="49" t="s">
        <v>569</v>
      </c>
      <c r="G1805" s="48">
        <v>8738601</v>
      </c>
      <c r="H1805" s="48">
        <v>8738601</v>
      </c>
      <c r="I1805" s="48">
        <v>7667495.0899999999</v>
      </c>
      <c r="J1805" s="48">
        <v>0</v>
      </c>
      <c r="K1805" s="48">
        <v>0</v>
      </c>
      <c r="L1805" s="48">
        <v>0</v>
      </c>
      <c r="M1805" s="48">
        <v>5397968</v>
      </c>
      <c r="N1805" s="48">
        <v>5397968</v>
      </c>
      <c r="O1805" s="48">
        <v>3340633</v>
      </c>
      <c r="P1805" s="102">
        <f t="shared" si="57"/>
        <v>0.61771535283508194</v>
      </c>
    </row>
    <row r="1806" spans="1:16" ht="14.4" x14ac:dyDescent="0.2">
      <c r="A1806" s="49" t="s">
        <v>725</v>
      </c>
      <c r="B1806" s="49" t="s">
        <v>726</v>
      </c>
      <c r="C1806" s="101"/>
      <c r="D1806" s="49" t="s">
        <v>686</v>
      </c>
      <c r="E1806" s="49" t="s">
        <v>570</v>
      </c>
      <c r="F1806" s="49" t="s">
        <v>571</v>
      </c>
      <c r="G1806" s="48">
        <v>7450743</v>
      </c>
      <c r="H1806" s="48">
        <v>7450743</v>
      </c>
      <c r="I1806" s="48">
        <v>6593385.9199999999</v>
      </c>
      <c r="J1806" s="48">
        <v>0</v>
      </c>
      <c r="K1806" s="48">
        <v>0</v>
      </c>
      <c r="L1806" s="48">
        <v>0</v>
      </c>
      <c r="M1806" s="48">
        <v>0</v>
      </c>
      <c r="N1806" s="48">
        <v>0</v>
      </c>
      <c r="O1806" s="48">
        <v>7450743</v>
      </c>
      <c r="P1806" s="102">
        <f t="shared" si="57"/>
        <v>0</v>
      </c>
    </row>
    <row r="1807" spans="1:16" ht="14.4" x14ac:dyDescent="0.2">
      <c r="A1807" s="49" t="s">
        <v>725</v>
      </c>
      <c r="B1807" s="49" t="s">
        <v>726</v>
      </c>
      <c r="C1807" s="101"/>
      <c r="D1807" s="49" t="s">
        <v>686</v>
      </c>
      <c r="E1807" s="49" t="s">
        <v>572</v>
      </c>
      <c r="F1807" s="49" t="s">
        <v>573</v>
      </c>
      <c r="G1807" s="48">
        <v>7672515</v>
      </c>
      <c r="H1807" s="48">
        <v>7672515</v>
      </c>
      <c r="I1807" s="48">
        <v>7672515</v>
      </c>
      <c r="J1807" s="48">
        <v>0</v>
      </c>
      <c r="K1807" s="48">
        <v>0</v>
      </c>
      <c r="L1807" s="48">
        <v>0</v>
      </c>
      <c r="M1807" s="48">
        <v>4975453</v>
      </c>
      <c r="N1807" s="48">
        <v>4975453</v>
      </c>
      <c r="O1807" s="48">
        <v>2697062</v>
      </c>
      <c r="P1807" s="102">
        <f t="shared" si="57"/>
        <v>0.64847745491537001</v>
      </c>
    </row>
    <row r="1808" spans="1:16" ht="14.4" x14ac:dyDescent="0.2">
      <c r="A1808" s="49" t="s">
        <v>725</v>
      </c>
      <c r="B1808" s="49" t="s">
        <v>726</v>
      </c>
      <c r="C1808" s="101"/>
      <c r="D1808" s="49" t="s">
        <v>686</v>
      </c>
      <c r="E1808" s="49" t="s">
        <v>574</v>
      </c>
      <c r="F1808" s="49" t="s">
        <v>575</v>
      </c>
      <c r="G1808" s="48">
        <v>9143081</v>
      </c>
      <c r="H1808" s="48">
        <v>9143081</v>
      </c>
      <c r="I1808" s="48">
        <v>9143081</v>
      </c>
      <c r="J1808" s="48">
        <v>0</v>
      </c>
      <c r="K1808" s="48">
        <v>0</v>
      </c>
      <c r="L1808" s="48">
        <v>0</v>
      </c>
      <c r="M1808" s="48">
        <v>5341945</v>
      </c>
      <c r="N1808" s="48">
        <v>5341945</v>
      </c>
      <c r="O1808" s="48">
        <v>3801136</v>
      </c>
      <c r="P1808" s="102">
        <f t="shared" si="57"/>
        <v>0.58426092911131378</v>
      </c>
    </row>
    <row r="1809" spans="1:16" ht="14.4" x14ac:dyDescent="0.2">
      <c r="A1809" s="49" t="s">
        <v>725</v>
      </c>
      <c r="B1809" s="49" t="s">
        <v>726</v>
      </c>
      <c r="C1809" s="101"/>
      <c r="D1809" s="49" t="s">
        <v>686</v>
      </c>
      <c r="E1809" s="49" t="s">
        <v>576</v>
      </c>
      <c r="F1809" s="49" t="s">
        <v>577</v>
      </c>
      <c r="G1809" s="48">
        <v>8038669</v>
      </c>
      <c r="H1809" s="48">
        <v>8038669</v>
      </c>
      <c r="I1809" s="48">
        <v>8038669</v>
      </c>
      <c r="J1809" s="48">
        <v>0</v>
      </c>
      <c r="K1809" s="48">
        <v>0</v>
      </c>
      <c r="L1809" s="48">
        <v>0</v>
      </c>
      <c r="M1809" s="48">
        <v>4349862</v>
      </c>
      <c r="N1809" s="48">
        <v>4349862</v>
      </c>
      <c r="O1809" s="48">
        <v>3688807</v>
      </c>
      <c r="P1809" s="102">
        <f t="shared" si="57"/>
        <v>0.54111719241083323</v>
      </c>
    </row>
    <row r="1810" spans="1:16" ht="14.4" x14ac:dyDescent="0.2">
      <c r="A1810" s="49" t="s">
        <v>725</v>
      </c>
      <c r="B1810" s="49" t="s">
        <v>726</v>
      </c>
      <c r="C1810" s="101"/>
      <c r="D1810" s="49" t="s">
        <v>686</v>
      </c>
      <c r="E1810" s="49" t="s">
        <v>578</v>
      </c>
      <c r="F1810" s="49" t="s">
        <v>579</v>
      </c>
      <c r="G1810" s="48">
        <v>9416009</v>
      </c>
      <c r="H1810" s="48">
        <v>9416009</v>
      </c>
      <c r="I1810" s="48">
        <v>9416009</v>
      </c>
      <c r="J1810" s="48">
        <v>0</v>
      </c>
      <c r="K1810" s="48">
        <v>0</v>
      </c>
      <c r="L1810" s="48">
        <v>0</v>
      </c>
      <c r="M1810" s="48">
        <v>6340273</v>
      </c>
      <c r="N1810" s="48">
        <v>6340273</v>
      </c>
      <c r="O1810" s="48">
        <v>3075736</v>
      </c>
      <c r="P1810" s="102">
        <f t="shared" si="57"/>
        <v>0.67335035469910876</v>
      </c>
    </row>
    <row r="1811" spans="1:16" ht="14.4" x14ac:dyDescent="0.2">
      <c r="A1811" s="49" t="s">
        <v>725</v>
      </c>
      <c r="B1811" s="49" t="s">
        <v>726</v>
      </c>
      <c r="C1811" s="101"/>
      <c r="D1811" s="49" t="s">
        <v>686</v>
      </c>
      <c r="E1811" s="49" t="s">
        <v>580</v>
      </c>
      <c r="F1811" s="49" t="s">
        <v>581</v>
      </c>
      <c r="G1811" s="48">
        <v>7351233</v>
      </c>
      <c r="H1811" s="48">
        <v>7351233</v>
      </c>
      <c r="I1811" s="48">
        <v>7351233</v>
      </c>
      <c r="J1811" s="48">
        <v>0</v>
      </c>
      <c r="K1811" s="48">
        <v>0</v>
      </c>
      <c r="L1811" s="48">
        <v>0</v>
      </c>
      <c r="M1811" s="48">
        <v>3770383</v>
      </c>
      <c r="N1811" s="48">
        <v>3770383</v>
      </c>
      <c r="O1811" s="48">
        <v>3580850</v>
      </c>
      <c r="P1811" s="102">
        <f t="shared" si="57"/>
        <v>0.51289123878946563</v>
      </c>
    </row>
    <row r="1812" spans="1:16" ht="14.4" x14ac:dyDescent="0.2">
      <c r="A1812" s="49" t="s">
        <v>725</v>
      </c>
      <c r="B1812" s="49" t="s">
        <v>726</v>
      </c>
      <c r="C1812" s="101"/>
      <c r="D1812" s="49" t="s">
        <v>686</v>
      </c>
      <c r="E1812" s="49" t="s">
        <v>582</v>
      </c>
      <c r="F1812" s="49" t="s">
        <v>583</v>
      </c>
      <c r="G1812" s="48">
        <v>4271632</v>
      </c>
      <c r="H1812" s="48">
        <v>4271632</v>
      </c>
      <c r="I1812" s="48">
        <v>3870390.67</v>
      </c>
      <c r="J1812" s="48">
        <v>0</v>
      </c>
      <c r="K1812" s="48">
        <v>0</v>
      </c>
      <c r="L1812" s="48">
        <v>0</v>
      </c>
      <c r="M1812" s="48">
        <v>2271632</v>
      </c>
      <c r="N1812" s="48">
        <v>2271632</v>
      </c>
      <c r="O1812" s="48">
        <v>2000000</v>
      </c>
      <c r="P1812" s="102">
        <f t="shared" si="57"/>
        <v>0.53179487371571332</v>
      </c>
    </row>
    <row r="1813" spans="1:16" ht="14.4" x14ac:dyDescent="0.2">
      <c r="A1813" s="49" t="s">
        <v>725</v>
      </c>
      <c r="B1813" s="49" t="s">
        <v>726</v>
      </c>
      <c r="C1813" s="101"/>
      <c r="D1813" s="49" t="s">
        <v>686</v>
      </c>
      <c r="E1813" s="49" t="s">
        <v>584</v>
      </c>
      <c r="F1813" s="49" t="s">
        <v>585</v>
      </c>
      <c r="G1813" s="48">
        <v>7107463</v>
      </c>
      <c r="H1813" s="48">
        <v>7107463</v>
      </c>
      <c r="I1813" s="48">
        <v>5997263.9199999999</v>
      </c>
      <c r="J1813" s="48">
        <v>0</v>
      </c>
      <c r="K1813" s="48">
        <v>0</v>
      </c>
      <c r="L1813" s="48">
        <v>0</v>
      </c>
      <c r="M1813" s="48">
        <v>5107463</v>
      </c>
      <c r="N1813" s="48">
        <v>5107463</v>
      </c>
      <c r="O1813" s="48">
        <v>2000000</v>
      </c>
      <c r="P1813" s="102">
        <f t="shared" si="57"/>
        <v>0.71860564029668528</v>
      </c>
    </row>
    <row r="1814" spans="1:16" ht="14.4" x14ac:dyDescent="0.2">
      <c r="A1814" s="49" t="s">
        <v>725</v>
      </c>
      <c r="B1814" s="49" t="s">
        <v>726</v>
      </c>
      <c r="C1814" s="101"/>
      <c r="D1814" s="49" t="s">
        <v>686</v>
      </c>
      <c r="E1814" s="49" t="s">
        <v>586</v>
      </c>
      <c r="F1814" s="49" t="s">
        <v>587</v>
      </c>
      <c r="G1814" s="48">
        <v>4755365</v>
      </c>
      <c r="H1814" s="48">
        <v>4755365</v>
      </c>
      <c r="I1814" s="48">
        <v>4233190.42</v>
      </c>
      <c r="J1814" s="48">
        <v>0</v>
      </c>
      <c r="K1814" s="48">
        <v>0</v>
      </c>
      <c r="L1814" s="48">
        <v>0</v>
      </c>
      <c r="M1814" s="48">
        <v>0</v>
      </c>
      <c r="N1814" s="48">
        <v>0</v>
      </c>
      <c r="O1814" s="48">
        <v>4755365</v>
      </c>
      <c r="P1814" s="102">
        <f t="shared" si="57"/>
        <v>0</v>
      </c>
    </row>
    <row r="1815" spans="1:16" ht="14.4" x14ac:dyDescent="0.2">
      <c r="A1815" s="49" t="s">
        <v>725</v>
      </c>
      <c r="B1815" s="49" t="s">
        <v>726</v>
      </c>
      <c r="C1815" s="101"/>
      <c r="D1815" s="49" t="s">
        <v>686</v>
      </c>
      <c r="E1815" s="49" t="s">
        <v>588</v>
      </c>
      <c r="F1815" s="49" t="s">
        <v>589</v>
      </c>
      <c r="G1815" s="48">
        <v>5598578</v>
      </c>
      <c r="H1815" s="48">
        <v>5598578</v>
      </c>
      <c r="I1815" s="48">
        <v>4865600.17</v>
      </c>
      <c r="J1815" s="48">
        <v>0</v>
      </c>
      <c r="K1815" s="48">
        <v>0</v>
      </c>
      <c r="L1815" s="48">
        <v>0</v>
      </c>
      <c r="M1815" s="48">
        <v>0</v>
      </c>
      <c r="N1815" s="48">
        <v>0</v>
      </c>
      <c r="O1815" s="48">
        <v>5598578</v>
      </c>
      <c r="P1815" s="102">
        <f t="shared" si="57"/>
        <v>0</v>
      </c>
    </row>
    <row r="1816" spans="1:16" ht="14.4" x14ac:dyDescent="0.2">
      <c r="A1816" s="49" t="s">
        <v>725</v>
      </c>
      <c r="B1816" s="49" t="s">
        <v>726</v>
      </c>
      <c r="C1816" s="101"/>
      <c r="D1816" s="49" t="s">
        <v>686</v>
      </c>
      <c r="E1816" s="49" t="s">
        <v>590</v>
      </c>
      <c r="F1816" s="49" t="s">
        <v>591</v>
      </c>
      <c r="G1816" s="48">
        <v>6175189</v>
      </c>
      <c r="H1816" s="48">
        <v>6175189</v>
      </c>
      <c r="I1816" s="48">
        <v>5298058.42</v>
      </c>
      <c r="J1816" s="48">
        <v>0</v>
      </c>
      <c r="K1816" s="48">
        <v>0</v>
      </c>
      <c r="L1816" s="48">
        <v>0</v>
      </c>
      <c r="M1816" s="48">
        <v>0</v>
      </c>
      <c r="N1816" s="48">
        <v>0</v>
      </c>
      <c r="O1816" s="48">
        <v>6175189</v>
      </c>
      <c r="P1816" s="102">
        <f t="shared" si="57"/>
        <v>0</v>
      </c>
    </row>
    <row r="1817" spans="1:16" ht="14.4" x14ac:dyDescent="0.2">
      <c r="A1817" s="49" t="s">
        <v>725</v>
      </c>
      <c r="B1817" s="49" t="s">
        <v>726</v>
      </c>
      <c r="C1817" s="101"/>
      <c r="D1817" s="49" t="s">
        <v>686</v>
      </c>
      <c r="E1817" s="49" t="s">
        <v>592</v>
      </c>
      <c r="F1817" s="49" t="s">
        <v>593</v>
      </c>
      <c r="G1817" s="48">
        <v>4797950</v>
      </c>
      <c r="H1817" s="48">
        <v>4797950</v>
      </c>
      <c r="I1817" s="48">
        <v>4265129.17</v>
      </c>
      <c r="J1817" s="48">
        <v>0</v>
      </c>
      <c r="K1817" s="48">
        <v>0</v>
      </c>
      <c r="L1817" s="48">
        <v>0</v>
      </c>
      <c r="M1817" s="48">
        <v>0</v>
      </c>
      <c r="N1817" s="48">
        <v>0</v>
      </c>
      <c r="O1817" s="48">
        <v>4797950</v>
      </c>
      <c r="P1817" s="102">
        <f t="shared" si="57"/>
        <v>0</v>
      </c>
    </row>
    <row r="1818" spans="1:16" ht="14.4" x14ac:dyDescent="0.2">
      <c r="A1818" s="49" t="s">
        <v>725</v>
      </c>
      <c r="B1818" s="49" t="s">
        <v>726</v>
      </c>
      <c r="C1818" s="101"/>
      <c r="D1818" s="49" t="s">
        <v>686</v>
      </c>
      <c r="E1818" s="49" t="s">
        <v>594</v>
      </c>
      <c r="F1818" s="49" t="s">
        <v>595</v>
      </c>
      <c r="G1818" s="48">
        <v>4868635</v>
      </c>
      <c r="H1818" s="48">
        <v>4868635</v>
      </c>
      <c r="I1818" s="48">
        <v>4318142.92</v>
      </c>
      <c r="J1818" s="48">
        <v>0</v>
      </c>
      <c r="K1818" s="48">
        <v>0</v>
      </c>
      <c r="L1818" s="48">
        <v>0</v>
      </c>
      <c r="M1818" s="48">
        <v>0</v>
      </c>
      <c r="N1818" s="48">
        <v>0</v>
      </c>
      <c r="O1818" s="48">
        <v>4868635</v>
      </c>
      <c r="P1818" s="102">
        <f t="shared" si="57"/>
        <v>0</v>
      </c>
    </row>
    <row r="1819" spans="1:16" ht="14.4" x14ac:dyDescent="0.2">
      <c r="A1819" s="49" t="s">
        <v>725</v>
      </c>
      <c r="B1819" s="49" t="s">
        <v>726</v>
      </c>
      <c r="C1819" s="101"/>
      <c r="D1819" s="49" t="s">
        <v>686</v>
      </c>
      <c r="E1819" s="49" t="s">
        <v>596</v>
      </c>
      <c r="F1819" s="49" t="s">
        <v>597</v>
      </c>
      <c r="G1819" s="48">
        <v>4848637</v>
      </c>
      <c r="H1819" s="48">
        <v>4848637</v>
      </c>
      <c r="I1819" s="48">
        <v>4303144.42</v>
      </c>
      <c r="J1819" s="48">
        <v>0</v>
      </c>
      <c r="K1819" s="48">
        <v>0</v>
      </c>
      <c r="L1819" s="48">
        <v>0</v>
      </c>
      <c r="M1819" s="48">
        <v>0</v>
      </c>
      <c r="N1819" s="48">
        <v>0</v>
      </c>
      <c r="O1819" s="48">
        <v>4848637</v>
      </c>
      <c r="P1819" s="102">
        <f t="shared" si="57"/>
        <v>0</v>
      </c>
    </row>
    <row r="1820" spans="1:16" ht="14.4" x14ac:dyDescent="0.2">
      <c r="A1820" s="49" t="s">
        <v>725</v>
      </c>
      <c r="B1820" s="49" t="s">
        <v>726</v>
      </c>
      <c r="D1820" s="49" t="s">
        <v>686</v>
      </c>
      <c r="E1820" s="49" t="s">
        <v>598</v>
      </c>
      <c r="F1820" s="49" t="s">
        <v>599</v>
      </c>
      <c r="G1820" s="48">
        <v>4644946</v>
      </c>
      <c r="H1820" s="48">
        <v>4644946</v>
      </c>
      <c r="I1820" s="48">
        <v>4150376.17</v>
      </c>
      <c r="J1820" s="48">
        <v>0</v>
      </c>
      <c r="K1820" s="48">
        <v>0</v>
      </c>
      <c r="L1820" s="48">
        <v>0</v>
      </c>
      <c r="M1820" s="48">
        <v>0</v>
      </c>
      <c r="N1820" s="48">
        <v>0</v>
      </c>
      <c r="O1820" s="48">
        <v>4644946</v>
      </c>
    </row>
    <row r="1821" spans="1:16" ht="14.4" x14ac:dyDescent="0.2">
      <c r="A1821" s="49" t="s">
        <v>725</v>
      </c>
      <c r="B1821" s="49" t="s">
        <v>726</v>
      </c>
      <c r="D1821" s="49" t="s">
        <v>686</v>
      </c>
      <c r="E1821" s="49" t="s">
        <v>608</v>
      </c>
      <c r="F1821" s="49" t="s">
        <v>609</v>
      </c>
      <c r="G1821" s="48">
        <v>4000000</v>
      </c>
      <c r="H1821" s="48">
        <v>4000000</v>
      </c>
      <c r="I1821" s="48">
        <v>4000000</v>
      </c>
      <c r="J1821" s="48">
        <v>0</v>
      </c>
      <c r="K1821" s="48">
        <v>0</v>
      </c>
      <c r="L1821" s="48">
        <v>0</v>
      </c>
      <c r="M1821" s="48">
        <v>1511718.45</v>
      </c>
      <c r="N1821" s="48">
        <v>1511718.45</v>
      </c>
      <c r="O1821" s="48">
        <v>2488281.5499999998</v>
      </c>
    </row>
    <row r="1822" spans="1:16" ht="14.4" x14ac:dyDescent="0.2">
      <c r="A1822" s="49" t="s">
        <v>725</v>
      </c>
      <c r="B1822" s="49" t="s">
        <v>726</v>
      </c>
      <c r="D1822" s="49" t="s">
        <v>686</v>
      </c>
      <c r="E1822" s="49" t="s">
        <v>612</v>
      </c>
      <c r="F1822" s="49" t="s">
        <v>613</v>
      </c>
      <c r="G1822" s="48">
        <v>4000000</v>
      </c>
      <c r="H1822" s="48">
        <v>4000000</v>
      </c>
      <c r="I1822" s="48">
        <v>4000000</v>
      </c>
      <c r="J1822" s="48">
        <v>0</v>
      </c>
      <c r="K1822" s="48">
        <v>0</v>
      </c>
      <c r="L1822" s="48">
        <v>0</v>
      </c>
      <c r="M1822" s="48">
        <v>1511718.45</v>
      </c>
      <c r="N1822" s="48">
        <v>1511718.45</v>
      </c>
      <c r="O1822" s="48">
        <v>2488281.5499999998</v>
      </c>
    </row>
    <row r="1823" spans="1:16" ht="14.4" x14ac:dyDescent="0.2">
      <c r="A1823" s="49" t="s">
        <v>725</v>
      </c>
      <c r="B1823" s="49" t="s">
        <v>726</v>
      </c>
      <c r="D1823" s="49" t="s">
        <v>690</v>
      </c>
      <c r="E1823" s="49" t="s">
        <v>336</v>
      </c>
      <c r="F1823" s="49" t="s">
        <v>337</v>
      </c>
      <c r="G1823" s="48">
        <v>1500000</v>
      </c>
      <c r="H1823" s="48">
        <v>1500000</v>
      </c>
      <c r="I1823" s="48">
        <v>1500000</v>
      </c>
      <c r="J1823" s="48">
        <v>0</v>
      </c>
      <c r="K1823" s="48">
        <v>0</v>
      </c>
      <c r="L1823" s="48">
        <v>0</v>
      </c>
      <c r="M1823" s="48">
        <v>0</v>
      </c>
      <c r="N1823" s="48">
        <v>0</v>
      </c>
      <c r="O1823" s="48">
        <v>1500000</v>
      </c>
    </row>
    <row r="1824" spans="1:16" ht="14.4" x14ac:dyDescent="0.2">
      <c r="A1824" s="49" t="s">
        <v>725</v>
      </c>
      <c r="B1824" s="49" t="s">
        <v>726</v>
      </c>
      <c r="D1824" s="49" t="s">
        <v>690</v>
      </c>
      <c r="E1824" s="49" t="s">
        <v>364</v>
      </c>
      <c r="F1824" s="49" t="s">
        <v>365</v>
      </c>
      <c r="G1824" s="48">
        <v>1500000</v>
      </c>
      <c r="H1824" s="48">
        <v>1500000</v>
      </c>
      <c r="I1824" s="48">
        <v>1500000</v>
      </c>
      <c r="J1824" s="48">
        <v>0</v>
      </c>
      <c r="K1824" s="48">
        <v>0</v>
      </c>
      <c r="L1824" s="48">
        <v>0</v>
      </c>
      <c r="M1824" s="48">
        <v>0</v>
      </c>
      <c r="N1824" s="48">
        <v>0</v>
      </c>
      <c r="O1824" s="48">
        <v>1500000</v>
      </c>
    </row>
    <row r="1825" spans="1:15" ht="14.4" x14ac:dyDescent="0.2">
      <c r="A1825" s="49" t="s">
        <v>725</v>
      </c>
      <c r="B1825" s="49" t="s">
        <v>726</v>
      </c>
      <c r="D1825" s="49" t="s">
        <v>690</v>
      </c>
      <c r="E1825" s="49" t="s">
        <v>368</v>
      </c>
      <c r="F1825" s="49" t="s">
        <v>369</v>
      </c>
      <c r="G1825" s="48">
        <v>1500000</v>
      </c>
      <c r="H1825" s="48">
        <v>1500000</v>
      </c>
      <c r="I1825" s="48">
        <v>1500000</v>
      </c>
      <c r="J1825" s="48">
        <v>0</v>
      </c>
      <c r="K1825" s="48">
        <v>0</v>
      </c>
      <c r="L1825" s="48">
        <v>0</v>
      </c>
      <c r="M1825" s="48">
        <v>0</v>
      </c>
      <c r="N1825" s="48">
        <v>0</v>
      </c>
      <c r="O1825" s="48">
        <v>1500000</v>
      </c>
    </row>
  </sheetData>
  <autoFilter ref="A5:P1825" xr:uid="{00000000-0009-0000-0000-000001000000}"/>
  <mergeCells count="2">
    <mergeCell ref="A2:P2"/>
    <mergeCell ref="A3:P3"/>
  </mergeCells>
  <phoneticPr fontId="1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7DF5-916E-49AF-B444-3F516ACE30D2}">
  <dimension ref="A1:Q3"/>
  <sheetViews>
    <sheetView workbookViewId="0">
      <selection sqref="A1:Q3"/>
    </sheetView>
  </sheetViews>
  <sheetFormatPr baseColWidth="10" defaultColWidth="11.44140625" defaultRowHeight="14.4" x14ac:dyDescent="0.3"/>
  <cols>
    <col min="1" max="1" width="15.109375" customWidth="1"/>
    <col min="2" max="2" width="20.33203125" customWidth="1"/>
    <col min="3" max="3" width="31.109375" customWidth="1"/>
    <col min="6" max="6" width="24.88671875" customWidth="1"/>
    <col min="7" max="7" width="20.44140625" customWidth="1"/>
    <col min="8" max="8" width="20.33203125" customWidth="1"/>
    <col min="9" max="9" width="17.88671875" customWidth="1"/>
    <col min="10" max="10" width="11.88671875" customWidth="1"/>
    <col min="11" max="11" width="16.5546875" customWidth="1"/>
    <col min="12" max="12" width="21.88671875" customWidth="1"/>
    <col min="13" max="13" width="13.109375" customWidth="1"/>
    <col min="15" max="15" width="24.33203125" customWidth="1"/>
    <col min="16" max="16" width="20.88671875" customWidth="1"/>
    <col min="17" max="17" width="13.5546875" customWidth="1"/>
  </cols>
  <sheetData>
    <row r="1" spans="1:17" x14ac:dyDescent="0.3">
      <c r="A1" t="s">
        <v>676</v>
      </c>
      <c r="B1" t="s">
        <v>677</v>
      </c>
      <c r="C1" t="s">
        <v>678</v>
      </c>
      <c r="D1" t="s">
        <v>679</v>
      </c>
      <c r="E1" t="s">
        <v>1</v>
      </c>
      <c r="F1" t="s">
        <v>2</v>
      </c>
      <c r="G1" t="s">
        <v>3</v>
      </c>
      <c r="H1" t="s">
        <v>4</v>
      </c>
      <c r="I1" t="s">
        <v>680</v>
      </c>
      <c r="J1" t="s">
        <v>681</v>
      </c>
      <c r="K1" t="s">
        <v>682</v>
      </c>
      <c r="L1" t="s">
        <v>683</v>
      </c>
      <c r="M1" t="s">
        <v>5</v>
      </c>
      <c r="N1" t="s">
        <v>6</v>
      </c>
      <c r="O1" t="s">
        <v>7</v>
      </c>
      <c r="P1" t="s">
        <v>727</v>
      </c>
      <c r="Q1" t="s">
        <v>8</v>
      </c>
    </row>
    <row r="2" spans="1:17" x14ac:dyDescent="0.3">
      <c r="A2" t="s">
        <v>725</v>
      </c>
      <c r="B2" t="s">
        <v>726</v>
      </c>
      <c r="C2" t="s">
        <v>728</v>
      </c>
      <c r="D2" t="s">
        <v>686</v>
      </c>
      <c r="E2" t="s">
        <v>687</v>
      </c>
      <c r="F2" t="s">
        <v>687</v>
      </c>
      <c r="G2">
        <v>1723675819</v>
      </c>
      <c r="H2">
        <v>1616054279</v>
      </c>
      <c r="I2">
        <v>1616054279</v>
      </c>
      <c r="J2">
        <v>0</v>
      </c>
      <c r="K2">
        <v>0</v>
      </c>
      <c r="L2">
        <v>0</v>
      </c>
      <c r="M2">
        <v>1396499207.76</v>
      </c>
      <c r="N2">
        <v>1376932671.6800001</v>
      </c>
      <c r="O2">
        <v>219555071.24000001</v>
      </c>
      <c r="P2">
        <v>219555071.24000001</v>
      </c>
      <c r="Q2">
        <v>0.86414127663096885</v>
      </c>
    </row>
    <row r="3" spans="1:17" x14ac:dyDescent="0.3">
      <c r="A3" t="s">
        <v>725</v>
      </c>
      <c r="B3" t="s">
        <v>726</v>
      </c>
      <c r="C3" t="s">
        <v>728</v>
      </c>
      <c r="D3" t="s">
        <v>686</v>
      </c>
      <c r="E3" t="s">
        <v>687</v>
      </c>
      <c r="F3" t="s">
        <v>687</v>
      </c>
      <c r="G3">
        <v>2156302815</v>
      </c>
      <c r="H3">
        <v>2156302815</v>
      </c>
      <c r="I3">
        <v>1612706012.3900001</v>
      </c>
      <c r="J3">
        <v>0</v>
      </c>
      <c r="K3">
        <v>0</v>
      </c>
      <c r="L3">
        <v>0</v>
      </c>
      <c r="M3">
        <v>85063684.569999993</v>
      </c>
      <c r="N3">
        <v>62689500.140000001</v>
      </c>
      <c r="O3">
        <v>2071239130.4300001</v>
      </c>
      <c r="P3">
        <v>1527642327.8199999</v>
      </c>
      <c r="Q3">
        <v>3.9448858471206882E-2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N32"/>
  <sheetViews>
    <sheetView showGridLines="0" topLeftCell="A8" zoomScaleNormal="100" workbookViewId="0">
      <selection activeCell="J10" sqref="J10"/>
    </sheetView>
  </sheetViews>
  <sheetFormatPr baseColWidth="10" defaultColWidth="11.44140625" defaultRowHeight="14.4" x14ac:dyDescent="0.3"/>
  <cols>
    <col min="1" max="1" width="3.88671875" customWidth="1"/>
    <col min="2" max="2" width="52.21875" bestFit="1" customWidth="1"/>
    <col min="3" max="4" width="19" bestFit="1" customWidth="1"/>
    <col min="5" max="5" width="13" bestFit="1" customWidth="1"/>
    <col min="6" max="6" width="22.44140625" hidden="1" customWidth="1"/>
    <col min="7" max="7" width="17.6640625" style="26" hidden="1" customWidth="1"/>
    <col min="8" max="8" width="21.88671875" hidden="1" customWidth="1"/>
    <col min="9" max="9" width="6.33203125" customWidth="1"/>
    <col min="10" max="10" width="10.88671875" style="26" customWidth="1"/>
    <col min="11" max="11" width="11.21875" style="26" customWidth="1"/>
    <col min="12" max="12" width="9.88671875" customWidth="1"/>
    <col min="13" max="13" width="11.6640625" bestFit="1" customWidth="1"/>
    <col min="14" max="14" width="34" customWidth="1"/>
  </cols>
  <sheetData>
    <row r="6" spans="2:14" x14ac:dyDescent="0.3">
      <c r="B6" s="89" t="s">
        <v>772</v>
      </c>
      <c r="C6" s="89"/>
      <c r="D6" s="89"/>
      <c r="E6" s="89"/>
    </row>
    <row r="7" spans="2:14" hidden="1" x14ac:dyDescent="0.3">
      <c r="B7" s="2" t="s">
        <v>1</v>
      </c>
    </row>
    <row r="8" spans="2:14" x14ac:dyDescent="0.3">
      <c r="J8" s="94" t="s">
        <v>770</v>
      </c>
      <c r="K8" s="94"/>
      <c r="L8" s="94"/>
    </row>
    <row r="9" spans="2:14" ht="15.6" x14ac:dyDescent="0.3">
      <c r="B9" s="61" t="s">
        <v>678</v>
      </c>
      <c r="C9" s="61" t="s">
        <v>729</v>
      </c>
      <c r="D9" s="61" t="s">
        <v>730</v>
      </c>
      <c r="E9" s="61" t="s">
        <v>731</v>
      </c>
      <c r="F9" s="16" t="s">
        <v>732</v>
      </c>
      <c r="G9" s="16" t="s">
        <v>733</v>
      </c>
      <c r="H9" s="16" t="s">
        <v>734</v>
      </c>
      <c r="J9" s="63" t="s">
        <v>735</v>
      </c>
      <c r="K9" s="63" t="s">
        <v>736</v>
      </c>
      <c r="L9" s="90" t="s">
        <v>769</v>
      </c>
    </row>
    <row r="10" spans="2:14" ht="15.6" x14ac:dyDescent="0.3">
      <c r="B10" s="68" t="s">
        <v>737</v>
      </c>
      <c r="C10" s="69">
        <v>49201918224.800003</v>
      </c>
      <c r="D10" s="69">
        <v>22545234610.950001</v>
      </c>
      <c r="E10" s="70">
        <v>0.45821861066356101</v>
      </c>
      <c r="F10" s="25">
        <v>0.9</v>
      </c>
      <c r="G10" s="27">
        <f>+E10-F10</f>
        <v>-0.44178138933643901</v>
      </c>
      <c r="H10" s="7">
        <f>+G10*C10</f>
        <v>-21736491791.370003</v>
      </c>
      <c r="I10" s="20"/>
      <c r="J10" s="91">
        <v>45.82</v>
      </c>
      <c r="K10" s="92">
        <f>7.5*7</f>
        <v>52.5</v>
      </c>
      <c r="L10" s="93">
        <f>+K10-J10</f>
        <v>6.68</v>
      </c>
    </row>
    <row r="11" spans="2:14" x14ac:dyDescent="0.3">
      <c r="B11" s="110" t="s">
        <v>738</v>
      </c>
      <c r="C11" s="109">
        <v>9360950119</v>
      </c>
      <c r="D11" s="109">
        <v>4219619287.5</v>
      </c>
      <c r="E11" s="108">
        <v>0.45076826965837613</v>
      </c>
      <c r="F11" s="25">
        <v>0.9</v>
      </c>
      <c r="G11" s="27">
        <f>+E11-F11</f>
        <v>-0.44923173034162389</v>
      </c>
      <c r="H11" s="7">
        <f t="shared" ref="H11:H30" si="0">+G11*C11</f>
        <v>-4205235819.5999999</v>
      </c>
      <c r="I11" s="20"/>
      <c r="K11" s="64"/>
      <c r="L11" s="4"/>
      <c r="M11" s="44"/>
    </row>
    <row r="12" spans="2:14" x14ac:dyDescent="0.3">
      <c r="B12" s="110" t="s">
        <v>768</v>
      </c>
      <c r="C12" s="109">
        <v>2378260569</v>
      </c>
      <c r="D12" s="109">
        <v>771780256.27999997</v>
      </c>
      <c r="E12" s="108">
        <v>0.32451459118481479</v>
      </c>
      <c r="F12" s="29">
        <v>0.9</v>
      </c>
      <c r="G12" s="30">
        <f t="shared" ref="G12:G30" si="1">+E12-F12</f>
        <v>-0.57548540881518528</v>
      </c>
      <c r="H12" s="28">
        <f t="shared" si="0"/>
        <v>-1368654255.8200002</v>
      </c>
      <c r="I12" s="20"/>
      <c r="K12" s="64"/>
      <c r="L12" s="4"/>
      <c r="M12" s="44"/>
      <c r="N12" s="45"/>
    </row>
    <row r="13" spans="2:14" x14ac:dyDescent="0.3">
      <c r="B13" s="110" t="s">
        <v>739</v>
      </c>
      <c r="C13" s="109">
        <v>3552103170</v>
      </c>
      <c r="D13" s="109">
        <v>1681537444.6700001</v>
      </c>
      <c r="E13" s="108">
        <v>0.47339206216524393</v>
      </c>
      <c r="F13" s="25">
        <v>0.9</v>
      </c>
      <c r="G13" s="27">
        <f t="shared" si="1"/>
        <v>-0.42660793783475609</v>
      </c>
      <c r="H13" s="7">
        <f t="shared" si="0"/>
        <v>-1515355408.3300002</v>
      </c>
      <c r="I13" s="20"/>
      <c r="K13" s="64"/>
      <c r="L13" s="4"/>
      <c r="M13" s="44"/>
      <c r="N13" s="45"/>
    </row>
    <row r="14" spans="2:14" x14ac:dyDescent="0.3">
      <c r="B14" s="110" t="s">
        <v>740</v>
      </c>
      <c r="C14" s="109">
        <v>1730065063</v>
      </c>
      <c r="D14" s="109">
        <v>746653215</v>
      </c>
      <c r="E14" s="108">
        <v>0.43157522278686694</v>
      </c>
      <c r="F14" s="25">
        <v>0.9</v>
      </c>
      <c r="G14" s="27">
        <f t="shared" si="1"/>
        <v>-0.46842477721313308</v>
      </c>
      <c r="H14" s="7">
        <f t="shared" si="0"/>
        <v>-810405341.70000005</v>
      </c>
      <c r="I14" s="20"/>
      <c r="K14" s="64"/>
      <c r="L14" s="4"/>
      <c r="M14" s="44"/>
      <c r="N14" s="45"/>
    </row>
    <row r="15" spans="2:14" x14ac:dyDescent="0.3">
      <c r="B15" s="110" t="s">
        <v>741</v>
      </c>
      <c r="C15" s="109">
        <v>542351058</v>
      </c>
      <c r="D15" s="109">
        <v>274137728.64999998</v>
      </c>
      <c r="E15" s="108">
        <v>0.50546177536911885</v>
      </c>
      <c r="F15" s="25">
        <v>0.9</v>
      </c>
      <c r="G15" s="27">
        <f t="shared" si="1"/>
        <v>-0.39453822463088117</v>
      </c>
      <c r="H15" s="7">
        <f t="shared" si="0"/>
        <v>-213978223.55000007</v>
      </c>
      <c r="I15" s="20"/>
      <c r="K15" s="64"/>
      <c r="L15" s="4"/>
      <c r="M15" s="44"/>
      <c r="N15" s="45"/>
    </row>
    <row r="16" spans="2:14" x14ac:dyDescent="0.3">
      <c r="B16" s="110" t="s">
        <v>742</v>
      </c>
      <c r="C16" s="109">
        <v>361883261</v>
      </c>
      <c r="D16" s="109">
        <v>165234867.91999999</v>
      </c>
      <c r="E16" s="108">
        <v>0.45659715639624454</v>
      </c>
      <c r="F16" s="25">
        <v>0.9</v>
      </c>
      <c r="G16" s="27">
        <f t="shared" si="1"/>
        <v>-0.44340284360375548</v>
      </c>
      <c r="H16" s="7">
        <f t="shared" si="0"/>
        <v>-160460066.98000002</v>
      </c>
      <c r="I16" s="20"/>
      <c r="K16" s="64"/>
      <c r="L16" s="4"/>
      <c r="M16" s="44"/>
      <c r="N16" s="45"/>
    </row>
    <row r="17" spans="2:14" x14ac:dyDescent="0.3">
      <c r="B17" s="110" t="s">
        <v>743</v>
      </c>
      <c r="C17" s="109">
        <v>379385896</v>
      </c>
      <c r="D17" s="109">
        <v>196192167.50999999</v>
      </c>
      <c r="E17" s="108">
        <v>0.51713089384324396</v>
      </c>
      <c r="F17" s="29">
        <v>0.9</v>
      </c>
      <c r="G17" s="30">
        <f t="shared" si="1"/>
        <v>-0.38286910615675607</v>
      </c>
      <c r="H17" s="28">
        <f t="shared" si="0"/>
        <v>-145255138.89000002</v>
      </c>
      <c r="I17" s="20"/>
      <c r="K17" s="64"/>
      <c r="L17" s="4"/>
      <c r="M17" s="44"/>
      <c r="N17" s="45"/>
    </row>
    <row r="18" spans="2:14" x14ac:dyDescent="0.3">
      <c r="B18" s="110" t="s">
        <v>744</v>
      </c>
      <c r="C18" s="109">
        <v>151918193</v>
      </c>
      <c r="D18" s="109">
        <v>82751796.189999998</v>
      </c>
      <c r="E18" s="108">
        <v>0.54471287839765181</v>
      </c>
      <c r="F18" s="25">
        <v>0.9</v>
      </c>
      <c r="G18" s="27">
        <f t="shared" si="1"/>
        <v>-0.35528712160234821</v>
      </c>
      <c r="H18" s="7">
        <f t="shared" si="0"/>
        <v>-53974577.510000005</v>
      </c>
      <c r="I18" s="20"/>
      <c r="K18" s="64"/>
      <c r="L18" s="4"/>
      <c r="M18" s="44"/>
      <c r="N18" s="45"/>
    </row>
    <row r="19" spans="2:14" x14ac:dyDescent="0.3">
      <c r="B19" s="110" t="s">
        <v>745</v>
      </c>
      <c r="C19" s="109">
        <v>154477753</v>
      </c>
      <c r="D19" s="109">
        <v>56060810.380000003</v>
      </c>
      <c r="E19" s="108">
        <v>0.36290539764648183</v>
      </c>
      <c r="F19" s="25">
        <v>0.9</v>
      </c>
      <c r="G19" s="27">
        <f t="shared" si="1"/>
        <v>-0.53709460235351814</v>
      </c>
      <c r="H19" s="7">
        <f t="shared" si="0"/>
        <v>-82969167.319999993</v>
      </c>
      <c r="I19" s="20"/>
      <c r="K19" s="64"/>
      <c r="L19" s="4"/>
      <c r="M19" s="44"/>
      <c r="N19" s="45"/>
    </row>
    <row r="20" spans="2:14" x14ac:dyDescent="0.3">
      <c r="B20" t="s">
        <v>746</v>
      </c>
      <c r="C20" s="7">
        <v>2469432468</v>
      </c>
      <c r="D20" s="7">
        <v>1091262258.4400001</v>
      </c>
      <c r="E20" s="108">
        <v>0.44190811961090648</v>
      </c>
      <c r="F20" s="25">
        <v>0.9</v>
      </c>
      <c r="G20" s="27">
        <f t="shared" si="1"/>
        <v>-0.45809188038909354</v>
      </c>
      <c r="H20" s="7">
        <f t="shared" si="0"/>
        <v>-1131226962.76</v>
      </c>
      <c r="I20" s="20"/>
      <c r="K20" s="64"/>
      <c r="L20" s="4"/>
      <c r="M20" s="44"/>
      <c r="N20" s="45"/>
    </row>
    <row r="21" spans="2:14" x14ac:dyDescent="0.3">
      <c r="B21" t="s">
        <v>778</v>
      </c>
      <c r="C21" s="7">
        <v>3315879634</v>
      </c>
      <c r="D21" s="7">
        <v>1599387690.0899999</v>
      </c>
      <c r="E21" s="108">
        <v>0.48234190218799716</v>
      </c>
      <c r="F21" s="25">
        <v>0.9</v>
      </c>
      <c r="G21" s="27">
        <f t="shared" si="1"/>
        <v>-0.41765809781200286</v>
      </c>
      <c r="H21" s="7">
        <f t="shared" si="0"/>
        <v>-1384903980.5100002</v>
      </c>
      <c r="I21" s="20"/>
      <c r="K21" s="64"/>
      <c r="L21" s="4"/>
      <c r="M21" s="44"/>
    </row>
    <row r="22" spans="2:14" x14ac:dyDescent="0.3">
      <c r="B22" t="s">
        <v>747</v>
      </c>
      <c r="C22" s="7">
        <v>3662694627</v>
      </c>
      <c r="D22" s="7">
        <v>1857447846.53</v>
      </c>
      <c r="E22" s="108">
        <v>0.50712604671915495</v>
      </c>
      <c r="F22" s="25">
        <v>0.9</v>
      </c>
      <c r="G22" s="27">
        <f t="shared" si="1"/>
        <v>-0.39287395328084507</v>
      </c>
      <c r="H22" s="7">
        <f t="shared" si="0"/>
        <v>-1438977317.7700002</v>
      </c>
      <c r="I22" s="20"/>
      <c r="K22" s="64"/>
      <c r="L22" s="4"/>
      <c r="M22" s="44"/>
      <c r="N22" s="45"/>
    </row>
    <row r="23" spans="2:14" x14ac:dyDescent="0.3">
      <c r="B23" s="110" t="s">
        <v>748</v>
      </c>
      <c r="C23" s="109">
        <v>3046241097</v>
      </c>
      <c r="D23" s="109">
        <v>1524456202.01</v>
      </c>
      <c r="E23" s="108">
        <v>0.50043845955309163</v>
      </c>
      <c r="F23" s="25">
        <v>0.9</v>
      </c>
      <c r="G23" s="27">
        <f t="shared" si="1"/>
        <v>-0.39956154044690839</v>
      </c>
      <c r="H23" s="7">
        <f t="shared" si="0"/>
        <v>-1217160785.2900002</v>
      </c>
      <c r="I23" s="20"/>
      <c r="K23" s="64"/>
      <c r="L23" s="4"/>
      <c r="M23" s="44"/>
      <c r="N23" s="45"/>
    </row>
    <row r="24" spans="2:14" x14ac:dyDescent="0.3">
      <c r="B24" t="s">
        <v>779</v>
      </c>
      <c r="C24" s="7">
        <v>3137196867</v>
      </c>
      <c r="D24" s="7">
        <v>1668669810.48</v>
      </c>
      <c r="E24" s="108">
        <v>0.5318983414884304</v>
      </c>
      <c r="F24" s="25">
        <v>0.9</v>
      </c>
      <c r="G24" s="27">
        <f t="shared" si="1"/>
        <v>-0.36810165851156962</v>
      </c>
      <c r="H24" s="7">
        <f t="shared" si="0"/>
        <v>-1154807369.8200002</v>
      </c>
      <c r="I24" s="20"/>
      <c r="K24" s="64"/>
      <c r="L24" s="4"/>
      <c r="M24" s="44"/>
      <c r="N24" s="45"/>
    </row>
    <row r="25" spans="2:14" x14ac:dyDescent="0.3">
      <c r="B25" s="110" t="s">
        <v>750</v>
      </c>
      <c r="C25" s="109">
        <v>3637445180</v>
      </c>
      <c r="D25" s="109">
        <v>1629748159.79</v>
      </c>
      <c r="E25" s="108">
        <v>0.44804748364345109</v>
      </c>
      <c r="F25" s="25">
        <v>0.9</v>
      </c>
      <c r="G25" s="27">
        <f t="shared" si="1"/>
        <v>-0.45195251635654893</v>
      </c>
      <c r="H25" s="7">
        <f t="shared" si="0"/>
        <v>-1643952502.21</v>
      </c>
      <c r="I25" s="20"/>
      <c r="K25" s="64"/>
      <c r="L25" s="4"/>
      <c r="M25" s="44"/>
    </row>
    <row r="26" spans="2:14" x14ac:dyDescent="0.3">
      <c r="B26" s="110" t="s">
        <v>751</v>
      </c>
      <c r="C26" s="109">
        <v>3290536313</v>
      </c>
      <c r="D26" s="109">
        <v>1615438882.8199999</v>
      </c>
      <c r="E26" s="108">
        <v>0.49093482920636589</v>
      </c>
      <c r="F26" s="25">
        <v>0.9</v>
      </c>
      <c r="G26" s="27">
        <f t="shared" si="1"/>
        <v>-0.40906517079363414</v>
      </c>
      <c r="H26" s="7">
        <f t="shared" si="0"/>
        <v>-1346043798.8800001</v>
      </c>
      <c r="I26" s="20"/>
      <c r="K26" s="64"/>
      <c r="L26" s="4"/>
      <c r="M26" s="44"/>
    </row>
    <row r="27" spans="2:14" x14ac:dyDescent="0.3">
      <c r="B27" s="110" t="s">
        <v>752</v>
      </c>
      <c r="C27" s="109">
        <v>1255067606.8</v>
      </c>
      <c r="D27" s="109">
        <v>534919544.73000002</v>
      </c>
      <c r="E27" s="108">
        <v>0.4262077531375898</v>
      </c>
      <c r="F27" s="25">
        <v>0.9</v>
      </c>
      <c r="G27" s="27">
        <f t="shared" si="1"/>
        <v>-0.47379224686241023</v>
      </c>
      <c r="H27" s="7">
        <f t="shared" si="0"/>
        <v>-594641301.38999999</v>
      </c>
      <c r="I27" s="20"/>
      <c r="K27" s="64"/>
      <c r="L27" s="4"/>
      <c r="M27" s="44"/>
    </row>
    <row r="28" spans="2:14" x14ac:dyDescent="0.3">
      <c r="B28" s="110" t="s">
        <v>753</v>
      </c>
      <c r="C28" s="109">
        <v>1179591886</v>
      </c>
      <c r="D28" s="109">
        <v>295588215.13</v>
      </c>
      <c r="E28" s="108">
        <v>0.25058515460999026</v>
      </c>
      <c r="F28" s="29">
        <v>0.9</v>
      </c>
      <c r="G28" s="30">
        <f t="shared" si="1"/>
        <v>-0.64941484539000971</v>
      </c>
      <c r="H28" s="28">
        <f t="shared" si="0"/>
        <v>-766044482.26999998</v>
      </c>
      <c r="I28" s="20"/>
      <c r="K28" s="64"/>
      <c r="L28" s="4"/>
      <c r="M28" s="44"/>
    </row>
    <row r="29" spans="2:14" x14ac:dyDescent="0.3">
      <c r="B29" s="110" t="s">
        <v>754</v>
      </c>
      <c r="C29" s="109">
        <v>3711350179</v>
      </c>
      <c r="D29" s="109">
        <v>1807610569.9300001</v>
      </c>
      <c r="E29" s="108">
        <v>0.48704931702700427</v>
      </c>
      <c r="F29" s="25">
        <v>0.9</v>
      </c>
      <c r="G29" s="27">
        <f t="shared" si="1"/>
        <v>-0.41295068297299575</v>
      </c>
      <c r="H29" s="7">
        <f t="shared" si="0"/>
        <v>-1532604591.1700001</v>
      </c>
      <c r="I29" s="20"/>
      <c r="K29" s="64"/>
      <c r="L29" s="4"/>
      <c r="M29" s="44"/>
    </row>
    <row r="30" spans="2:14" x14ac:dyDescent="0.3">
      <c r="B30" t="s">
        <v>780</v>
      </c>
      <c r="C30" s="7">
        <v>1885087285</v>
      </c>
      <c r="D30" s="7">
        <v>726737856.89999998</v>
      </c>
      <c r="E30" s="108">
        <v>0.38551947312084278</v>
      </c>
      <c r="F30" s="25">
        <v>0.9</v>
      </c>
      <c r="G30" s="27">
        <f t="shared" si="1"/>
        <v>-0.51448052687915724</v>
      </c>
      <c r="H30" s="7">
        <f t="shared" si="0"/>
        <v>-969840699.60000002</v>
      </c>
      <c r="I30" s="20"/>
      <c r="K30" s="64"/>
      <c r="L30" s="4"/>
      <c r="M30" s="44"/>
    </row>
    <row r="32" spans="2:14" x14ac:dyDescent="0.3">
      <c r="K32" s="64"/>
      <c r="L32" s="4"/>
      <c r="M32" s="4"/>
    </row>
  </sheetData>
  <sortState xmlns:xlrd2="http://schemas.microsoft.com/office/spreadsheetml/2017/richdata2" ref="J11:M30">
    <sortCondition ref="M11:M30"/>
  </sortState>
  <mergeCells count="2">
    <mergeCell ref="B6:E6"/>
    <mergeCell ref="J8:L8"/>
  </mergeCells>
  <conditionalFormatting pivot="1" sqref="E10:E30">
    <cfRule type="cellIs" dxfId="6" priority="4" operator="lessThan">
      <formula>0.22</formula>
    </cfRule>
  </conditionalFormatting>
  <conditionalFormatting pivot="1" sqref="E10:E30">
    <cfRule type="cellIs" dxfId="5" priority="3" operator="lessThan">
      <formula>0.3</formula>
    </cfRule>
  </conditionalFormatting>
  <conditionalFormatting pivot="1" sqref="E10:E30">
    <cfRule type="cellIs" dxfId="4" priority="2" operator="lessThan">
      <formula>0.4</formula>
    </cfRule>
  </conditionalFormatting>
  <conditionalFormatting pivot="1" sqref="E11:E30">
    <cfRule type="cellIs" dxfId="0" priority="1" operator="lessThan">
      <formula>0.45</formula>
    </cfRule>
  </conditionalFormatting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54.5546875" bestFit="1" customWidth="1"/>
    <col min="2" max="3" width="17.5546875" bestFit="1" customWidth="1"/>
    <col min="4" max="4" width="13.109375" bestFit="1" customWidth="1"/>
    <col min="6" max="6" width="14.109375" bestFit="1" customWidth="1"/>
    <col min="7" max="7" width="15.5546875" bestFit="1" customWidth="1"/>
  </cols>
  <sheetData>
    <row r="1" spans="1:8" ht="15" thickBot="1" x14ac:dyDescent="0.35">
      <c r="A1" s="17" t="s">
        <v>678</v>
      </c>
      <c r="B1" s="18" t="s">
        <v>729</v>
      </c>
      <c r="C1" s="18" t="s">
        <v>730</v>
      </c>
      <c r="D1" s="19" t="s">
        <v>731</v>
      </c>
      <c r="E1" s="16" t="s">
        <v>755</v>
      </c>
      <c r="F1" s="16" t="s">
        <v>756</v>
      </c>
    </row>
    <row r="2" spans="1:8" x14ac:dyDescent="0.3">
      <c r="A2" s="10" t="s">
        <v>754</v>
      </c>
      <c r="B2" s="11">
        <v>3031963841</v>
      </c>
      <c r="C2" s="11">
        <v>1490036876.1500001</v>
      </c>
      <c r="D2" s="12">
        <v>0.49144282527411581</v>
      </c>
      <c r="E2" s="20">
        <f t="shared" ref="E2:E22" si="0">7.5%*7</f>
        <v>0.52500000000000002</v>
      </c>
      <c r="F2" s="22">
        <f t="shared" ref="F2:F22" si="1">+D2-E2</f>
        <v>-3.3557174725884209E-2</v>
      </c>
      <c r="G2" t="s">
        <v>757</v>
      </c>
    </row>
    <row r="3" spans="1:8" x14ac:dyDescent="0.3">
      <c r="A3" s="10" t="s">
        <v>758</v>
      </c>
      <c r="B3" s="11">
        <v>3635826436</v>
      </c>
      <c r="C3" s="11">
        <v>1689816444.5699999</v>
      </c>
      <c r="D3" s="12">
        <v>0.46476818250682855</v>
      </c>
      <c r="E3" s="20">
        <f t="shared" si="0"/>
        <v>0.52500000000000002</v>
      </c>
      <c r="F3" s="22">
        <f t="shared" si="1"/>
        <v>-6.0231817493171469E-2</v>
      </c>
      <c r="G3" t="s">
        <v>757</v>
      </c>
    </row>
    <row r="4" spans="1:8" x14ac:dyDescent="0.3">
      <c r="A4" s="10" t="s">
        <v>749</v>
      </c>
      <c r="B4" s="11">
        <v>3113779167</v>
      </c>
      <c r="C4" s="11">
        <v>1440522423.5599999</v>
      </c>
      <c r="D4" s="12">
        <v>0.46262831957601058</v>
      </c>
      <c r="E4" s="20">
        <f t="shared" si="0"/>
        <v>0.52500000000000002</v>
      </c>
      <c r="F4" s="22">
        <f t="shared" si="1"/>
        <v>-6.237168042398944E-2</v>
      </c>
      <c r="G4" t="s">
        <v>757</v>
      </c>
    </row>
    <row r="5" spans="1:8" x14ac:dyDescent="0.3">
      <c r="A5" s="10" t="s">
        <v>748</v>
      </c>
      <c r="B5" s="11">
        <v>3080984340</v>
      </c>
      <c r="C5" s="11">
        <v>1408784326.77</v>
      </c>
      <c r="D5" s="12">
        <v>0.45725137530884041</v>
      </c>
      <c r="E5" s="20">
        <f t="shared" si="0"/>
        <v>0.52500000000000002</v>
      </c>
      <c r="F5" s="22">
        <f t="shared" si="1"/>
        <v>-6.7748624691159609E-2</v>
      </c>
      <c r="G5" t="s">
        <v>757</v>
      </c>
    </row>
    <row r="6" spans="1:8" x14ac:dyDescent="0.3">
      <c r="A6" s="10" t="s">
        <v>742</v>
      </c>
      <c r="B6" s="11">
        <v>323147285</v>
      </c>
      <c r="C6" s="11">
        <v>144404339.84</v>
      </c>
      <c r="D6" s="12">
        <v>0.44686849168483656</v>
      </c>
      <c r="E6" s="20">
        <f t="shared" si="0"/>
        <v>0.52500000000000002</v>
      </c>
      <c r="F6" s="22">
        <f t="shared" si="1"/>
        <v>-7.8131508315163467E-2</v>
      </c>
      <c r="G6" t="s">
        <v>757</v>
      </c>
    </row>
    <row r="7" spans="1:8" x14ac:dyDescent="0.3">
      <c r="A7" s="10" t="s">
        <v>739</v>
      </c>
      <c r="B7" s="11">
        <v>3619463091</v>
      </c>
      <c r="C7" s="11">
        <v>1613390691.21</v>
      </c>
      <c r="D7" s="12">
        <v>0.44575414934380386</v>
      </c>
      <c r="E7" s="20">
        <f t="shared" si="0"/>
        <v>0.52500000000000002</v>
      </c>
      <c r="F7" s="22">
        <f t="shared" si="1"/>
        <v>-7.924585065619616E-2</v>
      </c>
      <c r="G7" t="s">
        <v>757</v>
      </c>
    </row>
    <row r="8" spans="1:8" x14ac:dyDescent="0.3">
      <c r="A8" s="10" t="s">
        <v>759</v>
      </c>
      <c r="B8" s="11">
        <v>10033763839</v>
      </c>
      <c r="C8" s="11">
        <v>4451587403.6300001</v>
      </c>
      <c r="D8" s="12">
        <v>0.44366077127779607</v>
      </c>
      <c r="E8" s="20">
        <f t="shared" si="0"/>
        <v>0.52500000000000002</v>
      </c>
      <c r="F8" s="22">
        <f t="shared" si="1"/>
        <v>-8.1339228722203949E-2</v>
      </c>
      <c r="G8" t="s">
        <v>757</v>
      </c>
    </row>
    <row r="9" spans="1:8" x14ac:dyDescent="0.3">
      <c r="A9" s="10" t="s">
        <v>760</v>
      </c>
      <c r="B9" s="11">
        <v>3378919875</v>
      </c>
      <c r="C9" s="11">
        <v>1495226568.04</v>
      </c>
      <c r="D9" s="12">
        <v>0.44251613632596126</v>
      </c>
      <c r="E9" s="20">
        <f t="shared" si="0"/>
        <v>0.52500000000000002</v>
      </c>
      <c r="F9" s="22">
        <f t="shared" si="1"/>
        <v>-8.248386367403876E-2</v>
      </c>
      <c r="G9" t="s">
        <v>757</v>
      </c>
    </row>
    <row r="10" spans="1:8" x14ac:dyDescent="0.3">
      <c r="A10" s="10" t="s">
        <v>744</v>
      </c>
      <c r="B10" s="11">
        <v>195962331</v>
      </c>
      <c r="C10" s="11">
        <v>85703563.439999998</v>
      </c>
      <c r="D10" s="12">
        <v>0.43734713198527936</v>
      </c>
      <c r="E10" s="20">
        <f t="shared" si="0"/>
        <v>0.52500000000000002</v>
      </c>
      <c r="F10" s="22">
        <f t="shared" si="1"/>
        <v>-8.7652868014720664E-2</v>
      </c>
      <c r="G10" t="s">
        <v>757</v>
      </c>
      <c r="H10" t="s">
        <v>761</v>
      </c>
    </row>
    <row r="11" spans="1:8" hidden="1" x14ac:dyDescent="0.3">
      <c r="A11" s="10" t="s">
        <v>737</v>
      </c>
      <c r="B11" s="11">
        <v>48807045414</v>
      </c>
      <c r="C11" s="11">
        <v>20556239759.68</v>
      </c>
      <c r="D11" s="12">
        <v>0.42117361510646922</v>
      </c>
      <c r="E11" s="20">
        <f t="shared" si="0"/>
        <v>0.52500000000000002</v>
      </c>
      <c r="F11" s="21">
        <f t="shared" si="1"/>
        <v>-0.1038263848935308</v>
      </c>
      <c r="G11" t="s">
        <v>762</v>
      </c>
    </row>
    <row r="12" spans="1:8" x14ac:dyDescent="0.3">
      <c r="A12" s="10" t="s">
        <v>763</v>
      </c>
      <c r="B12" s="11">
        <v>2037574566</v>
      </c>
      <c r="C12" s="11">
        <v>831938220.63</v>
      </c>
      <c r="D12" s="12">
        <v>0.40829829470397894</v>
      </c>
      <c r="E12" s="20">
        <f t="shared" si="0"/>
        <v>0.52500000000000002</v>
      </c>
      <c r="F12" s="21">
        <f t="shared" si="1"/>
        <v>-0.11670170529602109</v>
      </c>
      <c r="G12" t="s">
        <v>762</v>
      </c>
    </row>
    <row r="13" spans="1:8" x14ac:dyDescent="0.3">
      <c r="A13" s="10" t="s">
        <v>751</v>
      </c>
      <c r="B13" s="11">
        <v>3312103187</v>
      </c>
      <c r="C13" s="11">
        <v>1332814055.1900001</v>
      </c>
      <c r="D13" s="12">
        <v>0.40240716545948607</v>
      </c>
      <c r="E13" s="20">
        <f t="shared" si="0"/>
        <v>0.52500000000000002</v>
      </c>
      <c r="F13" s="21">
        <f t="shared" si="1"/>
        <v>-0.12259283454051395</v>
      </c>
      <c r="G13" t="s">
        <v>762</v>
      </c>
    </row>
    <row r="14" spans="1:8" x14ac:dyDescent="0.3">
      <c r="A14" s="10" t="s">
        <v>740</v>
      </c>
      <c r="B14" s="11">
        <v>1894508352</v>
      </c>
      <c r="C14" s="11">
        <v>741558475.74000001</v>
      </c>
      <c r="D14" s="12">
        <v>0.39142528717656455</v>
      </c>
      <c r="E14" s="20">
        <f t="shared" si="0"/>
        <v>0.52500000000000002</v>
      </c>
      <c r="F14" s="21">
        <f t="shared" si="1"/>
        <v>-0.13357471282343547</v>
      </c>
      <c r="G14" t="s">
        <v>762</v>
      </c>
    </row>
    <row r="15" spans="1:8" x14ac:dyDescent="0.3">
      <c r="A15" s="10" t="s">
        <v>741</v>
      </c>
      <c r="B15" s="11">
        <v>567505798</v>
      </c>
      <c r="C15" s="11">
        <v>221339761.63999999</v>
      </c>
      <c r="D15" s="12">
        <v>0.39002202694676258</v>
      </c>
      <c r="E15" s="20">
        <f t="shared" si="0"/>
        <v>0.52500000000000002</v>
      </c>
      <c r="F15" s="21">
        <f t="shared" si="1"/>
        <v>-0.13497797305323744</v>
      </c>
      <c r="G15" t="s">
        <v>762</v>
      </c>
    </row>
    <row r="16" spans="1:8" x14ac:dyDescent="0.3">
      <c r="A16" s="10" t="s">
        <v>750</v>
      </c>
      <c r="B16" s="11">
        <v>3501399645</v>
      </c>
      <c r="C16" s="11">
        <v>1355495365.6600001</v>
      </c>
      <c r="D16" s="12">
        <v>0.38712957762352207</v>
      </c>
      <c r="E16" s="20">
        <f t="shared" si="0"/>
        <v>0.52500000000000002</v>
      </c>
      <c r="F16" s="21">
        <f t="shared" si="1"/>
        <v>-0.13787042237647795</v>
      </c>
      <c r="G16" t="s">
        <v>762</v>
      </c>
    </row>
    <row r="17" spans="1:8" x14ac:dyDescent="0.3">
      <c r="A17" s="10" t="s">
        <v>728</v>
      </c>
      <c r="B17" s="11">
        <v>1723675819</v>
      </c>
      <c r="C17" s="11">
        <v>654492559.66999996</v>
      </c>
      <c r="D17" s="12">
        <v>0.37970745569181763</v>
      </c>
      <c r="E17" s="20">
        <f t="shared" si="0"/>
        <v>0.52500000000000002</v>
      </c>
      <c r="F17" s="21">
        <f t="shared" si="1"/>
        <v>-0.14529254430818239</v>
      </c>
      <c r="G17" t="s">
        <v>762</v>
      </c>
    </row>
    <row r="18" spans="1:8" x14ac:dyDescent="0.3">
      <c r="A18" s="10" t="s">
        <v>764</v>
      </c>
      <c r="B18" s="11">
        <v>2132452939</v>
      </c>
      <c r="C18" s="11">
        <v>800354523.17999995</v>
      </c>
      <c r="D18" s="12">
        <v>0.37532107205860354</v>
      </c>
      <c r="E18" s="20">
        <f t="shared" si="0"/>
        <v>0.52500000000000002</v>
      </c>
      <c r="F18" s="21">
        <f t="shared" si="1"/>
        <v>-0.14967892794139648</v>
      </c>
      <c r="G18" t="s">
        <v>762</v>
      </c>
    </row>
    <row r="19" spans="1:8" x14ac:dyDescent="0.3">
      <c r="A19" s="10" t="s">
        <v>745</v>
      </c>
      <c r="B19" s="11">
        <v>135351146</v>
      </c>
      <c r="C19" s="11">
        <v>48726440.219999999</v>
      </c>
      <c r="D19" s="12">
        <v>0.36000020435733882</v>
      </c>
      <c r="E19" s="20">
        <f t="shared" si="0"/>
        <v>0.52500000000000002</v>
      </c>
      <c r="F19" s="21">
        <f t="shared" si="1"/>
        <v>-0.16499979564266121</v>
      </c>
      <c r="G19" t="s">
        <v>762</v>
      </c>
    </row>
    <row r="20" spans="1:8" x14ac:dyDescent="0.3">
      <c r="A20" s="10" t="s">
        <v>743</v>
      </c>
      <c r="B20" s="11">
        <v>355711642</v>
      </c>
      <c r="C20" s="11">
        <v>124799075.97</v>
      </c>
      <c r="D20" s="12">
        <v>0.35084338333239035</v>
      </c>
      <c r="E20" s="20">
        <f t="shared" si="0"/>
        <v>0.52500000000000002</v>
      </c>
      <c r="F20" s="21">
        <f t="shared" si="1"/>
        <v>-0.17415661666760968</v>
      </c>
      <c r="G20" t="s">
        <v>762</v>
      </c>
      <c r="H20" t="s">
        <v>761</v>
      </c>
    </row>
    <row r="21" spans="1:8" x14ac:dyDescent="0.3">
      <c r="A21" s="10" t="s">
        <v>752</v>
      </c>
      <c r="B21" s="11">
        <v>1171626652</v>
      </c>
      <c r="C21" s="11">
        <v>349037026.88</v>
      </c>
      <c r="D21" s="12">
        <v>0.29790806336146747</v>
      </c>
      <c r="E21" s="20">
        <f t="shared" si="0"/>
        <v>0.52500000000000002</v>
      </c>
      <c r="F21" s="23">
        <f t="shared" si="1"/>
        <v>-0.22709193663853255</v>
      </c>
      <c r="G21" t="s">
        <v>765</v>
      </c>
    </row>
    <row r="22" spans="1:8" x14ac:dyDescent="0.3">
      <c r="A22" s="13" t="s">
        <v>753</v>
      </c>
      <c r="B22" s="14">
        <v>1561325463</v>
      </c>
      <c r="C22" s="14">
        <v>276211617.69</v>
      </c>
      <c r="D22" s="15">
        <v>0.17690841803045648</v>
      </c>
      <c r="E22" s="20">
        <f t="shared" si="0"/>
        <v>0.52500000000000002</v>
      </c>
      <c r="F22" s="23">
        <f t="shared" si="1"/>
        <v>-0.34809158196954354</v>
      </c>
      <c r="G22" t="s">
        <v>765</v>
      </c>
      <c r="H22" t="s">
        <v>766</v>
      </c>
    </row>
  </sheetData>
  <autoFilter ref="A1:F22" xr:uid="{00000000-0009-0000-0000-000003000000}">
    <sortState xmlns:xlrd2="http://schemas.microsoft.com/office/spreadsheetml/2017/richdata2" ref="A2:F22">
      <sortCondition descending="1" ref="F1:F22"/>
    </sortState>
  </autoFilter>
  <conditionalFormatting sqref="D2:D22">
    <cfRule type="cellIs" dxfId="44" priority="1" operator="between">
      <formula>0.4</formula>
      <formula>0.3</formula>
    </cfRule>
    <cfRule type="cellIs" dxfId="43" priority="2" operator="lessThan">
      <formula>0.3</formula>
    </cfRule>
    <cfRule type="cellIs" dxfId="42" priority="3" operator="greater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213 MCJ</vt:lpstr>
      <vt:lpstr>POR PROGRAMA</vt:lpstr>
      <vt:lpstr>Hoja2</vt:lpstr>
      <vt:lpstr>RESUMEN 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 Hernández</dc:creator>
  <cp:keywords/>
  <dc:description/>
  <cp:lastModifiedBy>Marilyn Cárdenas Mora</cp:lastModifiedBy>
  <cp:revision/>
  <dcterms:created xsi:type="dcterms:W3CDTF">2023-04-18T01:36:13Z</dcterms:created>
  <dcterms:modified xsi:type="dcterms:W3CDTF">2025-08-05T17:44:03Z</dcterms:modified>
  <cp:category/>
  <cp:contentStatus/>
</cp:coreProperties>
</file>