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dorozco\Desktop\Diego Orozco\2024\SEPLA\Portafolio\Portafolio 2024\I Actualización\"/>
    </mc:Choice>
  </mc:AlternateContent>
  <xr:revisionPtr revIDLastSave="0" documentId="13_ncr:1_{A0016FDD-727F-47DE-BB1C-763E8717B6C7}" xr6:coauthVersionLast="47" xr6:coauthVersionMax="47" xr10:uidLastSave="{00000000-0000-0000-0000-000000000000}"/>
  <bookViews>
    <workbookView xWindow="-108" yWindow="-108" windowWidth="23256" windowHeight="12456" xr2:uid="{CC96D365-2BAE-430F-B515-43B2A4178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45" i="1" l="1"/>
  <c r="BK245" i="1"/>
  <c r="BJ245" i="1"/>
  <c r="BI245" i="1"/>
  <c r="BH245" i="1"/>
  <c r="BG245" i="1"/>
  <c r="BF245" i="1"/>
  <c r="BE245" i="1"/>
  <c r="BD245" i="1"/>
  <c r="BC245" i="1"/>
  <c r="BB245" i="1"/>
  <c r="BA245" i="1"/>
  <c r="AZ245" i="1"/>
  <c r="AY245" i="1"/>
  <c r="AX245" i="1"/>
  <c r="AW245" i="1"/>
  <c r="AV245" i="1"/>
  <c r="AU245" i="1"/>
  <c r="AT245" i="1"/>
  <c r="AS245" i="1"/>
  <c r="AR245" i="1"/>
  <c r="AQ245" i="1"/>
  <c r="AP245" i="1"/>
  <c r="AO245" i="1"/>
  <c r="AN245" i="1"/>
  <c r="AM245" i="1"/>
  <c r="AL245" i="1"/>
  <c r="AK245" i="1"/>
  <c r="AJ245" i="1"/>
  <c r="AI245" i="1"/>
  <c r="AH245" i="1"/>
  <c r="AG245" i="1"/>
  <c r="AF245" i="1"/>
  <c r="AE245" i="1"/>
  <c r="AD245" i="1"/>
  <c r="AC245" i="1"/>
  <c r="AB245" i="1"/>
  <c r="AA245" i="1"/>
  <c r="Z245" i="1"/>
  <c r="Y245" i="1"/>
  <c r="X245" i="1"/>
  <c r="W245" i="1"/>
  <c r="V245" i="1"/>
  <c r="U245" i="1"/>
  <c r="T245" i="1"/>
  <c r="S245" i="1"/>
  <c r="R245" i="1"/>
  <c r="Q245" i="1"/>
  <c r="P245" i="1"/>
  <c r="O245" i="1"/>
  <c r="BB244" i="1"/>
  <c r="BA244" i="1"/>
  <c r="BL243" i="1"/>
  <c r="BK243" i="1"/>
  <c r="BJ243" i="1"/>
  <c r="BI243" i="1"/>
  <c r="BH243" i="1"/>
  <c r="BG243" i="1"/>
  <c r="BF243" i="1"/>
  <c r="BE243" i="1"/>
  <c r="BD243" i="1"/>
  <c r="BC243" i="1"/>
  <c r="AZ243" i="1"/>
  <c r="AY243" i="1"/>
  <c r="AX243" i="1"/>
  <c r="AW243" i="1"/>
  <c r="AV243" i="1"/>
  <c r="AU243" i="1"/>
  <c r="AT243" i="1"/>
  <c r="AS243" i="1"/>
  <c r="AR243" i="1"/>
  <c r="AQ243" i="1"/>
  <c r="AP243" i="1"/>
  <c r="AO243" i="1"/>
  <c r="AN243" i="1"/>
  <c r="AM243" i="1"/>
  <c r="AL243" i="1"/>
  <c r="AK243" i="1"/>
  <c r="AJ243" i="1"/>
  <c r="AI243" i="1"/>
  <c r="AH243" i="1"/>
  <c r="AG243" i="1"/>
  <c r="AF243" i="1"/>
  <c r="AE243" i="1"/>
  <c r="AD243" i="1"/>
  <c r="AC243" i="1"/>
  <c r="AB243" i="1"/>
  <c r="AA243" i="1"/>
  <c r="Z243" i="1"/>
  <c r="Y243" i="1"/>
  <c r="X243" i="1"/>
  <c r="W243" i="1"/>
  <c r="V243" i="1"/>
  <c r="U243" i="1"/>
  <c r="T243" i="1"/>
  <c r="S243" i="1"/>
  <c r="R243" i="1"/>
  <c r="Q243" i="1"/>
  <c r="P243" i="1"/>
  <c r="O243" i="1"/>
  <c r="BB242" i="1"/>
  <c r="BB243" i="1" s="1"/>
  <c r="BA242" i="1"/>
  <c r="BA243" i="1" s="1"/>
  <c r="BL241" i="1"/>
  <c r="BK241" i="1"/>
  <c r="BJ241" i="1"/>
  <c r="BI241" i="1"/>
  <c r="BH241" i="1"/>
  <c r="BG241" i="1"/>
  <c r="BF241" i="1"/>
  <c r="BE241" i="1"/>
  <c r="BD241" i="1"/>
  <c r="BC241" i="1"/>
  <c r="AZ241" i="1"/>
  <c r="AY241" i="1"/>
  <c r="AX241" i="1"/>
  <c r="AW241" i="1"/>
  <c r="AV241" i="1"/>
  <c r="AU241" i="1"/>
  <c r="AT241" i="1"/>
  <c r="AS241" i="1"/>
  <c r="AR241" i="1"/>
  <c r="AQ241" i="1"/>
  <c r="AP241" i="1"/>
  <c r="AO241" i="1"/>
  <c r="AN241" i="1"/>
  <c r="AM241" i="1"/>
  <c r="AL241" i="1"/>
  <c r="AK241" i="1"/>
  <c r="AJ241" i="1"/>
  <c r="AI241" i="1"/>
  <c r="AH241" i="1"/>
  <c r="AG241" i="1"/>
  <c r="AF241" i="1"/>
  <c r="AE241" i="1"/>
  <c r="AD241" i="1"/>
  <c r="AC241" i="1"/>
  <c r="AB241" i="1"/>
  <c r="AA241" i="1"/>
  <c r="Z241" i="1"/>
  <c r="Y241" i="1"/>
  <c r="X241" i="1"/>
  <c r="W241" i="1"/>
  <c r="V241" i="1"/>
  <c r="U241" i="1"/>
  <c r="T241" i="1"/>
  <c r="S241" i="1"/>
  <c r="R241" i="1"/>
  <c r="Q241" i="1"/>
  <c r="P241" i="1"/>
  <c r="O241" i="1"/>
  <c r="BB240" i="1"/>
  <c r="BA240" i="1"/>
  <c r="BB239" i="1"/>
  <c r="BB241" i="1" s="1"/>
  <c r="BA239" i="1"/>
  <c r="BA241" i="1" s="1"/>
  <c r="BL238" i="1"/>
  <c r="BK238" i="1"/>
  <c r="BJ238" i="1"/>
  <c r="BI238" i="1"/>
  <c r="BH238" i="1"/>
  <c r="BG238" i="1"/>
  <c r="BF238" i="1"/>
  <c r="BE238" i="1"/>
  <c r="BD238" i="1"/>
  <c r="BC238" i="1"/>
  <c r="AZ238" i="1"/>
  <c r="AY238" i="1"/>
  <c r="AX238" i="1"/>
  <c r="AW238" i="1"/>
  <c r="AV238" i="1"/>
  <c r="AU238" i="1"/>
  <c r="AT238" i="1"/>
  <c r="AS238" i="1"/>
  <c r="AR238" i="1"/>
  <c r="AQ238" i="1"/>
  <c r="AP238" i="1"/>
  <c r="AO238" i="1"/>
  <c r="AN238" i="1"/>
  <c r="AM238" i="1"/>
  <c r="AL238" i="1"/>
  <c r="AK238" i="1"/>
  <c r="AJ238" i="1"/>
  <c r="AI238" i="1"/>
  <c r="AH238" i="1"/>
  <c r="AG238" i="1"/>
  <c r="AF238" i="1"/>
  <c r="AE238" i="1"/>
  <c r="AD238" i="1"/>
  <c r="AC238" i="1"/>
  <c r="AB238" i="1"/>
  <c r="AA238" i="1"/>
  <c r="Z238" i="1"/>
  <c r="Y238" i="1"/>
  <c r="X238" i="1"/>
  <c r="W238" i="1"/>
  <c r="V238" i="1"/>
  <c r="U238" i="1"/>
  <c r="T238" i="1"/>
  <c r="S238" i="1"/>
  <c r="R238" i="1"/>
  <c r="Q238" i="1"/>
  <c r="P238" i="1"/>
  <c r="O238" i="1"/>
  <c r="BB237" i="1"/>
  <c r="BA237" i="1"/>
  <c r="BB236" i="1"/>
  <c r="BA236" i="1"/>
  <c r="BB235" i="1"/>
  <c r="BA235" i="1"/>
  <c r="BL234" i="1"/>
  <c r="BK234" i="1"/>
  <c r="BJ234" i="1"/>
  <c r="BI234" i="1"/>
  <c r="BH234" i="1"/>
  <c r="BG234" i="1"/>
  <c r="BF234" i="1"/>
  <c r="BE234" i="1"/>
  <c r="BD234" i="1"/>
  <c r="BC234" i="1"/>
  <c r="AZ234" i="1"/>
  <c r="AY234" i="1"/>
  <c r="AX234" i="1"/>
  <c r="AW234" i="1"/>
  <c r="AV234" i="1"/>
  <c r="AU234" i="1"/>
  <c r="AT234" i="1"/>
  <c r="AS234" i="1"/>
  <c r="AR234" i="1"/>
  <c r="AQ234" i="1"/>
  <c r="AP234" i="1"/>
  <c r="AO234" i="1"/>
  <c r="AN234" i="1"/>
  <c r="AM234" i="1"/>
  <c r="AL234" i="1"/>
  <c r="AK234" i="1"/>
  <c r="AJ234" i="1"/>
  <c r="AI234" i="1"/>
  <c r="AH234" i="1"/>
  <c r="AG234" i="1"/>
  <c r="AF234" i="1"/>
  <c r="AE234" i="1"/>
  <c r="AD234" i="1"/>
  <c r="AC234" i="1"/>
  <c r="AB234" i="1"/>
  <c r="AA234" i="1"/>
  <c r="Z234" i="1"/>
  <c r="Y234" i="1"/>
  <c r="X234" i="1"/>
  <c r="W234" i="1"/>
  <c r="V234" i="1"/>
  <c r="U234" i="1"/>
  <c r="T234" i="1"/>
  <c r="S234" i="1"/>
  <c r="R234" i="1"/>
  <c r="Q234" i="1"/>
  <c r="P234" i="1"/>
  <c r="O234" i="1"/>
  <c r="BB233" i="1"/>
  <c r="BA233" i="1"/>
  <c r="BB232" i="1"/>
  <c r="BA232" i="1"/>
  <c r="BB231" i="1"/>
  <c r="BA231" i="1"/>
  <c r="BB230" i="1"/>
  <c r="BA230" i="1"/>
  <c r="BA234" i="1" s="1"/>
  <c r="BL229" i="1"/>
  <c r="BK229" i="1"/>
  <c r="BJ229" i="1"/>
  <c r="BI229" i="1"/>
  <c r="BH229" i="1"/>
  <c r="BG229" i="1"/>
  <c r="BF229" i="1"/>
  <c r="BE229" i="1"/>
  <c r="BD229" i="1"/>
  <c r="BC229" i="1"/>
  <c r="AZ229" i="1"/>
  <c r="AY229" i="1"/>
  <c r="AX229" i="1"/>
  <c r="AW229" i="1"/>
  <c r="AV229" i="1"/>
  <c r="AU229" i="1"/>
  <c r="AT229" i="1"/>
  <c r="AS229" i="1"/>
  <c r="AR229" i="1"/>
  <c r="AQ229" i="1"/>
  <c r="AP229" i="1"/>
  <c r="AO229" i="1"/>
  <c r="AN229" i="1"/>
  <c r="AM229" i="1"/>
  <c r="AL229" i="1"/>
  <c r="AK229" i="1"/>
  <c r="AJ229" i="1"/>
  <c r="AI229" i="1"/>
  <c r="AH229" i="1"/>
  <c r="AG229" i="1"/>
  <c r="AF229" i="1"/>
  <c r="AE229" i="1"/>
  <c r="AD229" i="1"/>
  <c r="AC229" i="1"/>
  <c r="AB229" i="1"/>
  <c r="AA229" i="1"/>
  <c r="Z229" i="1"/>
  <c r="Y229" i="1"/>
  <c r="X229" i="1"/>
  <c r="W229" i="1"/>
  <c r="V229" i="1"/>
  <c r="U229" i="1"/>
  <c r="T229" i="1"/>
  <c r="S229" i="1"/>
  <c r="R229" i="1"/>
  <c r="Q229" i="1"/>
  <c r="P229" i="1"/>
  <c r="O229" i="1"/>
  <c r="BB228" i="1"/>
  <c r="BB229" i="1" s="1"/>
  <c r="BA228" i="1"/>
  <c r="BA229" i="1" s="1"/>
  <c r="BL227" i="1"/>
  <c r="BK227" i="1"/>
  <c r="BJ227" i="1"/>
  <c r="BI227" i="1"/>
  <c r="BH227" i="1"/>
  <c r="BG227" i="1"/>
  <c r="BF227" i="1"/>
  <c r="BE227" i="1"/>
  <c r="BD227" i="1"/>
  <c r="BC227" i="1"/>
  <c r="AZ227" i="1"/>
  <c r="AY227" i="1"/>
  <c r="AX227" i="1"/>
  <c r="AW227" i="1"/>
  <c r="AV227" i="1"/>
  <c r="AU227" i="1"/>
  <c r="AT227" i="1"/>
  <c r="AS227" i="1"/>
  <c r="AR227" i="1"/>
  <c r="AQ227" i="1"/>
  <c r="AP227" i="1"/>
  <c r="AO227" i="1"/>
  <c r="AN227" i="1"/>
  <c r="AM227" i="1"/>
  <c r="AL227" i="1"/>
  <c r="AK227" i="1"/>
  <c r="AJ227" i="1"/>
  <c r="AI227" i="1"/>
  <c r="AH227" i="1"/>
  <c r="AG227" i="1"/>
  <c r="AF227" i="1"/>
  <c r="AE227" i="1"/>
  <c r="AD227" i="1"/>
  <c r="AC227" i="1"/>
  <c r="AB227" i="1"/>
  <c r="AA227" i="1"/>
  <c r="Z227" i="1"/>
  <c r="Y227" i="1"/>
  <c r="X227" i="1"/>
  <c r="W227" i="1"/>
  <c r="V227" i="1"/>
  <c r="U227" i="1"/>
  <c r="T227" i="1"/>
  <c r="S227" i="1"/>
  <c r="R227" i="1"/>
  <c r="Q227" i="1"/>
  <c r="P227" i="1"/>
  <c r="O227" i="1"/>
  <c r="BB226" i="1"/>
  <c r="BA226" i="1"/>
  <c r="BB225" i="1"/>
  <c r="BB227" i="1" s="1"/>
  <c r="BA225" i="1"/>
  <c r="BA227" i="1" s="1"/>
  <c r="BL224" i="1"/>
  <c r="BK224" i="1"/>
  <c r="BJ224" i="1"/>
  <c r="BI224" i="1"/>
  <c r="BH224" i="1"/>
  <c r="BG224" i="1"/>
  <c r="BF224" i="1"/>
  <c r="BE224" i="1"/>
  <c r="BD224" i="1"/>
  <c r="BC224" i="1"/>
  <c r="AZ224" i="1"/>
  <c r="AY224" i="1"/>
  <c r="AX224" i="1"/>
  <c r="AW224" i="1"/>
  <c r="AV224" i="1"/>
  <c r="AU224" i="1"/>
  <c r="AT224" i="1"/>
  <c r="AS224" i="1"/>
  <c r="AR224" i="1"/>
  <c r="AQ224" i="1"/>
  <c r="AP224" i="1"/>
  <c r="AO224" i="1"/>
  <c r="AN224" i="1"/>
  <c r="AM224" i="1"/>
  <c r="AL224" i="1"/>
  <c r="AK224" i="1"/>
  <c r="AJ224" i="1"/>
  <c r="AI224" i="1"/>
  <c r="AH224" i="1"/>
  <c r="AG224" i="1"/>
  <c r="AF224" i="1"/>
  <c r="AE224" i="1"/>
  <c r="AD224" i="1"/>
  <c r="AC224" i="1"/>
  <c r="AB224" i="1"/>
  <c r="AA224" i="1"/>
  <c r="Z224" i="1"/>
  <c r="Y224" i="1"/>
  <c r="X224" i="1"/>
  <c r="W224" i="1"/>
  <c r="V224" i="1"/>
  <c r="U224" i="1"/>
  <c r="T224" i="1"/>
  <c r="S224" i="1"/>
  <c r="R224" i="1"/>
  <c r="Q224" i="1"/>
  <c r="P224" i="1"/>
  <c r="O224" i="1"/>
  <c r="BB223" i="1"/>
  <c r="BB224" i="1" s="1"/>
  <c r="BA223" i="1"/>
  <c r="BA224" i="1" s="1"/>
  <c r="BL222" i="1"/>
  <c r="BK222" i="1"/>
  <c r="BJ222" i="1"/>
  <c r="BI222" i="1"/>
  <c r="BH222" i="1"/>
  <c r="BG222" i="1"/>
  <c r="BF222" i="1"/>
  <c r="BE222" i="1"/>
  <c r="BD222" i="1"/>
  <c r="BC222" i="1"/>
  <c r="AZ222" i="1"/>
  <c r="AY222" i="1"/>
  <c r="AX222" i="1"/>
  <c r="AW222" i="1"/>
  <c r="AV222" i="1"/>
  <c r="AU222" i="1"/>
  <c r="AT222" i="1"/>
  <c r="AS222" i="1"/>
  <c r="AR222" i="1"/>
  <c r="AQ222" i="1"/>
  <c r="AP222" i="1"/>
  <c r="AO222" i="1"/>
  <c r="AN222" i="1"/>
  <c r="AM222" i="1"/>
  <c r="AL222" i="1"/>
  <c r="AK222" i="1"/>
  <c r="AJ222" i="1"/>
  <c r="AI222" i="1"/>
  <c r="AH222" i="1"/>
  <c r="AG222" i="1"/>
  <c r="AF222" i="1"/>
  <c r="AE222" i="1"/>
  <c r="AD222" i="1"/>
  <c r="AC222" i="1"/>
  <c r="AB222" i="1"/>
  <c r="AA222" i="1"/>
  <c r="Z222" i="1"/>
  <c r="Y222" i="1"/>
  <c r="X222" i="1"/>
  <c r="W222" i="1"/>
  <c r="V222" i="1"/>
  <c r="U222" i="1"/>
  <c r="T222" i="1"/>
  <c r="S222" i="1"/>
  <c r="R222" i="1"/>
  <c r="Q222" i="1"/>
  <c r="P222" i="1"/>
  <c r="O222" i="1"/>
  <c r="BB221" i="1"/>
  <c r="BB222" i="1" s="1"/>
  <c r="BA221" i="1"/>
  <c r="BA222" i="1" s="1"/>
  <c r="BL220" i="1"/>
  <c r="BK220" i="1"/>
  <c r="BJ220" i="1"/>
  <c r="BI220" i="1"/>
  <c r="BH220" i="1"/>
  <c r="BG220" i="1"/>
  <c r="BF220" i="1"/>
  <c r="BE220" i="1"/>
  <c r="BD220" i="1"/>
  <c r="BC220" i="1"/>
  <c r="AZ220" i="1"/>
  <c r="AY220" i="1"/>
  <c r="AX220" i="1"/>
  <c r="AW220" i="1"/>
  <c r="AV220" i="1"/>
  <c r="AU220" i="1"/>
  <c r="AT220" i="1"/>
  <c r="AS220" i="1"/>
  <c r="AR220" i="1"/>
  <c r="AQ220" i="1"/>
  <c r="AP220" i="1"/>
  <c r="AO220" i="1"/>
  <c r="AN220" i="1"/>
  <c r="AM220" i="1"/>
  <c r="AL220" i="1"/>
  <c r="AK220" i="1"/>
  <c r="AJ220" i="1"/>
  <c r="AI220" i="1"/>
  <c r="AH220" i="1"/>
  <c r="AG220" i="1"/>
  <c r="AF220" i="1"/>
  <c r="AE220" i="1"/>
  <c r="AD220" i="1"/>
  <c r="AC220" i="1"/>
  <c r="AB220" i="1"/>
  <c r="AA220" i="1"/>
  <c r="Z220" i="1"/>
  <c r="Y220" i="1"/>
  <c r="X220" i="1"/>
  <c r="W220" i="1"/>
  <c r="V220" i="1"/>
  <c r="U220" i="1"/>
  <c r="T220" i="1"/>
  <c r="S220" i="1"/>
  <c r="R220" i="1"/>
  <c r="Q220" i="1"/>
  <c r="P220" i="1"/>
  <c r="O220" i="1"/>
  <c r="BB219" i="1"/>
  <c r="BB220" i="1" s="1"/>
  <c r="BA219" i="1"/>
  <c r="BA220" i="1" s="1"/>
  <c r="BL218" i="1"/>
  <c r="BK218" i="1"/>
  <c r="BJ218" i="1"/>
  <c r="BI218" i="1"/>
  <c r="BH218" i="1"/>
  <c r="BG218" i="1"/>
  <c r="BF218" i="1"/>
  <c r="BE218" i="1"/>
  <c r="BD218" i="1"/>
  <c r="BC218" i="1"/>
  <c r="AZ218" i="1"/>
  <c r="AY218" i="1"/>
  <c r="AX218" i="1"/>
  <c r="AW218" i="1"/>
  <c r="AV218" i="1"/>
  <c r="AU218" i="1"/>
  <c r="AT218" i="1"/>
  <c r="AS218" i="1"/>
  <c r="AR218" i="1"/>
  <c r="AQ218" i="1"/>
  <c r="AP218" i="1"/>
  <c r="AO218" i="1"/>
  <c r="AN218" i="1"/>
  <c r="AM218" i="1"/>
  <c r="AL218" i="1"/>
  <c r="AK218" i="1"/>
  <c r="AJ218" i="1"/>
  <c r="AI218" i="1"/>
  <c r="AH218" i="1"/>
  <c r="AG218" i="1"/>
  <c r="AF218" i="1"/>
  <c r="AE218" i="1"/>
  <c r="AD218" i="1"/>
  <c r="AC218" i="1"/>
  <c r="AB218" i="1"/>
  <c r="AA218" i="1"/>
  <c r="Z218" i="1"/>
  <c r="Y218" i="1"/>
  <c r="X218" i="1"/>
  <c r="W218" i="1"/>
  <c r="V218" i="1"/>
  <c r="U218" i="1"/>
  <c r="T218" i="1"/>
  <c r="S218" i="1"/>
  <c r="R218" i="1"/>
  <c r="Q218" i="1"/>
  <c r="P218" i="1"/>
  <c r="O218" i="1"/>
  <c r="BB217" i="1"/>
  <c r="BB218" i="1" s="1"/>
  <c r="BA217" i="1"/>
  <c r="BA218" i="1" s="1"/>
  <c r="BL216" i="1"/>
  <c r="BK216" i="1"/>
  <c r="BJ216" i="1"/>
  <c r="BI216" i="1"/>
  <c r="BH216" i="1"/>
  <c r="BG216" i="1"/>
  <c r="BF216" i="1"/>
  <c r="BE216" i="1"/>
  <c r="BD216" i="1"/>
  <c r="BC216" i="1"/>
  <c r="AZ216" i="1"/>
  <c r="AY216" i="1"/>
  <c r="AX216" i="1"/>
  <c r="AW216" i="1"/>
  <c r="AV216" i="1"/>
  <c r="AU216" i="1"/>
  <c r="AT216" i="1"/>
  <c r="AS216" i="1"/>
  <c r="AR216" i="1"/>
  <c r="AQ216" i="1"/>
  <c r="AP216" i="1"/>
  <c r="AO216" i="1"/>
  <c r="AN216" i="1"/>
  <c r="AM216" i="1"/>
  <c r="AL216" i="1"/>
  <c r="AK216" i="1"/>
  <c r="AJ216" i="1"/>
  <c r="AI216" i="1"/>
  <c r="AH216" i="1"/>
  <c r="AG216" i="1"/>
  <c r="AF216" i="1"/>
  <c r="AE216" i="1"/>
  <c r="AD216" i="1"/>
  <c r="AC216" i="1"/>
  <c r="AB216" i="1"/>
  <c r="AA216" i="1"/>
  <c r="Z216" i="1"/>
  <c r="Y216" i="1"/>
  <c r="X216" i="1"/>
  <c r="W216" i="1"/>
  <c r="V216" i="1"/>
  <c r="U216" i="1"/>
  <c r="T216" i="1"/>
  <c r="S216" i="1"/>
  <c r="R216" i="1"/>
  <c r="Q216" i="1"/>
  <c r="P216" i="1"/>
  <c r="O216" i="1"/>
  <c r="BB215" i="1"/>
  <c r="BB216" i="1" s="1"/>
  <c r="BA215" i="1"/>
  <c r="BA216" i="1" s="1"/>
  <c r="BL214" i="1"/>
  <c r="BK214" i="1"/>
  <c r="BJ214" i="1"/>
  <c r="BI214" i="1"/>
  <c r="BH214" i="1"/>
  <c r="BG214" i="1"/>
  <c r="BF214" i="1"/>
  <c r="BE214" i="1"/>
  <c r="BD214" i="1"/>
  <c r="BC214" i="1"/>
  <c r="AZ214" i="1"/>
  <c r="AY214" i="1"/>
  <c r="AX214" i="1"/>
  <c r="AW214" i="1"/>
  <c r="AV214" i="1"/>
  <c r="AU214" i="1"/>
  <c r="AT214" i="1"/>
  <c r="AS214" i="1"/>
  <c r="AR214" i="1"/>
  <c r="AQ214" i="1"/>
  <c r="AP214" i="1"/>
  <c r="AO214" i="1"/>
  <c r="AN214" i="1"/>
  <c r="AM214" i="1"/>
  <c r="AL214" i="1"/>
  <c r="AK214" i="1"/>
  <c r="AJ214" i="1"/>
  <c r="AI214" i="1"/>
  <c r="AH214" i="1"/>
  <c r="AG214" i="1"/>
  <c r="AF214" i="1"/>
  <c r="AE214" i="1"/>
  <c r="AD214" i="1"/>
  <c r="AC214" i="1"/>
  <c r="AB214" i="1"/>
  <c r="AA214" i="1"/>
  <c r="Z214" i="1"/>
  <c r="Y214" i="1"/>
  <c r="X214" i="1"/>
  <c r="W214" i="1"/>
  <c r="V214" i="1"/>
  <c r="U214" i="1"/>
  <c r="T214" i="1"/>
  <c r="S214" i="1"/>
  <c r="R214" i="1"/>
  <c r="Q214" i="1"/>
  <c r="P214" i="1"/>
  <c r="O214" i="1"/>
  <c r="BB213" i="1"/>
  <c r="BB214" i="1" s="1"/>
  <c r="BA213" i="1"/>
  <c r="BA214" i="1" s="1"/>
  <c r="BL212" i="1"/>
  <c r="BK212" i="1"/>
  <c r="BJ212" i="1"/>
  <c r="BI212" i="1"/>
  <c r="BH212" i="1"/>
  <c r="BG212" i="1"/>
  <c r="BF212" i="1"/>
  <c r="BE212" i="1"/>
  <c r="BD212" i="1"/>
  <c r="BC212" i="1"/>
  <c r="AZ212" i="1"/>
  <c r="AY212" i="1"/>
  <c r="AX212" i="1"/>
  <c r="AW212" i="1"/>
  <c r="AV212" i="1"/>
  <c r="AU212" i="1"/>
  <c r="AT212" i="1"/>
  <c r="AS212" i="1"/>
  <c r="AR212" i="1"/>
  <c r="AQ212" i="1"/>
  <c r="AP212" i="1"/>
  <c r="AO212" i="1"/>
  <c r="AN212" i="1"/>
  <c r="AM212" i="1"/>
  <c r="AL212" i="1"/>
  <c r="AK212" i="1"/>
  <c r="AJ212" i="1"/>
  <c r="AI212" i="1"/>
  <c r="AH212" i="1"/>
  <c r="AG212" i="1"/>
  <c r="AF212" i="1"/>
  <c r="AE212" i="1"/>
  <c r="AD212" i="1"/>
  <c r="AC212" i="1"/>
  <c r="AB212" i="1"/>
  <c r="AA212" i="1"/>
  <c r="Z212" i="1"/>
  <c r="Y212" i="1"/>
  <c r="X212" i="1"/>
  <c r="W212" i="1"/>
  <c r="V212" i="1"/>
  <c r="U212" i="1"/>
  <c r="T212" i="1"/>
  <c r="S212" i="1"/>
  <c r="R212" i="1"/>
  <c r="Q212" i="1"/>
  <c r="P212" i="1"/>
  <c r="O212" i="1"/>
  <c r="BB211" i="1"/>
  <c r="BB212" i="1" s="1"/>
  <c r="BA211" i="1"/>
  <c r="BA212" i="1" s="1"/>
  <c r="BL210" i="1"/>
  <c r="BK210" i="1"/>
  <c r="BJ210" i="1"/>
  <c r="BI210" i="1"/>
  <c r="BH210" i="1"/>
  <c r="BG210" i="1"/>
  <c r="BF210" i="1"/>
  <c r="BE210" i="1"/>
  <c r="BD210" i="1"/>
  <c r="BC210" i="1"/>
  <c r="AZ210" i="1"/>
  <c r="AY210" i="1"/>
  <c r="AX210" i="1"/>
  <c r="AW210" i="1"/>
  <c r="AV210" i="1"/>
  <c r="AU210" i="1"/>
  <c r="AT210" i="1"/>
  <c r="AS210" i="1"/>
  <c r="AR210" i="1"/>
  <c r="AQ210" i="1"/>
  <c r="AP210" i="1"/>
  <c r="AO210" i="1"/>
  <c r="AN210" i="1"/>
  <c r="AM210" i="1"/>
  <c r="AL210" i="1"/>
  <c r="AK210" i="1"/>
  <c r="AJ210" i="1"/>
  <c r="AI210" i="1"/>
  <c r="AH210" i="1"/>
  <c r="AG210" i="1"/>
  <c r="AF210" i="1"/>
  <c r="AE210" i="1"/>
  <c r="AD210" i="1"/>
  <c r="AC210" i="1"/>
  <c r="AB210" i="1"/>
  <c r="AA210" i="1"/>
  <c r="Z210" i="1"/>
  <c r="Y210" i="1"/>
  <c r="X210" i="1"/>
  <c r="W210" i="1"/>
  <c r="V210" i="1"/>
  <c r="U210" i="1"/>
  <c r="T210" i="1"/>
  <c r="S210" i="1"/>
  <c r="R210" i="1"/>
  <c r="Q210" i="1"/>
  <c r="P210" i="1"/>
  <c r="O210" i="1"/>
  <c r="BB209" i="1"/>
  <c r="BA209" i="1"/>
  <c r="BB208" i="1"/>
  <c r="BA208" i="1"/>
  <c r="BB207" i="1"/>
  <c r="BA207" i="1"/>
  <c r="BB206" i="1"/>
  <c r="BA206" i="1"/>
  <c r="BB205" i="1"/>
  <c r="BA205" i="1"/>
  <c r="BB204" i="1"/>
  <c r="BA204" i="1"/>
  <c r="BB203" i="1"/>
  <c r="BA203" i="1"/>
  <c r="BB202" i="1"/>
  <c r="BA202" i="1"/>
  <c r="BB201" i="1"/>
  <c r="BA201" i="1"/>
  <c r="BL200" i="1"/>
  <c r="BK200" i="1"/>
  <c r="BJ200" i="1"/>
  <c r="BI200" i="1"/>
  <c r="BH200" i="1"/>
  <c r="BG200" i="1"/>
  <c r="BF200" i="1"/>
  <c r="BE200" i="1"/>
  <c r="BD200" i="1"/>
  <c r="BC200" i="1"/>
  <c r="AZ200" i="1"/>
  <c r="AY200" i="1"/>
  <c r="AX200" i="1"/>
  <c r="AW200" i="1"/>
  <c r="AV200" i="1"/>
  <c r="AU200" i="1"/>
  <c r="AT200" i="1"/>
  <c r="AS200" i="1"/>
  <c r="AR200" i="1"/>
  <c r="AQ200" i="1"/>
  <c r="AP200" i="1"/>
  <c r="AO200" i="1"/>
  <c r="AN200" i="1"/>
  <c r="AM200" i="1"/>
  <c r="AL200" i="1"/>
  <c r="AK200" i="1"/>
  <c r="AJ200" i="1"/>
  <c r="AI200" i="1"/>
  <c r="AH200" i="1"/>
  <c r="AG200" i="1"/>
  <c r="AF200" i="1"/>
  <c r="AE200" i="1"/>
  <c r="AD200" i="1"/>
  <c r="AC200" i="1"/>
  <c r="AB200" i="1"/>
  <c r="AA200" i="1"/>
  <c r="Z200" i="1"/>
  <c r="Y200" i="1"/>
  <c r="X200" i="1"/>
  <c r="W200" i="1"/>
  <c r="V200" i="1"/>
  <c r="U200" i="1"/>
  <c r="T200" i="1"/>
  <c r="S200" i="1"/>
  <c r="R200" i="1"/>
  <c r="Q200" i="1"/>
  <c r="P200" i="1"/>
  <c r="O200" i="1"/>
  <c r="BB199" i="1"/>
  <c r="BA199" i="1"/>
  <c r="BB198" i="1"/>
  <c r="BA198" i="1"/>
  <c r="BB197" i="1"/>
  <c r="BA197" i="1"/>
  <c r="BB196" i="1"/>
  <c r="BA196" i="1"/>
  <c r="BB195" i="1"/>
  <c r="BA195" i="1"/>
  <c r="BB194" i="1"/>
  <c r="BA194" i="1"/>
  <c r="BB193" i="1"/>
  <c r="BA193" i="1"/>
  <c r="BB192" i="1"/>
  <c r="BA192" i="1"/>
  <c r="BB191" i="1"/>
  <c r="BA191" i="1"/>
  <c r="BB190" i="1"/>
  <c r="BA190" i="1"/>
  <c r="BB189" i="1"/>
  <c r="BA189" i="1"/>
  <c r="BB188" i="1"/>
  <c r="BA188" i="1"/>
  <c r="BB187" i="1"/>
  <c r="BA187" i="1"/>
  <c r="BB186" i="1"/>
  <c r="BA186" i="1"/>
  <c r="BB185" i="1"/>
  <c r="BA185" i="1"/>
  <c r="BB184" i="1"/>
  <c r="BA184" i="1"/>
  <c r="BB183" i="1"/>
  <c r="BA183" i="1"/>
  <c r="BL182" i="1"/>
  <c r="BK182" i="1"/>
  <c r="BJ182" i="1"/>
  <c r="BI182" i="1"/>
  <c r="BH182" i="1"/>
  <c r="BG182" i="1"/>
  <c r="BF182" i="1"/>
  <c r="BE182" i="1"/>
  <c r="BD182" i="1"/>
  <c r="BC182" i="1"/>
  <c r="AZ182" i="1"/>
  <c r="AY182" i="1"/>
  <c r="AX182" i="1"/>
  <c r="AW182" i="1"/>
  <c r="AV182" i="1"/>
  <c r="AU182" i="1"/>
  <c r="AT182" i="1"/>
  <c r="AS182" i="1"/>
  <c r="AR182" i="1"/>
  <c r="AQ182" i="1"/>
  <c r="AP182" i="1"/>
  <c r="AO182" i="1"/>
  <c r="AN182" i="1"/>
  <c r="AM182" i="1"/>
  <c r="AL182" i="1"/>
  <c r="AK182" i="1"/>
  <c r="AJ182" i="1"/>
  <c r="AI182" i="1"/>
  <c r="AH182" i="1"/>
  <c r="AG182" i="1"/>
  <c r="AF182" i="1"/>
  <c r="AE182" i="1"/>
  <c r="AD182" i="1"/>
  <c r="AC182" i="1"/>
  <c r="AB182" i="1"/>
  <c r="AA182" i="1"/>
  <c r="Z182" i="1"/>
  <c r="Y182" i="1"/>
  <c r="X182" i="1"/>
  <c r="W182" i="1"/>
  <c r="V182" i="1"/>
  <c r="U182" i="1"/>
  <c r="T182" i="1"/>
  <c r="S182" i="1"/>
  <c r="R182" i="1"/>
  <c r="Q182" i="1"/>
  <c r="P182" i="1"/>
  <c r="O182" i="1"/>
  <c r="BB181" i="1"/>
  <c r="BB182" i="1" s="1"/>
  <c r="BA181" i="1"/>
  <c r="BA182" i="1" s="1"/>
  <c r="BL180" i="1"/>
  <c r="BK180" i="1"/>
  <c r="BJ180" i="1"/>
  <c r="BI180" i="1"/>
  <c r="BH180" i="1"/>
  <c r="BG180" i="1"/>
  <c r="BF180" i="1"/>
  <c r="BE180" i="1"/>
  <c r="BD180" i="1"/>
  <c r="BC180" i="1"/>
  <c r="AZ180" i="1"/>
  <c r="AY180" i="1"/>
  <c r="AX180" i="1"/>
  <c r="AW180" i="1"/>
  <c r="AV180" i="1"/>
  <c r="AU180" i="1"/>
  <c r="AT180" i="1"/>
  <c r="AS180" i="1"/>
  <c r="AR180" i="1"/>
  <c r="AQ180" i="1"/>
  <c r="AP180" i="1"/>
  <c r="AO180" i="1"/>
  <c r="AN180" i="1"/>
  <c r="AM179" i="1" s="1"/>
  <c r="AM180" i="1" s="1"/>
  <c r="AL180" i="1"/>
  <c r="AK180" i="1"/>
  <c r="AJ180" i="1"/>
  <c r="AI180" i="1"/>
  <c r="AH180" i="1"/>
  <c r="AG180" i="1"/>
  <c r="AF180" i="1"/>
  <c r="AE180" i="1"/>
  <c r="AD180" i="1"/>
  <c r="AC180" i="1"/>
  <c r="AB180" i="1"/>
  <c r="AA180" i="1"/>
  <c r="Z180" i="1"/>
  <c r="Y180" i="1"/>
  <c r="X180" i="1"/>
  <c r="W180" i="1"/>
  <c r="V179" i="1" s="1"/>
  <c r="U180" i="1"/>
  <c r="T180" i="1"/>
  <c r="S180" i="1"/>
  <c r="R180" i="1"/>
  <c r="Q180" i="1"/>
  <c r="P180" i="1"/>
  <c r="BL178" i="1"/>
  <c r="BK178" i="1"/>
  <c r="BJ178" i="1"/>
  <c r="BI178" i="1"/>
  <c r="BH178" i="1"/>
  <c r="BG178" i="1"/>
  <c r="BF178" i="1"/>
  <c r="BE178" i="1"/>
  <c r="BD178" i="1"/>
  <c r="BC178" i="1"/>
  <c r="AZ178" i="1"/>
  <c r="AY178" i="1"/>
  <c r="AX178" i="1"/>
  <c r="AW178" i="1"/>
  <c r="AV178" i="1"/>
  <c r="AU178" i="1"/>
  <c r="AT178" i="1"/>
  <c r="AS178" i="1"/>
  <c r="AR178" i="1"/>
  <c r="AQ178" i="1"/>
  <c r="AP178" i="1"/>
  <c r="AO178" i="1"/>
  <c r="AN178" i="1"/>
  <c r="AM178" i="1"/>
  <c r="AL178" i="1"/>
  <c r="AK178" i="1"/>
  <c r="AJ178" i="1"/>
  <c r="AI178" i="1"/>
  <c r="AH178" i="1"/>
  <c r="AG178" i="1"/>
  <c r="AF178" i="1"/>
  <c r="AE178" i="1"/>
  <c r="AD178" i="1"/>
  <c r="AC178" i="1"/>
  <c r="AB178" i="1"/>
  <c r="AA178" i="1"/>
  <c r="Z178" i="1"/>
  <c r="Y178" i="1"/>
  <c r="X178" i="1"/>
  <c r="W178" i="1"/>
  <c r="V178" i="1"/>
  <c r="U178" i="1"/>
  <c r="T178" i="1"/>
  <c r="S178" i="1"/>
  <c r="R178" i="1"/>
  <c r="Q178" i="1"/>
  <c r="P178" i="1"/>
  <c r="O178" i="1"/>
  <c r="BB177" i="1"/>
  <c r="BB178" i="1" s="1"/>
  <c r="BA177" i="1"/>
  <c r="BA178" i="1" s="1"/>
  <c r="BL176" i="1"/>
  <c r="BK176" i="1"/>
  <c r="BJ176" i="1"/>
  <c r="BI176" i="1"/>
  <c r="BH176" i="1"/>
  <c r="BG176" i="1"/>
  <c r="BF176" i="1"/>
  <c r="BE176" i="1"/>
  <c r="BD176" i="1"/>
  <c r="BC176" i="1"/>
  <c r="AZ176" i="1"/>
  <c r="AY176" i="1"/>
  <c r="AX176" i="1"/>
  <c r="AW176" i="1"/>
  <c r="AV176" i="1"/>
  <c r="AU176" i="1"/>
  <c r="AT176" i="1"/>
  <c r="AS176" i="1"/>
  <c r="AR176" i="1"/>
  <c r="AQ176" i="1"/>
  <c r="AP176" i="1"/>
  <c r="AO176" i="1"/>
  <c r="AN176" i="1"/>
  <c r="AM176" i="1"/>
  <c r="AL176" i="1"/>
  <c r="AK176" i="1"/>
  <c r="AJ176" i="1"/>
  <c r="AI176" i="1"/>
  <c r="AH176" i="1"/>
  <c r="AG176" i="1"/>
  <c r="AF176" i="1"/>
  <c r="AE176" i="1"/>
  <c r="AD176" i="1"/>
  <c r="AC176" i="1"/>
  <c r="AB176" i="1"/>
  <c r="AA176" i="1"/>
  <c r="Z176" i="1"/>
  <c r="Y176" i="1"/>
  <c r="X176" i="1"/>
  <c r="W176" i="1"/>
  <c r="V176" i="1"/>
  <c r="U176" i="1"/>
  <c r="T176" i="1"/>
  <c r="S176" i="1"/>
  <c r="R176" i="1"/>
  <c r="Q176" i="1"/>
  <c r="P176" i="1"/>
  <c r="O176" i="1"/>
  <c r="BB175" i="1"/>
  <c r="BB176" i="1" s="1"/>
  <c r="BA175" i="1"/>
  <c r="BA176" i="1" s="1"/>
  <c r="BL174" i="1"/>
  <c r="BK174" i="1"/>
  <c r="BJ174" i="1"/>
  <c r="BI174" i="1"/>
  <c r="BH174" i="1"/>
  <c r="BG174" i="1"/>
  <c r="BF174" i="1"/>
  <c r="BE174" i="1"/>
  <c r="BD174" i="1"/>
  <c r="BC174"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BB173" i="1"/>
  <c r="BB174" i="1" s="1"/>
  <c r="BA173" i="1"/>
  <c r="BA174" i="1" s="1"/>
  <c r="BL172" i="1"/>
  <c r="BK172" i="1"/>
  <c r="BJ172" i="1"/>
  <c r="BI172" i="1"/>
  <c r="BH172" i="1"/>
  <c r="BG172" i="1"/>
  <c r="BF172" i="1"/>
  <c r="BE172" i="1"/>
  <c r="BD172" i="1"/>
  <c r="BC172"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BB171" i="1"/>
  <c r="BA171" i="1"/>
  <c r="BB170" i="1"/>
  <c r="BA170" i="1"/>
  <c r="BL169" i="1"/>
  <c r="BK169" i="1"/>
  <c r="BJ169" i="1"/>
  <c r="BI169" i="1"/>
  <c r="BH169" i="1"/>
  <c r="BG169" i="1"/>
  <c r="BF169" i="1"/>
  <c r="BE169" i="1"/>
  <c r="BD169" i="1"/>
  <c r="BC169" i="1"/>
  <c r="AZ169" i="1"/>
  <c r="AY169" i="1"/>
  <c r="AX169" i="1"/>
  <c r="AW169" i="1"/>
  <c r="AV169" i="1"/>
  <c r="AU169" i="1"/>
  <c r="AT169" i="1"/>
  <c r="AS169" i="1"/>
  <c r="AR169" i="1"/>
  <c r="AQ169" i="1"/>
  <c r="AP169" i="1"/>
  <c r="AO169" i="1"/>
  <c r="AN169" i="1"/>
  <c r="AM169" i="1"/>
  <c r="AL169" i="1"/>
  <c r="AK169" i="1"/>
  <c r="AJ169" i="1"/>
  <c r="AI169" i="1"/>
  <c r="AH169" i="1"/>
  <c r="AG169" i="1"/>
  <c r="AF169" i="1"/>
  <c r="AE169" i="1"/>
  <c r="AD169" i="1"/>
  <c r="AC169" i="1"/>
  <c r="AB169" i="1"/>
  <c r="AA169" i="1"/>
  <c r="Z169" i="1"/>
  <c r="Y169" i="1"/>
  <c r="X169" i="1"/>
  <c r="W169" i="1"/>
  <c r="V169" i="1"/>
  <c r="U169" i="1"/>
  <c r="T169" i="1"/>
  <c r="S169" i="1"/>
  <c r="R169" i="1"/>
  <c r="Q169" i="1"/>
  <c r="P169" i="1"/>
  <c r="O169" i="1"/>
  <c r="BB168" i="1"/>
  <c r="BB169" i="1" s="1"/>
  <c r="BA168" i="1"/>
  <c r="BA169" i="1" s="1"/>
  <c r="BL167" i="1"/>
  <c r="BK167" i="1"/>
  <c r="BJ167" i="1"/>
  <c r="BI167" i="1"/>
  <c r="BH167" i="1"/>
  <c r="BG167" i="1"/>
  <c r="BF167" i="1"/>
  <c r="BE167" i="1"/>
  <c r="BD167" i="1"/>
  <c r="BC167" i="1"/>
  <c r="AZ167" i="1"/>
  <c r="AY167" i="1"/>
  <c r="AX167" i="1"/>
  <c r="AW167" i="1"/>
  <c r="AV167" i="1"/>
  <c r="AU167" i="1"/>
  <c r="AT167" i="1"/>
  <c r="AS167" i="1"/>
  <c r="AR167" i="1"/>
  <c r="AQ167" i="1"/>
  <c r="AP167" i="1"/>
  <c r="AO167" i="1"/>
  <c r="AN167" i="1"/>
  <c r="AM167" i="1"/>
  <c r="AL167" i="1"/>
  <c r="AK167" i="1"/>
  <c r="AJ167" i="1"/>
  <c r="AI167" i="1"/>
  <c r="AH167" i="1"/>
  <c r="AG167" i="1"/>
  <c r="AF167" i="1"/>
  <c r="AE167" i="1"/>
  <c r="AD167" i="1"/>
  <c r="AC167" i="1"/>
  <c r="AB167" i="1"/>
  <c r="AA167" i="1"/>
  <c r="Z167" i="1"/>
  <c r="Y167" i="1"/>
  <c r="X167" i="1"/>
  <c r="W167" i="1"/>
  <c r="V167" i="1"/>
  <c r="U167" i="1"/>
  <c r="T167" i="1"/>
  <c r="S167" i="1"/>
  <c r="R167" i="1"/>
  <c r="Q167" i="1"/>
  <c r="P167" i="1"/>
  <c r="O167" i="1"/>
  <c r="BB166" i="1"/>
  <c r="BA166" i="1"/>
  <c r="BB165" i="1"/>
  <c r="BA165" i="1"/>
  <c r="BB164" i="1"/>
  <c r="BA164" i="1"/>
  <c r="BB163" i="1"/>
  <c r="BA163" i="1"/>
  <c r="BB162" i="1"/>
  <c r="BA162" i="1"/>
  <c r="BB161" i="1"/>
  <c r="BA161" i="1"/>
  <c r="BB160" i="1"/>
  <c r="BA160" i="1"/>
  <c r="BL159" i="1"/>
  <c r="BK159" i="1"/>
  <c r="BJ159" i="1"/>
  <c r="BI159" i="1"/>
  <c r="BH159" i="1"/>
  <c r="BG159" i="1"/>
  <c r="BF159" i="1"/>
  <c r="BE159" i="1"/>
  <c r="BD159" i="1"/>
  <c r="BC159" i="1"/>
  <c r="AZ159" i="1"/>
  <c r="AY159" i="1"/>
  <c r="AX159" i="1"/>
  <c r="AW159" i="1"/>
  <c r="AV159" i="1"/>
  <c r="AU159" i="1"/>
  <c r="AT159" i="1"/>
  <c r="AS159" i="1"/>
  <c r="AR159" i="1"/>
  <c r="AQ159" i="1"/>
  <c r="AP159" i="1"/>
  <c r="AO159" i="1"/>
  <c r="AN159" i="1"/>
  <c r="AM159" i="1"/>
  <c r="AL159" i="1"/>
  <c r="AK159" i="1"/>
  <c r="AJ159" i="1"/>
  <c r="AI159" i="1"/>
  <c r="AH159" i="1"/>
  <c r="AG159" i="1"/>
  <c r="AF159" i="1"/>
  <c r="AE159" i="1"/>
  <c r="AD159" i="1"/>
  <c r="AC159" i="1"/>
  <c r="AB159" i="1"/>
  <c r="AA159" i="1"/>
  <c r="Z159" i="1"/>
  <c r="Y159" i="1"/>
  <c r="X159" i="1"/>
  <c r="W159" i="1"/>
  <c r="V159" i="1"/>
  <c r="U159" i="1"/>
  <c r="T159" i="1"/>
  <c r="S159" i="1"/>
  <c r="R159" i="1"/>
  <c r="Q159" i="1"/>
  <c r="P159" i="1"/>
  <c r="O159" i="1"/>
  <c r="BB158" i="1"/>
  <c r="BA158" i="1"/>
  <c r="BB157" i="1"/>
  <c r="BA157" i="1"/>
  <c r="BB156" i="1"/>
  <c r="BA156" i="1"/>
  <c r="BL155" i="1"/>
  <c r="BK155" i="1"/>
  <c r="BJ155" i="1"/>
  <c r="BI155" i="1"/>
  <c r="BH155" i="1"/>
  <c r="BG155" i="1"/>
  <c r="BF155" i="1"/>
  <c r="BE155" i="1"/>
  <c r="BD155" i="1"/>
  <c r="BC155" i="1"/>
  <c r="AZ155" i="1"/>
  <c r="AY155" i="1"/>
  <c r="AX155" i="1"/>
  <c r="AW155" i="1"/>
  <c r="AV155" i="1"/>
  <c r="AU155" i="1"/>
  <c r="AT155" i="1"/>
  <c r="AS155" i="1"/>
  <c r="AR155" i="1"/>
  <c r="AQ155" i="1"/>
  <c r="AP155" i="1"/>
  <c r="AO155" i="1"/>
  <c r="AN155" i="1"/>
  <c r="AM155" i="1"/>
  <c r="AL155" i="1"/>
  <c r="AK155" i="1"/>
  <c r="AJ155" i="1"/>
  <c r="AI155" i="1"/>
  <c r="AH155" i="1"/>
  <c r="AG155" i="1"/>
  <c r="AF155" i="1"/>
  <c r="AE155" i="1"/>
  <c r="AD155" i="1"/>
  <c r="AC155" i="1"/>
  <c r="AB155" i="1"/>
  <c r="AA155" i="1"/>
  <c r="Z155" i="1"/>
  <c r="Y155" i="1"/>
  <c r="X155" i="1"/>
  <c r="W155" i="1"/>
  <c r="V155" i="1"/>
  <c r="U155" i="1"/>
  <c r="T155" i="1"/>
  <c r="S155" i="1"/>
  <c r="R155" i="1"/>
  <c r="Q155" i="1"/>
  <c r="P155" i="1"/>
  <c r="O155" i="1"/>
  <c r="BB154" i="1"/>
  <c r="BB155" i="1" s="1"/>
  <c r="BA154" i="1"/>
  <c r="BA155" i="1" s="1"/>
  <c r="BL153" i="1"/>
  <c r="BK153" i="1"/>
  <c r="BJ153" i="1"/>
  <c r="BI153" i="1"/>
  <c r="BH153" i="1"/>
  <c r="BG153" i="1"/>
  <c r="BF153" i="1"/>
  <c r="BE153" i="1"/>
  <c r="BD153" i="1"/>
  <c r="BC153" i="1"/>
  <c r="AZ153" i="1"/>
  <c r="AY153" i="1"/>
  <c r="AX153" i="1"/>
  <c r="AW153" i="1"/>
  <c r="AV153" i="1"/>
  <c r="AU153" i="1"/>
  <c r="AT153" i="1"/>
  <c r="AS153" i="1"/>
  <c r="AR153" i="1"/>
  <c r="AQ153" i="1"/>
  <c r="AP153" i="1"/>
  <c r="AO153" i="1"/>
  <c r="AN153" i="1"/>
  <c r="AM153" i="1"/>
  <c r="AL153" i="1"/>
  <c r="AK153" i="1"/>
  <c r="AJ153" i="1"/>
  <c r="AI153" i="1"/>
  <c r="AH153" i="1"/>
  <c r="AG153" i="1"/>
  <c r="AF153" i="1"/>
  <c r="AE153" i="1"/>
  <c r="AD153" i="1"/>
  <c r="AC153" i="1"/>
  <c r="AB153" i="1"/>
  <c r="AA153" i="1"/>
  <c r="Z153" i="1"/>
  <c r="Y153" i="1"/>
  <c r="X153" i="1"/>
  <c r="W153" i="1"/>
  <c r="V153" i="1"/>
  <c r="U153" i="1"/>
  <c r="T153" i="1"/>
  <c r="S153" i="1"/>
  <c r="R153" i="1"/>
  <c r="Q153" i="1"/>
  <c r="P153" i="1"/>
  <c r="O153" i="1"/>
  <c r="BB152" i="1"/>
  <c r="BA152" i="1"/>
  <c r="BB151" i="1"/>
  <c r="BA151" i="1"/>
  <c r="BL150" i="1"/>
  <c r="BK150" i="1"/>
  <c r="BJ150" i="1"/>
  <c r="BI150" i="1"/>
  <c r="BH150" i="1"/>
  <c r="BG150" i="1"/>
  <c r="BF150" i="1"/>
  <c r="BE150" i="1"/>
  <c r="BD150" i="1"/>
  <c r="BC150" i="1"/>
  <c r="AZ150" i="1"/>
  <c r="AY150" i="1"/>
  <c r="AX150" i="1"/>
  <c r="AW150" i="1"/>
  <c r="AV150" i="1"/>
  <c r="AU150" i="1"/>
  <c r="AT150" i="1"/>
  <c r="AS150" i="1"/>
  <c r="AR150" i="1"/>
  <c r="AQ150" i="1"/>
  <c r="AP150" i="1"/>
  <c r="AO150" i="1"/>
  <c r="AN150" i="1"/>
  <c r="AM150" i="1"/>
  <c r="AL150" i="1"/>
  <c r="AK150" i="1"/>
  <c r="AJ150" i="1"/>
  <c r="AI150" i="1"/>
  <c r="AH150" i="1"/>
  <c r="AG150" i="1"/>
  <c r="AF150" i="1"/>
  <c r="AE150" i="1"/>
  <c r="AD150" i="1"/>
  <c r="AC150" i="1"/>
  <c r="AB150" i="1"/>
  <c r="AA150" i="1"/>
  <c r="Z150" i="1"/>
  <c r="Y150" i="1"/>
  <c r="X150" i="1"/>
  <c r="W150" i="1"/>
  <c r="V150" i="1"/>
  <c r="U150" i="1"/>
  <c r="T150" i="1"/>
  <c r="S150" i="1"/>
  <c r="R150" i="1"/>
  <c r="Q150" i="1"/>
  <c r="P150" i="1"/>
  <c r="O150" i="1"/>
  <c r="BB149" i="1"/>
  <c r="BA149" i="1"/>
  <c r="BB148" i="1"/>
  <c r="BB150" i="1" s="1"/>
  <c r="BA148" i="1"/>
  <c r="BL147" i="1"/>
  <c r="BK147" i="1"/>
  <c r="BJ147" i="1"/>
  <c r="BI147" i="1"/>
  <c r="BH147" i="1"/>
  <c r="BG147" i="1"/>
  <c r="BF147" i="1"/>
  <c r="BE147" i="1"/>
  <c r="BD147" i="1"/>
  <c r="BC147" i="1"/>
  <c r="AZ147" i="1"/>
  <c r="AY147" i="1"/>
  <c r="AX147" i="1"/>
  <c r="AW147" i="1"/>
  <c r="AV147" i="1"/>
  <c r="AU147" i="1"/>
  <c r="AT147" i="1"/>
  <c r="AS147" i="1"/>
  <c r="AR147" i="1"/>
  <c r="AQ147" i="1"/>
  <c r="AP147" i="1"/>
  <c r="AO147" i="1"/>
  <c r="AN147" i="1"/>
  <c r="AM147" i="1"/>
  <c r="AL147" i="1"/>
  <c r="AK147" i="1"/>
  <c r="AJ147" i="1"/>
  <c r="AI147" i="1"/>
  <c r="AH147" i="1"/>
  <c r="AG147" i="1"/>
  <c r="AF147" i="1"/>
  <c r="AE147" i="1"/>
  <c r="AD147" i="1"/>
  <c r="AC147" i="1"/>
  <c r="AB147" i="1"/>
  <c r="AA147" i="1"/>
  <c r="Z147" i="1"/>
  <c r="Y147" i="1"/>
  <c r="X147" i="1"/>
  <c r="W147" i="1"/>
  <c r="V147" i="1"/>
  <c r="U147" i="1"/>
  <c r="T147" i="1"/>
  <c r="S147" i="1"/>
  <c r="R147" i="1"/>
  <c r="Q147" i="1"/>
  <c r="P147" i="1"/>
  <c r="O147" i="1"/>
  <c r="BB146" i="1"/>
  <c r="BA146" i="1"/>
  <c r="BB145" i="1"/>
  <c r="BA145" i="1"/>
  <c r="BA147" i="1" s="1"/>
  <c r="BL144" i="1"/>
  <c r="BK144" i="1"/>
  <c r="BJ144" i="1"/>
  <c r="BI144" i="1"/>
  <c r="BH144" i="1"/>
  <c r="BG144" i="1"/>
  <c r="BF144" i="1"/>
  <c r="BE144" i="1"/>
  <c r="BD144" i="1"/>
  <c r="BC144" i="1"/>
  <c r="AZ144"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BB143" i="1"/>
  <c r="BB144" i="1" s="1"/>
  <c r="BA143" i="1"/>
  <c r="BA144" i="1" s="1"/>
  <c r="BL142" i="1"/>
  <c r="BK142" i="1"/>
  <c r="BJ142" i="1"/>
  <c r="BI142" i="1"/>
  <c r="BH142" i="1"/>
  <c r="BG142" i="1"/>
  <c r="BF142" i="1"/>
  <c r="BE142" i="1"/>
  <c r="BD142" i="1"/>
  <c r="BC142" i="1"/>
  <c r="AZ142" i="1"/>
  <c r="AY142" i="1"/>
  <c r="AX142" i="1"/>
  <c r="AW142" i="1"/>
  <c r="AV142" i="1"/>
  <c r="AU142" i="1"/>
  <c r="AT142"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BB141" i="1"/>
  <c r="BB142" i="1" s="1"/>
  <c r="BA141" i="1"/>
  <c r="BA142" i="1" s="1"/>
  <c r="BL140" i="1"/>
  <c r="BK140" i="1"/>
  <c r="BJ140" i="1"/>
  <c r="BI140" i="1"/>
  <c r="BH140" i="1"/>
  <c r="BG140" i="1"/>
  <c r="BF140" i="1"/>
  <c r="BE140" i="1"/>
  <c r="BD140" i="1"/>
  <c r="BC140" i="1"/>
  <c r="AZ140" i="1"/>
  <c r="AY140" i="1"/>
  <c r="AX140" i="1"/>
  <c r="AW140" i="1"/>
  <c r="AV140" i="1"/>
  <c r="AU140" i="1"/>
  <c r="AT140" i="1"/>
  <c r="AS140" i="1"/>
  <c r="AR140" i="1"/>
  <c r="AQ140" i="1"/>
  <c r="AP140" i="1"/>
  <c r="AO140" i="1"/>
  <c r="AN140" i="1"/>
  <c r="AM140" i="1"/>
  <c r="AL140" i="1"/>
  <c r="AK140" i="1"/>
  <c r="AJ140" i="1"/>
  <c r="AI140" i="1"/>
  <c r="AH140" i="1"/>
  <c r="AG140" i="1"/>
  <c r="AF140" i="1"/>
  <c r="AE140" i="1"/>
  <c r="AD140" i="1"/>
  <c r="AC140" i="1"/>
  <c r="AB140" i="1"/>
  <c r="AA140" i="1"/>
  <c r="Z140" i="1"/>
  <c r="Y140" i="1"/>
  <c r="X140" i="1"/>
  <c r="W140" i="1"/>
  <c r="V140" i="1"/>
  <c r="U140" i="1"/>
  <c r="T140" i="1"/>
  <c r="S140" i="1"/>
  <c r="R140" i="1"/>
  <c r="Q140" i="1"/>
  <c r="P140" i="1"/>
  <c r="O140" i="1"/>
  <c r="BB139" i="1"/>
  <c r="BA139" i="1"/>
  <c r="BB138" i="1"/>
  <c r="BA138" i="1"/>
  <c r="BL137" i="1"/>
  <c r="BK137" i="1"/>
  <c r="BJ137" i="1"/>
  <c r="BI137" i="1"/>
  <c r="BH137" i="1"/>
  <c r="BG137" i="1"/>
  <c r="BF137" i="1"/>
  <c r="BE137" i="1"/>
  <c r="BD137" i="1"/>
  <c r="BC137" i="1"/>
  <c r="AZ137" i="1"/>
  <c r="AY137" i="1"/>
  <c r="AX137" i="1"/>
  <c r="AW137" i="1"/>
  <c r="AV137" i="1"/>
  <c r="AU137" i="1"/>
  <c r="AT137" i="1"/>
  <c r="AS137" i="1"/>
  <c r="AR137" i="1"/>
  <c r="AQ137" i="1"/>
  <c r="AP137" i="1"/>
  <c r="AO137" i="1"/>
  <c r="AN137" i="1"/>
  <c r="AM137" i="1"/>
  <c r="AL137" i="1"/>
  <c r="AK137" i="1"/>
  <c r="AJ137" i="1"/>
  <c r="AI137" i="1"/>
  <c r="AH137" i="1"/>
  <c r="AG137" i="1"/>
  <c r="AF137" i="1"/>
  <c r="AE137" i="1"/>
  <c r="AD137" i="1"/>
  <c r="AC137" i="1"/>
  <c r="AB137" i="1"/>
  <c r="AA137" i="1"/>
  <c r="Z137" i="1"/>
  <c r="Y137" i="1"/>
  <c r="X137" i="1"/>
  <c r="W137" i="1"/>
  <c r="V137" i="1"/>
  <c r="U137" i="1"/>
  <c r="T137" i="1"/>
  <c r="S137" i="1"/>
  <c r="R137" i="1"/>
  <c r="Q137" i="1"/>
  <c r="P137" i="1"/>
  <c r="O137" i="1"/>
  <c r="BB136" i="1"/>
  <c r="BA136" i="1"/>
  <c r="BB135" i="1"/>
  <c r="BA135" i="1"/>
  <c r="BL134" i="1"/>
  <c r="BK134" i="1"/>
  <c r="BJ134" i="1"/>
  <c r="BI134" i="1"/>
  <c r="BH134" i="1"/>
  <c r="BG134" i="1"/>
  <c r="BF134" i="1"/>
  <c r="BE134" i="1"/>
  <c r="BD134" i="1"/>
  <c r="BC134" i="1"/>
  <c r="AZ134" i="1"/>
  <c r="AY134" i="1"/>
  <c r="AX134" i="1"/>
  <c r="AW134" i="1"/>
  <c r="AV134" i="1"/>
  <c r="AU134" i="1"/>
  <c r="AT134" i="1"/>
  <c r="AS134" i="1"/>
  <c r="AR134" i="1"/>
  <c r="AQ134" i="1"/>
  <c r="AP134" i="1"/>
  <c r="AO134" i="1"/>
  <c r="AN134" i="1"/>
  <c r="AM134" i="1"/>
  <c r="AL134" i="1"/>
  <c r="AK134" i="1"/>
  <c r="AJ134" i="1"/>
  <c r="AI134" i="1"/>
  <c r="AH134" i="1"/>
  <c r="AG134" i="1"/>
  <c r="AF134" i="1"/>
  <c r="AE134" i="1"/>
  <c r="AD134" i="1"/>
  <c r="AC134" i="1"/>
  <c r="AB134" i="1"/>
  <c r="AA134" i="1"/>
  <c r="Z134" i="1"/>
  <c r="Y134" i="1"/>
  <c r="X134" i="1"/>
  <c r="W134" i="1"/>
  <c r="V134" i="1"/>
  <c r="U134" i="1"/>
  <c r="T134" i="1"/>
  <c r="S134" i="1"/>
  <c r="R134" i="1"/>
  <c r="Q134" i="1"/>
  <c r="P134" i="1"/>
  <c r="O134" i="1"/>
  <c r="BB133" i="1"/>
  <c r="BA133" i="1"/>
  <c r="BB132" i="1"/>
  <c r="BA132" i="1"/>
  <c r="BL131" i="1"/>
  <c r="BK131" i="1"/>
  <c r="BJ131" i="1"/>
  <c r="BI131" i="1"/>
  <c r="BH131" i="1"/>
  <c r="BG131" i="1"/>
  <c r="BF131" i="1"/>
  <c r="BE131" i="1"/>
  <c r="BD131" i="1"/>
  <c r="BC131" i="1"/>
  <c r="AZ131" i="1"/>
  <c r="AY131" i="1"/>
  <c r="AX131" i="1"/>
  <c r="AW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BB130" i="1"/>
  <c r="BA130" i="1"/>
  <c r="BB129" i="1"/>
  <c r="BA129" i="1"/>
  <c r="BA128" i="1"/>
  <c r="AV128" i="1"/>
  <c r="AV131" i="1" s="1"/>
  <c r="BL127" i="1"/>
  <c r="BK127" i="1"/>
  <c r="BJ127" i="1"/>
  <c r="BI127" i="1"/>
  <c r="BH127" i="1"/>
  <c r="BG127" i="1"/>
  <c r="BF127" i="1"/>
  <c r="BE127" i="1"/>
  <c r="BD127" i="1"/>
  <c r="BC127" i="1"/>
  <c r="AZ127" i="1"/>
  <c r="AY127" i="1"/>
  <c r="AX127" i="1"/>
  <c r="AW127" i="1"/>
  <c r="AV127" i="1"/>
  <c r="AU127" i="1"/>
  <c r="AT127" i="1"/>
  <c r="AS127" i="1"/>
  <c r="AR127" i="1"/>
  <c r="AQ127" i="1"/>
  <c r="AP127" i="1"/>
  <c r="AO127" i="1"/>
  <c r="AN127" i="1"/>
  <c r="AM127" i="1"/>
  <c r="AL127" i="1"/>
  <c r="AK127" i="1"/>
  <c r="AJ127" i="1"/>
  <c r="AI127" i="1"/>
  <c r="AH127" i="1"/>
  <c r="AG127" i="1"/>
  <c r="AF127" i="1"/>
  <c r="AE127" i="1"/>
  <c r="AD127" i="1"/>
  <c r="AC127" i="1"/>
  <c r="AB127" i="1"/>
  <c r="AA127" i="1"/>
  <c r="Z127" i="1"/>
  <c r="Y127" i="1"/>
  <c r="X127" i="1"/>
  <c r="W127" i="1"/>
  <c r="V127" i="1"/>
  <c r="U127" i="1"/>
  <c r="T127" i="1"/>
  <c r="S127" i="1"/>
  <c r="R127" i="1"/>
  <c r="Q127" i="1"/>
  <c r="P127" i="1"/>
  <c r="O127" i="1"/>
  <c r="BB126" i="1"/>
  <c r="BA126" i="1"/>
  <c r="BB125" i="1"/>
  <c r="BB127" i="1" s="1"/>
  <c r="BA125" i="1"/>
  <c r="BL124" i="1"/>
  <c r="BK124" i="1"/>
  <c r="BJ124" i="1"/>
  <c r="BI124" i="1"/>
  <c r="BH124" i="1"/>
  <c r="BG124" i="1"/>
  <c r="BF124" i="1"/>
  <c r="BE124" i="1"/>
  <c r="BD124" i="1"/>
  <c r="BC124" i="1"/>
  <c r="AZ124" i="1"/>
  <c r="AY124" i="1"/>
  <c r="AX124" i="1"/>
  <c r="AW124" i="1"/>
  <c r="AV124" i="1"/>
  <c r="AU124" i="1"/>
  <c r="AT124" i="1"/>
  <c r="AS124" i="1"/>
  <c r="AR124" i="1"/>
  <c r="AQ124" i="1"/>
  <c r="AP124" i="1"/>
  <c r="AO124" i="1"/>
  <c r="AN124" i="1"/>
  <c r="AM124" i="1"/>
  <c r="AL124" i="1"/>
  <c r="AK124" i="1"/>
  <c r="AJ124" i="1"/>
  <c r="AI124" i="1"/>
  <c r="AH124" i="1"/>
  <c r="AG124" i="1"/>
  <c r="AF124" i="1"/>
  <c r="AE124" i="1"/>
  <c r="AD124" i="1"/>
  <c r="AC124" i="1"/>
  <c r="AB124" i="1"/>
  <c r="AA124" i="1"/>
  <c r="Z124" i="1"/>
  <c r="Y124" i="1"/>
  <c r="X124" i="1"/>
  <c r="W124" i="1"/>
  <c r="V124" i="1"/>
  <c r="U124" i="1"/>
  <c r="T124" i="1"/>
  <c r="S124" i="1"/>
  <c r="R124" i="1"/>
  <c r="Q124" i="1"/>
  <c r="P124" i="1"/>
  <c r="O124" i="1"/>
  <c r="BB123" i="1"/>
  <c r="BA123" i="1"/>
  <c r="BB122" i="1"/>
  <c r="BA122" i="1"/>
  <c r="BB121" i="1"/>
  <c r="BA121" i="1"/>
  <c r="BB120" i="1"/>
  <c r="BA120" i="1"/>
  <c r="BB119" i="1"/>
  <c r="BA119" i="1"/>
  <c r="BL118" i="1"/>
  <c r="BK118" i="1"/>
  <c r="BJ118" i="1"/>
  <c r="BI118" i="1"/>
  <c r="BH118" i="1"/>
  <c r="BG118" i="1"/>
  <c r="BF118" i="1"/>
  <c r="BE118" i="1"/>
  <c r="BD118" i="1"/>
  <c r="BC118" i="1"/>
  <c r="AZ118" i="1"/>
  <c r="AY118" i="1"/>
  <c r="AX118" i="1"/>
  <c r="AW118" i="1"/>
  <c r="BB117" i="1"/>
  <c r="BA117" i="1"/>
  <c r="BB116" i="1"/>
  <c r="BA116" i="1"/>
  <c r="BL115" i="1"/>
  <c r="BK115" i="1"/>
  <c r="BJ115" i="1"/>
  <c r="BI115" i="1"/>
  <c r="BH115" i="1"/>
  <c r="BG115" i="1"/>
  <c r="BF115" i="1"/>
  <c r="BE115" i="1"/>
  <c r="BD115" i="1"/>
  <c r="BC115" i="1"/>
  <c r="AZ115" i="1"/>
  <c r="AY115" i="1"/>
  <c r="AX115" i="1"/>
  <c r="AW115" i="1"/>
  <c r="BB114" i="1"/>
  <c r="BA114" i="1"/>
  <c r="BB113" i="1"/>
  <c r="BA113" i="1"/>
  <c r="BL112" i="1"/>
  <c r="BK112" i="1"/>
  <c r="BJ112" i="1"/>
  <c r="BI112" i="1"/>
  <c r="BH112" i="1"/>
  <c r="BG112" i="1"/>
  <c r="BF112" i="1"/>
  <c r="BE112" i="1"/>
  <c r="BD112" i="1"/>
  <c r="BC112" i="1"/>
  <c r="AZ112" i="1"/>
  <c r="AY112" i="1"/>
  <c r="AX112" i="1"/>
  <c r="AW112" i="1"/>
  <c r="AO112" i="1"/>
  <c r="AO115" i="1" s="1"/>
  <c r="AO118" i="1" s="1"/>
  <c r="Q112" i="1"/>
  <c r="Q115" i="1" s="1"/>
  <c r="Q118" i="1" s="1"/>
  <c r="BB111" i="1"/>
  <c r="BA111" i="1"/>
  <c r="BB110" i="1"/>
  <c r="BA110" i="1"/>
  <c r="BB109" i="1"/>
  <c r="BA109" i="1"/>
  <c r="BL108" i="1"/>
  <c r="BK108" i="1"/>
  <c r="BJ108" i="1"/>
  <c r="BI108" i="1"/>
  <c r="BH108" i="1"/>
  <c r="BG108" i="1"/>
  <c r="BF108" i="1"/>
  <c r="BE108" i="1"/>
  <c r="BD108" i="1"/>
  <c r="BC108" i="1"/>
  <c r="AZ108" i="1"/>
  <c r="AY108" i="1"/>
  <c r="AX108" i="1"/>
  <c r="AW108" i="1"/>
  <c r="AV108" i="1"/>
  <c r="AV112" i="1" s="1"/>
  <c r="AV115" i="1" s="1"/>
  <c r="AV118" i="1" s="1"/>
  <c r="AU108" i="1"/>
  <c r="AU112" i="1" s="1"/>
  <c r="AU115" i="1" s="1"/>
  <c r="AU118" i="1" s="1"/>
  <c r="AT108" i="1"/>
  <c r="AT112" i="1" s="1"/>
  <c r="AT115" i="1" s="1"/>
  <c r="AT118" i="1" s="1"/>
  <c r="AS108" i="1"/>
  <c r="AS112" i="1" s="1"/>
  <c r="AS115" i="1" s="1"/>
  <c r="AS118" i="1" s="1"/>
  <c r="AR108" i="1"/>
  <c r="AR112" i="1" s="1"/>
  <c r="AR115" i="1" s="1"/>
  <c r="AR118" i="1" s="1"/>
  <c r="AQ108" i="1"/>
  <c r="AQ112" i="1" s="1"/>
  <c r="AQ115" i="1" s="1"/>
  <c r="AQ118" i="1" s="1"/>
  <c r="AP108" i="1"/>
  <c r="AP112" i="1" s="1"/>
  <c r="AP115" i="1" s="1"/>
  <c r="AP118" i="1" s="1"/>
  <c r="AO108" i="1"/>
  <c r="AN108" i="1"/>
  <c r="AN112" i="1" s="1"/>
  <c r="AN115" i="1" s="1"/>
  <c r="AN118" i="1" s="1"/>
  <c r="AM108" i="1"/>
  <c r="AM112" i="1" s="1"/>
  <c r="AM115" i="1" s="1"/>
  <c r="AM118" i="1" s="1"/>
  <c r="AL108" i="1"/>
  <c r="AL112" i="1" s="1"/>
  <c r="AL115" i="1" s="1"/>
  <c r="AL118" i="1" s="1"/>
  <c r="AK108" i="1"/>
  <c r="AK112" i="1" s="1"/>
  <c r="AK115" i="1" s="1"/>
  <c r="AK118" i="1" s="1"/>
  <c r="AJ108" i="1"/>
  <c r="AJ112" i="1" s="1"/>
  <c r="AJ115" i="1" s="1"/>
  <c r="AJ118" i="1" s="1"/>
  <c r="AI108" i="1"/>
  <c r="AI112" i="1" s="1"/>
  <c r="AI115" i="1" s="1"/>
  <c r="AI118" i="1" s="1"/>
  <c r="AH108" i="1"/>
  <c r="AH112" i="1" s="1"/>
  <c r="AH115" i="1" s="1"/>
  <c r="AH118" i="1" s="1"/>
  <c r="AG108" i="1"/>
  <c r="AG112" i="1" s="1"/>
  <c r="AG115" i="1" s="1"/>
  <c r="AG118" i="1" s="1"/>
  <c r="AF108" i="1"/>
  <c r="AF112" i="1" s="1"/>
  <c r="AF115" i="1" s="1"/>
  <c r="AF118" i="1" s="1"/>
  <c r="AE108" i="1"/>
  <c r="AE112" i="1" s="1"/>
  <c r="AE115" i="1" s="1"/>
  <c r="AE118" i="1" s="1"/>
  <c r="AD108" i="1"/>
  <c r="AD112" i="1" s="1"/>
  <c r="AD115" i="1" s="1"/>
  <c r="AD118" i="1" s="1"/>
  <c r="AC108" i="1"/>
  <c r="AC112" i="1" s="1"/>
  <c r="AC115" i="1" s="1"/>
  <c r="AC118" i="1" s="1"/>
  <c r="AB108" i="1"/>
  <c r="AB112" i="1" s="1"/>
  <c r="AB115" i="1" s="1"/>
  <c r="AB118" i="1" s="1"/>
  <c r="AA108" i="1"/>
  <c r="AA112" i="1" s="1"/>
  <c r="AA115" i="1" s="1"/>
  <c r="AA118" i="1" s="1"/>
  <c r="Z108" i="1"/>
  <c r="Z112" i="1" s="1"/>
  <c r="Z115" i="1" s="1"/>
  <c r="Z118" i="1" s="1"/>
  <c r="Y108" i="1"/>
  <c r="Y112" i="1" s="1"/>
  <c r="Y115" i="1" s="1"/>
  <c r="Y118" i="1" s="1"/>
  <c r="X108" i="1"/>
  <c r="X112" i="1" s="1"/>
  <c r="X115" i="1" s="1"/>
  <c r="X118" i="1" s="1"/>
  <c r="W108" i="1"/>
  <c r="W112" i="1" s="1"/>
  <c r="W115" i="1" s="1"/>
  <c r="W118" i="1" s="1"/>
  <c r="V108" i="1"/>
  <c r="V112" i="1" s="1"/>
  <c r="V115" i="1" s="1"/>
  <c r="V118" i="1" s="1"/>
  <c r="U108" i="1"/>
  <c r="U112" i="1" s="1"/>
  <c r="U115" i="1" s="1"/>
  <c r="U118" i="1" s="1"/>
  <c r="T108" i="1"/>
  <c r="T112" i="1" s="1"/>
  <c r="T115" i="1" s="1"/>
  <c r="T118" i="1" s="1"/>
  <c r="S108" i="1"/>
  <c r="S112" i="1" s="1"/>
  <c r="S115" i="1" s="1"/>
  <c r="S118" i="1" s="1"/>
  <c r="R108" i="1"/>
  <c r="R112" i="1" s="1"/>
  <c r="R115" i="1" s="1"/>
  <c r="R118" i="1" s="1"/>
  <c r="Q108" i="1"/>
  <c r="P108" i="1"/>
  <c r="P112" i="1" s="1"/>
  <c r="P115" i="1" s="1"/>
  <c r="P118" i="1" s="1"/>
  <c r="O108" i="1"/>
  <c r="O112" i="1" s="1"/>
  <c r="O115" i="1" s="1"/>
  <c r="O118" i="1" s="1"/>
  <c r="BB107" i="1"/>
  <c r="BA107" i="1"/>
  <c r="BB106" i="1"/>
  <c r="BA106" i="1"/>
  <c r="BB105" i="1"/>
  <c r="BA105" i="1"/>
  <c r="BB104" i="1"/>
  <c r="BA104" i="1"/>
  <c r="BL103" i="1"/>
  <c r="BK103" i="1"/>
  <c r="BJ103" i="1"/>
  <c r="BI103" i="1"/>
  <c r="BH103" i="1"/>
  <c r="BG103" i="1"/>
  <c r="BF103" i="1"/>
  <c r="BE103" i="1"/>
  <c r="BD103" i="1"/>
  <c r="BC103" i="1"/>
  <c r="AZ103" i="1"/>
  <c r="AY103" i="1"/>
  <c r="AX103" i="1"/>
  <c r="AW103" i="1"/>
  <c r="AV103" i="1"/>
  <c r="AU103" i="1"/>
  <c r="AT103" i="1"/>
  <c r="AS103" i="1"/>
  <c r="AR103" i="1"/>
  <c r="AQ103" i="1"/>
  <c r="AP103" i="1"/>
  <c r="AO103" i="1"/>
  <c r="AN103"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BB102" i="1"/>
  <c r="BA102" i="1"/>
  <c r="BB101" i="1"/>
  <c r="BA101" i="1"/>
  <c r="BB100" i="1"/>
  <c r="BA100" i="1"/>
  <c r="BB99" i="1"/>
  <c r="BA99" i="1"/>
  <c r="BL98" i="1"/>
  <c r="BK98" i="1"/>
  <c r="BJ98" i="1"/>
  <c r="BI98" i="1"/>
  <c r="BH98" i="1"/>
  <c r="BG98" i="1"/>
  <c r="BF98" i="1"/>
  <c r="BE98" i="1"/>
  <c r="BD98" i="1"/>
  <c r="BC98" i="1"/>
  <c r="AZ98" i="1"/>
  <c r="AY98" i="1"/>
  <c r="AX98" i="1"/>
  <c r="AW98" i="1"/>
  <c r="AV98" i="1"/>
  <c r="AU98" i="1"/>
  <c r="AT98" i="1"/>
  <c r="AS98" i="1"/>
  <c r="AR98" i="1"/>
  <c r="AQ98" i="1"/>
  <c r="AP98" i="1"/>
  <c r="AO98" i="1"/>
  <c r="AN98" i="1"/>
  <c r="AM98" i="1"/>
  <c r="AL98" i="1"/>
  <c r="AK98" i="1"/>
  <c r="AJ98" i="1"/>
  <c r="AI98" i="1"/>
  <c r="AH98" i="1"/>
  <c r="AG98" i="1"/>
  <c r="AF98" i="1"/>
  <c r="AE98" i="1"/>
  <c r="AD98" i="1"/>
  <c r="AC98" i="1"/>
  <c r="AB98" i="1"/>
  <c r="AA98" i="1"/>
  <c r="Z98" i="1"/>
  <c r="Y98" i="1"/>
  <c r="X98" i="1"/>
  <c r="W98" i="1"/>
  <c r="V98" i="1"/>
  <c r="U98" i="1"/>
  <c r="T98" i="1"/>
  <c r="S98" i="1"/>
  <c r="R98" i="1"/>
  <c r="Q98" i="1"/>
  <c r="P98" i="1"/>
  <c r="O98" i="1"/>
  <c r="BB97" i="1"/>
  <c r="BB98" i="1" s="1"/>
  <c r="BA97" i="1"/>
  <c r="BA98" i="1" s="1"/>
  <c r="BL96" i="1"/>
  <c r="BK96" i="1"/>
  <c r="BJ96" i="1"/>
  <c r="BI96" i="1"/>
  <c r="BH96" i="1"/>
  <c r="BG96" i="1"/>
  <c r="BF96" i="1"/>
  <c r="BE96" i="1"/>
  <c r="BD96" i="1"/>
  <c r="BC96" i="1"/>
  <c r="AZ96" i="1"/>
  <c r="AY96" i="1"/>
  <c r="AX96" i="1"/>
  <c r="AW96" i="1"/>
  <c r="AV96" i="1"/>
  <c r="AU96" i="1"/>
  <c r="AT96" i="1"/>
  <c r="AS96" i="1"/>
  <c r="AR96" i="1"/>
  <c r="AQ96" i="1"/>
  <c r="AP96" i="1"/>
  <c r="AO96" i="1"/>
  <c r="AN96" i="1"/>
  <c r="AM96" i="1"/>
  <c r="AL96" i="1"/>
  <c r="AK96" i="1"/>
  <c r="AJ96" i="1"/>
  <c r="AI96" i="1"/>
  <c r="AH96" i="1"/>
  <c r="AG96" i="1"/>
  <c r="AF96" i="1"/>
  <c r="AE96" i="1"/>
  <c r="AD96" i="1"/>
  <c r="AC96" i="1"/>
  <c r="AB96" i="1"/>
  <c r="AA96" i="1"/>
  <c r="Z96" i="1"/>
  <c r="Y96" i="1"/>
  <c r="X96" i="1"/>
  <c r="W96" i="1"/>
  <c r="V96" i="1"/>
  <c r="U96" i="1"/>
  <c r="T96" i="1"/>
  <c r="S96" i="1"/>
  <c r="R96" i="1"/>
  <c r="Q96" i="1"/>
  <c r="P96" i="1"/>
  <c r="O96" i="1"/>
  <c r="BB95" i="1"/>
  <c r="BB96" i="1" s="1"/>
  <c r="BA95" i="1"/>
  <c r="BA96" i="1" s="1"/>
  <c r="BL94" i="1"/>
  <c r="BK94" i="1"/>
  <c r="BJ94" i="1"/>
  <c r="BI94" i="1"/>
  <c r="BH94" i="1"/>
  <c r="BG94" i="1"/>
  <c r="BF94" i="1"/>
  <c r="BE94" i="1"/>
  <c r="BD94" i="1"/>
  <c r="BC94"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AA94" i="1"/>
  <c r="Z94" i="1"/>
  <c r="Y94" i="1"/>
  <c r="X94" i="1"/>
  <c r="W94" i="1"/>
  <c r="V94" i="1"/>
  <c r="U94" i="1"/>
  <c r="T94" i="1"/>
  <c r="S94" i="1"/>
  <c r="R94" i="1"/>
  <c r="Q94" i="1"/>
  <c r="P94" i="1"/>
  <c r="O94" i="1"/>
  <c r="BB93" i="1"/>
  <c r="BA93" i="1"/>
  <c r="BB92" i="1"/>
  <c r="BA92" i="1"/>
  <c r="BB91" i="1"/>
  <c r="BA91" i="1"/>
  <c r="BB90" i="1"/>
  <c r="BA90" i="1"/>
  <c r="BA94" i="1" s="1"/>
  <c r="BL89" i="1"/>
  <c r="BK89" i="1"/>
  <c r="BJ89" i="1"/>
  <c r="BI89" i="1"/>
  <c r="BH89" i="1"/>
  <c r="BG89" i="1"/>
  <c r="BF89" i="1"/>
  <c r="BE89" i="1"/>
  <c r="BD89" i="1"/>
  <c r="BC89"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S89" i="1"/>
  <c r="R89" i="1"/>
  <c r="Q89" i="1"/>
  <c r="P89" i="1"/>
  <c r="O89" i="1"/>
  <c r="BB88" i="1"/>
  <c r="BA88" i="1"/>
  <c r="BB87" i="1"/>
  <c r="BA87" i="1"/>
  <c r="BB86" i="1"/>
  <c r="BA86" i="1"/>
  <c r="BB85" i="1"/>
  <c r="BA85" i="1"/>
  <c r="BB84" i="1"/>
  <c r="BA84" i="1"/>
  <c r="BL83" i="1"/>
  <c r="BK83" i="1"/>
  <c r="BJ83" i="1"/>
  <c r="BI83" i="1"/>
  <c r="BH83" i="1"/>
  <c r="BG83" i="1"/>
  <c r="BF83" i="1"/>
  <c r="BE83" i="1"/>
  <c r="BD83" i="1"/>
  <c r="BC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BB82" i="1"/>
  <c r="BB83" i="1" s="1"/>
  <c r="BA82" i="1"/>
  <c r="BA83" i="1" s="1"/>
  <c r="BL81" i="1"/>
  <c r="BK81" i="1"/>
  <c r="BJ81" i="1"/>
  <c r="BI81" i="1"/>
  <c r="BH81" i="1"/>
  <c r="BG81" i="1"/>
  <c r="BF81" i="1"/>
  <c r="BE81" i="1"/>
  <c r="BD81" i="1"/>
  <c r="BC81" i="1"/>
  <c r="AZ81" i="1"/>
  <c r="AY81"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S81" i="1"/>
  <c r="R81" i="1"/>
  <c r="Q81" i="1"/>
  <c r="P81" i="1"/>
  <c r="O81" i="1"/>
  <c r="BB80" i="1"/>
  <c r="BB81" i="1" s="1"/>
  <c r="BA80" i="1"/>
  <c r="BA81" i="1" s="1"/>
  <c r="BL79" i="1"/>
  <c r="BK79" i="1"/>
  <c r="BJ79" i="1"/>
  <c r="BI79" i="1"/>
  <c r="BH79" i="1"/>
  <c r="BG79" i="1"/>
  <c r="BF79" i="1"/>
  <c r="BE79" i="1"/>
  <c r="BD79" i="1"/>
  <c r="BC79" i="1"/>
  <c r="AZ79" i="1"/>
  <c r="AY79" i="1"/>
  <c r="AX79" i="1"/>
  <c r="AW79" i="1"/>
  <c r="AV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S79" i="1"/>
  <c r="R79" i="1"/>
  <c r="Q79" i="1"/>
  <c r="P79" i="1"/>
  <c r="O79" i="1"/>
  <c r="BB78" i="1"/>
  <c r="BB79" i="1" s="1"/>
  <c r="BA78" i="1"/>
  <c r="BA79" i="1" s="1"/>
  <c r="BL77" i="1"/>
  <c r="BK77" i="1"/>
  <c r="BJ77" i="1"/>
  <c r="BI77" i="1"/>
  <c r="BH77" i="1"/>
  <c r="BG77" i="1"/>
  <c r="BF77" i="1"/>
  <c r="BE77" i="1"/>
  <c r="BD77" i="1"/>
  <c r="BC77"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BB76" i="1"/>
  <c r="BA76" i="1"/>
  <c r="BB75" i="1"/>
  <c r="BB77" i="1" s="1"/>
  <c r="BA75" i="1"/>
  <c r="BL74" i="1"/>
  <c r="BK74" i="1"/>
  <c r="BJ74" i="1"/>
  <c r="BI74" i="1"/>
  <c r="BH74" i="1"/>
  <c r="BG74" i="1"/>
  <c r="BF74" i="1"/>
  <c r="BE74" i="1"/>
  <c r="BD74" i="1"/>
  <c r="BC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V74" i="1"/>
  <c r="U74" i="1"/>
  <c r="T74" i="1"/>
  <c r="S74" i="1"/>
  <c r="R74" i="1"/>
  <c r="Q74" i="1"/>
  <c r="P74" i="1"/>
  <c r="O74" i="1"/>
  <c r="BB73" i="1"/>
  <c r="BB74" i="1" s="1"/>
  <c r="BA73" i="1"/>
  <c r="BA74" i="1" s="1"/>
  <c r="BL72" i="1"/>
  <c r="BK72" i="1"/>
  <c r="BJ72" i="1"/>
  <c r="BI72" i="1"/>
  <c r="BH72" i="1"/>
  <c r="BG72" i="1"/>
  <c r="BF72" i="1"/>
  <c r="BE72" i="1"/>
  <c r="BD72" i="1"/>
  <c r="BC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BB71" i="1"/>
  <c r="BB72" i="1" s="1"/>
  <c r="BA71" i="1"/>
  <c r="BA72" i="1" s="1"/>
  <c r="BL70" i="1"/>
  <c r="BK70" i="1"/>
  <c r="BJ70" i="1"/>
  <c r="BI70" i="1"/>
  <c r="BH70" i="1"/>
  <c r="BG70" i="1"/>
  <c r="BF70" i="1"/>
  <c r="BE70" i="1"/>
  <c r="BD70" i="1"/>
  <c r="BC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BB69" i="1"/>
  <c r="BA69" i="1"/>
  <c r="BB68" i="1"/>
  <c r="BA68" i="1"/>
  <c r="BB67" i="1"/>
  <c r="BA67" i="1"/>
  <c r="BB66" i="1"/>
  <c r="BA66" i="1"/>
  <c r="BL65" i="1"/>
  <c r="BK65" i="1"/>
  <c r="BJ65" i="1"/>
  <c r="BI65" i="1"/>
  <c r="BH65" i="1"/>
  <c r="BG65" i="1"/>
  <c r="BF65" i="1"/>
  <c r="BE65" i="1"/>
  <c r="BD65" i="1"/>
  <c r="BC65" i="1"/>
  <c r="AZ65" i="1"/>
  <c r="AY65"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BB64" i="1"/>
  <c r="BB65" i="1" s="1"/>
  <c r="BA64" i="1"/>
  <c r="BA65" i="1" s="1"/>
  <c r="BL63" i="1"/>
  <c r="BK63" i="1"/>
  <c r="BJ63" i="1"/>
  <c r="BI63" i="1"/>
  <c r="BH63" i="1"/>
  <c r="BG63" i="1"/>
  <c r="BF63" i="1"/>
  <c r="BE63" i="1"/>
  <c r="BD63" i="1"/>
  <c r="BC63" i="1"/>
  <c r="AZ63"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BB62" i="1"/>
  <c r="BB63" i="1" s="1"/>
  <c r="BA62" i="1"/>
  <c r="BA63" i="1" s="1"/>
  <c r="BL61" i="1"/>
  <c r="BK61" i="1"/>
  <c r="BJ61" i="1"/>
  <c r="BI61" i="1"/>
  <c r="BH61" i="1"/>
  <c r="BG61" i="1"/>
  <c r="BF61" i="1"/>
  <c r="BE61" i="1"/>
  <c r="BD61" i="1"/>
  <c r="BC61" i="1"/>
  <c r="AZ61" i="1"/>
  <c r="AY61"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S61" i="1"/>
  <c r="R61" i="1"/>
  <c r="Q61" i="1"/>
  <c r="P61" i="1"/>
  <c r="O61" i="1"/>
  <c r="BB60" i="1"/>
  <c r="BA60" i="1"/>
  <c r="BB59" i="1"/>
  <c r="BA59" i="1"/>
  <c r="BL58" i="1"/>
  <c r="BK58" i="1"/>
  <c r="BJ58" i="1"/>
  <c r="BI58" i="1"/>
  <c r="BH58" i="1"/>
  <c r="BG58" i="1"/>
  <c r="BF58" i="1"/>
  <c r="BE58" i="1"/>
  <c r="BD58" i="1"/>
  <c r="BC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BB57" i="1"/>
  <c r="BA57" i="1"/>
  <c r="BB56" i="1"/>
  <c r="BA56" i="1"/>
  <c r="BB55" i="1"/>
  <c r="BA55" i="1"/>
  <c r="BL54" i="1"/>
  <c r="BK54" i="1"/>
  <c r="BJ54" i="1"/>
  <c r="BI54" i="1"/>
  <c r="BH54" i="1"/>
  <c r="BG54" i="1"/>
  <c r="BF54" i="1"/>
  <c r="BE54" i="1"/>
  <c r="BD54" i="1"/>
  <c r="BC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BB53" i="1"/>
  <c r="BA53" i="1"/>
  <c r="BB52" i="1"/>
  <c r="BA52" i="1"/>
  <c r="BA54" i="1" s="1"/>
  <c r="BL51" i="1"/>
  <c r="BK51" i="1"/>
  <c r="BJ51" i="1"/>
  <c r="BI51" i="1"/>
  <c r="BH51" i="1"/>
  <c r="BG51" i="1"/>
  <c r="BF51" i="1"/>
  <c r="BE51" i="1"/>
  <c r="BD51" i="1"/>
  <c r="BC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BB50" i="1"/>
  <c r="BA50" i="1"/>
  <c r="BB49" i="1"/>
  <c r="BA49" i="1"/>
  <c r="BL48" i="1"/>
  <c r="BK48" i="1"/>
  <c r="BJ48" i="1"/>
  <c r="BI48" i="1"/>
  <c r="BH48" i="1"/>
  <c r="BG48" i="1"/>
  <c r="BF48" i="1"/>
  <c r="BE48" i="1"/>
  <c r="BD48" i="1"/>
  <c r="BC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BB47" i="1"/>
  <c r="BA47" i="1"/>
  <c r="BB46" i="1"/>
  <c r="BA46" i="1"/>
  <c r="BL45" i="1"/>
  <c r="BK45" i="1"/>
  <c r="BJ45" i="1"/>
  <c r="BI45" i="1"/>
  <c r="BH45" i="1"/>
  <c r="BG45" i="1"/>
  <c r="BF45" i="1"/>
  <c r="BE45" i="1"/>
  <c r="BD45" i="1"/>
  <c r="BC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BB44" i="1"/>
  <c r="BA44" i="1"/>
  <c r="BB43" i="1"/>
  <c r="BA43" i="1"/>
  <c r="BB42" i="1"/>
  <c r="BA42" i="1"/>
  <c r="BB41" i="1"/>
  <c r="BA41" i="1"/>
  <c r="BL40" i="1"/>
  <c r="BK40" i="1"/>
  <c r="BJ40" i="1"/>
  <c r="BI40" i="1"/>
  <c r="BH40" i="1"/>
  <c r="BG40" i="1"/>
  <c r="BF40" i="1"/>
  <c r="BE40" i="1"/>
  <c r="BD40" i="1"/>
  <c r="BC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BB39" i="1"/>
  <c r="BA39" i="1"/>
  <c r="BB38" i="1"/>
  <c r="BA38" i="1"/>
  <c r="BB37" i="1"/>
  <c r="BA37" i="1"/>
  <c r="BL36" i="1"/>
  <c r="BK36" i="1"/>
  <c r="BJ36" i="1"/>
  <c r="BI36" i="1"/>
  <c r="BH36" i="1"/>
  <c r="BG36" i="1"/>
  <c r="BF36" i="1"/>
  <c r="BE36" i="1"/>
  <c r="BD36" i="1"/>
  <c r="BC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BB35" i="1"/>
  <c r="BA35" i="1"/>
  <c r="BB34" i="1"/>
  <c r="BA34" i="1"/>
  <c r="BB33" i="1"/>
  <c r="BA33" i="1"/>
  <c r="BB32" i="1"/>
  <c r="BA32" i="1"/>
  <c r="BL31" i="1"/>
  <c r="BK31" i="1"/>
  <c r="BJ31" i="1"/>
  <c r="BI31" i="1"/>
  <c r="BH31" i="1"/>
  <c r="BG31" i="1"/>
  <c r="BF31" i="1"/>
  <c r="BE31" i="1"/>
  <c r="BD31" i="1"/>
  <c r="BC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BB30" i="1"/>
  <c r="BA30" i="1"/>
  <c r="BB29" i="1"/>
  <c r="BB31" i="1" s="1"/>
  <c r="BA29" i="1"/>
  <c r="BA31" i="1" s="1"/>
  <c r="BL28" i="1"/>
  <c r="BK28" i="1"/>
  <c r="BJ28" i="1"/>
  <c r="BI28" i="1"/>
  <c r="BH28" i="1"/>
  <c r="BG28" i="1"/>
  <c r="BF28" i="1"/>
  <c r="BE28" i="1"/>
  <c r="BD28" i="1"/>
  <c r="BC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BB27" i="1"/>
  <c r="BB28" i="1" s="1"/>
  <c r="BA27" i="1"/>
  <c r="BA28" i="1" s="1"/>
  <c r="BL26" i="1"/>
  <c r="BK26" i="1"/>
  <c r="BJ26" i="1"/>
  <c r="BI26" i="1"/>
  <c r="BH26" i="1"/>
  <c r="BG26" i="1"/>
  <c r="BF26" i="1"/>
  <c r="BE26" i="1"/>
  <c r="BD26" i="1"/>
  <c r="BC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BB25" i="1"/>
  <c r="BB26" i="1" s="1"/>
  <c r="BA25" i="1"/>
  <c r="BA26" i="1" s="1"/>
  <c r="BL24" i="1"/>
  <c r="BK24" i="1"/>
  <c r="BJ24" i="1"/>
  <c r="BI24" i="1"/>
  <c r="BH24" i="1"/>
  <c r="BG24" i="1"/>
  <c r="BF24" i="1"/>
  <c r="BE24" i="1"/>
  <c r="BD24" i="1"/>
  <c r="BC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BB23" i="1"/>
  <c r="BA23" i="1"/>
  <c r="BB22" i="1"/>
  <c r="BA22" i="1"/>
  <c r="BB21" i="1"/>
  <c r="BA21" i="1"/>
  <c r="BL20" i="1"/>
  <c r="BK20" i="1"/>
  <c r="BJ20" i="1"/>
  <c r="BI20" i="1"/>
  <c r="BH20" i="1"/>
  <c r="BG20" i="1"/>
  <c r="BF20" i="1"/>
  <c r="BE20" i="1"/>
  <c r="BD20" i="1"/>
  <c r="BC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BB19" i="1"/>
  <c r="BA19" i="1"/>
  <c r="BB18" i="1"/>
  <c r="BA18" i="1"/>
  <c r="BB17" i="1"/>
  <c r="BA17" i="1"/>
  <c r="BB16" i="1"/>
  <c r="BA16" i="1"/>
  <c r="BB15" i="1"/>
  <c r="BA15" i="1"/>
  <c r="BL14" i="1"/>
  <c r="BK14" i="1"/>
  <c r="BJ14" i="1"/>
  <c r="BI14" i="1"/>
  <c r="BH14" i="1"/>
  <c r="BG14" i="1"/>
  <c r="BF14" i="1"/>
  <c r="BE14" i="1"/>
  <c r="BD14" i="1"/>
  <c r="BC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BB13" i="1"/>
  <c r="BA13" i="1"/>
  <c r="BB12" i="1"/>
  <c r="BA12" i="1"/>
  <c r="BB11" i="1"/>
  <c r="BA11" i="1"/>
  <c r="BA48" i="1" l="1"/>
  <c r="BA150" i="1"/>
  <c r="BA131" i="1"/>
  <c r="BA45" i="1"/>
  <c r="BA51" i="1"/>
  <c r="BA118" i="1"/>
  <c r="BB45" i="1"/>
  <c r="BB51" i="1"/>
  <c r="BB118" i="1"/>
  <c r="BB153" i="1"/>
  <c r="BB94" i="1"/>
  <c r="BB134" i="1"/>
  <c r="BA127" i="1"/>
  <c r="BB238" i="1"/>
  <c r="BB115" i="1"/>
  <c r="BB137" i="1"/>
  <c r="BB172" i="1"/>
  <c r="BA77" i="1"/>
  <c r="BA14" i="1"/>
  <c r="BA137" i="1"/>
  <c r="BB147" i="1"/>
  <c r="BA172" i="1"/>
  <c r="BA167" i="1"/>
  <c r="BA61" i="1"/>
  <c r="BB140" i="1"/>
  <c r="BB14" i="1"/>
  <c r="BB61" i="1"/>
  <c r="BA115" i="1"/>
  <c r="BA134" i="1"/>
  <c r="BA140" i="1"/>
  <c r="BA159" i="1"/>
  <c r="BB58" i="1"/>
  <c r="BA153" i="1"/>
  <c r="BB54" i="1"/>
  <c r="BA112" i="1"/>
  <c r="BA124" i="1"/>
  <c r="BB200" i="1"/>
  <c r="BB234" i="1"/>
  <c r="BA58" i="1"/>
  <c r="BB167" i="1"/>
  <c r="BB159" i="1"/>
  <c r="BA200" i="1"/>
  <c r="BA24" i="1"/>
  <c r="BB112" i="1"/>
  <c r="BB124" i="1"/>
  <c r="BA210" i="1"/>
  <c r="BB24" i="1"/>
  <c r="BB210" i="1"/>
  <c r="BA238" i="1"/>
  <c r="BB179" i="1"/>
  <c r="BB180" i="1" s="1"/>
  <c r="V180" i="1"/>
  <c r="BA179" i="1"/>
  <c r="BA180" i="1" s="1"/>
  <c r="BB128" i="1"/>
  <c r="BB131" i="1" s="1"/>
  <c r="BA40" i="1"/>
  <c r="BA89" i="1"/>
  <c r="BB108" i="1"/>
  <c r="BB40" i="1"/>
  <c r="BB48" i="1"/>
  <c r="BA20" i="1"/>
  <c r="BB89" i="1"/>
  <c r="BA108" i="1"/>
  <c r="BB20" i="1"/>
  <c r="BA36" i="1"/>
  <c r="BA70" i="1"/>
  <c r="BA103" i="1"/>
  <c r="BB36" i="1"/>
  <c r="BB70" i="1"/>
  <c r="BB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Personal-pc</author>
    <author>Diego Orozco Varela</author>
  </authors>
  <commentList>
    <comment ref="AX20" authorId="0" shapeId="0" xr:uid="{77426C78-6265-4128-8EEB-2569CA46CC60}">
      <text>
        <r>
          <rPr>
            <b/>
            <sz val="9"/>
            <color indexed="81"/>
            <rFont val="Tahoma"/>
            <family val="2"/>
          </rPr>
          <t>Personal-pc:</t>
        </r>
        <r>
          <rPr>
            <sz val="9"/>
            <color indexed="81"/>
            <rFont val="Tahoma"/>
            <family val="2"/>
          </rPr>
          <t xml:space="preserve">
Según lo conversado con Isabel, este proyecto debe ser actualizado por el Parque La Libertad directamente.</t>
        </r>
      </text>
    </comment>
    <comment ref="BB20" authorId="0" shapeId="0" xr:uid="{6885AA33-A453-4C54-A7BC-A3075710E2C8}">
      <text>
        <r>
          <rPr>
            <b/>
            <sz val="9"/>
            <color indexed="81"/>
            <rFont val="Tahoma"/>
            <family val="2"/>
          </rPr>
          <t>Personal-pc:</t>
        </r>
        <r>
          <rPr>
            <sz val="9"/>
            <color indexed="81"/>
            <rFont val="Tahoma"/>
            <family val="2"/>
          </rPr>
          <t xml:space="preserve">
Según lo conversado con Isabel, este proyecto debe ser actualizado por el Parque La Libertad directamente.</t>
        </r>
      </text>
    </comment>
    <comment ref="D151" authorId="1" shapeId="0" xr:uid="{8F36C70D-981A-4276-81CB-B1F0414E5848}">
      <text>
        <r>
          <rPr>
            <b/>
            <sz val="9"/>
            <color indexed="81"/>
            <rFont val="Tahoma"/>
            <charset val="1"/>
          </rPr>
          <t>Diego Orozco Varela:</t>
        </r>
        <r>
          <rPr>
            <sz val="9"/>
            <color indexed="81"/>
            <rFont val="Tahoma"/>
            <charset val="1"/>
          </rPr>
          <t xml:space="preserve">
En el documento de excel de Sofía esta en 11,36; pero en el cubo esta en 0,50</t>
        </r>
      </text>
    </comment>
    <comment ref="D154" authorId="1" shapeId="0" xr:uid="{F1A1FEE0-BA66-4772-B0B5-64BF05C5910D}">
      <text>
        <r>
          <rPr>
            <b/>
            <sz val="9"/>
            <color indexed="81"/>
            <rFont val="Tahoma"/>
            <charset val="1"/>
          </rPr>
          <t>Diego Orozco Varela:</t>
        </r>
        <r>
          <rPr>
            <sz val="9"/>
            <color indexed="81"/>
            <rFont val="Tahoma"/>
            <charset val="1"/>
          </rPr>
          <t xml:space="preserve">
En el documento que me paso Sofía el monto esta en 2,35; en el cubo esta en 1,56</t>
        </r>
      </text>
    </comment>
  </commentList>
</comments>
</file>

<file path=xl/sharedStrings.xml><?xml version="1.0" encoding="utf-8"?>
<sst xmlns="http://schemas.openxmlformats.org/spreadsheetml/2006/main" count="1459" uniqueCount="538">
  <si>
    <t>Sub Portafolio</t>
  </si>
  <si>
    <t>Programa Presupuestario</t>
  </si>
  <si>
    <t>Proyecto</t>
  </si>
  <si>
    <t>Objetivo</t>
  </si>
  <si>
    <t>Descripción</t>
  </si>
  <si>
    <t>Etapa Actual 
Proyecto</t>
  </si>
  <si>
    <t>% de la etapa actual</t>
  </si>
  <si>
    <t>Prioridad</t>
  </si>
  <si>
    <t>Estado Proyecto</t>
  </si>
  <si>
    <t>Financiación</t>
  </si>
  <si>
    <t>Modalidad-financiamiento</t>
  </si>
  <si>
    <t>Fuente</t>
  </si>
  <si>
    <t>Cuenta</t>
  </si>
  <si>
    <t>Monto  Programado y Monto Ejecutado según año (en millones de colones)</t>
  </si>
  <si>
    <t>Riesgos</t>
  </si>
  <si>
    <t>Comunicaciones</t>
  </si>
  <si>
    <t>Responsable Institucional (del órgano Desconcentrado o Dirección del MCJ)</t>
  </si>
  <si>
    <t>2006</t>
  </si>
  <si>
    <t>2007</t>
  </si>
  <si>
    <t>2008</t>
  </si>
  <si>
    <t>2009</t>
  </si>
  <si>
    <t>2010</t>
  </si>
  <si>
    <t>2011</t>
  </si>
  <si>
    <t>2012</t>
  </si>
  <si>
    <t>2013</t>
  </si>
  <si>
    <t>2014</t>
  </si>
  <si>
    <t>2015</t>
  </si>
  <si>
    <t>2016</t>
  </si>
  <si>
    <t>2017</t>
  </si>
  <si>
    <t>2018</t>
  </si>
  <si>
    <t>2019</t>
  </si>
  <si>
    <t>2020</t>
  </si>
  <si>
    <t>2021</t>
  </si>
  <si>
    <t>2022</t>
  </si>
  <si>
    <t>2023</t>
  </si>
  <si>
    <t>2024</t>
  </si>
  <si>
    <t>Presupuesto Acumulado 2006-2024</t>
  </si>
  <si>
    <t>2025</t>
  </si>
  <si>
    <t>2026</t>
  </si>
  <si>
    <t>2027</t>
  </si>
  <si>
    <t>2028</t>
  </si>
  <si>
    <t>2029</t>
  </si>
  <si>
    <t>Monto programado</t>
  </si>
  <si>
    <t>Monto ejecutado</t>
  </si>
  <si>
    <t>Nombre</t>
  </si>
  <si>
    <t>cargo</t>
  </si>
  <si>
    <t>Correo electrónico</t>
  </si>
  <si>
    <t>Formación de capital físico</t>
  </si>
  <si>
    <t xml:space="preserve">749-00 Actividades Centrales </t>
  </si>
  <si>
    <t>002632 Construcción y Equipamiento del “Parque Para El Desarrollo Humano” a cargo del Ministerio de Cultura y Juventud en el distrito San Felipe de Alajuelita</t>
  </si>
  <si>
    <t>Contribuir a la mejora de las condiciones de la calidad de vida y el desarrollo humano de los habitantes del cantón de Alajuelita, facilitándoles el acceso a espacios de recreación, formación, cultura, deporte y educación ambiental por medio de la creación de un parque para el desarrllo humano en el cantón de Alajuelita, distrito San Felipe.</t>
  </si>
  <si>
    <t>Consiste en la construcción, equipamiento y puesta en marcha de un parque de 26 hectáreas para la aportar servicios cultura, recreación, deporte, ambiente y desarrollo económico a los habitantes del distrito de San Felipe del Cantón de Alajuelita.</t>
  </si>
  <si>
    <t xml:space="preserve">Ejecución </t>
  </si>
  <si>
    <t>ALTO</t>
  </si>
  <si>
    <t>2. Activo</t>
  </si>
  <si>
    <t>2. Inversión</t>
  </si>
  <si>
    <t>Presupuesto Nacional</t>
  </si>
  <si>
    <t xml:space="preserve">Presupuesto Nacional </t>
  </si>
  <si>
    <t xml:space="preserve">01 Servicios </t>
  </si>
  <si>
    <t xml:space="preserve">El Mapa de Amenazas y Peligros Naturales del Cantón de Alajuelita de la Comisión Nacional de Prevención de Riesgos y Atención de Emergencias (CNE), desprende que la amenaza que podría afectar el proyecto es la existencia del paso de una falla _geológica del cuaternario.
La ficha de descripción de las amenazas naturales del cantón, menciona los siguientes peligros naturales a nivel cantonal y cerca del área de proyecto.   • Amenaza hidrometeorológica:   Quebrada Chinchilla, localizada en el sector sur del área de influencia del proyecto, ha generado amenazas hidrometeorológicas en el distrito de San Felipe, ya que su periodo de recurrencia de inundaciones a disminuido a un año, por factores como la ocupación de las planicies de inundación, el desarrollo urbano desordenado y el lanzamiento de desechos a los cauces de la quebrada, reduciendo la capacidad de la sección hidráulica y provocando el desbordamiento de la misma 
• Actividad sísmica:   El cantón es vulnerable a sufrir daños principalmente por actividad sísmica, generada por fallamiento local. El cantón es atravesado por un sistema de fallas (falla Higuito).  • Deslizamientos (inestabilidad de laderas):   El sector más vulnerable es hacia el suroeste del cantón, en las partes altas de quebrada Chinchilla y sus afluentes, la cual, se localiza en el área de influencia del Proyecto.  </t>
  </si>
  <si>
    <t>Apéndice 5 Análisis de amenazas naturales- SETENA 05-20181129-Apendice5-Riesgos-Construccion-Equipamiento-ParqueAlajuelita.pdf	 
 Apéndice 6 Plan de Reforestación – SETENA 05-20181129-Apendice6-Plan Reforestacion-Construccion-Equipamiento-ParqueAlajuelita.pdf	 
 Documento de Descripción del Proyecto Apéndice 2 05-20181129-Apendice2-Descripcion-Construccion-Equipamiento-ParqueAlajuelita.docx	 
 Estudio de prefactibilidad del proyecto Parque para el Desarrollo Humano en San Felipe de Alajuelita 03-03-20181129-Factibilidad-Construccion-Equipamiento-Parque-Alajuelita.docx	 
 Flujo Económico - Social para la inscripción del proyecto 05-20181129 - Flujo Económico - Social.xlsx
 Formulario Actualización III Trimestre 2021 04-20211007-002532.xls
 Formulario actualización III trimestre 2022 04-20221012-002632.xls
 Formulario de actualización III-T-2023 04-20231016-002632.pdf
 Formulario de actualización II-T-2023 04-20230717-002632.pdf
 Formulario de actualización I-T-2023 04-20230424-002632.pdf
 Formulario de actualización IV-T-2022 04-20230127-002632.xls
 Formulario de Inscripción Construcción Parque Alajuelita 04-20190221-Formulario-Construcción-Equipamiento-ParqueAlajuelita.pdf	 
 Formulario de Inscripción Construcción Parque Alajuelita v2 04-20190222-Formulario-Construcción-Equipamiento-ParqueAlajuelita.pdf	 
 Informe Recomendaciones Compra de Terrenos 05-20181129-Apendice1-Construccion-Equipamiento-ParqueAlajuelita.docx	 
 Justificación adquisición terreno 05-20181129-Apendice1-Justificación adquisición terreno - SETENA.docx
 Oficio actualización 3 trimestre 2022 02-20221012-002632-SEPLA-601-312-2022.pdf
 Oficio actualización I trimestre 2021 02-20210406-DVMA-0319-2021.pdf
 Oficio actualización I trimestre 2022 02-20220427-DVMA-0302-2022.pdf
 Oficio actualización I y II trimestre 2019 02-20190617-DVM-610-2019.pdf
 Oficio actualización II trimestre 2020 02-20200729-DVMA-0748-2020.pdf
 Oficio actualización II trimestre 2021 02-20210727-DVMA-580-2021.pdf
 Oficio actualización III trimestre 2020 02-20201203-DVMA-1056-2020.pdf
 Oficio actualización III trimestre 2021 02-20211005-DVMA-0738-2021.pdf
 Oficio actualización IV trimestre 2019 02-20200702-SEPLA-601-034-2019.pdf
 Oficio actualización IV trimestre 2020 02-20210125-DVMA-0035-2021.pdf
 Oficio Actualización IV Trimestre 2021 02-20220126-DVMA-0037-2022.pdf
 Oficio Actualización IV Trimestre 2021 02-20220126-DVMA-0037-2022.pdf
 Oficio de actualización 2T-2022	02-20220728-002632-SEPLA 601 232 2022.pdf
 Oficio de Aval de la Rectoría 02-20190215-DM-0182-02-2019.pdf
 Oficio de solicitud de actualización del segundo semestre 2022	02 20220805 002632 SEPLA 601 232 2022.pdf
 Oficio de solicitud de Aval del proyecto dirigido al Ministro de Educación Pública 02-20181129-DM-1573-2018.pdf
 Oficio solicitud actualización a MIDEPLAN III trimestre 2020 02-20201203-SEPLA-601-388-2020.pdf
 Oficio solicitud actualización a MIDEPLAN IV trimestre 2020 02-20210128-SEPLA-601-22-2020.pdf
 Plan Maestro Apéndice 3 05-20181129-Apendice3-Plan Maestro-Construccion-Equipamiento-ParqueAlajuelita.pdf	 
 Solicitud de actualización III-T-2023 02-20231017-002632-MCJ-DM-SEPLA-601-396-2023.pdf
 Solicitud de actualización II-T-2023 02-20230718-002632-MCJ-DM-SEPLA-601-271-2023.pdf
 Solicitud de actualización I-T-2023 02-20230418-002632-MCJ-DM-SEPLA-601-139-2023.pdf
 Solicitud de actualización IV-T-2022 02-20230116-000822-SEPLA-601-010-2023.pdf
 Solicitud de actualización IV-T-2022 fe de erratas 02-20230118-000822-SEPLA-601-013-2023 Fe de erratas.pdf
 Solicitud de reprogramación III-T-2023	02-20231020-002632-MCJ-DVA-1212-2023.pdf
 Tipos de equipamiento Apéndice 4 05-20181129-Apendice4-Tiposequipamiento-Construccion-Equipamiento-ParqueAlajuelita.pdf	 
 Formulario de actualización IV trimestre 2023	04-20240228-002632.pdf
Oficio actualización IV trimestre 2023	02-20240215-002632-MCJ-DM-SEPLA-601-51-2023.pdf
Oficio Actualización I Trimestre 2024	02-20240523-002632-MCJ-DM-SEPLA- 601-181-2024.pdf
Formulario de actualización primer trimestre 2024	04-20240310-002632.pdf</t>
  </si>
  <si>
    <t>Alexander Castro Mena</t>
  </si>
  <si>
    <t>Director Programa 749-00</t>
  </si>
  <si>
    <t>acastro@mcj.go.cr</t>
  </si>
  <si>
    <t xml:space="preserve">02 Materiales y Suministros </t>
  </si>
  <si>
    <t xml:space="preserve">05 Bienes Duraderos </t>
  </si>
  <si>
    <t>Total Proyecto</t>
  </si>
  <si>
    <t>001079 Parque de la Libertad: Arte, Ecología y espacio urbano para la inclusión social</t>
  </si>
  <si>
    <t>Crear un espacio público que con su oferta variada para la expresión, el disfrute cultural, la capacitación técnica y las actividades al aire libre, constituya una fuerza transformadora de las comunidades a su alrededor.</t>
  </si>
  <si>
    <t xml:space="preserve">Espacio de inclusión social y generación de oportunidades para comunidades en riesgo de Desamparados, La Unión y Curridabat. El Parque está compuesto por cuatro áreas o ejes de actividades complementarias: el artístico, el de actividades urbanas y recreativas, el ambiental y el de emprendimientos y MIPYMES.
Estos cuatro ejes se interrelacionan desde una metodología dinámica, de participación comunal, con aristas educativas, prácticas, gneeradoras de logros vsibles a corto plazo, con potencial de rentabilidad económica para los participantes.
Como ejes transversales están el tema de la accesibilidad en todas las Escuelasasí como el de la sostenibilidad. De esta forma, se pretende constituir una fuerza integradora de las comunidades a su alrededor que permita potenciar, de manera conjunta su desarrollo económico, ambiental y social.  El Parque la Libertad se caracterizará por la búsqueda de la excelencia y la calidad en sus programas y servicios. </t>
  </si>
  <si>
    <t>1. Estudios de Preinversión</t>
  </si>
  <si>
    <t>Otro</t>
  </si>
  <si>
    <t>Aporte empresa privada</t>
  </si>
  <si>
    <t>02-20230428-001079-FPL-DFA-038-2023 02-20230428-001079-FPL-DFA-038-2023.pdf
 0420181210001079 04-20181210-001079.pdf
 04-20181221-001079 04-20181221-001079.pdf
 04-20191221-722001079 04-20191221-722001079.pdf
 04-2020-03-24-001079 Formulario de Actualización BPIP 2020	04-2020-03-24-001079 Formulario de actualización BPIP 2020.pdf
 04-20200706-001079 04-20200703-001079.pdf
 04-20210629-001079 04-20210629-001079.pdf
 04-20230428-001079 04-20230428-001079.pdf
 Avance I semestre 2019 Plantilla oficial Avance I SEMESTRE 2019.pdf
 Formulario actualización II Trimestre 2020 04-20200703-001079.pdf
 Formulario actualización IT2022 04-20220331-001079.pdf
 FORMULARIO DE ACTUALIZACIÓN I TRIMESTRE 2023 04-20230428-001079.pdf
 FORMULARIO DE ACTUALIZACIÓN II TRIMESTRE 2023 04-20230623-001079.pdf
 FORMULARIO DE ACTUALIZACIÓN III TRIMESTRE 2023 04-20230911-001079.pdf
 Formulario de actualización IIT 2022 04-20220701-001079.pdf
 FORMULARIO DE ACTUALIZACION IITRIM 2021	04-20210629-001079.pdf
 Formulario de actualización IV Trim 2020 04-20201218-001079.pdf
 FOTOGRAFIAS AVANCE CENTRO RECICLAJE CREATIVO	Fotografías Centro Reciclaje Creativo.pdf
 Justificación atraso proyecto CINNEC 02-20230329-001079-FPL-DE-021-20233.pdf
 OFICIO ACTUALIZACION IIITRIM 2021 02-20210927-FPL-351-2021.pdf	
 OFICIO ACTUALIZACION IV TRIM 2021 02-20211213-FPL-475-2021.pdf	
 OFICIO DE ACTUALIZACIÓN DEL II TRIMESTRE 2023 02-20230626-001079-FPL-DE-056-2023.pdf
 OFICIO DE ACTUALIZACIÓN I TRIMRESTRE 2023	02-20230428-001079-FPL-DFA-038-2023.pdf
 Oficio de actualización II trimestre 2020 02-20200603-FPL-204-2020.pdf	
 OFICIO DE ACTUALIZACIÓN III TRIMESTRE 2023	02-20230911-001079-FPL-DE-134-2023.pdf
 OFICIO DE ACTUALIZACIÓN ITRIM 2021	02-20210322-FPL096-2021.pdf
 Oficio de actualización IV Trimestre 2022 02-20221206-001079-FPL-DE-0148-2022.pdf
 Oficio de actualización IVTrim 2020 02-20210125- FPL-005-2021.pdf
 OFICIO DE ACTUALIZACIÓN PRIMER TRIMESTRE 2020 02-20200424-FPL-116-2020.pdf	
 Presentación y fotos del avance proyecto bodegas MCJ 05-20200715-001079.pdf
 Solicitud de actualización II T 2021 02-20210611-FPL-214-2021.pdf	
 Solicitud de actualización III T 2022 02-20220830-001079-FPL-DE-086-2022 .pdf
 Solicitud de actualización IIT2022 02-20220629-FPL-DE-060-2022 .PDF
 Solicitud de actualización IT2022 02-20220407-FPL-DFA-042-2022.pdf
 Formulario de Inscripción I trimestre 2024	04-20241203-001079.pdf
OFICIO DE ACTUALIZACIÓN IV TRIMESTRE 2023	02-20231204-001079-FPL-DE-152-2023-.pdf</t>
  </si>
  <si>
    <t>Patricio Morera Víquez</t>
  </si>
  <si>
    <t>Director Ejecutivo</t>
  </si>
  <si>
    <t>patricio.morera@parquelalibertad.org</t>
  </si>
  <si>
    <t>Programa de las Naciones Unidas para el Desarrollo (PNUD)</t>
  </si>
  <si>
    <t>Recursos Propios</t>
  </si>
  <si>
    <t>Obras y equipamiento menores</t>
  </si>
  <si>
    <t>003040 Obras menores y equipamiento para las oficinas administrativas del Ministerio de Cultura y Juventud (MCJ), Centro de Producción Artística y Cultural (CPAC) y Dirección de Cultura (DC), ubicados en el Edificio del Centro Nacional de la Cultura (CENAC), San José, Costa Rica</t>
  </si>
  <si>
    <t>Mejorar los servicios de las actividades educativas y culturales del MCJ, mediante la dotación y reparación de mobiliario, equipo y obras de mantenimiento de la infraestructura del CENAC, fomentando, preservando la pluralidad y diversidad cultural.</t>
  </si>
  <si>
    <t xml:space="preserve">Obras menores y equipamiento para las oficinas administrativas del Ministerio de Cultura y Juventud (MCJ), Centro de Producción Artística y Cultural (CPAC) y Dirección de Cultura (DC), ubicados en el Edificio del Centro Nacional de la Cultura (CENAC) San José, Costa Rica.  Para asegurar la continuidad de las funciones y el cumplimiento de objetivos institucionales de las diferentes unidades, dependencias y Direcciones del Ministerio de Cultura y Juventud, del Centro de Producción Artístico Cultural y de la Dirección de Cultura es necesario contar con equipamiento, moviliario e infraestructura con optimo estado; sin emabrago, en la actualidad existe moviliario y equipo que ha llegado a cumplir su vida útil o requieree de mantenimiento y reparaciones y edificaciones que requiereen de obras menores de mantenimiento. Esta situación perjudica la gestión de la nstitución, provoca efectos negativos en la salud física de los funcionarios del Ministerio, aumenta el número de trabajadores incapacitados, ausentismo laboral y disminución de rendimento y productividad.  </t>
  </si>
  <si>
    <t>El proyecto en el momento de su formulación no incluyó apartado de vulnerabiodad, amanezas y riesgos.</t>
  </si>
  <si>
    <t>Actualización perfil al IT-2023 03-01-20230420-003040.docx
 Actualización perfil IT-2022 03-01-20220505-003040.docx
 Anexo 1 Perfil del proyecto IT-2023 03-01-20230420-003040.xlsx
 Autorización modificación de alcances 02-20230420-003040-MCJ-DVA-392-2023.pdf
 Formulario actualización 1T-2023 04-20230420-003040.pdf
 Formulario actualización IT-2023 04-20230420-003040.xlsx
 Formulario actualización trimestre 4-2022 04-20230124-003040.xlsx
 Formulario de actualización 3T-2022 02-20221014-003040-SEPLA-601-316-2022.pdf	
 Formulario de Actualización III Trim 2021 04-20211015-003040.XLSX
 Formulario de Actualización IV Trim 2021 04-20220204-003040.pdf
 Formulario de Actualización Mayo 2022 04-20220503-003040.XLSX
 Justificación actualización IV-T-2022 02-20221220-003040-MCJ-CPAC-DG-1002-2022.pdf
 Justificación actualización IV-T-2022 02-20230123-003040-MCJ-CPAC-DG-035-2023.pdf
 Justificación de ampliación de alcance 02-20230125-003040-MCJ-DVMA-084-2023.pdf
 Oficio actualización 1T-2023 02-20230418-003040-MCJ-DM-SEPLA-601-139-2023.pdf
 Oficio actualización 2T-2023 02-20230720-003040-MCJ-DM-SEPLA- 601-271-2023.pdf
 Oficio Actualización I Trim 2022 02-20220408-SEPLA-601-101-2022.pdf
 Oficio Actualización III Trim 2021 02-20211014-SEPLA-601-318-2021.pdf
 Oficio Actualización IV Trim 2021 02-20220128 SEPLA-601-16-2022.pdf
 Oficio Actualización Mayo 2022 02-20220503-SEPLA-601-125-2022.pdf
 Oficio Aval de la Rectoría 02-20210730-DM-0908-2021.pdf
 Oficio informativo de modificación de alcances	02-20230420-003040-MCJ-DVA-377-2023.pdf
 Oficio Solicitud de inscripción de proyecto 02-20210730-DM-736-2021.pdf
 Perfil del Proyecto 03-01-20210730-Obras y equipamiento MCJ.docx
 Solicitud actualización 2T-2022	02-20220728-003040-SEPLA 601 232 2022.pdf
 Solicitud de actualización fe de erratas IV T 202202-20230118-000822-SEPLA-601-013-2023 Fe de erratas.pdf
 Solicitud de actualización IVT 2022 02-20230116-000822-SEPLA-601-010-2023.pdf
 Solicitud de actualización y justificación de ampliación de alcance IVT 2022 02-20230125-003040-MCJ-DVMA-085-2023.pdf
Actualización perfil 4T-2023	03-01-20240221-003040.pdf
Actualización aval técnico 4T-2023	05-20240221-003040-749-AC-1-2024.pdf
Autorización modificación de alcances	02-20230420-003040-MCJ-DVA-392-2023.pdf
Formulario actualización 4T-2023	04-20240212-003040.pdf
Oficio actualización I Trimestre 2024	02-20240422-003040-MCJ-DM-SEPLA-601-181-2024.pdf</t>
  </si>
  <si>
    <t>Director Programa 749</t>
  </si>
  <si>
    <t>Mantenimiento</t>
  </si>
  <si>
    <t>003250 Mantenimiento del Centro Cultural del Este del Ministerio de Cultura y Juventud, ubicado en Guadalupe, San José, Costa Rica.</t>
  </si>
  <si>
    <t>Mejorar los servicios de las actividades educativas y culturales del Centro Cultural del Este, mediante el mantenimiento de la infraestructura del CCE, fomentando, preservando la pluralidad y diversidad cultural.</t>
  </si>
  <si>
    <t>El proyecto consiste brindar al Centro Cultural del Este el mantenimiento del edificio necesario para el cumplimiento eficiente de los objetivos y metas institucionales, dentro de los que destacan: mantenimiento preventivo y habitual de los techos, las canoas, los bajantes, cielos rasos, áreas de parqueo, estructuras de las cañerías, de las ventanas (incluye colocación de vidrios), pintura de paredes, mantenimiento de baterías de los servicios sanitarios, incluyendo otras necesidades que por imprevistos y catástrofes de la naturaleza puedan acontecer.</t>
  </si>
  <si>
    <t>La entrada en vigencia de la nueva normativa de contratación administrativa (Ley N° 9986 General de Contratación Pública) podría ocasionar atrasos significativos en la gestión de contrataciones, lo cual impediría poner la infraestructura al servicio de los usuarios y se limita la prestación óptima de los servicios.
El cambio en las prioridades de ejecución de proyectos de inversión pública por parte de las autoridades del MCJ podría ocasionar que se pospongan o no se realicen oportunamente los mantenimientos del inmueble, lo que impediría poner la infraestructura al servicio de las organizaciones y se limita la prestación óptima de los servicios.</t>
  </si>
  <si>
    <t>Aval sectorial y solicitud de inscripción 02-20230119-MCJ-DM-PIP-002-2023.pdf
 Aval técnico 05-20221222-Cert-749-AC-1-2022.pdf
 Formulario actualización 1T-2023 04-20230425-003250.pdf
 Informe sectorial 05-20230117-Sepla-PIP-602-2-2023.pdf	
 Oficio actualización 1T-2023 02-20230418-003250-MCJ-DM-SEPLA-601-139-2023.pdf
 Oficio actualización 2T-2023 02-20230720-003250-MCJ-DM-SEPLA- 601-271-2023.pdf
 Perfil del proyecto 03-01-20221219 Mant Antigua Aduana.pdf
Oficio de actualización 4T-2023	02-20240215-003250-MCJ-DM-SEPLA-601-51-2023.pdf
Formulario actualización 4T-2023	04-20240212-003250.pdf
Oficio de actualización 4T-2023	02-20240215-003250-MCJ-DM-SEPLA-601-51-2023.pdf</t>
  </si>
  <si>
    <t>003251 Mantenimiento del Centro para las Artes y Tecnología La Aduana, del Ministerio de Cultura y Juventud, ubicado en el Distrito Carmen, San José, Costa Rica.</t>
  </si>
  <si>
    <t>Mejorar los servicios del Centro para las Artes y Tecnología La Aduana, mediante obras de mantenimiento de la infraestructura, fomentando, preservando la pluralidad y diversidad cultural.</t>
  </si>
  <si>
    <t>El proyecto consiste en asegurar el mantenimiento preventivo y habitual de la infraestructura física, como mantenimientos de los techos, las canoas, los bajantes, áreas de parqueo, ascensor, sistema de bombeo de agua potable, estructuras de las cañerías, de las ventanas (cambio de vidrios y reparación “rosetones”), pintura en paredes, mantenimiento de baterías de los servicios sanitarios y otros equipos; del Centro para las Artes y Tecnología La Aduana para el cumplimiento eficiente de los objetivos y metas institucionales.</t>
  </si>
  <si>
    <t>Aval sectorial y solicitud de inscripción 02-20230119-MCJ-DM-PIP-001-2023.pdf
 Aval técnico 05-20221222-Cert-749-AC-2-2022.pdf
 Formulario actualización 1T-2023 04-20230425-003251.pdf
 Informe sectorial 05-20230117-Sepla-PIP-602-1-2023.pdf	
 Oficio actualización 1T-2023 02-20230418-003251-MCJ-DM-SEPLA-601-139-2023.pdf
 Oficio actualización 2T-2023 02-20230720-003251-MCJ-DM-SEPLA- 601-271-2023.pdf
 Oficio actualización 3T-2023 02-20231110-003251-MCJ-DM-SEPLA-601-396-2023.pdf
 Perfil del proyecto 03-01-20221219 Mant Antigua Aduana.pdf
Formulario actualización 4T-2023	04-20240223-003251.pdf
Oficio de actualización 4T-2023	02-20240215-003251-MCJ-DM-SEPLA-601-51-2023.pdf
Perfil del proyecto	03-01-20240305-003251.pdf
 Oficio de modificación	02-20240305-003251-MCJ-DVA-217-2024.pdf</t>
  </si>
  <si>
    <t>003286 Obras menores y equipamiento del Centro Cultural del Este del Ministerio de Cultura y Juventud, ubicado en Guadalupe, San José, Costa Rica</t>
  </si>
  <si>
    <t>Mejorar los servicios de las actividades educativas y culturales del Centro Cultural del Este, mediante la dotación de equipo y obras menores a la infraestructura del CCE, fomentando, preservando la pluralidad y diversidad cultural.</t>
  </si>
  <si>
    <t xml:space="preserve">El proyecto consiste en dotar al Centro Cultural del Este de equipo, así como realizar obras menores a la infraestructura física, así como dotar de equipamiento al CCE, para el cumplimiento eficiente. </t>
  </si>
  <si>
    <t>Perfil</t>
  </si>
  <si>
    <t xml:space="preserve">Aval sectorial 05-20230517-003286.pdf
 Aval Técnico 05-20230428-003286.pdf
 Documento de Perfil 03-01-20231129-003286.docx
 Documento de Perfil Anexo 1 03-01-20231129-003286-Anexo1.xlsx
 Oficio de solicitud de actualización III T 2023 02-20231017-0003286-MCJ-DM-SEPLA-601-396-2023.pdf
 Oficio solicitud de inscripción 02-20230519-003286-MCJ-DM-SEPLA-601-180-2023.pdf
</t>
  </si>
  <si>
    <t>01 Servicios</t>
  </si>
  <si>
    <t>003583 Mantenimiento del equipamiento del Programa 749-00 Actividades Centrales del Ministerio de Cultura y Juventud en el Centro Nacional de la Cultura (CENAC), ubicado en San José, Cantón de San José, Costa Rica.</t>
  </si>
  <si>
    <t>Garantizar la prestación de los servicios 
que se brindan a las personas usuarias mediante el mantenimiento 
preventivo al equipamiento del Programa 749-00 Actividades Centrales, 
en el Centro Nacional de la Cultura (CENAC).</t>
  </si>
  <si>
    <t>El proyecto consiste en brindar un mantenimiento preventivo de los bienes de 
las Dependencias del Despacho Viceministerio Administrativo, entre los que 
destacan: vehículos, sistemas de información como Sistema de Gestión 
Documental, Sistema Financiero BOS, sitios web; recarga anual de extintores.
Estos bienes son de suma importancia para el desarrollo adecuado de las 
actividades de las Dependencias del Despacho Viceministerio Administrativo y,
permite tener condiciones óptimas para el trabajo, así como el cumplimiento de 
metas institucionales.</t>
  </si>
  <si>
    <t>Licitación-Adjudicación</t>
  </si>
  <si>
    <t>1.08.05 Mantenimiento y reparación de equipo de transporte</t>
  </si>
  <si>
    <t>“Que el presupuesto asignado no sea suficiente para cubrir las necesidades de mantenimiento que tiene el equipamiento de las Dependencias del Despacho del Viceministerio Administrativo y estos puedan dañarse, provocando que no se pueda realizar las actividades administrativas y con ello no se pueda cumplir con las metas institucionales.</t>
  </si>
  <si>
    <t>03-01-20240619 Mantenimiento Equipos programa 749 del MCJ</t>
  </si>
  <si>
    <t>1.08.06 Mantenimiento y reparación de equipo de comunicación</t>
  </si>
  <si>
    <t>1.08.08 Mantenimiento y reparación de equipo de cómputo y  sistema</t>
  </si>
  <si>
    <t>1.08.99 Mantenimiento y reparación de otros equipos</t>
  </si>
  <si>
    <t>751-01 Dirección de Patrimonio Cultural</t>
  </si>
  <si>
    <t>000822 Restauración del Centro Nacional de la Cultura CENAC</t>
  </si>
  <si>
    <t>Cumplir con el mandato de la Ley 7555 de Protección del Patrimonio Arquitectónico de Costa Rica de dar Conservación y Restauración al acervo arquitectónico del país en éste caso a traves de la Restauración del CENAC</t>
  </si>
  <si>
    <t>El proyecto se estructura en 3 etapas a realizar entre el año 2008 y 2010. La primera etapa restauración de pisos, paredes, cielos, techos, canoas, bajantes, remodelaciones y otros. Segunda etapa impermeabilización de lozas del entrepiso. Y la tercera etapa para la restauración de torres, postes de luz, restauración de escaleras, entre otros.</t>
  </si>
  <si>
    <t>MEDIO</t>
  </si>
  <si>
    <t xml:space="preserve">Correo aclaratoria Licitación Abreviada Proyecto 2581 04-20190506-2581.msg	
 Formulario actualización 1T-2023 04-20230420-000822.pdf
 Formulario Actualizacion I Trimestre 2019 02-20190214-CICPC-DI-0002-2019.pdf	 
 Formulario actualización II trimestre 2019 04-29072019-822.pdf
 Formulario Actualización III Trimestre 2020 04-20201203-0822.pdf
 Formulario Actualización III Trimestre 2021 04-20211014-000822.PDF
 Formulario actualización IT-2023 04-20230420-000822.xlsx
 Formulario actualización marzo 2019 04-20190430-2581.pdf
 Formulario de actualización de III T 2018 04-20181108-71000822.pdf	 
 Formulario de Actualización de Proyecto II trimestre 2021 04-20210714-000822.PDF
 Formulario de Actualización del Proyecto I Trim 2021 04-20210408-000822.pdf
 Formulario de Actualización del Proyecto I Trim 2022 04-20220405-000822.pdf
 Formulario de Actualización II trimestre 2020 04-20200811-0822.pdf
 Formulario de Actualización III trimestre 2019 04-20191025-0822.pdf
 Formulario de actualización IV 2020 04-20210129-822.xlsx
 Formulario de actualización IV Trimestre 2019 04-20200203-0822.pdf
 Oficio actualización 1T-2023 02-20230418-000822-MCJ-DM-SEPLA-601-139-2023.pdf
 Oficio actualización 2T-2023 02-20230720-000822-MCJ-DM-SEPLA- 601-271-2023.pdf
 Oficio actualización 3T-2022 02-20221014-000822-SEPLA-601-312-2022.pdf
 Oficio Actualización II trimestre 2020 02-20200831-822.pdf
 Oficio Actualización III Trimestre 2021 02-20211014-SEPLA-601-318-2021.pdf
 Oficio de actualización III Trimestre 2019 02-20191025-SEPLA-601-379-2019.pdf
 Oficio de Actualización III Trimestre 2020 02-20201203-SEPLA6013882020.pdf
 Oficio de Actualización IV Trim 2021 02-20220128 SEPLA-601-16-2022.pdf
 Oficio de Actualización IV Trimestre 2020 02-20210128-822.pdf
 Solicitud de actualización 2T-2022 02-20220728-000822-SEPLA 601 232 2022.pdf
 Solicitud de Actualización de Proyecto II trimestre 2021 02-20210714-SEPLA-601-225-2021.pdf
 Solicitud de actualización I Trim 2021 02-20210416-SEPLA-601-130-2021.pdf
 Solicitud de actualización I Trim 2022 02-20220408-SEPLA-601-101-2022.pdf
 Solicitud de actualización trimestre IV 2022 02-20230116-000822-SEPLA-601-010-2023.pdf
 Solicitud de actualización trimestre IV 2022 Fe erratas 02-20230118-000822-SEPLA-601-013-2023 Fe de erratas.pdf
Formulario de actualización IV trimestre 2023	04-20240228-000822.pdf
 Oficio de Actualización IV trimestre 2023	02-20240214-000822 MCJ-DM-SEPLA- 601-51-2023.pdf
Oficio de actualización I Trimestre 2024	02-20240422-000822-MCJ-DM-SEPLA-601-181-2024.pdf
Formulario de Actualización I Trimestre 2024	04-20240412-000822.XLSX
Oficio Justificación Actualización I Trimestre 2024	02-20240422-000822-MCJ-CICPC-DI-0173-2024.pdf
</t>
  </si>
  <si>
    <t xml:space="preserve">Sully Maritza López Ruiz </t>
  </si>
  <si>
    <t xml:space="preserve">Directora </t>
  </si>
  <si>
    <t xml:space="preserve">slopez@patrimonio.go.cr  </t>
  </si>
  <si>
    <t>002447 Restauración, por parte del Centro de Investigación y Conservación del Patrimonio Nacional del Ministerio de Cultura y Juventud, de edificios patrimoniales ganadores del Certamen denominado “Salvemos Nuestro Patrimonio”, el cual abarca todo el territorio nacional.</t>
  </si>
  <si>
    <t>Restauración o puesta en valor del inmueble que resulte ganador del Certamen Salvemos Nuestro Patrimonio, lo cual permitirá su preservación y conservación para el disfrute de las futuras generaciones.</t>
  </si>
  <si>
    <t>La Restauración de los inmuebles patrimoniales que resulten ganadores del certamen (un proyecto por año), vendrá a resolver problemas de seguridad a nivel constructivo que inciden negativamente en:
1. La protección de la vida humana.
2. La salvaguarda del patrimonio construido y la preservación del mismo para el disfrute de las futuras generaciones.
La ejecución de estas obras de Retauración, obedece a un proyecto ganador de un certamen promovido anualmente de un certamen promovido anualmente por el Centro de Patrimonnio del Ministerio de Cultura y Juventud.
Los royectos son propuestos por profesionales en ingeniería y arquitectura, quienes conocen a profundidad el inmueble, tanto en lo que corresponde a vulnerabilidad de su infraestructura física, como las necesidades de sus usuarios.
La propuesta es valorada por un jurado, conformado por profesionales con conocimientos del tema, quienes analizar el proyecto respectando los lineamientos que se establecen en las bases para el curso.
Este premio se otorga anualmente (con el premio) al profesional a cargo de la elaboración de la propuesta de restauración, quien participa en el concurso del certamen Salvemos Nuestro Patrimonio.  El mismo corresponde a un 10% del monto total del proyecto.
Este porcentaje corresponde a la tarifa establecida en la tabla de servicios  profesionales del Clegio Federado de Ingenieros y Arquitectos de Costa Rica (CFIA).</t>
  </si>
  <si>
    <t xml:space="preserve">02 Oficio de aval de Ministra DM-1550-2017 MIDEPLAN.pdf	 
 02 Oficio solicitud de inscripción CICPC-DI-1900-2017.pdf	 
 04-20180820-002447 04-20180820-002447.pdf	 
 04-20181109-002447 04-20181109-002447.pdf	 
 04-20190214-002447 04-20190214-002447.pdf	 
 05 Documento de Proyecto Certamen Salvemos Nuestro Patrimonio.docx	 
 05 Formulario	FORMULARIO CERTAMEN 751.pdf	 
 Actualización II Trimestre 2020	04-20200811-2447.pdf
 Formulario Actualización I Trimestre 2022 04-20220405-002447.pdf
 Formulario actualización II trimestre 2019 04-29072019-2284.pdf
 Formulario Actualización III Trimestre 2021} 04-20211014-002447.PDF
 Formulario Actualización IV Trimestre 2019 04-20200203-2447.pdf
 Formulario de actualización de proyecto II trimestre 2021 n04-20210714-002447.PDF
 Formulario de Actualización del Proyecto I Trim 2021 04-20210408-002447.pdf
 Formulario de actualización diciembre 2018 Proyecto 002447 04-20181220-002447.pdf	 
 Formulario de actualización II Trimestre 2022 04-20220818-002447.xlsx
 Formulario de Actualización III trimestre 2019 04-20191025-2447.pdf
 Formulario de Actualización III Trimestre 2020 04-20201203-2447.pdf
 Formulario de actualización III trimestre 2022 04-20221012-002447.xlsx
 Formulario de actualización III Trimestre 2023 04-20231013-002447.pdf
 Formulario de actualización IIT 2022 04-20220729-002447.pdf
 Formulario de actualización IIT 2023 04-20230719-002447.pdf
 Formulario de actualización IT 2023 04-20230419-002447.pdf
 Formulario de Actualización IV trimestre 2021	04-20220208-002447.pdf
 FORMULARIO DE ACTUALIZACIÓN IV TRIMESTRE 2022	04-20230118-002447-.pdf
 Formulario IV Trimestre 2020 04-20210129-2447.xlsx
 Oficio Actualización II Trimestre 2019 02-09032019-2447.pdf
 Oficio Actualización III Trimestre 2021 02-20211014-SEPLA-601-318-2021.pdf
 Oficio actualización IV trim 2021 02-20220128 SEPLA-601-16-2022.pdf
 Oficio Actualización IV Trimestre 2020 02-20210128-SEPLA-601-22-2020.pdf
 Oficio de actualización II Trimestre 2020 02-20200831-2447.pdf
 Oficio de actualización III Trimestre 2019 02-20191025-SEPLA-601-379-2019.pdf
 Oficio de actualización III Trimestre 2020 02-20201203-SEPLA6013882020.pdf
 Oficio de actualización III trimestre 2022 02-20221012-002447-SEPLA-601-312-2022.pdf
 Oficio de Actualización III Trimestre SEPLA 2023 02-20231023-002447 MCJ-DM-SEPLA- 601-396-2023.pdf
 Oficio de actualización IIT 2023	02-20230719-002447-CICPC-DI-0269-2023.pdf
 Oficio de actualización IIT 2023 SEPLA 02-20230719-002447-MCJ-DM-SEPLA- 601-271-2023 F.pdf
 Oficio de actualización IT 2023	02-20230419-002447-CICPC-DI-0159-2023.pdf
 Oficio de actualización IT 2023 SEPLA 02-20230419-002447-MCJ-DM-SEPLA-601-139-2023.pdf
 Oficio solicitud de Actualización I Trim 2022 02-20220408-SEPLA-601-101-2022.pdf
 Solicitud de Actualización I Trim 2021 02-20210416-SEPLA-601-130-2021.pdf
SOLICITUD DE ACTUALIZACIÓN IV TRIMESTRE 2022 02-20230118-002447 SEPLA-601-010-2023.pdf
 Solicitud de actualización Proyecto II trimestre 2021 02-20210714-SEPLA-601-225-2021.pdf
 Solicitud de actualización segundo semestre 2022 02-20220729-002447-SEPLA-601-232-2022.pdf
Formulario de actualización IV trimestre 2023	04-20240219-002447.pdf
Oficio de actualización IV trimestre 2023	02-20240214-002447 MCJ-DM-SEPLA- 601-51-2023.pdf
Oficio de justificación modificación al I trimestre 2024	02-20240522-002447-MCJ-CICPC-DI-0173-2024.pdf
Oficio de Actualización I Trimestre 2024	02-20240522-002447-MCJ-DM-SEPLA-601-181-2024.pdf
Formulario de Actualización I trimestres 2024	04-20240522-002447.xlsx
</t>
  </si>
  <si>
    <t xml:space="preserve">06 Transferencias Corrientes </t>
  </si>
  <si>
    <t>1.08.01 Mantenimiento de edificios y locales</t>
  </si>
  <si>
    <t>002581 Restauración, mantenimiento y equipamiento de los inmuebles patrimoniales por parte del Centro de Investigación y Conservación del Patrimonio Cultural, del Ministerio de Cultura y Juventud, en todo el territorio nacional.</t>
  </si>
  <si>
    <t>Salvaguardar el Patrimonio Histórico Arquitectónico del país, tal como lo disponen la Ley 7555 y su reglamento, mediante la restauración y conservación de los edificios con declaratoria patrimonial, en todo el territorio nacional, para el disfrute de las comunidades y generaciones futuras.</t>
  </si>
  <si>
    <t>La misión del Centro de Investigación y Conservación del Patrimonio Cultural es ser el órgano del Ministerio de Cultura y Juventud que salvaguarda el acervo cultural materializado en el patrimonio histórico-arquitectonico y en las manifestacines de cultura tradicional y popular, mediante la investigación y servicio especializado a la sociedad costarricense.
Así, según lo establece la legislación, es deber de este Centro el conservar el patrimonio histórico-arquitectónico del país. Dich labor se realiza tanto a través de asesorías a los propietarios que deseen realizar obras en edificios declarados, como mediante la intervención  integral de edificios declarados, por parte del Centro de Investigación y Conservación del Patrimonio Cultural.
La intervención de inmuebles tutelados bajo la Ley 755 permite resolver problemas de  seguridad a nivel constructivo que inciden negativamnete en:
1. La protección de la vida humana.
2. La salvaguardia del patrimonio.
3. La accesibilidad universal universal y el cumplimiento de la Ley 7600.
La ejecución de estas obras de restauración y conservación obedece a proyectos propuestos por la Administración y desarrollados por profesionales en ingienería, que laboran en el Centro de Investigación y Conservación del Patrimonio Cultural.
Las obras por realizar contemplan:  reforzamientos estructurales, trabajos cosméticos (pintuura, repellos, cambio de cubierta, cielos, puertas y ventanas, pisos, acabados, entre otros) y/o labores de mejora en sistema electromecánicos del inmueble.</t>
  </si>
  <si>
    <t xml:space="preserve">02-20180917-DM1180-2018-Restauración-mantenimiento-equipamiento-inmuebles-patrimoniales 02-20180917-DM1180-2018-Restauración-inmuebles-patrimoniales.pdf	 
 02-20181001-DM-1421-09-2018-Restauración-inmuebles-patrimoniales 02-20181001-DM-1421-09-2018-Restauración-inmuebles-patrimoniales.pdf	 
 03-20180917-Restauración-inmuebles-patrimoniales 03-01-20180917-Restauración-inmuebles-patrimoniales.docx	 
 04-20180917-Restauración-inmuebles-patrimoniales 04-20180917-Restauración-inmuebles-patrimoniales.pdf 
04-20190219-0025811 04-20190219-002581.pdf	 
 Formulario actualización II trimestre 04-30072019-2581.pdf
 Formulario actualización III Trimestre 2019 02-20190111-02581.pdf
 Formulario Actualización III Trimestre 2021 04-20211014-002581.PDF
 Formulario Actualización III Trimestre 2021 04-20211015-002581.xlsx
 Formulario Actualización IV 2020 04-20210129-2581.xlsx
 Formulario Actualización IV Trimestre 2019 04-20200203-2581.pdf
 Formulario de actualización de Proyecto II trimestre 2021 04-20210714-002581.PDF
 Formulario de Actualización del Proyecto I Trim 2021 04-20210408-002581.pdf
 Formulario de Actualización del Proyecto I Trim 2022 04-20220405-002581.pdf
 Formulario de Actualización del Proyecto Mayo 2022 04-20220503-002581.xlsx
 Formulario de actualización II Trimestre 2022 04-20220818-002581.xlsx
 Formulario de Actualización III trimestre 2019 04-20191025-2581.pdf
 Formulario de Actualización III Trimestre 2020 04-20201203-2581.pdf
 Formulario de actualización III trimestre 2022 04-20221012-002581.xlsx
 Formulario de actualización IIIT 2023 04-20231013-002581.pdf
 Formulario de actualización IIT 2022 04-20220729-002581.pdf
 Formulario de actualización IIT 2022 04-20220729-002581.pdf
 Formulario de actualización IIT 2023 04-20230719-002581.pdf
 Formulario de actualización IT 2023 04-20230419-002581.pdf
 Formulario de Actualización IV trimestre 2021 04-20220208-002581.pdf
 FORMULARIO DE ACTUALIZACIÓN IV TRIMESTRE 2022 04-20230118-002581-.pdf
 Formulario II trimestre 2020 04-20200811-2581.pdf
 Oficio Actualización I Trimestre 2022 02-20220408-SEPLA-601-101-2022.pdf
 Oficio Actualización II Trimestre 2019 02-09032019-2581.pdf
 Oficio Actualización III Trimestre 2021 02-20211014-SEPLA-601-318-2021.pdf
 Oficio Actualización III Trimestre 2021 02-20211014-SEPLA-601-318-2021.pdf
 Oficio Actualización IV Trimestre 2020 02-20210128-SEPLA-601-22-2020.pdf
 Oficio de actualización II T 2022 02-20220503-SEPLA-601-125-2022.pdf
 Oficio de actualización III Trimestre 2019 02-20191025-SEPLA-601-379-2019.pdf
 Oficio de Actualización III Trimestre 2020 02-20201203-SEPLA6013882020.pdf
 Oficio de actualización III Trimestre 2023 SEPLA 02-20231023-002581 MCJ-DM-SEPLA- 601-396-2023.pdf
 Oficio de actualización IIT 2023 02-20230719-002581-CICPC-DI-0269-2023.pdf
 Oficio de actualización IIT 2023 SEPLA 02-20230719-002581-MCJ-DM-SEPLA- 601-271-2023.pdf
 Oficio de actualización IT 2023 02-20230419-002581-MCJ-DM-SEPLA-601-139-2023.pdf
 Oficio de actualización IT 2023 SEPLA 02-20230419-002581-CICPC-DI-0159-2023.pdf
 Oficio de Actualización IV Trim 2021 02-20220128 SEPLA-601-16-2022.pdf
 Oficio de Actualización IV Trimestre 2020 02-20210128-2581.pdf
 Oficio de actualización segundo trimestre 2020	02-20200831-2581.pdf
 Solicitud de actualización de proyecto II trimestre 2021	02-20210714-SEPLA-601-225-2021.pdf
 Solicitud de Actualización I Trim 2021 02-20210416-SEPLA-601-130-2021.pdf
 SOLICITUD DE ACTUALIZACIÓN IV TRIMESTRE 2022 02-20230118-002581 SEPLA-601-010-2023.pdf
 Solicitud de actualización segundo trimestre 2022 02-20220729-002581-SEPLA-601-232-2022.pdf
 Solicitud de actualización tercer trimestre 2022 02-20221012-002581-SEPLA-601-312-2022.pdf
Oficio de actualización IV Trimestre 2023	02-20240214-002581 MCJ-DM-SEPLA- 601-51-2023.pdf
Formulario de Actualización IV Trimestre 2023	04-20240214-002581.pdf
Oficio de Actualización I Trimestre 2024	02-20240422-002581-MCJ-DM-SEPLA-601-181-2024.pdf
</t>
  </si>
  <si>
    <t>003159 Restauración y mantenimiento del inmueble patrimonial sede del Centro de Investigación y Conservación del Patrimonio Cultural, del Ministerio de Cultura y Juventud; ubicado en el cantón central de la provincia de San José, Costa Rica.</t>
  </si>
  <si>
    <t>Salvaguardar el Patrimonio Histórico Arquitectónico del país, tal como lo disponen la Ley 7555 y su reglamento, mediante la restauración y mantenimiento del edificio sede del Centro de Investigación y Conservación del Patrimonio Cultural - un edificio con declaratoria patrimonial en la ciudad de San José, para la seguridad, el disfrute de los usuarios y visitantes.</t>
  </si>
  <si>
    <t xml:space="preserve">La misión del Centro de Investigación y Conservación del Patrimonio Cultural es ser el órgano del Ministerio de Cultura y Juventud que salvaguarda el acervo cultural materializado en el patrimonio histórico-arquitectonico y en las manifestacines de cultura tradicional y popular, mediante la investigaci´n y servicios especializado a la sociedad costarricense.
Así, según lo establece la lesgislación es deber de este centro el conservar el patrimonio histórico-arquitectónico del país. Dicha labor se realiza tanto a través de asesorías a los propietarios que deseeen realizar obras en edificios declarados, como mediante la intervención integral de edificios declarados, por parte del Centro de Investiagación y Conservación del Patrimonio Cultural.
La intervención de inmuebles tutelados bajo la Ley 7555 permte resolver problemas de seguridad a nivel constructivo que inciden negativamente en:
1. La protección de la vida humana.
2. La salvaguarda del patrimonio construido y la preservación del mismo para el disfrute de las futuras generaciones.
3. La accesiblidad universal y el cumplimiento de la Let 7600.
La sede del Centro de Investigación y Conservación del Patrimonio Cultural es un edificio declarado e incorporado al patrimonio histórico arquitectónico de Costa Rica, según Decreto Ejecutivo publicado en la Gaceta N° 115 del viernes 15 de junio del 2001. Por lo tanto, se restauración, conservación, equipamiento y mantenimiento se enmarcan dentro del cumplimiento de la legislación nacional a la cual está comprometida esta institución.
Las obras por realizar bedecen a proyectos propuestos por la Administración y desarrollados por profesionals en ingeniería o arquitectura, que laboran en el Centro de Investigación y conservación del Patrimonio Cultural.
</t>
  </si>
  <si>
    <t xml:space="preserve">Perfil del Proyecto 03-01-20220503-Mantenimiento Cede Patrimonio.docx
Oficio Aval Rectoría MEP 02-20220503-DM-0327-03-2022.pdf
Oficio solicitud inscripción 02-20220503-DM-0263-2022.pdf
Oficio de actualización IT 2023 SEPLA 02-20230419-003159-MCJ-DM-SEPLA-601-139-2023.pdf
Oficio de actualización IT 2023	02-20230419-003159-CICPC-DI-0159-2023.pdf
Oficio de actualización IIT 2023	02-20230719-003159-CICPC-DI-0269-2023.pdf
Oficio de solicitud de actualización IIT 2023 02-20230719-003159-MCJ-DM-SEPLA- 601-271-2023.pdf
Oficio de actualización IIIT 2023 02-20231023-003159 MCJ-DM-SEPLA- 601-396-2023.pdf
Formulario de actualización IT 2023 04-20230427-003159.pdf
Formulario de actualización IIT 2023 04-20230719-003159.pdf
Formulario de actualización IIIT 2023 04-20231013-003159.pdf
Formulario de actualización IVT 2023	04-20240214-003159.pdf
Oficio de actualización IV trimeste 2023	02-20240214-003159 MCJ-DM-SEPLA- 601-51-2023.pdf
Oficio actualización I trimestre 2024	02-20240522-003159-MCJ-DM-SEPLA-601-181-2024.pdf
Formulario de actualización I Trimestre 2024	04-20240522-003159.xlsx
 Fe de erratas Oficio MCJ-DM-SEPLA- 601-181-2024	02-20240522-003159-MCJ-DM-SEPLA- 601-213-2024.pdf
 Oficio justificación I Trimestre 2024	02-20240522-002447-MCJ-CICPC-DI-0173-2024.pdf
</t>
  </si>
  <si>
    <t>003495 Equipamiento del inmueble patrimonial sede del Centro de Investigación y Conservación del Patrimonio Cultural (CICPC), del Ministerio de Cultura y Juventud; ubicado en el cantón central de la provincia de San José, Costa Rica.</t>
  </si>
  <si>
    <t>Mejorar los servicios brindados por el Centro de Investigación y Conservación del Patrimonio Cultural a la ciudadanía a través de la preservación de los bienes patrimoniales.</t>
  </si>
  <si>
    <t>El proyecto consta de dotar al edificio del Centro de Investigación y Conservación del Patrimonio Cultural, del Ministerio de Cultura y Juventud de los “Bienes Duraderos indicados en la partida 5.01 “Maquinaria, Equipo y Mobiliario”.
Dotación: 5.01.01 Maquinaria y equipo para la producción, 5.01.02 Equipo de Transporte, 5.01.03 Equipo de Comunicación, 5.01.06 Equipo Sanitario, de Laboratorio e Investigación.</t>
  </si>
  <si>
    <t>Licitación o 
contratación</t>
  </si>
  <si>
    <t>5.01.02 Equipo de transporte</t>
  </si>
  <si>
    <t>Los riesgos detectados en la etapa de financiamiento son: 
Limitaciones presupuestarias por parte de la institución para la atención del proyecto
Diferencial cambiario 
Poca capacidad del MCJ para cooperar en el financiamiento del proyecto
Cambio en las políticas de inversión pública
Cambio de prioridades institucionales
Cambio de Jerarcas Institucionales y del MCJ</t>
  </si>
  <si>
    <t>Documento de perfil	03-01-20240403-Equipamiento CICPC.docx</t>
  </si>
  <si>
    <t>5.01.03 Equipo de comunicación</t>
  </si>
  <si>
    <t>753-00 Gestión y Desarrollo Cultural</t>
  </si>
  <si>
    <t>003005 Obras de mantenimiento, restauración y equipamiento para la operación del Monumento Nacional Casa Alfredo González Flores, ubicado en Heredia, distrito Heredia, Heredia Costa Rica</t>
  </si>
  <si>
    <t>Mejorar los servicios a los gestores y organizaciones socioculturales, mediante la restauración y equipamiento del Monumento Nacional Casa Alfredo González Flores bajo la administración de la Dirección de Cultura.</t>
  </si>
  <si>
    <t>El proyecto consiste en dotar al Monumento Nacional Casa Alfredo González Flores de los estudios técnicos en ingeniería, salud ocupacional y, así como realizar obras de mantenimiento y restauración en la infraestructura física en paredes, pintura, gradas y pisos, entre otros, necesarios para el cumplimiento de las labores realizadas en el Monumento Nacional Casa Alfredo Gonzáles Flores y con ello mejorar la seguridad de las personas beneficiarias de los servicios que se brinda.
Monumento Nacional Casa Alfredo González Flores al no contar con un plan de emergencia y un plan de salud oupacional, es importante en una primera etapa la realización de los estudios y postrio realizar el equipamiento de acuerdo a los hallazgos técnicos que solicita el estudio, tomando e consideración que la infraestructura es declarada patrimonio cultural material. La infraestructura se debe de invertir en equipamiento para poder contar con sistema de supresión, detección y alarma, lámparas de emergencia, rutas de evaluación, extntores portátiles y rotulación; la cantidad y las especificaciones técnicas del mismo, se obtiene hasta poder contar con los planes de emergencia y salud ocupacional.</t>
  </si>
  <si>
    <t>Actualización del formulario IV Trimestre 2023	04-20240226-003005.pdf	
 Actualización del formulario IV Trimestre 2023	04-20240226-003005.xls	
 Aval de la rectoría	02-20210512-DM-0644-2021.pdf	
 Formulario de actualización	04-20230418 - 003005.pdf	
 Formulario de actualización I Trimestre 2024	04-20240418-003005.pdf	
 Formulario de actualización I trimestre 2024	04-20240418-003005.xls	
 Formulario de actualización Primer Trimestre 2022	04-20220328-003005.xls	
 Oficio actualización IVT 2022	02-20230118-003005-SEPLA-601-010-2023.pdf	
 Oficio de actualización de proyectos	02-20220328-DC-043-2022.pdf	
 Oficio de actualización I Trimestre 2024	02-20240422-003005-MCJ-DM-SEPLA-601-181-2024.pdf	
 Oficio de actualización II Trimestre 2022	02-20220729-003005-SEPLA 601 232 2022.pdf	
 Oficio de actualización III T 2023	02-20231023-003005-MCJ-DM-SEPLA-601-396-2023.pdf	
 Oficio de actualización III Trimestre 2022	02-20221012-003005-SEPLA-601-312-2022.pdf	
 Oficio de actualización IV 2022 Fe de erratas	02-20230118-003005-SEPLA-601-013-2023.pdf	
 Oficio de actualización IV Trimestre 2023	02-20240214-003005-MCJ-DM-SEPLA- 601-51-2023.pdf	
 Oficio de justificación de modificación IV Trimestre 2023	02-20240221-003005-MCJ-DGS-050-2024.pdf	
 Oficio de justificacion para la actualizacion I Trimestre 2024	02-20240524-003005-MCJ-DGS-224-2024.pdf	
 Oficio de Modificación al I Trimestre 2024	02-20240419-003005-MCJ-DGS-167-2024.pdf	
 Oficio de solicitud de actualización I T 2023	02-20230418-003005-MCJ-DM-SEPLA-601-139-2023.pdf 	
 Perfil de proyecto	03-01-20210512-Obras y Mantenimiento Casa Alfredo González Flores.docx		 	
 Solicitud de actualización II T 2023	02-20230719-003005-MCJ-DM-SEPLA-601-271-2023.pdf		
 Solicitud de inscripción del proyecto	02-20210520 DM-0435-2021.pdf</t>
  </si>
  <si>
    <t xml:space="preserve">Johana Madrigal Araya </t>
  </si>
  <si>
    <t>Directora</t>
  </si>
  <si>
    <t>jmaraya@mcj.go.cr</t>
  </si>
  <si>
    <t>003083 Obras de mantenimiento, restauración y equipamiento para la operación del Centro de la Cultura Cartaginesa, distrito Occidental, cantón Central, provincia Cartago. Costa Rica</t>
  </si>
  <si>
    <t>Mejorar los servicios a los gestores y organizaciones socioculturales, mediante la restauración, mantenimiento y equipamiento del Centro de la Cultura Cartaginesa bajo la administración de la Dirección de Cultura.</t>
  </si>
  <si>
    <t>El proyecto consiste en dotar al Centro de la Cultura Cartaginesa de los estudios técnicos en ingeniería y salud ocupacional, así como realizar obras de equipamiento, mantenimiento y restauración en la infraestructura física en paredes, pintura, gradas y pisos, entre otros, necesarios para el cumplimiento de lasa labores realizadas en el Centro de la Cultura Cartaginesa y con ello mejorar la seguridad de las personas beneficiarios de los servicios que se brinda.
El Centro de la Cultura Cartaguinesa, al no contar con un plan de emergencia y un Plan de Salud Ocupacional, es importante en una primera etapa la realización de los estudios y posterior realizar el equipamiento de acuerdo a los hallazgos técnicos que solicita el estudio, tomando en consideración, que la infraestructura es declarada patrimonio cultural material. La infraestructura se debe de invertir en equipamiento para poder contar con sistema de supresión, detección y alarma, lámparas de emergencia, rutas de evacuación, extintores portátiles y rotulación; la cantidad y las especificaciones técnicas del mismo, se obtiene hasta poder contar con los planes de emergencia y salud ocupacional.</t>
  </si>
  <si>
    <t>Actualización del formulario del I Trimestre 2024	04-20240411-003083.pdf	
 Actualización del formulario IV Trimestre 2023	04-20240226-003083.xls	
 Aval de la rectoría	02-20210929-DM-1035-08-2021.pdf	
 Formulación de actualización II trimestre 2022	04-20220818-003083.xls	
 Formulario de actualización del IV Trimestre 2023	04-20240226-003083.pdf	
 Formulario de actualización I T 2023	04-20230418 - 003083.pdf	
 Formulario de actualización I Trimestre 2024	04-20240411-003083.xls	
 Formulario de actualización IV 2022	04-20230117-003083.pdf	
 Formulario de actualización Primer Trimestre 2022	04-20220328-003083.xls	
 Oficio de actualización I Trimestre 2024	02-20240422-003083-MCJ-DM-SEPLA-601-181-2024.pdf	
 Oficio de actualización III T 2023	02-20231023-003083-MCJ-DM-SEPLA-601-396-2023.pdf	
 Oficio de actualización III Trimestre 2022	02-20221012-003083-SEPLA-601-312-2022.pdf	
 Oficio de actualización IV Trimestre 2023	02-20240214-003083-MCJ-DM-SEPLA- 601-51-2023.pdf	
 Oficio de justificación de modificación IV Trimestre 2023	02-20240221-003083-MCJ-DGS-050-2024.pdf	
 Oficio de Modificacion al I trimestre 2024	02-20240419-003083-MCJ-DGS-167-2024.pdf	
 Oficio de solicitud de actualización I T 2023	02-20230418-003083-MCJ-DM-SEPLA-601-139-2023.pdf	
 Oficio de solicitud de actualización II T 2023	02-20230719-003083-MCJ-DM-SEPLA-601-271-2023.pdf	
 Oficio de solicitud de actualización Primer Trimestre 2022	02-20220328-DC-043-2022.pdf	
 Oficio de solicitud II Trimestre 2022	02-20220729-003083-SEPLA 601 232 2022.pdf	
 Perfil del proyecto	03-01-20210929-Obras Centro de la Cultura Cartaginesa.docx	
 Solicitud de actualización IVT 2022	02-20230118-003083-SEPLA-601-010-2023.pdf	
 Solicitud de actualización IVT 2022 Fe erratas	02-20230118-003083-SEPLA-601-013-2023.pdf	
 Solicitud de inscripción	02-20211001-DM-1087-2021.pdf</t>
  </si>
  <si>
    <t>003236 Obras de mantenimiento de la Oficina regional de la Zona Sur, de la Dirección de Gestión Sociocultural, 
ubicado en San José, cantón Pérez Zeledón, San Isidro El General Costa Rica.</t>
  </si>
  <si>
    <t>Mejorar las condiciones de infraestructura de las oficinas del MAG favoreciendo las condiciones de prestación de los servicios de gestión sociocultural a las organizaciones y personas gestoras culturales de la regional de la zona.</t>
  </si>
  <si>
    <t>La Dirección de Gestión Sociocultural tiene como misión brindar servicios en gestión sociocultural a organizaciones y personas gestoras culturales. 
Para cumplir con su encargo social, se cuenta con personal destacado en diversas zonas del país, responsable de brindar la atención de organizaciones y personas físicas, en el caso de la zona sur, ante la falta de un espacio físico propio, se ha tenido que recurrir al pago de un alquiler de oficina, dicha situación implica que la Dirección de Gestión Sociocultural reserve dentro de su presupuesto anual dicho alquiler,  que de no tener que pagar el alquiler le permitiría utilizar este dinero para labores sustantivas que beneficien a la población usuaria. Por lo cual, se hicieron gestiones con el Ministerio de Agricultura y Ganadería para tener un espacio físico y se logró realizar un convenio de cooperación interinstitucional con ese Ministerio denominado “CV-0001-2022-AJ-MAG Convenio de cooperación interinstitucional para el préstamo de uso en precario de un área de la finca del MAG-San Isidro de Pérez Zeledón, región de desarrollo brunca, a favor del Ministerio de Cultura y Juventud”. Entre las condiciones y términos del convenio se establece que, el préstamo del espacio se da a cambio de realizar las reparaciones y mantenimiento necesario de la estructura, para conservar o mejorar su estado actual.
Estas instalaciones actualmente no son aptas para poder brindar los servicios de gestión sociocultural a las organizaciones y gestores culturales de la zona sur del país, ya que requieren obras de mantenimiento correctivo y preventivo.
Considerando lo antes mencionado, para lograr cumplir los fines de la oficina de gestión sociocultural en la zona sur, fortaleciendo su alcance e impacto, se presenta el presente proyecto, que tiene como objetivo mejorar las condiciones de infraestructura y de mantenimiento de las oficinas del MAG, acciones que se constituyen en medios para la prestación de los servicios de gestión sociocultural a las organizaciones y personas gestoras culturales de la regional de la zona. 
El proyecto consiste en realizar los mantenimientos correctivos de:
•	Sistema eléctrico
•	Sistema de drenaje
•	Tanque séptico
•	Sistema de agua potable
•	Techo
•	Canoas y bota aguas
Asimismo, se debe contemplar aquellos imprevistos que surjan en el proceso de mantenimiento correctivo.</t>
  </si>
  <si>
    <t>En entrada la nueva normativa de contratación administrativa (Ley N° 9986 General de Contratación Pública) podría ocasionar atrasos significativos en la gestión de la contratación, lo cual impediría el uso de la infraestructura y tiene como efecto un perjuicio para las organizaciones socioculturales.</t>
  </si>
  <si>
    <t xml:space="preserve">
Aval Técnico	05-20221110-DGS-PIP-804-1-2022.pdf	
 Flujo de costos	05-20221110-Flujo de costos.xlsx	
 Flujos de costos actualizado al IV Trimestre 2023	05-20240417-003236.xlsx	
 Formulario de actualización I Trimestre	04-20230418-003236.pdf	
 Formulario de actualizacion I Trimestre 2024	04-20240522-003236.pdf	
 Formulario de actualización I Trimestre 2024	04-20240522-003236.xls	
 Formulario de actualización IV Trimestre 2023	04-20240214-003236.pdf	
 Formulario de actualización IV Trimestre 2023	04-20240214-003236.xls	
 Informe sectorial	05-20221110-SEPLA-PIP-602-1-2022.pdf	
 Oficio actualización III T 2023	02-20231023-003236-MCJ-DM-SEPLA-601-396-2023.pdf	
 Oficio de actualizacion de modificacion de alcance I Trimestre 2024	04-20240522-003236.pdf	
 Oficio de actualización I Trimestre 2024	02-20240422-003236-MCJ-DM-SEPLA-601-181-2024.pdf	
 Oficio de actualización IV Trimestre 2023	02-20240214-003236-MCJ-DM-SEPLA- 601-51-2023.pdf	
 Oficio de modificación al IV Trimestre 2023	02-20240216-003236-MCJ-DGS-050-2024.pdf	
 Oficio de modificación I trimestre 2024	02-20240419-003236-MCJ-DGS-167-2024.pdf	
 Oficio de solicitud de actualización I T 2023	02-20230418-003236-MCJ-DM-SEPLA-601-139-2023.pdf
 Oficio de solicitud de actualización II T 2023	02-20230719-003236-MCJ-DM-SEPLA-601-271-2023.pdf	
 Oficio de solicitud de inscripción y Aval Sectorial	02-20221110-MCJ-DM-PIP-0001-2022.pdf	
 Perfil de proyecto	03-01-20221110-Mantenimiento Oficina Zona Sur.pdf	
 Plan de Gestión de la Ejecución	03-05-20240412-003236-001.docx</t>
  </si>
  <si>
    <t>Johana Madrigal Araya</t>
  </si>
  <si>
    <t>003294 Mantenimiento del sistema eléctrico de la Casa para la Cultura de Pococí por parte del MCJ, ubicada en el distrito de Guápiles</t>
  </si>
  <si>
    <t>Brindar las condiciones de seguridad para el desarrollo de actividades socioculturales en la Casa para la Cultura de Pococí favoreciendo las condiciones de prestación de los servicios de gestión sociocultural a las organizaciones, personas gestoras culturales y personas de la comunidad.</t>
  </si>
  <si>
    <t>El proyecto consiste en brindar un mantenimiento correctivo del sistema eléctrico que permita cumplir con los requerimientos de la legislación nacional
El sistema eléctrico que cuenta la Casa para la Cultura de Pococí no se ha realizado mantenimiento y es necesario realizarlo para la continuidad de los servicios.</t>
  </si>
  <si>
    <t>Al no contar con oferentes suficientes, podrían ocasionarse
 atrasos significativos en la gestión de la contratación administrativa, lo cual impidería el uso de la infraestructura perjudicando el desarrollo de las actividades socioculturales programadas, atender las solicitudes de préstamo, uso y espacio de las personas y organizaciones usuarias y cumplir con las metas establecidas</t>
  </si>
  <si>
    <t>Aval sectorial con modificación de alcance	05-20240215-003294-Aval Sectorial.pdf	
 Aval sectorial y solicitud de inscripción	07-20230705-Aval Sectorial Mant. Sist Elect.pdf	
 Aval técnico	07-20230705-Aval técnico Mant. Sist Eléc Pococí.pdf	
 Aval técnico con modificación de alcance	05-20240215-003294-Aval Técnico.pdf	
 Formulario de actualización del IV Trimestre 2023	04-20240227-003294.xls	
 Formulario de actualización IV Trimestre 2023	04-20240227-003294.pdf	
 Informe sectorial	07-20230705-SEPLA-PIP-602-11-2023.pdf	
 Oficio de actualización I Trimestre 2024	02-20240422-003294-MCJ-DM-SEPLA-601-181-2024.pdf
 Oficio de actualización III T 2023	02-20231023-003294-MCJ-DM-SEPLA-601-396-2023.pdf	
 Oficio de actualización IV Trimestre 2023	02-20240214-003294-MCJ-DM-SEPLA- 601-51-2023.pdf	
 Oficio de aprobación a la modificación del perfil	02- 20240216-003294-MCJ-DGS-051-2024 Mideplan.pdf	
 Oficio de justificación de modificación PIP del IV Trimestre 2023	02-20240227-003294-MCJ-DGS-081-2024.pdf	
 Perfil de proyecto	03-01-20230705-Mant. Sist Eléc CC Pococí.docx	
 Perfil de proyecto con modificación de alcance	03-01-20240215-003294-Mant. Sist Eléc CC Pococí.docx</t>
  </si>
  <si>
    <t>Aval técnico 07-20230705-Aval técnico Mant. Sist Eléc Pococí.pdf</t>
  </si>
  <si>
    <t>003476 Mantenimiento de equipamientos de la Dirección de Gestión Sociocultural (DGS), ubicado en San José, cantón San José, Costa Rica</t>
  </si>
  <si>
    <t>Mejorar las condiciones y calidad de los servicios que presta la DGS a las comunidades, mediante el mantenimiento preventivo y correctivo de sus bienes y equipos.</t>
  </si>
  <si>
    <t>El proyecto consiste en brindar un mantenimiento correctivo y preventivo de los bienes de la DGS, entre los que destacan: vehículos, equipo de sonido, electrodomésticos y equipo de cómputo. Estos bien</t>
  </si>
  <si>
    <t>Licitación o contratación</t>
  </si>
  <si>
    <t>Presupuesto  Nacional</t>
  </si>
  <si>
    <t>No aplica</t>
  </si>
  <si>
    <t>Perfil de proyecto	03-01-20240404-Perfil proyecto Mant. Equipos DGS.docx</t>
  </si>
  <si>
    <t>003537 Obras de mantenimiento correctivo y preventivo de la Casa para la Cultura de Pococí, ubicada en la Antigua Estación del Ferrocarril de Guápiles, en cantón Pococí, distrito Guápiles.</t>
  </si>
  <si>
    <t>Mejorar las condiciones de infraestructura de la Casa para la Cultura de Pococí, favoreciendo  los servicios de gestión sociocultural a las personas organizaciones y entidades usuarias del Cantón de Pococí.</t>
  </si>
  <si>
    <t>La Dirección de Gestión Sociocultural tiene como misión fomentar iniciativas de gestión sociocultural a través de servicios de acompañamiento técnico, fondos concursables, procesos socioeducativos y a</t>
  </si>
  <si>
    <t>Diseño</t>
  </si>
  <si>
    <t>Baja</t>
  </si>
  <si>
    <t>2.Inversión</t>
  </si>
  <si>
    <t>5.02.99 Otras construcciones, adiciones y mejoras</t>
  </si>
  <si>
    <t>Aval Sectorial	05-20240530-MCJ-DM-PIP-018-2024.pdf	
 Aval Técnico	05-20240530-DGS-PIP-804-3-2024.pdf	
 Informe sectorial	05-20240530- SEPLA-PIP-602-018-2024.pdf	
 PERFIL DE PROYECTO	03-01-20240530-MantenimientoCCPococí.docx	
 Plan de Gestión	03-05-20240530-MantenimientoCCPococí.docx	
 Solicitud de inscripción del proyecto	02-20240530-MCJ-DGS-235-2024.pdf</t>
  </si>
  <si>
    <t>Johanna Madrigal Araya</t>
  </si>
  <si>
    <t>003538 Obras de mantenimiento de la Oficina regional en Guanacaste, de la Dirección de Gestión Sociocultural, ubicada en Guanacaste, cantón Liberia, distrito Liberia.</t>
  </si>
  <si>
    <t>Mejorar las condiciones de infraestructura de las oficinas del MAG cedidas en préstamo al MCJ, favoreciendo las condiciones de prestación los servicios de gestión sociocultural a las organizaciones y personas gestoras culturales de la región de Guanacaste</t>
  </si>
  <si>
    <t>El proyecto consiste en realizar los mantenimientos correctivos</t>
  </si>
  <si>
    <t>1.08.01 Mantenimiento de edificios y localess</t>
  </si>
  <si>
    <t xml:space="preserve">Aval sectorial	05-20240530-MCJ-DM-PIP-017-2024.pdf		
 Aval Técnico	05-20240530-DGS-PIP-804-2-2024.pdf		
 GESTION DE PROYECTO	03-05-20240530-MantenimientooficinaGuanacaste.docx	
 Informe sectorial	05-20240530-SEPLA-PIP-602-017-2024.pdf
 Oficio de solicitud de inscripción del proyecto	02-20240530-MCJ-DGS-234-2024.pdf	
 PERFIL DE PROYECTO	03-01-20240530-MantenimientooficinaGuanacaste.docx	</t>
  </si>
  <si>
    <t xml:space="preserve">755-00 Sistema Nacional de Bibliotecas </t>
  </si>
  <si>
    <t>002460 Mantenimiento integral y equipamiento de edificios sedes de Bibliotecas Públicas, Biblioteca Nacional y Edificio Administrativo del Sistema Nacional de Bibliotecas ubicados en todo el país</t>
  </si>
  <si>
    <t>Intervenir y adecuar las infraestructuras actuales de los edificios del Sistema Nacional de Bibliotecas (SINABI) por medio de un mantenimiento preventivo, correctivo y equipos, que permita extender la vida útil de los edificios propiedad del SINABI.</t>
  </si>
  <si>
    <t xml:space="preserve">La función del servicio de mantenimiento integral de los edificios de bibliotecas públicas, Biblioteca Nacional y Edificio Administrativo no consiste solamente en mantener una serie de instalaciones en funcionamiento, sino en conservar un cierto nivel de infraestructura técnica que impida un envenjecemiento prematuro, tanto del edificio, como de las instalaciones allí presentes.  De no realizar un buen servicio de mantenimiento podría llevar a la descapitalización y a un aumento de costos, creando la necesidad de nuevos equipos, infraestructuras e incluso del edificio entero.
Entre los trabajos de mantenimiento a llevar a cabo se tienen los siguientes:
- comprobacioones, mediciones, remplazos, ajustes y reparaciones necesarios para mantener a reparar una unidad funcioonal de forma que esta pueda cumplir sus funciones de forma eficiente.
 En el caso especifico de materiales los posibles a realizar son:
- Todas aquellas acciones llevadas a cabo para mantener los materiales en una cndicón adecuada a los procesos para lograr esta condición, incluyen acciones de inspección, comprobaciones, clasificaciones, reparación, etc.
- Conjunto de acciones de provisión y reparaciones necesarias para que un elemento continúe cumplimeinto su contenido.
- Rutinas recurrentes necesarias para mantener unas instalaciones en las condiciones adecuadas para permitir su uso de forma efciente, tal y cómo está designado.
En cuanto al usuario final de las instalaciones del edificio, el servicio de mantenimiento tendra que ofrecerle las máximas garantias respecto de las instalaciones en términos de seguridad, comodidad y procurando no interferiren sus tareas.
Por tanto, el fin del mantenimiento de cualquier instalación de un edificio o de sus instalaciones, ya sea éste propio o subcontratado, consiste en facilitar técnicamnete el desarrollo de las funciones propias de una infraestructura de bibliotecas.
Se requiere, además, obtener equipamiento para dotar a las Bibliotecas Públicas, Biblioteca Nacional y al edificio Administrativo del SINABI (Unidad de Automatización) con la finalidad de que se brinde al funcionario y al usuario de los sericios de Bibliotecología las mejores condiciones, aprovechar los recursos existentes dentro de la infraestructura con la que se disponey para que cada proyecto quede funcionando.
El objetivo primordial es adquirir las mejores opcioes dentro de la planificación, evaluación y ejecución del proyecto para invertir en equipo idóneo que va a satisfacer una necesidad.
</t>
  </si>
  <si>
    <t xml:space="preserve">02: correspondencia Oficio de Actualización IV Trimestre 2020 DM-173-18.pdf	 
05: documentos referenciales DOCUMENTO PROYECTO DE INVERSION SINABI 06-02-18 (Dirección General del Sistema Nacional de Bibliotecas).docx	 
 05: documentos referenciales FORMULARIO PROYECTO DE INVERSIÓN.pdf	 
 05: documentos referenciales 04-20190508-002460.pdf	
 Formulario Actualización IT-2023 04-20230421-002460.pdf	
 Formulario Actualización II T-2023 04-20230720-002460.pdf
FORMULARIO ACTUALIZACION 3T 2023 04-20231009-002460.pdf	
 formulario actualización II trimestres 2022 04-20220801-002460 (2).pdf	
 Formulario actualización III Trimestre 2019 04-11112019-2460.pdf	
 Formulario actualización III Trimestre 2019 04-20191105-2460.pdf	
 FORMULARIO ACTUALIZACION III TRIMESTRE 2022 04-20221010-002460.pdf
 Formulario Actualización IV Trimestre 2020 04-20212901-2460.pdf	
 FORMULARIO ACTUALIZACION IV TRIMESTRE 2022 04-20230118-002460.pdf
 Formulario de Actualización de Proyecto de Inversión Pública II Trimestre 2021	04-20210714-002460.pdf
 Formulario de Actualización del Proyecto I Trim 2021 04-20210416-002460.pdf
 Formulario de Actualización del Proyecto I Trim 2022 04-20220405-002460.pdf
 Formulario de Actualización II Trimestre 2020 04-20200811-2460.pdf
 Formulario de Actualización II trimestre 2022 04-20220816-002460.pdf
 Formulario de actualización III Trimestre 2020 04-20201203-2460.pdf
 Formulario de Actualización IV Trim 2021 04-20220204-002460.pdf
 Oficio Actualización III T 2023 02-20231107-002460- MCJ-DM-SEPLA-601-396-2023.pdf
Oficio Actualización III Trimestre 2019 02-11112019-2460.pdf
 Oficio Actualización IIT-2023 02-20230720-002460-MCJ-DM-SEPLA- 601-271-2023 F.pdf
 Oficio Actualización IV Trim 2021 02-20220128 SEPLA-601-16-2022.pdf
 Oficio de Actualización II Trimestre 2020 02-20200831-2460.pdf
 Oficio de Actualización III Trimestre 2020 02-20201203-SEPLA6013882020.pdf
 Oficio de Actualización IV trimestre 2020 02-20210128-SEPLA-601-22-2020.pdf
 OFICIO MODIFICACION DE ALCANCES IT-2023 02-20230421-002460-MCJ-SINABI-DG-309-2023.pdf
 Oficio N°2 No Actualización III Trimestre 2021 02-20211014-SEPLA-601-318-2021.pdf
 Oficio No Actualización III Trimestre 2021 02-20211014-SINABI-DG-378-2021.pdf
 Oficio Reprogramación IIT-2023 02-20230720-002460-MCJ-DM-SEPLA- 601-271-2023 F.pdf
Oficio solicitud de Actualización I Trim 2022 02-20220408-SEPLA-601-101-2022.pdf
 oficio solicitud de actualización II Trimestres 2022 02-20220801-002460-SEPLA-601-232-2022.pdf
 SOLICITUD DE ACTUALIZACION IV TRIMESTRE 2022 FE DE ERRATAS 02-20230118-002460-SEPLA-601-013-2023 Fe de erratas.pdf	
 Solicitud de actualización de Proyecto de Inversión Pública II Trimestre 2021 02-20210714-SEPLA-601-225-2021.pdf
 Solicitud de Actualización I Trim 2021 02-20210416-SEPLA-601-130-2021.pdf
 Solicitud de actualización III Trimestre 2022 02-20221014-002460-SEPLA-601-312-2022.pdf
 solicitud de actualización IT-2023 02-20230421-002460-MCJ-DM-SEPLA-601-139-2023.pdf
 SOLICITUD DE ACTUALIZACION IV TRIMESTRE 2022 02-20230118-002460-SEPLA-601-010-2023.pdf
 Formulario de Actualización IV Trimestre 2023	04-20240215-002460.pdf
Oficio de Actualización IV Trimestres 2023	02-20240215-002460-MCJ-DM-SEPLA-601-51-2023.pdf
Formulario de actualización I Trimestre 2024	04-20240503-002460.pdf
Oficio de solicitud de actualización I Trimestre 2024	02-20240523-002460-MCJ-DM-SEPLA- 601-181-2024.pdf
Oficio justificación Modificación I Trimestre 2024	02-20240523-002460-SINABI-DG-0195-05-2024.pdf
</t>
  </si>
  <si>
    <t>Lidiettte Quirós Ruíz</t>
  </si>
  <si>
    <t>lquiros@sinabi.go.cr</t>
  </si>
  <si>
    <t>758-00 Promoción de las Artes</t>
  </si>
  <si>
    <t>003066 Mantenimiento preventivo, correctivo y obras Menores del Edificio de sede del MCJ- Dirección de Bandas: Banda de Conciertos de Guanacaste.</t>
  </si>
  <si>
    <t>Intervenir la infraestructura actual utilizada por la Dirección de Bandas, por medio de un mantenimiento preventivo, correctivo y obras menores, que permita extender la vida útil del edificio de la Banda de Conciertos de Guanacaste, propiedad del MCJ</t>
  </si>
  <si>
    <t>La Dirección  de Bandas es el Programa Presupuestario 758 “Desarrollo Artístico y Extensión Musical” del Ministerio de Cultura y Juventud, y es parte de las actividades centrales de dicha cartera. Cuenta con siete Bandas de Conciertos, una en cada provincia del país.
Actualmente se alquilan 4 locales para el desarrollo de las actividades de algunas para el desarrollo de las actividades de algunas de ellas y se han adquirido otros espacios, como el edificio de la banda de conciertos de Guanacaste, qu fue donado por la Municipalidad de Liberia, de esa comunidad.
Dado el uso y deterioro de la infraeestructura existente, que pertenece al Ministerio de Cultura y Juventud y a esta Dirección, es urgente poder establecer los mecanismos necesarios para el debido mantenimiento y reparación, procurando así que los lugares sigan funcionando de manera correcta y sin alterar o afectar las metas institucionales y ministeriales que se programan a través de las funciones artísticas. De igual forma, el edificio alberga los bienes institucionales que es menester cuidar y guardar de manera óptima. 
Para llevar a cabo cada uno de los proyectos artísticos, es esencial contar con la infraestructura adecuada que da como resultado el cumplimiento de metas y objetivos del programa y del Ministerio en aras del interés público.
De igual forma, estos edificios protegen y albergan a los funcionarios (as) quienes deben contar con las condiciones idonéas para realizar su trabajo, así como el acopio adecuado de los bienes, partituras y moviliario institucionales.
El proyect consiste en brindar los servicios y realización de obras de mantenimiento de la sede del MCJ- Dirección de Bandas, referidas al local de la Banda de Conciertos de Guanacaste.
Con este proyecto se pretende mantener las instalaciones en funcionamiento, así como en conservar un cierto nivel de infraestructura técnica que impida un envejecimiento prematuro, tanto del edificoi, como de las instalaciones.
No realizar estos mantenimiento podría llevar al deterioro de los activos y a un aumento de costos, creando la necesidad de adquirir nuevos equipos, mejorar la infraestructura e incluso la pérdida del edificio de la Dirección de las Bandas, dado los posibles daños que puede sufrir al no prever oportunamente sus reparaciones.
Para llevar a cabo el proyecto se requiere mano de obra especializada para la realización de todos los trabajos en donde se incluyen mantenimientos, necesarios para el buen funcionamiento del edifcio y maximizar su funcionalidad.
Actualmente el edificio de la agrupación se encuentra deteriorado y presenta problemas en toda su infraestructura que requieren atención inmediata de mantenimiento y realización de obras menores. El proyecto que se propone incluye todos los materiales, consumibles y accesorios para realizar todas las obras.</t>
  </si>
  <si>
    <t>BAJO</t>
  </si>
  <si>
    <t xml:space="preserve">Aval de la Rectoría 02-20210910-DM-1052-08-2021.pdf
Formulario de actualización del I trimestre del año 2022 04-20220427-003066.pdf
Formulario de actualización del IT 2023 04-20230401-003066.pdf
Formulario de actualización IIT2023 04-20230718-003066.pdf
Oficio de actualización II trimestre del año 2022 de los proyectos 02-20220728-003066-SEPLA 601 232 2022.pdf
Oficio de Actualización III T 2023 02-20231110-003066-MCJ-DM-SEPLA-601-396-2023.pdf
oficio de actualizacion IIT2023 02-20230720-003066-MCJ-DB-0717-2023.pdf
Oficio de actualización IT2023 02-20230720-003066-MCJ-DM-SEPLA-601-139-2023.pdf
Oficio de actualización IV trimestre 2022 02-20230118-003066-SEPLA-601-010-2023.pdf
Oficio de actualización tercer trimestre 2022 02-20221012-003066-SEPLA-601-312-2022.pdf
Oficio Solicitud de actualización I Trim 2022 02-20220408-SEPLA-601-101-2022.pdf
Perfil actualización de IIT2023 03-01-20230720-003066.pdf
Perfil del proyecto 03-01-20210910-Obras menores y mant Bandas Guanacaste.pdf
solicitud de actualización IIT2023 (SEPLA) 02-20230720-003066-MCJ-DM-SEPLA- 601-271-2023 F.pdf
Solicitud de inscripción de proyecto 02-20210910-DM-0981-2021.pdf
Formulario de Actualización IV Trim 2023	04-20240213-003066.pdf
 Oficio de Actualización IV trimestre 2023	02-20240214-003066-MCJ-DM-SEPLA- 601-51-2023.pdf
FORMULARIO ACTUALIZACION I TRIMESTRE 2024 003066	04-20240417-003066.pdf
Oficio Solicitud de actualización I Trimestre 2024	02-20240422-003066-MCJ-DM-SEPLA-601-181-2024.pdf
</t>
  </si>
  <si>
    <t xml:space="preserve">Daniel Araya Robles </t>
  </si>
  <si>
    <t>Director</t>
  </si>
  <si>
    <t>direccion@bandas.go.cr</t>
  </si>
  <si>
    <t>003158 Equipamiento para las siete Bandas de Conciertos y para la oficina administrativa, Dirección de Bandas, Ministerio de Cultura y Juventud (MCJ), San José</t>
  </si>
  <si>
    <t>Dotar a la institución de equipo de oficina, de comunicación, tecnológico, de cocina, mobiliario, instrumentos musicales, para el cumplimiento de los objetivos institucionales que garantice un servicio eficiente a la persona usuaria interna y externa</t>
  </si>
  <si>
    <t>El proyecto consiste en dotar y sustituir equipo de oficina, de comunicación, tecnológico, de cocina, mobiliario e instrumentos musicales, necesarios para el cumplimiento eficiente de la Dirección de Bandas en el marco de los objetivos y metas institucionales.
El problema del proyecto se define como la "imposibilidad de brindar los servicios por parte de la Dirección de Bandas a la Ciudadanía"</t>
  </si>
  <si>
    <t xml:space="preserve">ACTUALIZACION FLUJO DE CAJA II 2023 05-20230913-003158.xlsx
 Actualización del proyecto #003158 del tercer cuatrimestre año 2022 02-20221012-003158-SEPLA-601-312-2022.pdf
 ACTUALIZACION PERFIL II 2023 03-01-20230913-003158.docx
 Formulario de actualización IV trimestre 2022 04-20230118-003158.xlsx
 formulario IT2023 04-20230401-003158.pdf
 Oficio Aval Rectoría MEP 02-20220503-DM-0533-04-2022.pdf
 oficio de actualización IIT2023 02-20230720-003158-MCJ-DM-SEPLA- 601-271-2023 F.pdf
 oficio de actualizacion IT2023 02-20230401-003158-MCJ-DM-SEPLA-601-139-2023.pdf
 Oficio de solicitud de actualización II trimestre del proyecto 2022 02-20220728-003158-SEPLA 601 232 2022.pdf
 Oficio Solicitud de Inscripción de Proyecto 02-20220503-DM-0370-2022.pdf
 Perfil del Proyecto 03-01-20220503-Equipamiento Bandas.docx
 SOLICITUD ACTUALIZACION SEGUNDO TRIMESTRE 2023 02-20230913-003158-MCJ-DB-0827-2023.pdf
 Solicitud de actualización IV trimestre 2022 02-20230118-003158-SEPLA-601-010-2023.pdf
Formulario de Actualización IV Trim 2023	04-20240213-003158.pdf
Oficio de actualización IV trimestre 2023	02-20240214-003158-MCJ-DM-SEPLA-601-51-2023.pdf
OFICIO ACTUALIZACION 1 TRIMESTRE 2024 003158	02-20240419-003158-0215-2024.pdf
FORMULARIO ACTUALIZACION 1 TRIMESTRE 2024	04-20240412-003158.pdf
Oficio de solicitud de actualización I trimestre 2024	02-20240422-003158-MCJ-DM-SEPLA-601-181-2024.pdf
</t>
  </si>
  <si>
    <t>003282 Mantenimiento del equipamiento de los bienes del Programa 758-00 Promoción de las Artes - Dirección de Bandas, San José, Costa Rica</t>
  </si>
  <si>
    <t>Realizar obras de mantenimiento al equipamiento garantizando de manera óptima la prestación de los servicios artísticos que se brindan</t>
  </si>
  <si>
    <t xml:space="preserve">El proyecto consiste en brindar mantenimiento del equipamiento de los bienes del programa 758-00 Promoción de las artes de la Dirección de Bandas. </t>
  </si>
  <si>
    <t>Presupuesto 
Nacional</t>
  </si>
  <si>
    <t>Que los procesos de contratación administrativa resulten infructuosos o desiertos
Retraso en el inicio de la ejecución debido a la presentación de recursos a los procesos de contratación pública.
Retrasos en la ejecución de los contratos debido a condiciones medioambientales
Que se den imprevistos durante el proceso</t>
  </si>
  <si>
    <t xml:space="preserve">_Perfil Proyecto mantenimiento 03-01-20230417-003282.pdf
_Anexo Desglose de Costos 03-01-20230417-003282.xlsx	
_Aval sectorial 05-20230417-003282-MCJ-DM-PIP-007-2023.pdf
_Aval técnico 05-20230417-3282-MCJ-DB-0320-2023.pdf
_Oficio de actualización IIT2023 02-20230720-003282-MCJ-DM-SEPLA- 601-271-2023 F.pdf
Formulario Actualización IV Trimestre 2023	04-20240220-003282.pdf
Oficio de Actualización IV Trimestre 2023	02-20240214-003282-MCJ-DM-SEPLA- 601-51-2023.pdf
Formulario de Actualización I Trimestre 2024	04-20240529-003282.xlsx
Oficio de justificación N°2 I Trimestre 2024	02-20240529-003282-MCJ-DB-0328-2024.pdf
 Oficio solicitud de autorización I Trimestre 2024	02-20240422-003282-MCJ-DM-SEPLA-601-181-2024.pdf
</t>
  </si>
  <si>
    <t>758-06 Centro de Producción Artística y Cultural</t>
  </si>
  <si>
    <t>003494 Mantenimiento del equipamiento del Centro de Producción Artística y Cultural (CPAC), ubicado en San José, Costa Rica</t>
  </si>
  <si>
    <t>Garantizar la prestación de los servicios artísticos que se brindan al usuario dentro de los espacios mediante las obras de mantenimiento preventivo y correctivo al equipamiento del CPAC.</t>
  </si>
  <si>
    <t>El proyecto consiste en brindar mantenimiento al CPAC.
Equipamiento: Se trata de equipo de producción como:  herramientas y maquinaria de carpintería y albañilería, maquinaria textil, entre otros. Equipo de comunicación como: luces, cámaras fotográficas, micrófonos, parlantes, megáfonos, monitores portátiles, trípodes, mixers, proyectores de video, televisores, promters, teléfonos, entre otros. Equipo de transporte como: vehículos y grúas. Equipo de cómputo como: CPU, UPS, mouses, teclados, monitores, laptops, impresoras, escáneres, entre otros. Otros equipos como: electrodomésticos, entre otros.</t>
  </si>
  <si>
    <t>Licitación 
o contratación</t>
  </si>
  <si>
    <t>1.08.04 Mantenimiento y 
reparación de maquinaria y equipo de produc</t>
  </si>
  <si>
    <t>Los riesgos detectados en la etapa de financiamiento son: los procesos de contratación administrativa resulten infructuosos o desiertos, lo que genera atrasos para disponer del uso de los bienes a utilizarse en los proyectos del CPAC y labores de sus funcionarios(as). 
Retraso en el inicio de la ejecución de los servicios de mantenimiento, debido a la presentación de recursos a los procesos de contratación administrativa, lo que limita la utilización de los bienes.
Retrasos en la ejecución de los contratos debido a condiciones medioambientales o virales (pandemias).
Surgimiento de imprevistos durante el proceso de realización de los servicios de mantenimiento, generando atrasos en las fechas programadas de entrega y utilización de los bienes.</t>
  </si>
  <si>
    <t xml:space="preserve"> Documento de Perfil	
03-01-20240322-PIP MANTENIMIENTO CPAC.docx</t>
  </si>
  <si>
    <t>759-00 Dirección General del Archivo Nacional</t>
  </si>
  <si>
    <t>002997 Obras y equipamientos menores para el Archivo Nacional en Curridabat.</t>
  </si>
  <si>
    <t>Dotar a la institución de maquinaria, equipo tecnológico, mobiliario, mantenimiento de la infraestructura física y tecnológica, para el cumplimiento de los objetivos institucionales que garantice un servicio eficiente a la persona usuaria interna y externa.</t>
  </si>
  <si>
    <t>El proyecto consiste en dotar a la institución de mobiliario y equipo de oficina, así como brindar y asegurar el mantenimiento físico y tecnológico de los equipos de la institución, necesarios para el cumplimiento eficiente de la Ley del Sistema Nacional de Archivos y de los objetivos y metas institucionales.</t>
  </si>
  <si>
    <t>Ejecución</t>
  </si>
  <si>
    <t>Alta</t>
  </si>
  <si>
    <t>Activo</t>
  </si>
  <si>
    <t xml:space="preserve">Inversión </t>
  </si>
  <si>
    <t>01-Servicios</t>
  </si>
  <si>
    <t>Económico.</t>
  </si>
  <si>
    <t>Perfil: 03-01-2021-04-21.
Solicitud de Inscripción: DGAN-DG-P-101-2021.
Aval: DM-0643-2021.
Dictamen: DVM-PICR-DT-PIP-03-2021.
Oficios de actualización trimestales 
DGAN-DG-P-130-2021
DGAN-DG-P-165-2021
DGAN-DG-P-001-2022
DGAN-DG-P-008-2022
DGAN-DG-P-023-2022
DGAN-DG-P-002-2023
DGAN-DG-P-065-2023
DGAN-DG-P-086-2023
DGAN-DG-P-032-2024
Actualización de presupuesto.
DGAN-DG-P-105-2021
DGAN-DG-P-109-2021
DGAN-DG-P-015-2022
Ajuste al proyecto de inversión.
DGAN-DG-P-044-2023</t>
  </si>
  <si>
    <t xml:space="preserve">Carmen Campos Ramírez </t>
  </si>
  <si>
    <t>Directora General</t>
  </si>
  <si>
    <t>ccampos@dgan.go.cr</t>
  </si>
  <si>
    <t>05-Bienes Duraderos</t>
  </si>
  <si>
    <t>751-02 Museo Nacional de Costa Rica</t>
  </si>
  <si>
    <t>001828 Construcción y equipamiento del edificio para el Centro de Acopio y Administración de Colecciones de Patrimonio, Sede “Jose Fabio Góngora”, Pavas Museo Nacional de Costa Rica</t>
  </si>
  <si>
    <t>Construir la infraestructura necesaria, adecuada y universal para la educación, investigación, comunicación y conservación del patrimonio que custodia  el MNCR mediante una propuesta de desarrollo integral para la Sede de Pavas del MNCR que permita liberar espacio para la exhibición en el Cuartel Bellavista.</t>
  </si>
  <si>
    <t>El 22 de agosto del 2013, mediante oficio DG-110-2013, dirigido a la Dirección General del Museo Nacional de Costa Rica el señor Randall García, Director del Instituto de Biodiversidad (INBIO), informa que ese ente tomó la decisión de trasladar a nuestra institución para su debida custodia, las colecciones de plantas, hongos y artrópodos (insectos, arañas y escorpiones).
Según nos indica la Escuela de Biología de la Universidad de Costa Rica, se trata de la segunda colección biológica más grande de América Latina y la única completamente informatizada.  Este último punto es relevante dado que es uno de los principales servicios que se ofrece a la sociedad gracias a la colección.  En el año 2012 la base de datos de la colección recibió 4.653.000 visitas (hit pages) en la web. …”
"Con base en lo anterior, el Museo Nacional de Costa Rica se ve en la obligación de aceptar las colecciones Patrimoniales que ha conformado INBIO a lo largo de los últimos 23 años, situación que genera un crecimiento de un 750% de las colecciones nacionales de patrimonio natural.
Al asumir esta responsabilidad, la institución requiere ser fortalecida con recursos técnicos, económicos y humanos, de manera que pueda asumir este nuevo reto, en condiciones básicas que permitan cumplir las funciones dadas por Ley.
En esta condición uno de los ámbitos fundamentales a fortalecer es el recurso humano, dado que el material patrimonial que se manipula tiene características particulares que deben ser constantemente vigiladas, controladas y atendidas de manera que se reduzca todo riesgo de pérdida. Entre estas características es digno de destacar:
- El ser material orgánico que demanda cuidados y mantenimiento especial, bajo constante vigilancia, ya que cualquier cambio físico podría generar una pérdida irreparable.
- El ser material de alto valor científico, representante de una colección única a nivel nacional e internacional, que debe ser actualizada constantemente en términos taxonómicos (asignación de nomenclatura científica).
- El ser material patrimonial que contiene información que debe ser divulgada y accesible a la sociedad por medios electrónicos.
La construcción del edificio en la Sede ""José Fabio Góngora"" en Pavas, que permitirá solventar esta situación, así como otras respecto a la necesidad de espacios, se compone de la siguiente manera: Áreas: Primera  Etapa: 6 381 m2  + 6 000 m2 áreas externas(Dep. Historia Natural). Segunda Etapa: 4 332 m2 + 1 000m2 áreas externas. Total: 10 713 m2 + 7 000m2 áreas externas."</t>
  </si>
  <si>
    <t>Estudios de preinversión</t>
  </si>
  <si>
    <t>1. La falta de avales del Ministerio de Hacienda para el uso de los dineros que la institución posee en superávit libre.
2.  Elaboración incorrecta de carteles para la licitación de las etapas. 
3.  Incumplimiento de la Ley de la Contratación Administrativa.
4.  Errores en la ejecución de los presupuestos públicos y la utilización de los límites presupuestarios.
5. Apelaciones al proceso de licitación. 
6. Falta de presupuesto. 
7. Ausencia de una estructura administrativa y legal definida para el manejo de los fondos de la realización del proyecto
8.  La falta de compromiso y toma de decisiones oportunas por parte de la institución.</t>
  </si>
  <si>
    <t xml:space="preserve"> *Solicitud de Certificación del Museo Nacional de Costa Rica(02-20180925-DG-2018-576.pdf). 
*Solicitud de actualización IV Trimestre 2019 (02-20200131-DG-2020-O-047.pdf) 
*Solicitud de actualización en el Sisitema Delphos de los proyectos del Museo Nacional de Costa Rica(02-20180925-DG-2018-577.pdf) 
 *Solicitud de Certificación de MIDEPLAN(0220190502 DG2019O275 (MIDEPLAN) Certificación BPIP.pdf) 
*Oficio de solicitud de actualización del IT 2020(02-20200427-DG-2020-O-154.pdf) 
*Oficio de actualización primer trimestre 2021(02-20210322-DG-2021-O-093.pdf)
*Oficio de actualización IVT 2021(02-20220120-DG-2022-O-028.pdf)
*Oficio de Actualización IV trimestre 2020(02-20210125-DG-2021-O-024.pdf)  
 *Oficio de Actualización IV T 2022 (02-20230112-001828-DG-2023-O-006.pdf)
*Oficio de actualización IT 2022(02-20220330-DG-2022-O-115.pdf)
* Oficio de Actualización IIT 2021 (02-20210714-DG-2021-O-0211.pdf)
* Oficio de actualización IIT 2021 (02-20211001-DG-2021-O-284.pdf)
*Oficio de actualización 2T 2022(02-20220506-DG-2022-O-184.pdf)
*Formulario Proyecto Construcción Edificio en Pavas 001828 (Edificio en Pavas 001828.pdf)
*Formulario de actualización Pavas IV Trimestre (04-20200117-001828.pdf)
*Formulario Actualización Pavas IV Trimestre (0420180502 FORMULARIO 001828 ACTUALIZACION PAVAS.pdf)
*Cumplimiento de actualizaciones III trimestre 2019 (DG-2019-O-615 Sra. Johana Salas MIDEPLAN.pdf)
*Cumplimiento de actualizaciones II trimestre 2019(DG-2019-O-488 Johana Salas MIDEPLAN.pdf)
*Construcción y equipamiento del edificio para el Centro de Acopio y Administración de Colecciones de Patrimonio, Sede “Jóse Fabio Góngora”, Pavas Museo (Formulario PIP 001828 MNCR.pdf)
* Actualización segundo trimestre 2020(02-20200629-DG-2020-O-217.pdf)
* Formulario Proyecto Construcción Edificio en Pavas(05-20180925-001828.pdf)
</t>
  </si>
  <si>
    <t>Ronald Quesada Chaves</t>
  </si>
  <si>
    <t>Arquitecto</t>
  </si>
  <si>
    <t>rquesada@museocostarica.go.cr</t>
  </si>
  <si>
    <t>Donaciones Internacionales</t>
  </si>
  <si>
    <t xml:space="preserve">República de China </t>
  </si>
  <si>
    <t>5.02.01 Edificios</t>
  </si>
  <si>
    <t>002993 Adquisición de equipo, maquinaria y mobiliario para el Museo Nacional de Costa Rica ubicado en el antiguo Cuartel Bellavista, San José, Costa Rica.</t>
  </si>
  <si>
    <t>Mejorar los servicios de las actividades de protección, investigación, educación y exhibición del patrimonio cultural y natural, mediante la adquisición de equipo, maquinaria y mobiliario, que permita el cumplimiento de los objetivos institucionales.</t>
  </si>
  <si>
    <t>El proyecto consiste en dotar al Museo Nacional de Costa Rica de equipo, maquinaria y mobiliario, para el cumplimiento eficiente de los objetivos y metas institucionales.
Se detalla de la siguiente manera: 
Compra de equipo de cómputo y comunicación necesario para los departamentos sustantivos y de apoyo, esta sustitución se requiere debido al vencimiento de la vida útil del equipamiento, la carencia de espacio para almacenar la información del patrimonio cultural y natural, la suspensión del contrato de la empresa que brindaba el servicio de impresoras y la optimización de la Red del Museo. 
Compra del equipo de investigación para el patrimonio cultural y natural, complementando así los equipos de microscopios y estereoscopios que son utilizados en la determinación taxonómica de hongos y líquenes, en los estudios avanzados, en el análisis de pigmentos y capas de pintura en el área de restauración, en el análisis de composición de partículas y minerales, y en la determinación taxonómica de artrópodos. 
Compra de equipo y programas de cómputo es necesaria para complementar los equipos de lectores de códigos de barras en manejo de colecciones y las transacciones de ejemplares con otras instituciones e investigadores.
Compra de maquinaria y equipo diverso para la seguridad y conservación de colecciones, así como también la elaboración de trabajos de restauración de colecciones y el cumplimiento de la legislación.
Equipo y mobiliario educacional es prioritario para el programa educacional.
Compra maquinaria y equipo para la producción, se requiere la compra de maquinaria para la producción de exhibiciones, el taller de Museografía, el mantenimiento de los Sitios Arqueológicos y la movilización de los bienes culturales de pesos superiores a las 4 toneladas. Así como también, se necesita el equipo de producción para la elaboración de espacios expositivos.
Compra de mobiliario diverso para la remodelación de la Sala Precolombina y el acomodo de las colecciones debido al aumento de estás.
Compra de equipo de Transporte, ya que el existente cumplió la vida útil, debido al uso que se le da.
Compra de equipo y mobiliario de oficina como lo son los Aires acondicionados con daños internos que propician fallas constantes, arriesgando así las colecciones. Además, se requieren sillas ergonómicas, sillas atención público, arturitos y archivos.</t>
  </si>
  <si>
    <t xml:space="preserve">*Solicitud de inscripción del proyecto(02-20210428-DG-2021-O-134.pdf)
*Perfil del Proyecto(03-01-20210428-PROYECTO EQUIPAMIENTO MNCR.pdf)  
*Oficio de actualización IVT 2021(Oficio de actualización IVT 2021)
* Oficio de Actualización IV T 2022(02-20230112-002993-DG-2023-O-006.pdf)
*Oficio de actualización IT 2022(02-20220330-DG-2022-O-115.pdf) 
* Oficio de Actualización IT 2021(02-20210511-DG-2021-O-0142.pdf)
*Oficio de actualización IIT 2021(02-20210714-DG-2021-O-0211.pdf)
*Oficio de Actualización IIIT 2021(02-20211001-DG-2021-O-284.pdf)
*Oficio de actualización 2T 2022(02-20220506-DG-2022-O-184.pdf)
* Formulario de actualización IVT 2021(04-20220120-002993.xlsx)
*Formulario de Actualización IV 2022(04-20230112-002993.xlsx) 
* Formulario de actualización IT 2022(04-20220330-002993.xlsx)
*Formulario de actualización IIT 2021(04-20210714-002993.xls)
*Formulario de Actualización a mayo 2021(04-20210511-002993.pdf)
*Formulario de Actualización 2T 2022(	04-20220506-002993.xlsx) 
*Dictamen Técnico MEP(02-20210428-DT-PIP-01-2021.PDF)
*Aval del MEP para las inscripción del Proyecto(	02-20210428-DM-0556-2021.PDF)
*Aval de modificación al Proyecto 2022(02-20220506-DM-00582-05-2022.pdf)
*Acuerdo de la Junta Administrativa para inscripción(02-20210428-JA-2021-M-069.pdf)
* Actualización del Perfil del Proyecto 2022(03-01-20220506- PROYECTO ACTUALIZADO EQUIPO, MOBILIARIO Y MAQUINARIA MNCR.pdf)
*Oficio de actualización  IT 2024 02-20240520-002993-DG-2024-O-209.pdf
* Formulario de actualización IVT 2023  04-20240129-002993.xlsx
* Oficio de Justificación IVT 2023  02-20240213-002993-DG-2024-O-036.pdf </t>
  </si>
  <si>
    <t xml:space="preserve">Julián Córdoba Sanabria  Ifigenia Quintanilla Jiménez </t>
  </si>
  <si>
    <t>Jefatura de la Unidad de informática
Directora General</t>
  </si>
  <si>
    <t>jcordoba@museocostarica.go.cr  direccion@museocostarica.go.cr</t>
  </si>
  <si>
    <t>003130 Adquisición, suscripción y actualización de licenciamiento para equipo del Museo Nacional de Costa Rica ubicado en San José, Costa Rica</t>
  </si>
  <si>
    <t>Garantizar el correcto funcionamiento de la infraestructura tecnológica del MNCR, mediante software legal (licenciamiento), previniendo cualquier tipo de anomalía, asegurando a los usuarios los servicios para el desarrollo óptimo de sus actividades, así como el acceso al soporte necesario.</t>
  </si>
  <si>
    <t>El proyecto consiste en adquirir, suscribir y actualizar el licenciamiento para brindar el correcto funcionamiento y mantenimiento preventivo y correctivo del equipo tecnológico del Museo Nacional de Costa Rica y así garantizar el funcionamiento de las tecnologías de información y comunicación, mediante software legal previniendo cualquier tipo de anomalía, asegurando a los usuarios los servicios para el desarrollo óptimo de sus actividades, así como el acceso al soporte necesario. Lo anterior con el fin de cumplir los objetivos y metas institucionales.</t>
  </si>
  <si>
    <t>10% (No son 20% ai no 10%)</t>
  </si>
  <si>
    <t>*Programación de licenciamiento(05-20220325- Programación de Licenciamiento.xlsx)
*Perfil del Proyecto(03-01-20220325-Licenciamientos.pdf)
*Oficio solicitud de inscripción del Proyecto(02-20220325-DG-2022-O-107.pdf)
*Oficio de Actualización IV T 2022(02-20230112-0003130-DG-2023-O-006.pdf
*Oficio de actualización 2T 2022(02-20220506-DG-2022-O-184.pdf)
*Formulario de actualización IV T 2022(04-20230112-0003130.xlsx)
*Formulario de actualización 2T 2022(04-20220506-0003130.xlsx)
*Aval de la Rectoría del Proyecto(02-20220325-DM-0358-03-2022.pdf)
*Acuerdo de Junta Administrativa(05-20220325-JA-2022-M-055 (A-21-1406).pdf)</t>
  </si>
  <si>
    <t xml:space="preserve">Julián Córdoba Sanabria </t>
  </si>
  <si>
    <t>Jefatura de la Unidad de informática</t>
  </si>
  <si>
    <t xml:space="preserve">jcordoba@museocostarica.go.cr  </t>
  </si>
  <si>
    <t>003174 Intervención y conservación del Inmueble del Museo Nacional de Costa Rica ubicado en San José, Costa Rica</t>
  </si>
  <si>
    <t>Conservar el Inmueble del Museo Nacional de Costa Rica, mediante la intervención, restauración y mantenimiento de la infraestructura que compone el complejo edificatorio, para el cumplimiento de los objetivos institucionales y de la ley 7555.</t>
  </si>
  <si>
    <t>El proyecto consiste en intervenir y conservar el inmueble del Museo Nacional de Costa Rica, para el cumplimiento eficiente de los objetivos y metas institucionales.
Las obras a realizar se detallan de la siguiente manera: 
Restauración e intervención de áreas del Edificio Patrimonial Cuartel Bellavista. 
•	Restauración del Ala Este, segunda etapa 
•	Restauración del Ala Sur 
•	Restauración del Ala Oeste, sector administrativo.
•	Renovación del edificio adjunto Nor-Oeste
•	Remodelación de plaza interna del Museo Nacional
•	Restauración de Plaza de la Democracia
Mantenimiento de edificios del Museo Nacional de Costa Rica
•	El mantenimiento preventivo 
•	El mantenimiento correctivo</t>
  </si>
  <si>
    <t xml:space="preserve">00 Remuneraciones </t>
  </si>
  <si>
    <t>*Solicitud de inscripción del Proyecto(02-20220517-DG-2022-O-185.pdf)
*Perfil de Proyecto(03-01-20220517-Intervención y conservación del Museo Nacional de Costa Rica.pdf)   
*Aval técnico(05-20220517-Aval Técnico 0001.pdf) 
*Aval de rectoría(02-20220517-DM-0571-05-2022.pdf)
*Anexo del Perfil(03-01-20220517-Programación e Indicadores.xlsx)
*Acuerdo de Junta del Proyecto(05-20220517- JA-2022-M-113 (A-16-1410).pdf)</t>
  </si>
  <si>
    <t>Sustituciones y reconstrucciones</t>
  </si>
  <si>
    <t>000809 Restauración del inmueble del cuartel Bellavista</t>
  </si>
  <si>
    <t>Preservar el edificio del antiguo Cuartel Bellavista, ejemplo de la escasa arquitectura castrense en Costa Rica, testigo material y salvaguarda de la herencia cultural costarricense.</t>
  </si>
  <si>
    <t>Dado los escasos recursos que son asignados al Museo Nacional de Costa Rica y los denominados límites de gastos presupuestarios, han imposibilitado conservar debidamente su patrimonio arquitectónico  y en este caso la Casa de los Comandantes y el Antiguo Cuartel Bellavista. En la actualidad la conservación del sitio ha mejorado, se han hecho los estudios estructurales y electromecánicos. 
Para el año 2009 se concluyeron las etapas de la restauración de las Casonas de los Comandantes y la renovación del área del mariposario, también del Área de Influencias a las Casonas, se crearon rampas de acceso en gran parte de las áreas del inmueble del Antiguo Cuartel Bellavista, así como la instalación de un elevador en cumplimiento con la Ley 7600 "Igualdad de Oportunidades para las Personas con Discapacidad", con lo que se dió acceso aproximadamente un 95% del edificio.
El año 2010, se ejecutaron dos etapas más de este proyecto, a saber la  adaptación de un nuevo vestíbulo de ingreso para unificar al Museo Nacional con la Plaza de la Democracia y se iniciaron los trámites de contratación para las obras de restauración del área que ocupa la Sala de Historia Patria en el Antiguo Cuartel  Bellavista.
El año 2011, se da el inició a las obras de restauración (III Etapa) del área que ocupa la Sala de Historia Patria y se espera iniciar los trámites para la contratación de la restauración de la Sala Precolombina, Torre Norte y ala norte del Antiguo Cuartel.
Para el año 2012, se proyecta iniciar con las obras de la restauración  de la Sala Precolombina, Torre norte y ala norte del Cuartel e iniciar con los trámites para la contratación de la restauración del área que ocupa la Sala de Temporales y área de Calabozos.
El año 2013, se proyecta la restauración de la Sala de Temporales y Área de calabozos e iniciar los trámites para la contratación de la remodelación del edificio de Historia Natural, Exteriores y espacios que actualmente ocupa la administración.
El año 2014, se proyecta la remodelacion del edificio de Historia Natural, Exteriores y espacios que actualmente ocupa la administración.</t>
  </si>
  <si>
    <t>100%(Alcanzado)</t>
  </si>
  <si>
    <t xml:space="preserve">*Solicitud de Certificación del Museo Nacional de Costa Rica(02-20180925-DG-2018-576.pdf) 
*Solicitud de actualización segundo trimestre 2020(	02-20200629-DG-2020-O-217.pdf)   
*Solicitud de actualización IV Trimestre 2019(02-20200131-DG-2020-O-047.pdf) 
*Solicitud de actualización en el Sisitema Delphos de los proyectos del Museo Nacional de Costa Rica (02-20180925-DG-2018-577.pdf) 
*Solicitud a Actualización del Proyecto y Solicitud de Certificación de MIDEPLAN(0220190502 DG2019O275 (MIDEPLAN) Certificación BPIP.pdf) 
* Restauración del inmueble del Cuartel Bellavista.(	Formulario PIP 7.1.00809 MNCR.pdf) 
*Oficio de solicitud de actualización del IT 2020(02-20200427-DG-2020-O-154.pdf)
*Oficio de actualización IVT 2021(02-20220120-DG-2022-O-028.pdf)
*Oficio de Actualización IV trimestre 2020(02-20210125-DG-2021-O-024.pdf)
*Oficio de Actualización IV T 2022(02-20230112-000809-DG-2023-O-006.pdf)
*Oficio de actualización IT 2022(02-20220330-DG-2022-O-115.pdf) 
*Oficio de Actualización IT 2021(02-20210511-DG-2021-O-0142.pdf)
* Oficio de actualización IIT 2021(02-20210714-DG-2021-O-0211.pdf) 
*Oficio de actualización III T 2021(02-20211001-DG-2021-O-284.pdf)
*Oficio de Actualización I trimestre 2020(02-20200508-DG-2020-0-165.pdf)
* Oficio de actualización del I trimestre 2021(02-20210322-DG-2021-O-093.pdf)
* Oficio de actualización 2T 2022(02-20220506-DG-2022-O-184.pdf)
* Formulario Proyecto Restauración del inmueble del Cuartel Bellavista 000809.(	PROYECTO BELLA VISTA.pdf)
* Formulario Proyecto Restauración del inmueble del Cuartel Bellavista 000809 (en Excel al 22 09 2016)(Formulario Proyecto Restauración del inmueble del Cuartel Bellavista 000809.xls)
*Formulario Proyecto Restauración del inmueble del Cuartel Bellavista 000809(05-20180925-000809.pdf)
* Formulario de Acualización I trimestre 2020(04-20200508-00809.pdf)
*Formulario de actualización IVT 2021(	04-20220120-000809.xlsx)
*Formulario de actualización IV Trimestre 2019(0420190502 FORMULARIO 00809 ACTUALIZACION CUARTEL BELLAVISTA.pdf)
* Formulario de actualización IT 2022(04-20220330-000809.xlsx)
* Formulario de Actualización IT 2021(04-20210511-000809.pdf)
* Formulario de Actualización IT 2021(04-20210420-000809.pdf) 
*Formulario de actualización IIIT 04-2(04-20211001-000809.xlsx)
*Formulario de Actualización 2T 2022(04-20220506-000809.xlsx)
*Cumplimiento de actualizaciones II trimestre 2019(DG-2019-O-488 Johana Salas MIDEPLAN.pdf) 
*Actualización de IV trimestre 2020(04-20210121-000809.pdf)
* 04-20200117-000809 
</t>
  </si>
  <si>
    <t>00-Remuneraciones</t>
  </si>
  <si>
    <t>003489 Mantenimiento preventivo y correctivo del Museo Nacional de Costa Rica, Región Brunca, Costa Rica.</t>
  </si>
  <si>
    <t>Garantizar la prestación de servicios de protección, investigación, conservación y educación del patrimonio cultural y natural, mediante el mantenimiento preventivo y correctivo de la infraestructura del Centro de Visitantes Sitio Museo Finca 6  y los cuatro sitios arqueológicos declarados patrimonio de la humanidad por la UNESCO, potenciando así la vida útil de los bienes institucionales.</t>
  </si>
  <si>
    <t>El proyecto comprenderá el mantenimiento preventivo y correctivo en el Museo Nacional de Costa Rica específicamente en el Centro de Visitantes Sitio Museo Finca 6 y los cuatro sitios arqueológicos declarados patrimonio de la humanidad por la UNESCO, para brindar el correcto funcionamiento de la infraestructura. 
El mantenimiento por realizar se detalla según el Calificador del Gasto de Hacienda: 
•	Mantenimiento de edificios, locales y terrenos
•	Mantenimiento de vías de comunicación
•	Mantenimiento de instalaciones y otras obras</t>
  </si>
  <si>
    <t xml:space="preserve">Alta </t>
  </si>
  <si>
    <t xml:space="preserve">Museo Nacional de Costa Rica (MNCR) </t>
  </si>
  <si>
    <t>1-Normativas que restrinjan el gasto o el límite, en cuanto al presupuesto asignado (Gobierno Central y el Ministerio de Hacienda.
2-Discrepancias en la toma de decisiones de las jerarquías perjudicando el desarrollo y cumplimiento de calendario del proyecto.
3-Fenómenos naturales y declaratoria de emergencia nacional que detenga o incluso comprometa la operación del proyecto.</t>
  </si>
  <si>
    <t>*Aval técnico 05-20240430-003489.pdf
*Informe Sectorial 05-20240430-003489...pdf
*Acuerdo de Junta 05-20240429-JA-2023-O-406.pdf
*Aval sectorial 05-20240430-003489..pdf
*Perfil del Proyecto 03-01-20240430- Mantenimiento Museo Nacional - Región Brunca.pdf
*Programación del Proyecto 03-01-20240430-Programación- Mantenimiento Región Brunca.xlsx
*Remisión de aval al MIDEPLAN 02-20240430-DG-2024-O-174.pdf
*Solicitud de inscripción 02-20240430-DG-2024-O-173.pdf</t>
  </si>
  <si>
    <t>Jeison Bartels Quirós</t>
  </si>
  <si>
    <t>Coordinador del Centro de Visitantes Sitio Museo Finca 6</t>
  </si>
  <si>
    <t>jbartels@museocostarica.go.cr</t>
  </si>
  <si>
    <t>1.08.02 Mantenimiento de vías de comunicación</t>
  </si>
  <si>
    <t>1.08.03 Mantenimiento de instalaciones y otras obras</t>
  </si>
  <si>
    <t>003490 Mantenimiento preventivo y correctivo del Museo Nacional de Costa Rica, Región Central</t>
  </si>
  <si>
    <t>Garantizar la prestación de servicios de protección, investigación, conservación y educación del patrimonio cultural y natural, mediante el mantenimiento preventivo y correctivo del inmueble e infraestructura del Museo Nacional de Costa Rica ubicado en la Región Central, potenciando así la vida útil de los bienes institucionales.</t>
  </si>
  <si>
    <t>El proyecto comprenderá el mantenimiento preventivo y correctivo en el Museo Nacional de Costa Rica específicamente en el Cuartel Bellavista, Jose Fabio Góngora y Departamento de Historia Natural, para brindar el correcto funcionamiento del inmueble e infraestructura.
El mantenimiento por realizar se detalla según el Calificador del Gasto de Hacienda:
•Mantenimiento de edificios, locales y terrenos
•Mantenimiento de vías de comunicación
•Mantenimiento de instalaciones y otras obras</t>
  </si>
  <si>
    <t xml:space="preserve">* Acuerdo de Junta 05-20240430 -JA-2023-O-387 (ACT20 A19).pdf
*Aval Sectorial 02-20240430- MCJ-DM-PIP-012-2024.pdf
* Aval Técnico 05-20240430-Aval Te´cnico 0002.pdf
*Informe Sectorial 05-20240430- Informe sectorial SEPLA-PIP-602-012-2024.pdf
* Perfil del Proyecto 03-01-20240430- Mantenimiento Museo Nacional - Región Central.pdf
*Programación del Proyecto 03-01-20240430-Programación- Mantenimiento Región Central.xlsx
*Remisión Aval a MIDEPLAN 02-20240430-DG-2024-O-174.pdf
 Solicitud de Inscripción 02-20240430-DG-2024-O-173.pdf
* Solicitud del aval sectorial 02-20240430- DG-2024-O-149.pdf. </t>
  </si>
  <si>
    <t>*Alexander Camacho Brizuela
*Ronald Quesada Chaves.
*Jerry Steven González Mong</t>
  </si>
  <si>
    <t xml:space="preserve">*Coordinador de Servicios Generales
*Arquitecto
* Jefatura de Administración </t>
  </si>
  <si>
    <t>*coordinadorsg@museocostarica.go.cr
jgonzalez@museocostarica.go.cr
*rquesada@museocostarica.go.cr</t>
  </si>
  <si>
    <t>003535 Mantenimiento preventivo y correctivo del equipamiento y maquinaria del Museo Nacional de Costa Rica, Región Brunca, Costa Rica.</t>
  </si>
  <si>
    <t>Garantizar la prestación de servicios de protección, investigación, conservación y educación del patrimonio cultural y natural, mediante el mantenimiento preventivo y correctivo del equipo y maquinaria del Centro de Visitantes Sitio Museo Finca 6 y los cuatro sitios arqueológicos declarados patrimonio de la humanidad por la UNESCO.</t>
  </si>
  <si>
    <t>El proyecto comprenderá el mantenimiento preventivo y correctivo en el Museo Nacional de Costa Rica específicamente en el Cuartel Bellavista, Jose Fabio Góngora y Departamento de Historia Natural, para brindar el correcto funcionamiento del equipamiento, maquinaria y sistemas informáticos.
El mantenimiento por realizar se detalla según el Calificador del Gasto de Hacienda:
•	Mantenimiento y reparación de maquinaria y equipo de producción
•	Mantenimiento y reparación de equipo de trasporte
•	Mantenimiento y reparación de equipo de comunicación
•	Mantenimiento y reparación de otros equipos</t>
  </si>
  <si>
    <t>1.08.04 Mantenimiento y reparación de maquinaria y equipo de produc</t>
  </si>
  <si>
    <t>*Toma de decisiones cambiantes 
*Falta de idoneidad del perfil profesional del administrador del proyecto. 
*Límite presupuestario cambiante</t>
  </si>
  <si>
    <t>*Perfil del Proyecto  Mantenimiento preventivo y correctivo del equipamiento y maquinaria del Museo Nacional de Costa Rica, Región Brunca, Costa Rica.</t>
  </si>
  <si>
    <t>003536 Mantenimiento preventivo y correctivo del equipamiento, maquinaria y sistemas informáticos del Museo Nacional de Costa Rica, Región Central, Costa Rica</t>
  </si>
  <si>
    <t>Garantizar la prestación de servicios de protección, investigación, conservación y educación del patrimonio cultural y natural, mediante el mantenimiento preventivo y correctivo del equipo, maquinaria y sistemas informáticos del Cuartel Bellavista, Jose Fabio Góngora y Departamento de Historia Natural.</t>
  </si>
  <si>
    <t>El proyecto comprenderá el mantenimiento preventivo y correctivo en el Museo Nacional de Costa Rica específicamente en el Cuartel Bellavista, Jose Fabio Góngora y Departamento de Historia Natural, para brindar el correcto funcionamiento del equipamiento, maquinaria y sistemas informáticos.
El mantenimiento por realizar se detalla según el Calificador del Gasto de Hacienda:
•Mantenimiento y reparación de maquinaria y equipo de producción
•Mantenimiento y reparación de equipo de trasporte
•Mantenimiento y reparación de equipo de comunicación
•Mantenimiento y reparación de equipo de cómputo y sistemas de información
•Mantenimiento y reparación de otros equipos</t>
  </si>
  <si>
    <t>*Toma de decisiones cambiantes. 
*Falta de idoneidad del perfil profesional del administrador del proyecto. 
*Límite presupuestario cambiante.</t>
  </si>
  <si>
    <t>*Perfil del Proyecto  Mantenimiento preventivo y correctivo del equipamiento, maquinaria y sistemas informáticos del Museo Nacional de Costa Rica, Región Central, Costa Rica</t>
  </si>
  <si>
    <t xml:space="preserve">
*Jerry Steven González Monge
*Alexander Camacho Brizuela</t>
  </si>
  <si>
    <t>* Jefatura de Administración 
*Coordinador de Servicios Generales</t>
  </si>
  <si>
    <t>jgonzalez@museocostarica.go.cr
*coordinadorsg@museocostarica.go.cr</t>
  </si>
  <si>
    <t xml:space="preserve">1.08.05 Mangenimiento y repración de equipo de transporte </t>
  </si>
  <si>
    <t>1.08.08-Mantenimiento y reparación de equipo de cómputo y  sistema</t>
  </si>
  <si>
    <t>751-03 Museo de Arte Costarricense</t>
  </si>
  <si>
    <t>003049 Obras y equipamientos menores para la operación del Museo de Arte Costarricense, en las instalaciones ubicadas en La Sabana, en el Cantón de San José.</t>
  </si>
  <si>
    <t>Mejorar los servicios que el Museo brinda a los usuarios, mediante la adquisición de mobiliario, maquinaria, equipos y el mantenimiento de la infraestructura del Museo de Arte Costarricense.</t>
  </si>
  <si>
    <t>El proyecto consiste en dotar a la institución de la maquinaria, equipo tecnológico y mobiliario, piezas y obras de Colección, asegurar el mantenimiento de la infraestructura tanto física como tecnológicas</t>
  </si>
  <si>
    <t>02-20210712-DM-0909-2021 MAC	02-20210712-DM-0909-2021 MAC.pdf	
 02-20210712-DVM-PICR-DT-PIP-06-2021	02-20210712-DVM-PICR-DT-PIP-06-2021.pdf	
 02-20210722-MAC-DIR-406-2021	02-20210722-MAC-DIR-406-2021.pdf	
 02-20220120-MAC-DIR 017-2022	02-20220120-MAC-DIR 017-2022.pdf	1.0	 	
 03-01-20210712-Obras menores MAC	03-01-20210712-Obras menores MAC.pdf	
 Actualizacion de Perfil I trimestre 2024	03-01-20240606-003049.pdf	1.0	
 Actualizacion I trimestre 2024	02-20240606-003049-MAC-DIR-292-2024.pdf	1.0	
 Aval de la rectoría	02-20210712-DM-0909-2021.pdf	
 Formulario actualizacion II Trimestre 2023	04-20230726-003049-firmado (1).pdf
 FORMULARIO ACTUALIZACION IV TRIMESTRE 2021	04-20220114-003049.pdf	1.0	 	07/06/2024 11:06 a.m.	07/06/2024 11:06 a.m.
 Formulario de Actualizacion I trimestre 2024	04-20240606-003049.pdf	
 formulario de Actualizacion II TRIMESTRE 2022	04-20220629-003049.pdf	
 Formulario de Actualizacion III trimestre 2023	04-20231027-003049-firmado.pdf	
 Formulario de Actualizacion IV trimestre 2022	04-20230127-003049.pdf	
 Oficio actualizacion II Trimestre 2023	02-20230726-MAC-DIR-334-2023.pdf	
 OFICIO ACTUALIZACION IV TRIMESTRE 2021	02-20220120-MAC-DIR 017-2022.pdf	
 OFICIO AUTORIZACION DE CAMBIOS COMPRA DE OBRAS	02-20221214-MAC-DIR-763-2022.pdf	
 oficio de actualizacion II trimestre 2022	02-20220704-MACDIR489-2022.pdf	
 Oficio de actualizacion III trimestre 2023	02-20231027-003049-MAC-DIR-438-2023.pdf	
 Oficio de Actualizacion IV TRIMESTRE 2022	02-20230127-003049-MAC-DIR-027-2023.pdf	
 OFICIO DE SOLICITUD DE MODIFICACION	02-20221214-MAC-DIR-775-2022.pdf	
 PERFIL ACTUALIZADO 14 DIC 2022	03-01-20221214-003049.pdf	
 Perfil del proyecto	03-01-20210712-Obras menores MAC.pdf	
 Perfil Proyecto Actualización III Trimestre 2023	03-01-20230430-003049.pdf	
 Solicitud de inscripción del proyecto	02-20210722-MAC-DIR-406-2021.pdf</t>
  </si>
  <si>
    <t>Sianny Arroyo V</t>
  </si>
  <si>
    <t xml:space="preserve">Encargada del Area de Planificacion </t>
  </si>
  <si>
    <t>planificacion@mac.go.cr</t>
  </si>
  <si>
    <t>751-04 Museo Histórico Cultural Juan Santamaría</t>
  </si>
  <si>
    <t>000828 Obras de readecuación e integración de los edificios sede del Museo Histórico Cultural Juan Santamaría</t>
  </si>
  <si>
    <t>Integración de los dos edificios sede del Museo, para el mejoramiento de los servicios.</t>
  </si>
  <si>
    <t>Reacondicionamiento de los edificios sede del Museo Histórico Cultural Juan Santamaría, Antigua Cárcel y Antiguo Cuartel de Armas; para efectuar la nueva propuesta museográfica del Museo en una infrae</t>
  </si>
  <si>
    <t>Continuar abierto el proyecto implicaría mantener un proyecto cuya conformación fue anterior a la estandarización aplicada desde el 2011, por tanto, el proyecto carece de aspectos generales.</t>
  </si>
  <si>
    <t>02 Oficio CA-MHCJS-150-2.017	V°B° SEPLA DOCUMENTO MODIFICACIONES PROYECTO 828.pdf	 	 	
 02-2022-01-0008282022- MHCJS-DG-005-2022	02-2022-01-0008282022- MHCJS-DG-005-2022.pdf	
 02-CA-MHCJS-008-2020	CA-MHCJS-008-2020 Mideplan.pdf	
 04-20181018-71000828	04-20181018-71000828.pdf	 	 	
 04-20200127-71000828	04 20200127 071000828.pdf	
 05 Formulario Proyecto de Inversion	Copia de FORMULARIO ACTUALIZADO listo 071217.pdf	 	 	
 06-20220113-000828 Fotografías Mantenimiento Salas	06-20220113-000828 Mantenimiento de salas.pdf	
 Actualizacion proyecto Inversion al 25/09/18	04-20180927-71000828.pdf	 	 	
 Formulario actualización III Trimestre 2019	04-30092019-71000828.pdf	
 Formulario de actualización Proyecto 7.1.000828	04-20190723-71000828.pdf	
 Formulario de actualización Proyecto 7.1.000828	Copia de FORMULARIO ACTUALIZACION I trimestre 2019 informe firma direccion.pdf	
 Formulario de actualización 1 Semestre 2021	04-20210630-000828.pdf	
 Formulario de actualización 1er Trimestre 2020 y Presupuesto 2021	04-20200430-000828.pdf
 FORMULARIO DE ACTUALIZACIÓN DEL CUARTO TRIMESTRE	04-20220113-00828.pdf	
 Formulario de actualización del proyecto I T 2021	04-20210419-000828.pdf	
 Formulario de actualización I Trimestre 2022	04-20220328-00828.pdf	
 FORMULARIO DE ACTUALIZACIÓN III TRIMESTRE 2021	04-20210924-000828.pdf	
 Formulario de actualización III trimestre 2023	04-20231122-000828.xls	
 Formulario de actualización III trimestre 2023	04-20231122-000828.pdf	
 Oficio actualización I Trimestre 2022	02-20220328-MHCJS-DG-067-2022.pdf	
 Oficio Actualización Proyecto de Inversión	CA-MHCJS-052-2019 Mideplan.pdf	
 Oficio de actualización II semestre 2021	02-20210630-MHCJS-DG-144-2021.pdf	
 Oficio de actualización II Trimestre 2020	04-20200630-127-071000828.pdf	
 Oficio solicitud de prórroga 1 III trimestre 2023	02-20231122-000828-MHCJS-DG-176-2023.pdf	
 Ofico actualizacion Proyecto	CA-MHCJS-026-2019 Mideplan.pdf	
 Respuesta solicitud de prórroga 1 III trimestre 2023	02-20231122-000828-MIDEPLAN-AINV-UIP-OF-155-2023.pdf	
 Respuesta solicitud de prórroga 2 III trimestre 2023	02-20231122-000828-MIDEPLAN-AINV-UIP-OF-188-2023.pdf	
 solicitud actualización 1er trimestre 2020 y Presupuesto 2021	02-20200430-MHCJS-DG-073-2020.pdf	
 Solicitud de actualización de expediente	02-20231123-000828 MHCJS-CAF-93-2023.pdf	
 Solicitud de actualización de proyecto I T 2021	02-20210419-MHCJS-0912021.pdf	
 SOLICITUD DE ACTUALIZACIÓN III TRIMESTRE 2021	02-20210924-MHCJS-DG-226-2021.pdf	
 Solicitud de prórroga 2 III trimestre 2023	02-20231122-000828-MHCJS-CAF-090-2023.pdf</t>
  </si>
  <si>
    <t>Johan Orozco Jiménez</t>
  </si>
  <si>
    <t>Coordinador Administrativo Financiero</t>
  </si>
  <si>
    <t>jorozco@mhcjs.go.cr</t>
  </si>
  <si>
    <t>003063 Equipamiento y obras menores para el Museo Histórico Cultural Juan Santamaría, ubicado en la provincia de Alajuela</t>
  </si>
  <si>
    <t>Dotar al MHCJS de las herramientas físicas, estructurales e intangibles que  permitan la continuidad en el servicio que se brinda, generando  mayor seguridad de la información, salud ocupacional, resguardo y preservación del patrimonio y de los activos, coadyuvando al logro de las metas institucionales, el control interno y la transparencia institucional.</t>
  </si>
  <si>
    <t>Dotar al MHCJS de las herramientas físicas, estructurales e intangibles que  permitan la continuidad en el servicio que se brinda, generando  mayor seguridad de la información, salud ocupacional, resguardo y preservación del patrimonio y de los activos, coadyuvando al logro de las metas institucionales, el control interno y la transparencia institucional</t>
  </si>
  <si>
    <t xml:space="preserve">El MHCJS requiere intervención a la infraestructura patrimonial. Está conformado por dos edificios de importancia histórica y como tal, está expuesta a las afectaciones climáticas de la provincia; estas afectaciones deben corregirse para preservar el patrimonio.
Es necesario también dotar al museo de los equipos de seguridad y climatización que aseguren la correcta preservación de las evidencias históricas de la identidad nacional.
Requiere el Museo de servicios básicos como seguridad y limpieza para hacer de la visitación una experiencia vivencial.
</t>
  </si>
  <si>
    <t>02-2022-01-00030632022- MHCJS-DG-005-2022	02-2022-01-0030632022- MHCJS-DG-006-2022.pdf	
 02-2022-01-0030632022- MHCJS-DG-006-2022	02-2022-01-0030632022- MHCJS-DG-006-2022.pdf	
 Aval de la Rectoría	02-20210923- DM-1112-09-2021.pdf	
 Fomulario de actualización del IV trimestre 2023	04-20231123-003063.pdf	
 FORMULARIO DE ACTUALIZACION I TRIMESTRE 2022	04-20220113-003063.pdf	
 Formulario de actualización I Trimestre 2024	04-20240507-003063.pdf	
 Formulario de actualización I trimestres 2024	04-20240507-003063.xls	
 Formulario de actualización III Trimestre 2023	04-20231123-003063.xls	
 Formulario de actualización III trimestre 2023	04-20231123-003063.pdf	
 Formulario de actualización IV trimestre 2023	04-20231123-003063.xls	
 Formulario de inscripción	04-20210923-Obras y equipamientos menores.xls	
 Oficio actualización I Trimestre 2022	02-20220328-MHCJS-DG-067-2022.pdf	
 Oficio de justificación IT 2024	02-20240424-003063-MHCJS-CAF-016-2024.pdf	
 Oficio de Modificación IV Trimestre 2023	02-20240507-003063 MHCJS-CAF-019-2024.pdf	
 Perfil del proyecto	03-01-20210923- Obras y equipamientos menores MHCJS.pdf	
 Respuesta solicitud de prórroga 2 actualización III trimestre 2023	02-20231122-003063-MIDEPLAN-AINV-UIP-OF-188-2023.pdf	
 Respuesta solicitud de prórroga 1 actualización III trimestre	02-20231122-003063-MIDEPLAN-AINV-UIP-OF-155-2023.pdf	
 Solicitud de actualización de proyecto	02-20231123-003033 MHCJS-CAF-93-2023.pdf	
 Solicitud de inscripción del proyecto	02-20210923- DM-1045-2021.pdf
 Solicitud de prórroga 1 actualización	02-20231122-003063-MHCJS-DG-176-2023.pdf	
 Solicitud de prórroga 2 actualización III trimestre 2023	02-20231122-003063-MHCJS-CAF-090-2023.pdf	
 Solicitud de reprogramación	02-20231123-003063-MHCJS-CAF-094-2023.pdf</t>
  </si>
  <si>
    <t>003491 Mantenimiento de equipamientos del Museo Histórico Cultural Juan Santamaría (MHCJS), ubicado en Alajuela, cantón Alajuela, Costa Rica</t>
  </si>
  <si>
    <t>Mejorar las condiciones y calidad de los servicios que presta el MHCJS al público que visita las instalaciones, mediante el mantenimiento preventivo y correctivo de los bienes.</t>
  </si>
  <si>
    <t>El proyecto consiste en brindar un mantenimiento correctivo y preventivo de los bienes del MHCJS, entre los que destacan: vehículos, equipo de sonido, electrodomésticos</t>
  </si>
  <si>
    <t xml:space="preserve">
Perfil del proyecto Mantenimiento de equipos del Museo Histórico Cultural Juan Santamaría	03-01-20200424-Mantenimiento de Equipo MHCJS.</t>
  </si>
  <si>
    <t>751-05 Museo Dr. Rafael Ángel Calderón Guardia</t>
  </si>
  <si>
    <t>003051 Proyecto de Inversión Obras Menores del Museo Dr. Rafael Ángel Calderón Guardia (Compra y mantenimiento de equipo de cómputo, maquinaria para la producción, bienes muebles, para el óptimo funcionamiento del Museo Dr. Rafael Ángel Calderón Guardia, ubicado en Barrio Escalante).</t>
  </si>
  <si>
    <t>Mejorar los servicios brindados por el Museo Dr. Rafael Ángel Calderón Guardia a los usuarios, por medio de la adquisición de equipamiento, mobiliario, maquinaria, software, mantenimiento y reparación de los equipos.</t>
  </si>
  <si>
    <t>Compra y mantenimiento de Equipo de cómputo, maquinaria para la producción, bienes muebles, página web para el óptimo funcionamiento del Museo Dr. RACAG, ubicado en Barrio Escalante</t>
  </si>
  <si>
    <t xml:space="preserve">El riesgo que existe está en la falta de presupuesto causado por la regla fiscal </t>
  </si>
  <si>
    <t>02-20210824-DM-1026-08-2021: 02-20210824-DM-1026-08-2021                                               02-20210824-DMCG-0401-2021: 02-20210824-DMCG-0401-2021                                  02-20210824-DVM-PICR-DT-PIP-08-2021: 02-20210824-DVM-PICR-DT-PIP-08-2021                                                                                                                                   03-01-20210824-Obras menores MDRCG: 03-01-20210824-Obras menores MDRCG                                                                                                                                                 Actualización de proyecto: 02-20240319-003051-DMCG-074-2024                                    Actualización del primer trimestre 2023: 02-20230412-003051-DMCG-0142                                     Actualización formulario I t 2022: 04-20220516-003051                                                                  Actualizacion formulario II trimestre 2023: 04-20230605-003051                                              Actualizacion II trimestre del 2023: 02-20230605-003051-DMCG-0259                                                                       Actualizacion IV trimestre 2023: 02-20230126-003051-DMCG-039-2023                                             Actualizacion trimestre III: 02-20231016-005031 DMCG-0505                                                               Aval de la Rectoria: 02-20210824-DM-1026-08-2021                                                                    Formulario actualizacion IV 2021: 04-20220118-003051                                                                 Formulario actualizacion IV trimestre 2022: 04-20230201-003051                                                         Oficio Solicitud de actualizacion I t 2022:02-2022516-OFICIODMCG-0245                                      OFICIO ACTUALIZACION III trimestre 2022: 02-20221007-003051-DMCG-0552-2022                                                                                                                    Perfil del proyecto: 03-01-20210824-Obras menores MDRCG                                                                     Solicitud de actualizacion del III trimestre del 2021: 02-20211013-003051DMCG-0503-2021                                                                                             Solicitud de actualizacion I T 2022: 02-20220330-DMCG-0153-2022                                                       Solicitud de actualización IV trimestre 2021: 02-20220118-DMCG-025-2022                                           Solicitud de inscripcion de proyecto: 02-20210824-DMCG-0401-2021</t>
  </si>
  <si>
    <t>Luis Rafael Núñez Bohórquez</t>
  </si>
  <si>
    <t>Director General</t>
  </si>
  <si>
    <t>direccion1@musecal.go.cr</t>
  </si>
  <si>
    <t>003375 Mantenimiento de la infraestructura y equipos para el óptimo funcionamiento del Museo Dr. RACAG, ubicado en Barrio Escalante.</t>
  </si>
  <si>
    <t>Mejorar los servicios brindados por el Museo Dr. Rafael Ángel Calderón Guardia a los usuarios, por medio del mantenimiento de la infraestructura, equipos.</t>
  </si>
  <si>
    <t>El proyecto pretende dotar al Museo Dr. Rafael Ángel Calderón Guardia del Mantenimiento, de la infraestructura, y del equipo de los sistemas de alarmas contra incendio, control climático, audio, cámar</t>
  </si>
  <si>
    <t>100%</t>
  </si>
  <si>
    <t>Inversion</t>
  </si>
  <si>
    <t>Actualizacion de proyecto: 02-20240319-003375-DMCG-0177-2024
Aval Sectorial: 05-20231115-MCJ-DM-PIP-012-2023
Aval Tecnico: 05-20231115-MCJ-DM-PIP-012-2023                                                   Flujo: 03-01-20231115-FLUJOMANTENIMIENTO-RACG                                 INFORME SECTORIAL: 05-20231115-SEPLA-PIP-602-012-2023                                 PERFIL: 03-01-20231115-MANTENIMIENTO-RACG                                                        SOLICITUD DE INSCRIPCION: 02-20231115-DMCG-0573-2023</t>
  </si>
  <si>
    <t>Luis Rafael Nuñez Bohórquez</t>
  </si>
  <si>
    <t>751-06 Museo de Arte y Diseño Contemporáneo</t>
  </si>
  <si>
    <t>003133 Equipamientos del Museo de Arte y Diseño Contemporáneo, Distrito Carmen, San José, Costa Rica</t>
  </si>
  <si>
    <t>Mejorar los servicios que se brinda a los visitantes, mediante la adquisición de mobiliario, maquinaria, equipos y su licenciamiento, manteniendo un adecuado funcionamiento del MADC</t>
  </si>
  <si>
    <t xml:space="preserve">El Museo de Arte y Diseño Contemporáneo (MADC) forma parte de las instalaciones del Centro Nacional de la Cultura (CENAC) (Antigua Fábrica de Licores). Ocupa un conjunto de edificios que constituyen un importante patrimonio arquitectónico e histórico de la nación, circunstancia que lo obliga a mantenerlos en óptimas condiciones. Más allá de un simple programa de mantenimiento, que la institución, lleva a cabo, estas acciones buscan darle un rol protagónico a la estructura, para asegurar y prolongar su papel como uno de los principales promotores de cultura en su entorno inmediato, y en el país.
</t>
  </si>
  <si>
    <t>Licitación / Adjudicación</t>
  </si>
  <si>
    <t>Para este proyecto, no se autorizó el monto necesario, anual para poder realizarlo</t>
  </si>
  <si>
    <t>Aval de la Rectoría	02-20220420-DM-0466-04-2022.pdf		 	
 Formulario actualización 2023	04-20220518-003133.pdf
 Formulario actualización 2024 nuevo límite	04-20230519-003133.pdf	
 Formulario actualización 2024 nuevo límite	04-20230907-003133.pdf	
 Formulario actualización I-2023	04-20230424-003133.pdf	
Formulario de actualización IV-2023	04-20240126-003133.pdf	
Justificación actualización 2024	02-20230905-MADC-EXT-288-2023.pdf	
 Oficio Actualización 2023 a mayo 2022	02-20220518-MADC-EXT-227-2022.pdf	
 Oficio actualización 2024	02-20230519-MADC-EXT-252-2023.pdf	
 Oficio actualización 2024	02-20230607-MADC-EXT-282-2023.pdf	
Oficio actualización equipamiento III-2023	02-20233110-003133-MADC-EXT-574-2023.pdf
 Oficio actualización I-2023	02-20240424-MADC-EXT-198-2023.pdf	
 Oficio actualización II-2023	02-20230907-MADC-EXT-498-2023.pdf	
 Oficio de actualización IV-2023	02-20240126-003133-MADC-EXT-041-2024.pdf	
 Oficio de justificación IV-2023	02-20240612003133-MADC-EXT-240-2024.pdf	
 Oficio Solicitud Inscripción Proyecto	02-20220420-MADC-EXT-174-2022.pdf	
 Perfil del Proyecto	03-01-20220420-Equipamiento MADC.pdf</t>
  </si>
  <si>
    <t>Carola Fumero Araya</t>
  </si>
  <si>
    <t>Directora en suplencia</t>
  </si>
  <si>
    <t>direccion@madc.cr</t>
  </si>
  <si>
    <t>003214 Reconstrucción eléctrica del edificio del Museo de Arte y Diseño Contemporáneo, Distrito Carmen, San José, Costa Rica</t>
  </si>
  <si>
    <t>Dotar al edificio del Museo de Arte y Diseño Contemporáneo de una instalación eléctrica adecuada para su seguro funcionamiento operativo, acorde con la normativa vigente.</t>
  </si>
  <si>
    <t xml:space="preserve">El proyecto plantea la remoción completa de la instalación eléctrica existente en el edificio que ocupa el Museo de Arte y Diseño Contemporáneo, y su reemplazo por una instalación nueva.
</t>
  </si>
  <si>
    <t>Para este proyecto, no se autorizó el monto, para poder realizarlo</t>
  </si>
  <si>
    <t>AVAL SECTORIAL	05-20221026-DM-0583-05-2022.pdf	
 AVAL TÉCNICO	05-20221026-MADC-AVAL-001-2022.pdf	
 Flujo de costos del proyecto	03-01-20221026-Anexo Flujo de costos electricidad.xlsx	
 Formulario actualización 2024	04-20230519-003134.pdf
 Formulario actualización I-2023	FORMULARIO ACTUALIZACION PIP ELECTRICIDAD-firmado.pdf	
 Oficio actualización 2024	02-20230519-MADC-EXT-253-2023.pdf	
 Oficio actualización I-2023	02-20230424-003214-MADC-EXT-192-2023.pdf	
 OFICIO SOLICITUD DE INSCRIPCIÓN PROYECTO	02-20221026-MADC-EXT-213-2022.pdf
 Perfil del proyecto	03-01-20221026-Proyecto de Inversión Electricidad.</t>
  </si>
  <si>
    <t>003134 Mantenimiento de los equipos del Museo de Arte y Diseño Contemporáneo, Distrito Carmen, San José, Costa Rica</t>
  </si>
  <si>
    <t>Mejorar los servicios que el Museo brinda a los visitantes, mediante el mantenimiento del mobiliario, maquinaria, equipos, licenciamiento del MADC, manteniendo un adecuado funcionamiento.</t>
  </si>
  <si>
    <t>El proyecto consiste en realizar obras de mantenimiento preventivo y correctivo de la maquinaria, equipo tecnológico, licenciamiento y mobiliario, mismo que es necesario en ciertos momentos de la vida</t>
  </si>
  <si>
    <t xml:space="preserve">
Actualización del II semestre 2023	04-20230905-003134.pdf	
 Actualización formulario IV-2023	04-20240126-003134.pdf	
 Actualización oficio IV-2023	02-20240126-003134-MADC-EXT-042-2024.pdf	
 Actualización Proyecto 2023 a mayo 2022	02-20220518-MADC-EXT-228-2022.pdf	
 Aval Rectoría	02-20220422-DM-0467-04-2022.pdf	1.0	 
 Formulario 2024	04-20230519-003134.pdf	1.0	 	
 Formulario actualización 2023	04-20220518-003134.pdf	
 Formulario actualización 2024	04-20230609-003134.pdf	
 Justificación actualización 2024	02-20230905-MADC-EXT-288-2023.pdf	
 Oficio actualización	02-20240424-MADC-EXT-197-2023.pdf	
 Oficio actualización 2024	02-20230519-MADC-EXT-251-2023.pdf
 Oficio actualización 2024 nuevo límite	02-20230607-MADC-EXT-281-2023.pdf	
Oficio de justificación III-2023 mantenimiento	02-20231031-003134-MADC-EXT-597-2022.pdf	1.0	 	23/07/2024 08:20 a.m.	23/07/2024 08:20 a.m.
 Oficio justificación IV-2023	02-20240612-003134-MADC-EXT-237-2024.pdf
 Perfil	03-01-20220422-Mantenimiento MADC.docx	
 Solicitud de inscripción de proyecto	02-20220422-MADC-EXT-173-2022.pdf</t>
  </si>
  <si>
    <t>751-07 Centro Cultural e Histórico José Figueres Ferrer</t>
  </si>
  <si>
    <t>002446 Remodelación y equipamiento del edificio del
Centro Cultural e Histórico en San Ramón de Alajuela,</t>
  </si>
  <si>
    <t>Remodelar y equipar la infraestructura del edificio del Centro Cultural e Histórico José Figueres Ferrer, para brindar un mejor servicio a los usuarios del Centro y hacer frente al aumento de la demanda de servicios.</t>
  </si>
  <si>
    <t xml:space="preserve">Remodelación y equipamiento  del edificio del Centro Cultural e Histórico José Figueres Ferrer en San Ramón de Alajuela,  para la adecuación de un espacio para oficinas, un espacio para recepciones y un espacio para los vehículos institucionales.  </t>
  </si>
  <si>
    <t>Riesgo presupuestario, riesgo de operación.</t>
  </si>
  <si>
    <t>02-20230125-002446-CCHJFF -025   02-20230509-002446-CCHJFF-115             02-20230828-002446-CCHJFF -256
02-20220114-CCHJFF - 006-proyecto-RMRG   02-20220906-002446-CCHJFF-251-2022         
02-20220704-CCHJFF -162             02-20231027-002446-CCHJFF -0290-firmado                 02-20240410-CCHJFF-112                02-20240620-002446-176</t>
  </si>
  <si>
    <t>Wílmer Oconitrillo Epinoza</t>
  </si>
  <si>
    <t>direccion-cchjff@mcj.go.cr</t>
  </si>
  <si>
    <t>003470 Mantenimiento preventivo y correctivo de los vehículos y equipos del Centro Cultural e Histórico José Figueres Ferrer en San Ramón de Alajuela</t>
  </si>
  <si>
    <t xml:space="preserve">Mejorar los servicios de las actividades culturales y educativas brindadas por el Centro Cultural e Histórico José Figueres Ferrer, mediante el mantenimiento y reparación de los vehículos y del equipo institucional. </t>
  </si>
  <si>
    <t>Mantenimiento preventivo o correctivo de los vehículos y equipos que tiene bajo custodia el Centro Cultural e Histórico José Figueres Ferrer, para mantener dichos activos en condiciones óptimas de funcionamiento,</t>
  </si>
  <si>
    <t>02-20240409-CCHJFF-104-2024    02-20240621-3470-179</t>
  </si>
  <si>
    <t>751-08 Casa de la Cultura de Puntarenas</t>
  </si>
  <si>
    <t>003478 Equipamiento para La Casa de la Cultura de Puntarenas, ubicada en la provincia de Puntarenas</t>
  </si>
  <si>
    <t>Mejorar los servicios culturales que se brinda a la población de Puntarenas, mediante la dotación de equipamiento y mobiliario, que garantice de manera óptima y eficiente la prestación de los servicios culturales que brinda la Casa de la Cultura de Puntarenas</t>
  </si>
  <si>
    <t>El proyecto consta de dotar a la institución de equipo y mobiliario en el edificio de la Casa de la Cultura de Puntarenas.</t>
  </si>
  <si>
    <t>Que no se pueda tener el financiamiento requerido para cumplir con el proyecto</t>
  </si>
  <si>
    <t>Jonathan Hernández Sandí</t>
  </si>
  <si>
    <t xml:space="preserve">Administrador </t>
  </si>
  <si>
    <t>administracion-ccp@mcj.go.cr</t>
  </si>
  <si>
    <t>5.01.06 Equipo sanitario, de laboratorio e investigación</t>
  </si>
  <si>
    <t>Total del proyecto</t>
  </si>
  <si>
    <t>758-01 Centro Nacional de la Música</t>
  </si>
  <si>
    <t>001531 Construcción y Equipamiento de las Nuevas Instalaciones del Centro Nacional de la Música</t>
  </si>
  <si>
    <t>Construcción y equipamiento de instalaciones que cumplan con los requisitos necesarios  para alumnos, músicos, docentes y administrativos del Centro Nacional de la Música.</t>
  </si>
  <si>
    <t>Ampliación y acondicionamiento de las instalaciones del CNM en los Colegios de Moravia</t>
  </si>
  <si>
    <t>No viene especificado en el perfil del proyecto.</t>
  </si>
  <si>
    <t xml:space="preserve">Adenda UNOPS.pdf	05-20200106-001531.pdf	
 Convenio UNOPS - CNM	05-20190902-001531.pdf	
 Formulario de Actualización del III Trimestre 2022	04-20221014-001531.pdf
 Formulario de actualización I T 2019	04-20190315-001531.pdf	
 Formulario de actualización I T 2020	04-20200401-001531.pdf	
 Formulario de actualización I T 2021	04-20210414-001531.pdf	
 Formulario de actualización II 2020	04-20200714-001531.pdf	
 Formulario de actualización II T 2021	04-20210825-001531.pdf	
 Formulario de actualización III T 2016	04-20160909-001531.pdf	
 Formulario de actualización III T 2018	04-20180910-001531.pdf	
 Formulario de actualización III T 2019	04-20190903-001531.pdf	
 Formulario de actualización III T 2019	04-20190628-001531.pdf	
 Formulario de actualización III T 2020	04-20201210-001531.pdf	
 Formulario de actualización III T 2021	04-20211014-001531.pdf	
 Formulario de actualización IV T 2018	04-20181213-001531.pdf	
 Formulario de actualización IV T 2019	04-20200106-001531.pdf	
 Formulario de actualización IV T 2020	04-20210113-001531.pdf	
 Formulario de actualización IV T 2022	04-20230124-001531.pdf	
 Formulario de Actualización IV Trimestre 2021	04-20220118-001531.pdf	
 Formulario de Actualización IV Trimestre 2023	04-20240226-001531.pdf	
 Oficio de actualización III trimestre 2023	02-20231030-001531-INM-DA-074-2023.pdf	
 Oficio de solicitud de actualización III trimestre 2022	02-20221014-001531-CNM-DG-475-2022.pdf	
 Solicitud de Actualización de IV Trimestre 2021	02-20220118-CNM-DG-026-2022.pdf	
 Solicitud de actualización del presupuesto 2019	02-20180910-CNM-DG-305-2018.pdf	
 Solicitud de actualización I T 2019	02-20190321-CNM-DG-113-2019.pdf	
 Solicitud de actualización I T 2020	02-20200401-CNM-DG-135-2020.pdf	
 Solicitud de actualización I T 2021	02-20210414-CNM-DG-125-2021.pdf	
 Solicitud de actualización I T 2024	02-20240422-001531-CNM-DG-0260-2024.pdf	
 Solicitud de actualización II T 2019	02-20190628-CNM-DG-245-2019.pdf	
 Solicitud de actualización II T 2020	02-20200714-CNM-DG-242-2020.pdf	
 Solicitud de actualización II T 2021	02-20210825-CNM-DG-354-2021.pdf	
 Solicitud de actualización II T 2022	02-20220614-CNM-DG-243-2022.pdf	
 Solicitud de actualización II Trimestre 2021	02-20210313-CNM-DG-267-2021.pdf	
 Solicitud de actualización III T 2016	02-20161005-CNM-DA-120-2016.pdf	
 Solicitud de actualización III T 2019	02-20190909-CNM-DG-358-2019.pdf	
 Solicitud de actualización III T 2020	02-20201210-CNM-DG-374-2020.pdf	
 Solicitud de actualización III T 2021	02-20211014-CNM-DG-438-2021.pdf	
 Solicitud de actualización IV T 2018	02-20181217-CNM-DG-458-2018.pdf	
 Solicitud de actualización IV T 2019	02-20200109-CNM-DG-004-2020.pdf	
 Solicitud de actualización IV T 2020	02-20210114-CNM-DG-013-2021.pdf	
 Solicitud de actualización IV T 2022	02-20230126-001531-CNM-DG-023-2023.pdf	
 Solicitud de Actualización IV Trimestre 2023	02-20240226-001531-CNM-DG-0148-2024.pdf	</t>
  </si>
  <si>
    <t>Ricardo José Chaves Cordero</t>
  </si>
  <si>
    <t>rchaves@mcj.go.cr</t>
  </si>
  <si>
    <t>02-Materiales y Suministros</t>
  </si>
  <si>
    <t>003380 Mantenimiento de la infraestructura y del equipamiento del Centro Nacional de la Música, San José, Costa Rica.</t>
  </si>
  <si>
    <t>Mejorar los servicios musicales esenciales para la comunidad, mediante el mantenimiento de infraestructura y de los equipos de la Institución.</t>
  </si>
  <si>
    <t>El proyecto consiste en brindar mantenimiento de la infraestructura y el equipamiento de los bienes del programa 758-01 Promoción de las artes del Centro Nacional de la Música.</t>
  </si>
  <si>
    <t>Que los procesos de contratación pública resulten infructuosos o desiertos 
Retraso en el inicio de la ejecución debido a la presentación de recursos a los procesos de contratación pública 
Retrasos en la ejecución de los contratos debido a condiciones medioambientales
Que se den imprevistos durante el proceso</t>
  </si>
  <si>
    <t xml:space="preserve">Oficio de Solicitud de Actualización IV Trimestre 2023	02-20240209-003380-CNM-DG-073-2024.pdf	
 Aval Sectorial	05-20231205-MCJ-DM-PIP-014-2023.pdf	
 Aval Sectorial Actualización I Trimestre 2024	05-20240514-003380-MCJ-DM-PIP-014-2024.pdf
 Aval Técnico	05-20231205-CNM-PIP-001-2023.pdf	
 Aval Técnico Actualización I Trimestre 2024	05-20240508-003380-CNM-PIP-002-2024.pdf	
 Desglose de Costos Actualización I Trimestre 2024	05-20240419-003380-Desglose Costos Mant.xlsx	
 Formulario de Actualización I 2024	04-20240419-003380.pdf	
 Formulario de Actualización IV Trimestre 2023	04-20240208-003380.pdf	
 Informe Sectorial Actualización I Trimestre 2024	05-20240513-003380-SEPLA-PIP-602-014-2024.pdf	
 Informe Técnico	05-20231205-SEPLA-PIP-602-014-2023.pdf	
 Oficio de Inscripción del Proyecto	02-20231205-CNM-DG-0555-2023.pdf	
 Oficio de solicitud de Actualización I Trimestre 2024	05-20240516-003380-CNM-DG-0331-2024.pdf	
 Perfil del Proyecto	03-01-20231205-Mantenimiento CNM.pdf	
 Perfil del Proyecto Actualización I Trimestre 2024	03-01-20240419-003380-Mantenimiento CNM.pdf	
 Plan de Gestión de la Ejecución Actualización I Trimestre 2024	05-20240515-003380-CNM-PGE-MANT-001-2024.pdf	</t>
  </si>
  <si>
    <t>003392 Equipamiento y obras menores del Centro Nacional de la Música, Ministerio de Cultura y Juventud (MCJ), San José</t>
  </si>
  <si>
    <t>Mejorar los servicios que brinda el Centro Nacional de la Música a los usuarios internos y externos.</t>
  </si>
  <si>
    <t>El proyecto consiste en dotar y sustituir equipo de oficina, de comunicación, tecnológico, de cocina, mobiliario e instrumentos musicales y maquinaria para el cumplimiento eficiente del Centro Naciona</t>
  </si>
  <si>
    <t>En ejecución</t>
  </si>
  <si>
    <t xml:space="preserve">02-Materiales y Suministros </t>
  </si>
  <si>
    <t>Árbol Causa - Efecto	05-20231215-Árbol Causa-Efecto CNM.xlsx	
 Árbol de Medios y Fines	05-20231215-Árbol Medios-Fines CNM.xlsx	
 Aval Sectorial	05-20231215-MCJ-DM-PIP-16-2023-2023.pdf	
 Aval Sectorial I T 2024	05-20240424-MCJ-DM-PIP-011-2024.pdf	
 Aval Técnico	05-20231215-CNM-PIP-002-2023.pdf	
 Aval Técnico I T 2024	05-20240213-CNM-PIP-001-2024.pdf	
 Cronograma	05-20231215-Cronograma CNM.xlsx	
 Desglose de Costes I T 2024	05-20240213-Desglose Costos.xlsx	
 Desglose de Costos	05-20231215-Desglose de Costos CNM.xlsx	
 Diagrama de Gantt	05-20231215-Diagrama de Gantt CNM.xlsx	
 EDT	05-20231215-EDT CNM.xlsx	
 Formulario de Actualización I Trimestre 2024	04-20240419-003392.pdf	
 Informe Sectorial I T 2024	05-20240424-MCJ-SEPLA-PIP-602-011-2024.pdf	
 Informe Técnico	05-20231215-SEPLA-PIP-602-016-2023.pdf	
 Matriz de Flujo Financiero	05-20231215- Matriz de Flujo Financiero CNM.xlsx	
 Oficio de Actualización I Trimestre 2024	05-20240426-CNM-DG-0284-2024.pdf	
 Oficio de inscripción del proyecto	02-20231215-CNM-DG-0576-2023.pdf	
 Perfil de Proyecto I T 2024	03-01-20240213-Equipamiento CNM.pdf	
 Perfil del Proyecto	03-01-20231215-Equipamiento CNM.pdf	
 Plan de Gestión de Ejecución I T 2024	05-20240424-CNM-PGE-EQUIP-002-2024.pdf</t>
  </si>
  <si>
    <t xml:space="preserve">05-Bienes Duraderos </t>
  </si>
  <si>
    <t xml:space="preserve">758-02 Sistema Nacional de Educación Musical </t>
  </si>
  <si>
    <t>003008 Compra de un edificio para albergar las oficinas administrativas del SINEM en la provincia de San José</t>
  </si>
  <si>
    <t>Adquirir un edificio que albergue las oficinas y servicios de la sede central del SINEM, garantizando el espacio óptimo y necesario para la función de la institución.</t>
  </si>
  <si>
    <t>El proyecto consiste en buscar y comprar en el área de San José, un edificio que reúna todas las condiciones necesarias para albergar tanto las oficinas administrativas del SINEM, como las bodegas para el resguardo de materiales, equipos e instrumentos musicales, así como salas para capacitación.
Con la compra de un edificio, la institución ahorrará dinero del presupuesto nacional, al no tener que incurrir en grandes gastos de alquiler.</t>
  </si>
  <si>
    <t>Factibilidad</t>
  </si>
  <si>
    <t>Cierre del proyecto por carencia de fondos para esta ejecución.</t>
  </si>
  <si>
    <r>
      <rPr>
        <b/>
        <sz val="8"/>
        <color theme="1"/>
        <rFont val="Tahoma"/>
        <family val="2"/>
      </rPr>
      <t xml:space="preserve">Año 2020: </t>
    </r>
    <r>
      <rPr>
        <sz val="8"/>
        <color theme="1"/>
        <rFont val="Tahoma"/>
        <family val="2"/>
      </rPr>
      <t xml:space="preserve">
DM-1209-2020 Sr. Reynald Ruiz MEP (ministra MCJ a MIDEPLAN solicitud de aprobación del proyecto)
DT-PIP-11-2020 SINEM Ministra G. Cruz (aval del MEP)
</t>
    </r>
    <r>
      <rPr>
        <b/>
        <sz val="8"/>
        <color theme="1"/>
        <rFont val="Tahoma"/>
        <family val="2"/>
      </rPr>
      <t xml:space="preserve">Año 2021: </t>
    </r>
    <r>
      <rPr>
        <sz val="8"/>
        <color theme="1"/>
        <rFont val="Tahoma"/>
        <family val="2"/>
      </rPr>
      <t xml:space="preserve">
DM-0768-2021 SINEM (aval del proyecto por ministra MEP, Guiselle Cruz)</t>
    </r>
  </si>
  <si>
    <t>Victor Fonseca Matarrita</t>
  </si>
  <si>
    <t xml:space="preserve">Director General </t>
  </si>
  <si>
    <t>v.fonseca@sinem.go.cr</t>
  </si>
  <si>
    <t>003492 Mantenimientos y reparaciones para la operación del edificio de la escuela de Acosta, del Sistema Nacional de Educación Musical, del Ministerio de Cultura y Juventud, ubicada en cantón de Acosta, provincia de San José.</t>
  </si>
  <si>
    <t xml:space="preserve">Asegurar la calidad de los servicios musicales y administrativos que brinda la escuela de Acosta, del SINEM, a los estudiantes, mediante la reparación y mantenimiento del edificio. </t>
  </si>
  <si>
    <t>Con el proyecto se resolverán las necesidades del SINEM relacionadas con la protección, la preservación y el buen funcionamiento de la escuela de Acosta, que es propiedad del SINEM. En este edificio se desarrolla el Programa Formativo y el Programa Orquestal, dirigido a niños, niñas y adolescentes de Costa Rica. Lo anterior, implica no solo la actividad musical, si no, la actividad administrativa que sostiene a la primera.</t>
  </si>
  <si>
    <t xml:space="preserve">Actualización semestre II 2024	02-20240606-003492-SINEM-DG-286-2024.pdf
 Aval Sectorial	05-20240418-MCJ-DM-PIP-010-2024.pdf	
 Aval Técnico	05-20240313-Certificación 02-2024.pdf
 Informe Sectorial	05-20240427-SEPLA-PIP-602-010-2024.pdf	
 Perfil del proyecto	03-01-20240427Perfil obras equipam Acosta.docx	
 Solicitud de Inscripción	02-20240427-SINEM-DG-228-2024.pdf	</t>
  </si>
  <si>
    <t>003493 Mantenimientos y reparaciones para la operación del edificio de la escuela de Pavas, del Sistema Nacional de Educación Musical, del Ministerio de Cultura y Juventud, ubicada en el distrito de Pavas, cantón de San José, provincia de San José.</t>
  </si>
  <si>
    <t xml:space="preserve">Mejorar la calidad de los servicios musicales que brinda la escuela de Pavas, del SINEM, a los estudiantes, mediante la reparación y mantenimiento del edificio. </t>
  </si>
  <si>
    <t xml:space="preserve">Con el proyecto se resolverán las necesidades del SINEM relacionadas con la protección, la preservación y el buen funcionamiento de la escuela de Pavas, que es propiedad del SINEM. Estas obras son necesarias para el cumplimiento de las labores, objetivos y metas institucionales. En este edificio se desarrolla el Programa Formativo y el Programa Orquestal, dirigido a niños, niñas y adolescentes de Costa Rica. Lo anterior, implica no solo la actividad musical, si no, la actividad administrativa que sostiene a la primera. </t>
  </si>
  <si>
    <t>Actualización trimestre II 2024	02-20240606-003493-SINEM-DG-285-2024.pdf	
 Aval sectorial	05-20240423-MCJ-DM-PIP-009-2024.pdf	
 Aval Técnico	05-20240308-Certificación-01-2023.pdf	
 Informe del sector	05-20240427-SEPLA-PIP-602-009-2024.pdf	.
 Perfil del proyecto.	03-01-20240423Perfil-Pavas.docx	
 Solicitud de inscripción	05-20240427-SINEM-DG-227-2024.pdf</t>
  </si>
  <si>
    <t>003395 Mantenimiento de equipos, vehículos y mobiliario para el Sistema Nacional de Educación Musical, del Ministerio de Cultura y Juventud, San José.</t>
  </si>
  <si>
    <t>Mejorar los servicios musicales que brinda el SINEM, a los estudiantes, mediante el mantenimiento de los equipos, los vehículos y el mobiliario.</t>
  </si>
  <si>
    <t>Con el proyecto se resolverán las necesidades del SINEM relacionadas con la protección, la preservación y el buen funcionamiento de los diferentes equipos, los cuatro vehículos y el mobiliario de la institución utilizado para lograr el desarrollo de las actividades formativas y administrativas del SINEM.</t>
  </si>
  <si>
    <t>01.08 Mantenimiento y reparación</t>
  </si>
  <si>
    <t>Actualización trimestre II 2024	02-20240606-003395-SINEM-DG-287-2024.pdf	
 Aval sectorial	05-20240101-aval sec mantenimiento SINEM.pdf	
 Aval técnico	05-20240101-aval tec mantenimiento SINEM.pdf	
 Informe del sector	05-20240101-inf sec mantenimiento SINEM.pdf	
 Perfil del proyecto	03-01-20240110-mantenimiento SINEM.doc	
 Solicitud de inscripción a ministra del MIDEPLAN	02-20240110-SINEM-DG-587-2023.pdf</t>
  </si>
  <si>
    <t>002677 Compra de instrumentos musicales, mobiliario y equipo para el Sistema Nacional de Educación Musical – SINEM, del Ministerio de Cultura y Juventud, ubicado en el territorio nacional.</t>
  </si>
  <si>
    <t>Equipar con instrumentos, mobiliario y equipo al SINEM, sustituyendo las unidades deterioradas y mejorando las condiciones de aprendizaje a los estudiantes.</t>
  </si>
  <si>
    <t>Con el proyecto se resolverán las necesidades del SINEM relacionadas con los instrumentos musicales y el equipo de oficina; algunas orquestas no tienen todos los instrumentos propios de una orquesta sinfónica y el proyecto los aportará; se resolverán las necesidades de algunos equipos para el buen funcionamiento de los procesos administrativos y académicos.</t>
  </si>
  <si>
    <t>Decretos que impidan la ejecución presupuestaria.
No realizar una correcta planificación de compras.</t>
  </si>
  <si>
    <t>Actualización al 2do trimestre 2020	0420200508.pdf	
 Actualización del proyecto al 1er trimestre	02-20200424-SINEM-DG-106-2020.pdf	
 Actualización del trimestre 3 de 2023, proyecto 002677	02-20230918-002677-SINEM-DG-457-2023.pdf	
 Actualización IV trimestre 2021	02-20211208-SINEM-DG-306-2021.pdf
 Actualización IV trimestre 2023 (justificac)	02-20231220-002677-SINEM-DG-611-2023.pdf	
 Actualización trimestre II, 2024	02-20242006-002677-SINEM-DG-316-2024.pdf	
 Actualización trimestre IV 2023	02-20231218-002677-SINEM-DG-606-2023.pdf	
 Aval de rectoría	02-20190703-DM-0668-05-2019 aval proy.pdf	
 Aval técnico del SINEM.	02-20220704-SINEM-DG-01-2022.pdf	
 Cronograma	05-20190703-Cronograma proyecto SINEM.doc	
 Flujo de caja actualizado IV trimestre 2022	03-01-20230130-002677.xlsx	
 Formulario	05-20190703-formulario proyec SINEM.xls	1.0	 	
 Formulario de actualización IV trimestre 2020	04-20210128-002677.xls	
 Formulario de actualización IV trimestre 2022	04-20230130-002677.xls
 Formulario de actualización IV trimetre de 2023	05-20231219-002677.xls	
 Oficio de solicitud de actualización del presupuesto 2021	02-20200508-SINEM-DG-118-2020.pdf	
 Oficio de solicitud de actualización, II trimestre 2021	02-20210603-SINEM-DG-138-2021.pdf	
 Oficio justificación cambio de alcances 2022	02-202230130-002677-SINEM-DAF-019-2023.pdf	
 Oficio justificación de los cambios de los alcances IV trim 2022	02-20230130-002677-SINEM-DG-022-2023.pdf	
 Oficio para solicitar actualización del primer trimestre de 2022	02-20220314-SINEM-DG-143-2022.pdf	
 Perfil del proyecto	03-01-20190703 - Proyec compra instrum- SINEM.doc	
 Perfil del proyecto actualizado.	03-01-20220704-002677.pdf	
 Perfil del proyecto, actualización 2023	03-01-20230130-002677.doc	
 Programación de compras	04-20230113-02677.xlsx	
 Reprogramación de compras	02-20240105-002677-SINEM-DG-038-2024.pdf	
 solicitud actual IV trimestre	02-20190820-DG-SINEM-155-08-2019.pdf	
 Solicitud de actualización de proyecto 002677, segundo trimestre 2023	02-20230626-002677-SINEM-DG-265-2023.pdf	
 Solicitud de actualización del III trimestre 2021	02-20210922-SINEM-DG-236-2021.pdf
 Solicitud de actualización del proyecto del SINEM	02-20191207-DG-SINEM-254-12-2019.pdf	
 Solicitud de actualización del proyecto, segundo trimestre del 2022.	02-20220704-SINEM-DG-271-2022.pdf	
 Solicitud de actualización del proyecto, semestre 1 de 2021	02-20210323-SINEM-DG-084-2021.pdf
 Solicitud de actualización III trimestre 2022	02-20220824-002677-SINEM-DG-328-2022.pdf	
 Solicitud de actualización IV trim 2022	02-20230130-002677-SINEM-DG-023-2023.pdf	
 Solicitud de actualización IV trimestre 2020	02-20210128-SINEM-DG-010-2021.pdf	
 Solicitud de actualización semestre I, 2023	02-20230327-002677-SINEM-DG-111 -2023.pdf	
 Solicitud de actualización tercer trimestre 2021	02-20210927-SINEM-DG-236-2021.pdf	
 Solicitud de inscripción al Banco de Proyectos	02-20190703-DG-SINEM-120-07-2019.pdf	
 Solicitud del aval	02-20190703-DG-SINEM-088-05-2019.pdf</t>
  </si>
  <si>
    <t>758-03 Teatro Nacional</t>
  </si>
  <si>
    <t>002300 Programa Integral de seguridad y conservación del monumento histórico Teatro Nacional de Costa Rica.</t>
  </si>
  <si>
    <t>Implementar el programa de intervención del Teatro Nacional por medio de proyectos para la adecuación del edificio a las regulaciones, códigos y tecnología vigente con el fin de asegurar la preservación de este edifico patrimonial, además excluir del</t>
  </si>
  <si>
    <t>El Monumento Histórico Teatro Nacional, se encuentra es un estado de vulnerabilidad, pues su construcción interior mayoritariamente es de madera, además, por los años en que fue construido, su sistema</t>
  </si>
  <si>
    <t>Fuentes Internacionales</t>
  </si>
  <si>
    <t>Actualización 3 Trimestre 2023	
 Actualización al 1 trimestre 2024	02-20240520-TN-DG-205-2024.pdf	
 Actualización al 25 de Marzo 2022	04-20220325-002300-firmado25.pdf	
 Actualización al 30 de abril del 2021	04-20210517-002300.pdf	
 Actualización al 30 de diciembre del 2020	04-20210202-002300.pdf	
 Actualización al 30 de Diciembre del año 2021	04-20220208-002300.pdf
 Actualización al 30 de junio 2021	04-20210719-002300.pdf	
 Actualización al 30 Junio 2022	04-20220630-002300-firmado.pdf
 Actualización al 30-06-2021	04-20210701-002300.pdf	
 ACTUALIZACIÓN AL 31 DE DICIEMBRE 2022	04-20230127-002300.pdf
 Actualización al IV Trimestre del año 2021	04-20220208-002300.pdf	
 Actualización al primer trimestre 2024	02-20240502 TN-DG-177-2024.pdf	
 Actualización de la Factibilidad del Programa Integral	03-03-20210716-002300.pdf	
 Actualización de Proyecto	02-20240221-TN-DG-089-2024.pdf	
 Actualización del Proyecto 4 trimestre 2023- 002300.	02-20240221-TN-DG-089-2024.pdf	
 Actualizacion parcial del proyecto al IV trimestre 2018	04-20181217-002300.pdf	 	 	
 ADENDA CONTRATO ICE	04-20192606-ADENDA CONTRATO-ICE.pdf	
 AVAL DE LA MINISTRA	DM-833-17-AVAL DE LA MINISTRA.pdf	 	 	
 Aval de la rectoría para la actualización del proyecto.	02-20210716-DM-0916-2021.pdf	1.0	 	20/05/2024 16:42 p.m.	20/05/2024 16:42 p.m.
 CONTRATO ICE	04-20192606-CONTRATO-ICE.pdf
 cronograma	CRONOGRAMA DEL PROGRAMA 16-06-2017.pdf	 	 	
 Documento de revisión de los Costos del Proyecto a junio 2020	05-20200611-002300.xlsx	
 Estudio de Factibilidad	Informe est. factibilidad informe 2 final sin anexos 6 de julio 2017.pdf	 
 Formulario	FORMULARIO DELPHOS-A PRESENTAR-.pdf	 	 	
 FORMULARIO ACTUALIZACIÓN I Y II TRIMESTRE 2019	FORM. ACTUALIZ. A JUNIO 2019-REVISION SEPLA.xls	
 Formulario de Actualización al 30 de marzo 2021	04-20210415-002300.pdf	
 Formulario de Actualización al 30-09-2019	04-20190930-002300.pdf	
 Formulario de Actualización diciembre 2018	04-20181217-002300 firmado.pdf	
 Formulario de Actualización-junio 2020	04-20200611-002300.pdf	
 FOTO ANTES DE LA EJECUCIÓN	04-20192606-FOTO ANTES DE LA EJECUCIÓN.jpeg	
 FOTO ANTES DE LA EJECUCIÓN-2-	04-20192606-FOTO ANTES DE LA EJECUCIÓN-2-.jpeg	
 FOTO ANTES DE LA EJECUCIÓN-3-	04-20192606-FOTO ANTES DE LA EJECUCIÓN-3-.jpeg	
 FOTO ANTES DE LA EJECUCIÓN-4-	04-20192606-FOTO ANTES DE LA EJECUCIÓN-4-.jpeg	
 FOTO ANTES DE LA EJECUCIÓN-5-	04-20192606-FOTO ANTES DE LA EJECUCIÓN-5-.jpeg	
 FOTO ANTES DE LA EJECUCIÓN-6-	04-20192606-FOTO ANTES DE LA EJECUCIÓN-6-.jpeg	
 FOTO ANTES DE LA EJECUCIÓN-7-	04-20192606-FOTO ANTES DE LA EJECUCIÓN-7-.jpeg	
 FOTOGRAFIA ANTES DE LA EJECUCION-1-	04-20192606-F0TO ANTES DE LA EJECUCIÓN.jpeg	
 Justificación de pago de Seguro	02-20200612-TN-CO-025-2019.pdf	
 MATRIZ DE ACTUALIZACIÓN DE INFORMACIÓN DEL PROGRAMA INTEGRAL PRESENTADA A MIDEPLAN	Matriz MIDEPLAN.XLSX	
 Oficio Informe II trimestre	02-20230721-002300-TNCR-CO-059-2023 .pdf	
 Oficio solicitud actualización II T 2023	02-20230721-002300-TNCR-DG-257-2023.pdf	
 Solicitud de actualización	02-20210716-TN-DG-189-2021.pdf	
 Solicitud de actualización	02-20210518-TN-DG-134-2021_Actualización.pdf	
 Solicitud de actualización al 25-03-2022	02-20220504-TN-DG-114-2022.pdf
 Solicitud de actualización al IV trimestre 2021	02-20220128-TN-DG-022-2022.pdf	
 Solicitud de actualización del proyecto.	02-20200611-TN-DG-144-2020.pdf	
 Solicitud de actualización Diciembre 2022	02-20230127-002300-TNCR-DG-022-2023.pdf	
 Solicitud de actualización en el sistema	02-20210216-TN-PL-05-2021-MIDEPLAN.pdf	
 Solicitud de actualización I T 2021	02-20210430-TN-DG-123-2021.pdf
 Solicitud para actualización de proyectos inscritos en el Banco de Proyectos de Inversión Pública	02-20220926-TN-DG-290-2022.pdf</t>
  </si>
  <si>
    <t>Karina Salguero Moya</t>
  </si>
  <si>
    <t>ksalguero@teatronacional.go.cr</t>
  </si>
  <si>
    <t>Gobierno de Costa Rica</t>
  </si>
  <si>
    <t>Endeudamiento Externo</t>
  </si>
  <si>
    <t>002847 Proyecto de conservación, restauración y mantenimiento de la infraestructura del Monumento Histórico:  Teatro Nacional de Costa Rica, ubicado en la Ciudad de San José</t>
  </si>
  <si>
    <t>Implementar el proyecto de conservación, restauración y mantenimiento para preservar los valores históricos y arquitectónicos contenidos en la materialidad constructiva del inmueble y sus bienes muebles.</t>
  </si>
  <si>
    <t>El proyecto de Conservación, Restauración y Mantenimiento de la infraestructura del Monumento Histórico: Teatro Nacional de Costa Rica, reúne una serie de proyectos que se elaboran en función de conse</t>
  </si>
  <si>
    <t>Media</t>
  </si>
  <si>
    <t xml:space="preserve">Actualización 3 Trimestre 2023		
 Actualización al 1 trimestre 2024	02-20240520-TN-DG-205-2024.pdf	
 Actualización al 25 de Marzo del año 2022	04-20220325-002847-firmado.pdf	
 Actualización al 30 de junio 2021	04-20210701-002847.pdf	
 Actualización del proyecto de conservación al 30 de diciembre 2020	04-20210202-2847.pdf	
 Actualización del Proyecto de Conservación al IV Trimestre del año 2021	04-20220208-002847.pdf
 Adenda, actualización al I Trimestre 2024	02-20240527-TN-DG-219-2024.pdf	
 Formulario de actualización al 30 de abril del 2021	04-20210518-002847.pdf	
 Formulario de Actualización al 31 de Diciembre 2023	04-20230127-002847.pdf	
 Formulario de actualización al I T 2021	04-20210415-002847.pdf	
 Formulario de actualización Diciembre 2022	04-20230127-002847.pdf	
 Formulario de Inscripción	04-20200716-002847-F.INSCRIPC..pdf
 Oficio de Aval del Proyecto	02-20200504-DM-0431-04-2020.pdf	
 Oficio solicitud de actualización II T 2023	02-20230721-002847-TNCR-DG-257-2023.pdf	
 Oficio TNCR-C0-059-2023 (Informe II trimestre 2023)	02-20230721-002847-TNCR-CO-059-2023 .pdf	
 Perfil del Proyecto	03-01-20200506-Perfil Conservación.pdf	
 Solicitud de actualización	02-20210716-TN-DG-189-2021.pdf	
 Solicitud de actualización al 25-03-2022	02-20220504-TN-DG-114-2022.pdf	
 Solicitud de actualización de los proyectos inscritos en el Banco de Proyectos de Inversión Pública.	02-20220926-TN-DG-290-2022.pdf	
 Solicitud de actualización del Proyecto	02-20210518-TN-DG-134-2021_Actualización.pdf	
 Solicitud de actualización Diciembre 2022	02-20230127-002847-TNCR-DG-022-2023.pdf	
 Solicitud de actualización en el sistema	02-20210216-TN-PL-05-2021-MIDEPLAN.pdf	
 Solicitud de actualización I T 2021	02-20210430-TN-DG-123-2021.pdf	
 Solicitud de actualización IV trimestre 2021	02-20220128-TN-DG-022-2022.pdf	
 Solicitud de Inscripción del Proyecto	02-20200506-TN-DG-110-2020.pdf	</t>
  </si>
  <si>
    <t>003501 Mantenimiento del equipamiento, maquinaria y sistemas informáticos del Teatro Nacional de Costa Rica, ubicado en San José, Costa Rica</t>
  </si>
  <si>
    <t>Garantizar el adecuado servicio y calidad de los servicios de promoción de las artes escénicas del Teatro Nacional a través del mantenimiento preventivo y correctivo</t>
  </si>
  <si>
    <t>El proyecto consiste en brindar mantenimiento al equipamiento, maquinaria y sistemas informáticos que utiliza los funcionarios del TNCR para el cumplimiento del fin establecido mediante la Ley 8290.</t>
  </si>
  <si>
    <t>Solicitud de inscripción de proyecto	02-20240502 TN-DG-177-2024.pdf</t>
  </si>
  <si>
    <t>003283 Equipamiento para el Teatro Nacional de Costa Rica, ubicado en la ciudad de San José.</t>
  </si>
  <si>
    <t>Desarrollar un programa de equipamiento institucional que permita que la Institución cuente con el equipo técnico, tecnológico, de producción artística y mobiliario requerido para el cumplimiento de los objetivos institucionales.</t>
  </si>
  <si>
    <t>El proyecto de equipamiento para el Teatro Nacional de Costa Rica, ubicado en la ciudad de San José reúne requerimientos de distintas áreas y procesos de la institución, mismos que se complementan ent</t>
  </si>
  <si>
    <t>16,6%</t>
  </si>
  <si>
    <t>Aval Técnico Proyecto Equipamiento	05-20230502-TN-ADM-126-2023.pdf	
 Actualización 3 Trimestre 2023	02-20231130-003283-TNCR-DG-376-2023.pdf	
 Actualización al 1 trimestre 2024	02-20240520-TN-DG-205-2024.pdf	
 Anexo Flujo financiero del proyecto	03-01-20230515 Perfil Proyecto de Equipamiento TNCR.xlsx	
 Aval sectorial	05-20230502-MCJ-DM-PIP-008-2023.pdf	
 Informe técnico SEPLA	05-20230515 SEPLA-PIP-602-8-2023.pdf	
 Oficio solicitud de actualización II T 2023	02-20230721-003283-TNCR-DG-257-2023.pdf	
 Oficio solicitud de inscripción del proyecto	02-20231207-TNCR-DG-150-2023.pdf
 Perfil del proyecto	03-01-20230515- Perfil Proyecto de Equipamiento TNCR.docx</t>
  </si>
  <si>
    <t>758-04 Teatro Popular Melico Salazar</t>
  </si>
  <si>
    <t xml:space="preserve">003245  Obras y Equipamientos Menores para el edificio del Teatro Popular Melico Salazar ubicado en el distrito Hospital, San José </t>
  </si>
  <si>
    <t>Realizar obras menores a la infraestructura y compra de equipamiento garantizando de manera óptima la prestación de los servicios artísticos que se brindan al usuario dentro de los espacios.</t>
  </si>
  <si>
    <t xml:space="preserve">El proyecto consta de dotar a la institución de mobiliario, equipo y obras menores de infraestructura del edificio del Teatro Popular Melico Salazar.
Dotación: Mobiliario y equipo de oficina, equipo de sala de teatro, equipos de climatización (aire acondicionado), equipo y programas de cómputo, luminarias para sala de teatro, 
Obras menores en escenario: reconstrucción de foso de escenario, cambio de la mecánica y estructura fluvial del edificio e imprevistos del edificio. </t>
  </si>
  <si>
    <t>En Ejecución</t>
  </si>
  <si>
    <t>0</t>
  </si>
  <si>
    <t>Retraso en los plazos de entrega de los equipos por temas de importación de los bienes 
Que los procesos de contratación administrativa resulten infructuosos o desiertos
Retraso en el inicio de la ejecución debido a la presentación de recursos a los procesos de contratación administrativa
Retrasos en la ejecución de los contratos debido a condiciones medioambientales
Que se den imprevistos durante el proceso 
La siniestralidad latente en el edificio vinculada al proceso constructivo 
Cambio de Jerarcas Institucionales y del MCJ</t>
  </si>
  <si>
    <t xml:space="preserve">Aval Sectorial	02-20221214-MCJ-DM-PIP-005-2022.pdf	
 Aval sectorial actualización perfil 2023	05-20240514-003245-MCJ-DM-PIP-007-2024.pdf	
 Aval técnico	05-20221214-003245-TPMS-PIP-001-2022.pdf	
 Aval técnico actualización de perfil 2023	05-20240514-003245-TPMS-PIP-02-2023.pdf
 Flujo de efectivo	03-01-20221214-003245.xlsx	
 Flujo de efectivo actualización perfil 2023	03-01-20240514-003245.xlsx	
 Formulario de actualización IV trimestre 2023	04-20240514-003245.pdf	
 Informe técnico SEPLA	02-20221214-SEPLA-PIP-602-5-2022.pdf	
 Oficio de remisión actualización anual 2022	02-20230217-TPMS-UGA-067-2023.pdf
 Oficio de remisión actualización I trimestre 2024	02-20240514-TPMS-UGA-109-2024.pdf	
 Oficio de remisión actualización II trimestre 2024	02-20240604-TPMS-UGA-144-2024.pdf	
 Oficio de remisión actualización IV trimestre 2023	02-20240514-TPMS-UGA-090-2024.pdf	
 Perfil de proyecto actualización 2023	03-01-20240514-003245.pdf	
 Perfil del proyecto	03-01-20221214-003245.pdf	1.0	 	
 Plan de gestión de la ejecución	03-05-20240514-003245.pdf	
 Solicitud de inscripción en el BPIP	02-20221214-TPMS-DE-371-2022.pdf	1.0	</t>
  </si>
  <si>
    <t>Gisela Lobo Hernández
Marta García</t>
  </si>
  <si>
    <t>Jefa Unidad de Gestión Administrativa
Encargada de Informática</t>
  </si>
  <si>
    <t>gisela.lobo@teatromelico.go.cr
marta.garcia@teatromelico.go.cr</t>
  </si>
  <si>
    <t>003244  Obras y Equipamientos Menores para el edificio de la Compañía Nacional de Teatro ubicado en el distrito Carmen, San José</t>
  </si>
  <si>
    <t>Realizar obras menores a la infraestructura, compra de equipamiento y mobiliario garantizando de manera óptima la prestación de los servicios artísticos que se brindan al usuario dentro de los espacios.</t>
  </si>
  <si>
    <t xml:space="preserve">El proyecto consta de dotar a la institución de mobiliario, equipo y obras menores de infraestructura del edificio de la Compañía Nacional de Teatro.
Dotación: Mobiliario y equipo de oficina, equipo de sala de teatro, equipos de climatización (aire acondicionado), luminarias para sala de teatro y controles de acceso a diferentes puntos de las instalaciones.
Obras menores: Renovación de cabina del Teatro de la Aduana, remodelación y mejoramiento de espacios, cambio de corriente para sala de teatro e imprevistos al edificio. </t>
  </si>
  <si>
    <t>Aval Sectorial	02-20221215-MCJ-DM-PIP-004-2022.pdf	
 Aval sectorial actualización perfil 2023	05-20240514-MCJ-DM-PIP-006-2024.pdf
 Aval técnico	05-20221215-003244-TPMS-PIP-02-2022.pdf	
 Aval técnico actualización de perfil 2023	05-20240514-003244-TPMS-PIP-03-2023.pdf	
 Flujo de efectivo	03-20221215-003244.xlsx	1.0	 	25/06/2024 
 Flujo de efectivo de actualización de perfil 2023	03-01-20240514-003244.xlsx	
 Formulario de actualización IV trimestre 2023	04-20240514-003244.pdf	
 Informe Sectorial	02-20221215-SEPLA-PIP-602-4-2022.pdf	
 Oficio de remisión actualización anual 2023	02-20230217-TPMS-UGA-067-2023.pdf
 Oficio de remisión actualización I trimestre 2024	02-20240514-003244-TPMS-UGA-109-2024.pdf
 Oficio de remisión actualización II trimestre 2024	02-20240604-TPMS-UGA-144-2024.pdf	
 Oficio de remisión IV actualización IV trimestre 2023	02-20240514-003244-TPMS-UGA-090-2024.pdf	
 Perfil de proyecto actualizado 2023	03-01-20240514-003244.pdf
 Perfil del proyecto	03-01-20221215-003244.pdf	
 Plan de gestión de la ejecución	03-05-20240514-003244.pdf	
 Solicitud de inscripción en el BPIP	02-20221215-TPMS-DE-371-2022.pdf	1.0</t>
  </si>
  <si>
    <t>Gisela Lobo Hernández</t>
  </si>
  <si>
    <t>Jefa Unidad de Gestión Administrativa</t>
  </si>
  <si>
    <t>gisela.lobo@teatromelico.go.cr</t>
  </si>
  <si>
    <t>003242 Mantenimiento de infraestructura y equipamiento del edificio del Teatro Popular Melico Salazar ubicado en el distrito Hospital, San José</t>
  </si>
  <si>
    <t>Realizar obras de mantenimiento a la infraestructura y equipamiento garantizando de manera óptima la prestación de los servicios artísticos que se brindan al usuario dentro de los espacios.</t>
  </si>
  <si>
    <t>El proyecto consiste en brindar mantenimiento a la infraestructura y al equipamiento del edificio del Teatro Popular Melico Salazar.
Infraestructura: Corresponde al mantenimiento del edificio del teatro en el interior de la sala de teatro, así como puertas, ventanas, cortinas arrollables y tuberías de agua potable.
Equipamiento: Se trata del equipo de la sala de teatro (audio, video, iluminación) y equipo tecnológico como aires acondicionados, cámaras, UPS, sitio web y central IP.</t>
  </si>
  <si>
    <t>Que los procesos de contratación administrativa resulten infructuosos o desiertos
Retraso en el inicio de la ejecución debido a la presentación de recursos a los procesos de contratación administrativa
Retrasos en la ejecución de los contratos debido a condiciones medioambientales
Que se den imprevistos durante el proceso</t>
  </si>
  <si>
    <t>Aval sectorial	02-20221216-MCJ-DM-PIP-003-2022.pdf	
 Aval sectorial actualización perfil 2023	05-20240514-003242-MCJ-DM-PIP-004-2024.pdf
 Aval técnico	05-20221216-0032242-TPMS-PIP-004-2022.pdf	
 Aval técnico actualización perfil 2023	05-20240514-003242-TPMS-PIP-001-2023.pdf	
 Flujo de efectivo	03-01-20221216-003242.xlsx	
 Flujo de efectivo actualización perfil 2023	03-01-20240514-003242.xlsx	
 Formulario de actualización IV trimestre 2023	04-20240514-003242.pdf
 Informe sectorial	02-20221216-SEPLA-PIP-602-3-2022.pdf	
 Oficio de remisión actualización anual 2022	02-20230217-TPMS-UGA-067-2023.pdf	
 Oficio de remisión actualización I trimestre 2024	02-20240514-TPMS-UGA-109-2024.pdf	
 Oficio de remisión actualización II trimestre 2024	02-20240604-TPMS-UGA-144-2024.pdf	
 Oficio de remisión actualización IV trimestre 2023	02-20240514-TPMS-UGA-90-2024.pdf	
 Perfil del proyecto	03-01-20221216-003242.pdf	
 Perfil del proyecto actualizado 2023	03-01-20240514-003242.pdf	
 Plan de gestión de la ejecución	03-05-20240514-003242.pdf	
 Solicitud de inscripción en el BPIP	02-20221216-TPMS-DE-371-2022.pdf	1.0</t>
  </si>
  <si>
    <t>003243 Mantenimiento del equipamiento del edificio de la Compañía Nacional de Teatro ubicado en el distrito Carmen, San José</t>
  </si>
  <si>
    <t>Realizar obras de mantenimiento al equipamiento garantizando de manera óptima la prestación de los servicios artísticos que se brindan al usuario dentro de los espacios.</t>
  </si>
  <si>
    <t>El proyecto consiste en brindar mantenimiento al equipamiento del edificio de la Compañía Nacional de Teatro.
Equipamiento: Se trata de equipo tecnológico como aires acondicionados, sistema contra incendios, elevador eléctrico y aguja eléctrica.</t>
  </si>
  <si>
    <t>Aval sectorial actualización de perfil 2023	05-20240514-003243-MCJ-DM-PIP-005-2024.pdf	
 Aval técnico	05-20221216-003243-TPMS-PIP-003-2022.pdf	
 Aval técnico actualización perfil 2023	05-20240514-003243-TPMS-PIP-04-2023.pdf
 Flujo de efectivo	03-01-20221216-003243.xlsx	
 Flujo de efectivo actualización de perfil 2023	03-01-20240514-003243.xlsx	
 Formulario de actualización IV trimestre 2023	04-20240514-003243.pdf	
 Informe sectorial	02-20221216-SEPLA-PIP-602-2-2022.pdf	
 Oficio de remisión actualización anual 2022	02-20230217-TPMS-UGA-067-2023.pdf	
 Oficio de remisión actualización I trimestre 2024	02-20240514-TPMS-UGA-109-2024.pdf	
 Oficio de remisión actualización II trimestre 2024	02-20240604-TPMS-UGA-144-2024.pdf	
 Oficio de remisión actualización IV trimestre 2023	02-20240514-TPMS-UGA-90-2024.pdf	
 Perfil del proyecto	03-01-20221216-003243.pdf	
 Perfil del proyecto actualización 2023	03-01-20240514-003243.pdf	
 Plan de gestión de la ejecución	03-05-20240514-003243.pdf	
 Solicitud de inscripción en el BPIP	02-20221216-TPMS-DE-371-2022.pdf	1.0</t>
  </si>
  <si>
    <t>003255 Obras y Equipamientos Menores para el edificio del Teatro 1887 de la Compañía Nacional de Teatro ubicado en el distrito Carmen, San José.</t>
  </si>
  <si>
    <t>Realizar obras menores a la infraestructura y compra de equipamiento, garantizando de manera óptima la prestación de los servicios artísticos que se brindan al usuario dentro de los espacios.</t>
  </si>
  <si>
    <t>El proyecto consta dotar a la institución de equipamiento y obras menores de infraestructura del edificio del Teatro 1887 de la Compañía Nacional de Teatro.
Dotación: Luminarias para la sala del Teatro</t>
  </si>
  <si>
    <t xml:space="preserve">Limitaciones presupuestarias por parte de la institución para la atención del proyecto 
La siniestralidad presente en diversas áreas del edificio por riesgo de derrumbe por mal estado del techo e incendio 
Poca capacidad del MCJ para cooperar en el financiamiento del proyecto 
Cambio de prioridades institucionales 
Diferencial cambiario  
Sismicidad que afecta el país 
Cambio en las políticas de inversión pública 
Cambio de Jerarcas Institucionales y del MCJ </t>
  </si>
  <si>
    <t xml:space="preserve">Aval sectorial	05-20230302-MCJ-DM-PIP-003-2023.pdf	
 Aval sectorial actualización perfil 2023	05-20240514-003255-MCJ-DM-PIP-008-2024.pdf	
 Aval técnico	02-20230302-TPMS-PIP-01-2023.pdf	
 Aval técnico actualización de perfil 2023	02-20240514-003255-TPMS-PIP-005-2023.pdf
 Flujo de efectivo actualización de perfil 2023	03-01-20240514-003255.xlsx	
 Formulario de actualización IV trimestre 2023	04-20240514-003255.pdf	
 Informe sectorial	05-20230302-SEPLA-PIP-602-03-2023.pdf	
 Oficio de remisión actualización I trimestre 2024	02-20240514-TPMS-UGA-109-2024.pdf	
 Oficio de remisión actualización II trimestre 2024	02-20240604-TPMS-UGA-144-2024.pdf	
 Oficio de remisión actualización IV trimestre 2023	02-20240514-TPMS-UGA-090-2024.pdf	
 Perfil del proyecto	03-01-20230302-003255.pdf	
 Perfil del proyecto actualización 2023	03-01-20240514-003255.pdf	
 Plan de gestión de la ejecución	03-05-20240514-003255.pdf	
 Solicitud de inscripción de proyecto	02-20230302-TPMS-DE-075-2023.pdf	</t>
  </si>
  <si>
    <t>758-05 Centro Costarricense de Producción Cinematográfica</t>
  </si>
  <si>
    <t>003006 Obras y equipamientos menores para operación del Centro Costarricense de Producción Cinematográfica, ubicado en Barrio Amón, distrito El Carmen, San José Costa Rica</t>
  </si>
  <si>
    <t>Mejorar la oferta de servicios cinematográficos del Centro Costarricense de Producción Cinematográfica a los usuarios, mediante la restauración de la infraestructura y adquisición de mobiliario, maquinaria y equipo, para brindar un servicio eficiente al usuario interno y externos.</t>
  </si>
  <si>
    <t xml:space="preserve">El proyecto consiste en dotar al Centro Costarricense de Producción Cinematográfica de la maquinaria, equipo y mobiliario, así como realizar obras en la infraestructura física en paredes, pintura, gradas y pisos, necesarios para el cumplimiento de las labores, objetivos y metas institucionales.
Se desarrollará de la siguiente manera:
Compras: Equipo de comunicación, mobiliario de oficina, programas de cómputo, equipo de producción audiovisual y equipos necesarios para el cumplimiento de las labores realizadas en el Centro Costarricense de Producción Cinematográfica.  
Obras menores del edificio del Centro Costarricense de Producción Cinematográfica, locales e instalaciones, entre otros.
</t>
  </si>
  <si>
    <t>El proyecto tiene como principal limitación la restricción o contingencia del gasto o recortes presupuestarios y medidas administrativas emitidas mediante el decreto Número 42227-MP-S, con fecha 16 de marzo 2020, referente a la Emergencia Nacional de la Pandemia Mundial del COVID-19.</t>
  </si>
  <si>
    <t xml:space="preserve">Aval de la rectoría	02-20210526-DM-0687-2021.pdf	
 Aval sectorial.	05-20231129-003006-MCJ-DM-PIP-015-2023..pdf
 Aval técnico	05-01-20231129-003006-CCPC-474-2023..pdf	
 CCPC-318-2023 Actualización Proyectos de Inversión, II trimestre 2023	02-2023071-003006-CCPC-318-2023.pdf	
 CCPC-476-2023 Notas de justificación, III trimestre 2023.	02-20231129-003006-CCPC-476-2023..pdf	
 CCPC-477-2023 Actualización Proyectos de Inversión, III trimestre 2023.	02-20231129-003006-CCPC-477-2023..pdf	
 Formulario de actualización	04-20231129-003006..xlsx	
 Formulario de actualización, II trimestre 2023.	04-20230721-003006.pdf	
 Informe sectorial.	05-20231129-003006- SEPLA-PIP-602-015-2023..pdf	
 Perfil Actualizado.	03-01-20231129-003006.pdf	1.0	 	22/05/2024 16:17 p.m.	22/05/2024 16:17 p.m.
 Perfil del Proyecto	03-01-20210526-Obras y equipamiento CCPC.docx	
 Solicitud de inscripción del proyecto	02-20210526-CCPC-145-2021.pdf	</t>
  </si>
  <si>
    <t>Raciel del Toro Hernández</t>
  </si>
  <si>
    <t>rdeltoro@centrodecine.mcj.go.cr</t>
  </si>
  <si>
    <t>000815 Mantenimiento del edificio del Centro de Cine Patrimonio Cultural</t>
  </si>
  <si>
    <t>Realizar un mantenimiento adecuado al edificio del Centro de Cine Patrimonio Cultural.</t>
  </si>
  <si>
    <t>Dar mantenimiento al edificio que alberga las instalaciones del Centro Costarricense de Producción Cinematográfica.</t>
  </si>
  <si>
    <t>Financiamiento</t>
  </si>
  <si>
    <t xml:space="preserve">01-20230117-000815	02-20230117-000815.pdf
 02-20210323-CCPC-143-2021	02-20210323-CCPC-143-2021.pdf
 02-20210909 CCPC-474-2021	CCPC-474-2021 Actualizacio´n DELPHOS, III trimestre 2021.pdf	
 02-20220323 CCPC-149-2022, I trimestre 2022	CCPC-149-2022 Actualización Proyectos de Inversión, I trimestre 2022.pdf	
 02-20220629	02-20220629.pdf	
 CCPC-332-2023 Actualizacio´n Proyectos de Inversio´n, II trimestre 2023.	02-20230721-000815-CCPC-332-2023.pdf	
 CCPC-527-2020 Actualización DELPHOS, I Y II TRIMESTRE 2020.	02-20200525-000815.pdf	
 CCPC-649-2020 Actualizacio´n DELPHOS, III TRIMESTRE 2020 Mantenimiento	03-20201116-000815.pdf	
 CCPC-740-2020 Actualizacio´n DELPHOS, IV TRIMESTRE 2020	04-20201223-000815.pdf
 Formulario de actualización del II trimestre 2019	04-20180927-000815.pdf
 Solicitud de actualización del I trimestre 2019	02-20190626-CCPC-413-2019.pdf	
 Solicitud de actualización del II trimestre 2017	02-20170825-CCPC-607-2017.pdf	
 Solicitud de actualización del II trimestre 2019	02-20190408-CCPC-211-2018.pdf	
 Solicitud de actualización del IV T 2019	02-20200207-CCPC-094-2020.pdf	</t>
  </si>
  <si>
    <t>002201 Habilitar y ampliar estructuralmente el edificio del Teatro Variedades con el fin de poner en funcionamiento la Cinemateca Nacional de Costa Rica del Ministerio de Cultura y Juventud (MCJ), en el cantón central San José.</t>
  </si>
  <si>
    <t>Habilitar y ampliar estructuralmente el edificio del Teatro Variedades con el fin de poner en funcionamiento  los servicios de una Cinemateca Nacional, para contribuir con el rescate, preservación y conservación del acervo fílmico de Costa Rica.</t>
  </si>
  <si>
    <t>Problema Resumido: 
Baja contribución al desarrollo país, derivado de una baja cultura audiovisual de la población, el bajo nivel de valor agregado del sector cinematográfico nacional y el alto riesgo.</t>
  </si>
  <si>
    <t>003514 Mantenimiento y reparación de los equipos del Centro Costarricense de Producción Cinematográfica, ubicado en Barrio Amón, distrito El Carmen, San José Costa Rica.</t>
  </si>
  <si>
    <t>Mejorar los servicios cinematográficos del Centro Costarricense de Producción Cinematográfica, mediante el mantenimiento y reparación de los equipos Centro, potenciando así la vida útil de los bienes institucionales.</t>
  </si>
  <si>
    <t>El proyecto consiste en dar mantenimiento y reparación de los equipos de transporte y comunicación del Centro Costarricense de Producción Cinematográfica, necesarios para el cumplimiento de las labore</t>
  </si>
  <si>
    <t>Portafolio de Proyectos de Inversión Pública</t>
  </si>
  <si>
    <t xml:space="preserve">Ministerio de Cultura y Juventud </t>
  </si>
  <si>
    <t>Fecha de actualización: 14-08-2024</t>
  </si>
  <si>
    <t>Otros proyectos</t>
  </si>
  <si>
    <t>760-00 Consejo Nacional de la Política Pública de la Persona Joven</t>
  </si>
  <si>
    <t>003295 Mantenimiento de la Casa de las Juventudes de Río Claro del Consejo Nacional de la Política Pública de la Persona Joven en Golfito.</t>
  </si>
  <si>
    <t>Garantizar un servicio de calidad a los usuarios de la Casa de las Juventudes de Rio Claro del Consejo Nacional de La Política Pública de la Persona Joven, en Golfito, mediante el mantenimiento adecuado, correctivo y preventivo, de su infraestructura</t>
  </si>
  <si>
    <t>Este proyecto se elabora para brindar mantenimiento de la Casa de las Juventudes de Río Claro, inmueble propiedad del Consejo Nacional de la Política Pública de la Persona Joven. El objetivo es estimular el encuentro, la comunicación, la promoción cultural, deportiva y el acceso a la información de las personas jóvenes de los cantones de la Región Brunca, por medio del aprovechamiento sostenible de la Casa de la Juventudes de Rio Claro a través de la formulación y ejecución de programas, proyectos y acciones locales.</t>
  </si>
  <si>
    <t xml:space="preserve">•	No contar con los recursos necesarios y suficientes para asegurar el mantenimiento de la Casa de las Juventudes.
•	No poder cumplir con las condiciones óptimas de trabajo y de salud ocupacional para el promotor social destacado en la Casa de las Juventudes.
•	No contar con la capacidad para atender mayor cantidad de población joven en procesos de formación, recreación y encuentro.
•	No poder generar mayores alianzas interinstitucionales para el trabajo con las juventudes de Golfito y la zona sur del país. 
•	No poder atender actividades de asesoría y capacitación planificados.
•	Generar mayor riesgo en la seguridad de los usuarios que utilizan la Casa de las Juventudes. </t>
  </si>
  <si>
    <t xml:space="preserve">CPJ-JD-OF-035-2023 acuerdo Junta
MCJ-DM-PIP-010-2023 aval de la Rectoría 
CPJ-DE-OF-286-2023 inscripción
</t>
  </si>
  <si>
    <t>Natalia Camacho Monge</t>
  </si>
  <si>
    <t>ncamacho@cpj.go.cr</t>
  </si>
  <si>
    <t>003272 Soporte y mantenimiento de sistemas informáticos, equipo de cómputo y vehículos del Consejo Nacional de la Política Pública de la Persona Joven a nivel nacional.</t>
  </si>
  <si>
    <t>Asegurar el servicio de soporte y mantenimiento de sistemas informáticos, de equipo de cómputo y vehículos, y adquisición de equipo de cómputo para el Consejo Nacional de la Política Pública de la Persona Joven.</t>
  </si>
  <si>
    <t xml:space="preserve">Este proyecto inicia en el 2024 y se elabora para brindar servicios de soporte y mantenimiento a los sistemas informáticos, equipo de cómputo y vehículos del Consejo Nacional de la Política Pública de la Persona Joven. Para cumplir con los fines establecidos en la legislación nacional y demás instrumentos, el CPJ requiere equipo de cómputo y vehículos con el debido soporte y el mantenimiento preventivo y correctivo que asegure el buen funcionamiento y la continuidad del servicio público.  </t>
  </si>
  <si>
    <t xml:space="preserve">•	No contar con los recursos necesarios y suficientes para adquisición de licenciamiento de antivirus que asegure el soporte y mantenimiento de los equipos informáticos implica mayor posibilidad de ataques informáticos.
•	No contar con los recursos necesarios y suficientes para asegurar el soporte y mantenimiento para el adecuado funcionamiento de los sistemas informáticos, el equipo de cómputo y los vehículos institucionales.
•	No poder suministrar la información solicitada sobre el avance en el cumplimiento de las acciones de la Política Pública de la Persona Joven, tanto para clientes internos como externos.
•	No contar con la capacidad interna para realizar una evaluación del cumplimiento de la política pública. 
•	No se podría realizar la actualización de las plataformas informáticas con las nuevas versiones que se liberen, y atención a incidentes de soporte (consultas específicas, malfuncionamientos y cualquier incidente que impida la operación normal de la plataforma).
•	Equipo de informática de la institución sin el debido soporte mantenimiento, corrección y licencias de antivirus lo cual lo hace más vulnerable en materias de ciberseguridad. 
•	No poder atender actividades de asesoría y capacitación en las regiones y territorios debido a vehículos sin el mantenimiento adecuado.
•	Un mayor riesgo de siniestralidad vial </t>
  </si>
  <si>
    <t xml:space="preserve">CPJ-JD-OF-017-2023 acuerdo Junta
MCJ-DM-PIP-006-2023 aval de la Rectoría 
CPJ-DE-OF-181-2023 inscripción
</t>
  </si>
  <si>
    <t xml:space="preserve"> En entrada la nueva normativa de contratación pública (Ley N° 9986 General de Contratación Pública) podría ocasionar atrasos significativos en la gestión de la contratación, ya que establece nuevos requisitos para las empresas oferentes, lo cual impediría el uso de la infraestructura y tiene como efecto un perjuicio para las organizaciones socioculturales.</t>
  </si>
  <si>
    <t>02-20210323-CCPC-143-2021.	02-20210323-CCPC-143-2021..pdf		
 02-20210909 CCPC-474-2021	CCPC-474-2021 Actualización DELPHOS, III trimestre 2021.pdf	
 02-20220323 CCPC-149-2022, I trimestre 2022	02-20220323.pdf	
 02-20240430-002201-CCPC-201-2024	02-20240430-002201-CCPC-201-2024.pdf	
 04-20240430-002201	04-20240430-002201.pdf	
 Actualización del IV T 2018	02-20181220-CCPC-860-2018.pdf	
 Actualización IV T 2019	02-20200207-CCPC-094-2020.pdf	
 CCPC-010-2023 Actualizacio´n Proyectos de Inversio´n, IV trimestre 2022	02-20230117-002201.pdf	
 CCPC-264-2022 Actualizacio´n Proyectos de Inversio´n, II trimestre 2022 (1)	02-20220629.pdf	
 CCPC-332-2023 Actualizacio´n Proyectos de Inversio´n, II trimestre 2023.	02-20230721-002201-CCPC-332-2023.pdf	
 CCPC-527-2020 Actualización DELPHOS, I Y II TRIMESTRE 2020.	02-20200825-2201.pdf	
 CCPC-647-2020 Actualizacio´n DELPHOS, III TRIMESTRE 2020	03-20201116-2201.pdf	
 CCPC-740-2020 Actualizacio´n DELPHOS, IV TRIMESTRE 2020	04-20201223-2221.
 Documento de perfil del proyecto del Cinemateca	03-01-20161220-Cinemateca.pdf	
 FORMULARIO ACTUALIZACION CINEMATECA , III TRIMESTRE 2020	03-20201116-2201.
 Formulario de actualización a noviembre 2018	04-20181217-2201.pdf	 	 
 Formulario de actualización del III trimestre 2018	04-20180927-2201.pdf	 	 
 Formulario de actualización del III trimestre 2019	04-20190920-2201.pdf
 Formulario de actualización del IV trimestre 2018	04-20181219-2201.pdf	 	 
 Formulario de actualización del IV trimestre 2018	04-20181220-2201.pdf	 	 
 Formulario de inscripción del proyecto	04-20161220-Cinemateca.xls	1.0	 	
 Nota de Patrimonio	02-20160912-CPC-1437-2016.PDF
 Oficio de aval para inscripción del proyecto	02-20160914-DM-972-2016.pdf	
 Oficio de solicitud de inscripción del proyecto	02-20161220-CCPC-0905-2016.pdf	
 Solicitud de actualización de presupuestos 2020	02-20190920-CCPC-607-2019.pdf	
 Solicitud de actualización del I trimestre 2019	02-20190423-CCPC-211-2018.pdf	
 Solicitud de actualización del II trimestre 2019	02-20190626-CCPC-413-2019.pdf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</si>
</sst>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8"/>
      <name val="Tahoma"/>
      <family val="2"/>
    </font>
    <font>
      <b/>
      <sz val="8"/>
      <color rgb="FF000000"/>
      <name val="Tahoma"/>
      <family val="2"/>
    </font>
    <font>
      <sz val="8"/>
      <color theme="1"/>
      <name val="Tahoma"/>
      <family val="2"/>
    </font>
    <font>
      <sz val="8"/>
      <color rgb="FF000000"/>
      <name val="Tahoma"/>
      <family val="2"/>
    </font>
    <font>
      <sz val="8"/>
      <name val="Tahoma"/>
      <family val="2"/>
    </font>
    <font>
      <u/>
      <sz val="8"/>
      <color theme="10"/>
      <name val="Tahoma"/>
      <family val="2"/>
    </font>
    <font>
      <sz val="11"/>
      <name val="Aptos Narrow"/>
      <family val="2"/>
      <scheme val="minor"/>
    </font>
    <font>
      <b/>
      <sz val="8"/>
      <color theme="1"/>
      <name val="Tahoma"/>
      <family val="2"/>
    </font>
    <font>
      <sz val="8"/>
      <name val="Aptos Narrow"/>
      <family val="2"/>
      <scheme val="minor"/>
    </font>
    <font>
      <sz val="8"/>
      <color theme="1"/>
      <name val="Aptos Narrow"/>
      <family val="2"/>
      <scheme val="minor"/>
    </font>
    <font>
      <b/>
      <sz val="8"/>
      <color theme="1"/>
      <name val="Aptos Narrow"/>
      <family val="2"/>
      <scheme val="minor"/>
    </font>
    <font>
      <b/>
      <sz val="8"/>
      <name val="Aptos Narrow"/>
      <family val="2"/>
      <scheme val="minor"/>
    </font>
    <font>
      <u/>
      <sz val="8"/>
      <color theme="1"/>
      <name val="Tahoma"/>
      <family val="2"/>
    </font>
    <font>
      <b/>
      <sz val="9"/>
      <color indexed="81"/>
      <name val="Tahoma"/>
      <charset val="1"/>
    </font>
    <font>
      <sz val="9"/>
      <color indexed="81"/>
      <name val="Tahoma"/>
      <charset val="1"/>
    </font>
    <font>
      <b/>
      <sz val="9"/>
      <color indexed="81"/>
      <name val="Tahoma"/>
      <family val="2"/>
    </font>
    <font>
      <sz val="9"/>
      <color indexed="81"/>
      <name val="Tahoma"/>
      <family val="2"/>
    </font>
    <font>
      <u/>
      <sz val="8"/>
      <name val="Aptos Narrow"/>
      <family val="2"/>
      <scheme val="minor"/>
    </font>
    <font>
      <u/>
      <sz val="8"/>
      <name val="Tahoma"/>
      <family val="2"/>
    </font>
    <font>
      <sz val="8"/>
      <color rgb="FF000000"/>
      <name val="Tahoma"/>
    </font>
    <font>
      <b/>
      <sz val="11"/>
      <name val="Aptos Narrow"/>
      <family val="2"/>
      <scheme val="minor"/>
    </font>
  </fonts>
  <fills count="12">
    <fill>
      <patternFill patternType="none"/>
    </fill>
    <fill>
      <patternFill patternType="gray125"/>
    </fill>
    <fill>
      <patternFill patternType="solid">
        <fgColor indexed="65"/>
        <bgColor theme="0"/>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A0A0A0"/>
      </left>
      <right style="thin">
        <color rgb="FFA0A0A0"/>
      </right>
      <top style="thin">
        <color rgb="FFA0A0A0"/>
      </top>
      <bottom style="thin">
        <color rgb="FFA0A0A0"/>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527">
    <xf numFmtId="0" fontId="0" fillId="0" borderId="0" xfId="0"/>
    <xf numFmtId="0" fontId="0" fillId="2" borderId="0" xfId="0" applyFill="1"/>
    <xf numFmtId="49" fontId="4" fillId="3" borderId="1" xfId="0" applyNumberFormat="1" applyFont="1" applyFill="1" applyBorder="1" applyAlignment="1">
      <alignment horizontal="center" vertical="center" wrapText="1" readingOrder="1"/>
    </xf>
    <xf numFmtId="0" fontId="2" fillId="4" borderId="0" xfId="0" applyFont="1" applyFill="1" applyAlignment="1">
      <alignment horizontal="center" readingOrder="1"/>
    </xf>
    <xf numFmtId="49" fontId="5" fillId="3" borderId="9" xfId="0" applyNumberFormat="1" applyFont="1" applyFill="1" applyBorder="1" applyAlignment="1">
      <alignment horizontal="center" vertical="top" wrapText="1" readingOrder="1"/>
    </xf>
    <xf numFmtId="49" fontId="5" fillId="3" borderId="9" xfId="0" applyNumberFormat="1" applyFont="1" applyFill="1" applyBorder="1" applyAlignment="1">
      <alignment horizontal="center" vertical="center" wrapText="1" readingOrder="1"/>
    </xf>
    <xf numFmtId="49" fontId="7" fillId="4" borderId="1" xfId="0" applyNumberFormat="1" applyFont="1" applyFill="1" applyBorder="1" applyAlignment="1">
      <alignment horizontal="left" vertical="top" readingOrder="1"/>
    </xf>
    <xf numFmtId="49" fontId="7" fillId="4" borderId="1" xfId="0" applyNumberFormat="1" applyFont="1" applyFill="1" applyBorder="1" applyAlignment="1">
      <alignment horizontal="left" vertical="top" wrapText="1" readingOrder="1"/>
    </xf>
    <xf numFmtId="49" fontId="7" fillId="4" borderId="9" xfId="0" applyNumberFormat="1" applyFont="1" applyFill="1" applyBorder="1" applyAlignment="1">
      <alignment horizontal="left" vertical="top" readingOrder="1"/>
    </xf>
    <xf numFmtId="4" fontId="7" fillId="4" borderId="9" xfId="0" applyNumberFormat="1" applyFont="1" applyFill="1" applyBorder="1" applyAlignment="1">
      <alignment vertical="top" readingOrder="1"/>
    </xf>
    <xf numFmtId="4" fontId="7" fillId="6" borderId="9" xfId="0" applyNumberFormat="1" applyFont="1" applyFill="1" applyBorder="1" applyAlignment="1">
      <alignment vertical="top" readingOrder="1"/>
    </xf>
    <xf numFmtId="4" fontId="7" fillId="6" borderId="9" xfId="0" applyNumberFormat="1" applyFont="1" applyFill="1" applyBorder="1" applyAlignment="1">
      <alignment horizontal="right" vertical="top" readingOrder="1"/>
    </xf>
    <xf numFmtId="4" fontId="7" fillId="7" borderId="9" xfId="0" applyNumberFormat="1" applyFont="1" applyFill="1" applyBorder="1" applyAlignment="1">
      <alignment vertical="top" readingOrder="1"/>
    </xf>
    <xf numFmtId="0" fontId="0" fillId="4" borderId="0" xfId="0" applyFill="1"/>
    <xf numFmtId="49" fontId="8" fillId="4" borderId="8" xfId="0" applyNumberFormat="1" applyFont="1" applyFill="1" applyBorder="1" applyAlignment="1">
      <alignment horizontal="left" vertical="top" wrapText="1" readingOrder="1"/>
    </xf>
    <xf numFmtId="49" fontId="7" fillId="4" borderId="8" xfId="0" applyNumberFormat="1" applyFont="1" applyFill="1" applyBorder="1" applyAlignment="1">
      <alignment horizontal="left" vertical="top" readingOrder="1"/>
    </xf>
    <xf numFmtId="4" fontId="7" fillId="6" borderId="2" xfId="0" applyNumberFormat="1" applyFont="1" applyFill="1" applyBorder="1" applyAlignment="1">
      <alignment vertical="top" readingOrder="1"/>
    </xf>
    <xf numFmtId="0" fontId="0" fillId="0" borderId="8" xfId="0" applyBorder="1" applyAlignment="1">
      <alignment horizontal="left" vertical="top" wrapText="1" readingOrder="1"/>
    </xf>
    <xf numFmtId="49" fontId="4" fillId="8" borderId="9" xfId="0" applyNumberFormat="1" applyFont="1" applyFill="1" applyBorder="1" applyAlignment="1">
      <alignment horizontal="left" vertical="top" readingOrder="1"/>
    </xf>
    <xf numFmtId="4" fontId="5" fillId="8" borderId="9" xfId="0" applyNumberFormat="1" applyFont="1" applyFill="1" applyBorder="1" applyAlignment="1">
      <alignment vertical="top" readingOrder="1"/>
    </xf>
    <xf numFmtId="4" fontId="5" fillId="8" borderId="13" xfId="0" applyNumberFormat="1" applyFont="1" applyFill="1" applyBorder="1" applyAlignment="1">
      <alignment vertical="top" readingOrder="1"/>
    </xf>
    <xf numFmtId="49" fontId="7" fillId="4" borderId="4" xfId="0" applyNumberFormat="1" applyFont="1" applyFill="1" applyBorder="1" applyAlignment="1">
      <alignment horizontal="left" vertical="top" readingOrder="1"/>
    </xf>
    <xf numFmtId="4" fontId="7" fillId="6" borderId="9" xfId="0" applyNumberFormat="1" applyFont="1" applyFill="1" applyBorder="1" applyAlignment="1">
      <alignment vertical="center" readingOrder="1"/>
    </xf>
    <xf numFmtId="4" fontId="7" fillId="6" borderId="9" xfId="0" applyNumberFormat="1" applyFont="1" applyFill="1" applyBorder="1" applyAlignment="1">
      <alignment horizontal="right" vertical="center" readingOrder="1"/>
    </xf>
    <xf numFmtId="4" fontId="7" fillId="0" borderId="13" xfId="0" applyNumberFormat="1" applyFont="1" applyBorder="1" applyAlignment="1">
      <alignment vertical="top" readingOrder="1"/>
    </xf>
    <xf numFmtId="4" fontId="7" fillId="4" borderId="13" xfId="0" applyNumberFormat="1" applyFont="1" applyFill="1" applyBorder="1" applyAlignment="1">
      <alignment vertical="top" readingOrder="1"/>
    </xf>
    <xf numFmtId="4" fontId="7" fillId="6" borderId="15" xfId="0" applyNumberFormat="1" applyFont="1" applyFill="1" applyBorder="1" applyAlignment="1">
      <alignment horizontal="right" vertical="center" readingOrder="1"/>
    </xf>
    <xf numFmtId="49" fontId="7" fillId="4" borderId="13" xfId="0" applyNumberFormat="1" applyFont="1" applyFill="1" applyBorder="1" applyAlignment="1">
      <alignment horizontal="left" vertical="top" readingOrder="1"/>
    </xf>
    <xf numFmtId="0" fontId="0" fillId="0" borderId="9" xfId="0" applyBorder="1" applyAlignment="1">
      <alignment horizontal="left" vertical="top" wrapText="1" readingOrder="1"/>
    </xf>
    <xf numFmtId="4" fontId="7" fillId="0" borderId="9" xfId="0" applyNumberFormat="1" applyFont="1" applyBorder="1" applyAlignment="1">
      <alignment vertical="top" readingOrder="1"/>
    </xf>
    <xf numFmtId="4" fontId="7" fillId="0" borderId="9" xfId="0" applyNumberFormat="1" applyFont="1" applyBorder="1" applyAlignment="1">
      <alignment horizontal="right" vertical="top" readingOrder="1"/>
    </xf>
    <xf numFmtId="4" fontId="7" fillId="6" borderId="2" xfId="0" applyNumberFormat="1" applyFont="1" applyFill="1" applyBorder="1" applyAlignment="1">
      <alignment horizontal="right" vertical="top" readingOrder="1"/>
    </xf>
    <xf numFmtId="4" fontId="7" fillId="0" borderId="12" xfId="0" applyNumberFormat="1" applyFont="1" applyBorder="1" applyAlignment="1">
      <alignment vertical="top" readingOrder="1"/>
    </xf>
    <xf numFmtId="10" fontId="8" fillId="4" borderId="8" xfId="1" applyNumberFormat="1" applyFont="1" applyFill="1" applyBorder="1" applyAlignment="1">
      <alignment horizontal="left" vertical="top" wrapText="1" readingOrder="1"/>
    </xf>
    <xf numFmtId="49" fontId="7" fillId="0" borderId="8" xfId="0" applyNumberFormat="1" applyFont="1" applyBorder="1" applyAlignment="1">
      <alignment horizontal="left" vertical="top" readingOrder="1"/>
    </xf>
    <xf numFmtId="49" fontId="7" fillId="4" borderId="9" xfId="0" applyNumberFormat="1" applyFont="1" applyFill="1" applyBorder="1" applyAlignment="1">
      <alignment horizontal="left" vertical="center" wrapText="1" readingOrder="1"/>
    </xf>
    <xf numFmtId="2" fontId="6" fillId="0" borderId="9" xfId="0" applyNumberFormat="1" applyFont="1" applyBorder="1" applyAlignment="1">
      <alignment vertical="top"/>
    </xf>
    <xf numFmtId="0" fontId="11" fillId="9" borderId="9" xfId="0" applyFont="1" applyFill="1" applyBorder="1" applyAlignment="1">
      <alignment vertical="top" wrapText="1"/>
    </xf>
    <xf numFmtId="2" fontId="11" fillId="9" borderId="9" xfId="0" applyNumberFormat="1" applyFont="1" applyFill="1" applyBorder="1" applyAlignment="1">
      <alignment vertical="top"/>
    </xf>
    <xf numFmtId="4" fontId="7" fillId="6" borderId="2" xfId="0" applyNumberFormat="1" applyFont="1" applyFill="1" applyBorder="1" applyAlignment="1">
      <alignment vertical="center" readingOrder="1"/>
    </xf>
    <xf numFmtId="4" fontId="7" fillId="4" borderId="2" xfId="0" applyNumberFormat="1" applyFont="1" applyFill="1" applyBorder="1" applyAlignment="1">
      <alignment vertical="top" readingOrder="1"/>
    </xf>
    <xf numFmtId="4" fontId="5" fillId="8" borderId="2" xfId="0" applyNumberFormat="1" applyFont="1" applyFill="1" applyBorder="1" applyAlignment="1">
      <alignment vertical="top" readingOrder="1"/>
    </xf>
    <xf numFmtId="0" fontId="6" fillId="0" borderId="0" xfId="0" applyFont="1"/>
    <xf numFmtId="4" fontId="7" fillId="0" borderId="10" xfId="0" applyNumberFormat="1" applyFont="1" applyBorder="1" applyAlignment="1">
      <alignment vertical="top" readingOrder="1"/>
    </xf>
    <xf numFmtId="49" fontId="4" fillId="8" borderId="1" xfId="0" applyNumberFormat="1" applyFont="1" applyFill="1" applyBorder="1" applyAlignment="1">
      <alignment horizontal="left" vertical="top" readingOrder="1"/>
    </xf>
    <xf numFmtId="4" fontId="7" fillId="4" borderId="1" xfId="0" applyNumberFormat="1" applyFont="1" applyFill="1" applyBorder="1" applyAlignment="1">
      <alignment vertical="top" readingOrder="1"/>
    </xf>
    <xf numFmtId="4" fontId="5" fillId="8" borderId="1" xfId="0" applyNumberFormat="1" applyFont="1" applyFill="1" applyBorder="1" applyAlignment="1">
      <alignment vertical="top" readingOrder="1"/>
    </xf>
    <xf numFmtId="4" fontId="5" fillId="8" borderId="5" xfId="0" applyNumberFormat="1" applyFont="1" applyFill="1" applyBorder="1" applyAlignment="1">
      <alignment vertical="top" readingOrder="1"/>
    </xf>
    <xf numFmtId="0" fontId="0" fillId="0" borderId="9" xfId="0" applyBorder="1"/>
    <xf numFmtId="4" fontId="5" fillId="9" borderId="9" xfId="0" applyNumberFormat="1" applyFont="1" applyFill="1" applyBorder="1" applyAlignment="1">
      <alignment vertical="top" readingOrder="1"/>
    </xf>
    <xf numFmtId="4" fontId="7" fillId="6" borderId="15" xfId="0" applyNumberFormat="1" applyFont="1" applyFill="1" applyBorder="1" applyAlignment="1">
      <alignment horizontal="right" vertical="top" readingOrder="1"/>
    </xf>
    <xf numFmtId="0" fontId="13" fillId="0" borderId="9" xfId="0" applyFont="1" applyBorder="1" applyAlignment="1">
      <alignment vertical="top" wrapText="1"/>
    </xf>
    <xf numFmtId="2" fontId="13" fillId="0" borderId="9" xfId="0" applyNumberFormat="1" applyFont="1" applyBorder="1" applyAlignment="1">
      <alignment vertical="top"/>
    </xf>
    <xf numFmtId="2" fontId="14" fillId="9" borderId="9" xfId="0" applyNumberFormat="1" applyFont="1" applyFill="1" applyBorder="1" applyAlignment="1">
      <alignment vertical="top" wrapText="1"/>
    </xf>
    <xf numFmtId="2" fontId="14" fillId="9" borderId="9" xfId="0" applyNumberFormat="1" applyFont="1" applyFill="1" applyBorder="1" applyAlignment="1">
      <alignment vertical="top"/>
    </xf>
    <xf numFmtId="2" fontId="15" fillId="10" borderId="9" xfId="0" applyNumberFormat="1" applyFont="1" applyFill="1" applyBorder="1" applyAlignment="1">
      <alignment vertical="top" wrapText="1"/>
    </xf>
    <xf numFmtId="2" fontId="15" fillId="10" borderId="9" xfId="0" applyNumberFormat="1" applyFont="1" applyFill="1" applyBorder="1" applyAlignment="1">
      <alignment vertical="top"/>
    </xf>
    <xf numFmtId="4" fontId="7" fillId="6" borderId="13" xfId="0" applyNumberFormat="1" applyFont="1" applyFill="1" applyBorder="1" applyAlignment="1">
      <alignment vertical="top" readingOrder="1"/>
    </xf>
    <xf numFmtId="4" fontId="11" fillId="8" borderId="9" xfId="0" applyNumberFormat="1" applyFont="1" applyFill="1" applyBorder="1" applyAlignment="1">
      <alignment vertical="top"/>
    </xf>
    <xf numFmtId="4" fontId="11" fillId="8" borderId="2" xfId="0" applyNumberFormat="1" applyFont="1" applyFill="1" applyBorder="1" applyAlignment="1">
      <alignment vertical="top"/>
    </xf>
    <xf numFmtId="0" fontId="6" fillId="4" borderId="9" xfId="0" applyFont="1" applyFill="1" applyBorder="1" applyAlignment="1">
      <alignment vertical="top"/>
    </xf>
    <xf numFmtId="2" fontId="6" fillId="4" borderId="9" xfId="0" applyNumberFormat="1" applyFont="1" applyFill="1" applyBorder="1" applyAlignment="1">
      <alignment vertical="top"/>
    </xf>
    <xf numFmtId="49" fontId="7" fillId="0" borderId="9" xfId="0" applyNumberFormat="1" applyFont="1" applyBorder="1" applyAlignment="1">
      <alignment horizontal="left" vertical="center" wrapText="1" readingOrder="1"/>
    </xf>
    <xf numFmtId="4" fontId="5" fillId="8" borderId="9" xfId="0" applyNumberFormat="1" applyFont="1" applyFill="1" applyBorder="1" applyAlignment="1">
      <alignment horizontal="right" vertical="top" readingOrder="1"/>
    </xf>
    <xf numFmtId="49" fontId="6" fillId="0" borderId="9" xfId="0" applyNumberFormat="1" applyFont="1" applyBorder="1" applyAlignment="1" applyProtection="1">
      <alignment horizontal="justify" vertical="top" readingOrder="1"/>
      <protection locked="0"/>
    </xf>
    <xf numFmtId="4" fontId="6" fillId="0" borderId="9" xfId="0" applyNumberFormat="1" applyFont="1" applyBorder="1" applyAlignment="1">
      <alignment horizontal="right" vertical="top" readingOrder="1"/>
    </xf>
    <xf numFmtId="4" fontId="6" fillId="6" borderId="9" xfId="0" applyNumberFormat="1" applyFont="1" applyFill="1" applyBorder="1" applyAlignment="1">
      <alignment horizontal="right" vertical="top" readingOrder="1"/>
    </xf>
    <xf numFmtId="4" fontId="6" fillId="0" borderId="9" xfId="0" applyNumberFormat="1" applyFont="1" applyBorder="1" applyAlignment="1" applyProtection="1">
      <alignment horizontal="right" vertical="top" readingOrder="1"/>
      <protection locked="0"/>
    </xf>
    <xf numFmtId="0" fontId="6" fillId="0" borderId="9" xfId="0" applyFont="1" applyBorder="1" applyAlignment="1" applyProtection="1">
      <alignment horizontal="justify" vertical="top"/>
      <protection locked="0"/>
    </xf>
    <xf numFmtId="4" fontId="6" fillId="4" borderId="9" xfId="0" applyNumberFormat="1" applyFont="1" applyFill="1" applyBorder="1" applyAlignment="1">
      <alignment horizontal="right" vertical="top" readingOrder="1"/>
    </xf>
    <xf numFmtId="4" fontId="6" fillId="0" borderId="2" xfId="0" applyNumberFormat="1" applyFont="1" applyBorder="1" applyAlignment="1" applyProtection="1">
      <alignment horizontal="right" vertical="top" readingOrder="1"/>
      <protection locked="0"/>
    </xf>
    <xf numFmtId="49" fontId="11" fillId="8" borderId="9" xfId="0" applyNumberFormat="1" applyFont="1" applyFill="1" applyBorder="1" applyAlignment="1" applyProtection="1">
      <alignment horizontal="justify" vertical="top" readingOrder="1"/>
      <protection locked="0"/>
    </xf>
    <xf numFmtId="4" fontId="11" fillId="8" borderId="9" xfId="0" applyNumberFormat="1" applyFont="1" applyFill="1" applyBorder="1" applyAlignment="1">
      <alignment horizontal="right" vertical="top" readingOrder="1"/>
    </xf>
    <xf numFmtId="49" fontId="6" fillId="0" borderId="9" xfId="0" applyNumberFormat="1" applyFont="1" applyBorder="1" applyAlignment="1" applyProtection="1">
      <alignment horizontal="left" vertical="top" readingOrder="1"/>
      <protection locked="0"/>
    </xf>
    <xf numFmtId="49" fontId="6" fillId="0" borderId="9" xfId="0" applyNumberFormat="1" applyFont="1" applyBorder="1" applyAlignment="1" applyProtection="1">
      <alignment horizontal="left" vertical="top" wrapText="1" readingOrder="1"/>
      <protection locked="0"/>
    </xf>
    <xf numFmtId="0" fontId="6" fillId="0" borderId="9" xfId="0" applyFont="1" applyBorder="1" applyAlignment="1" applyProtection="1">
      <alignment horizontal="justify" vertical="top" wrapText="1"/>
      <protection locked="0"/>
    </xf>
    <xf numFmtId="4" fontId="11" fillId="8" borderId="9" xfId="0" applyNumberFormat="1" applyFont="1" applyFill="1" applyBorder="1" applyAlignment="1" applyProtection="1">
      <alignment horizontal="right" vertical="top" readingOrder="1"/>
      <protection locked="0"/>
    </xf>
    <xf numFmtId="4" fontId="11" fillId="8" borderId="2" xfId="0" applyNumberFormat="1" applyFont="1" applyFill="1" applyBorder="1" applyAlignment="1" applyProtection="1">
      <alignment horizontal="right" vertical="top" readingOrder="1"/>
      <protection locked="0"/>
    </xf>
    <xf numFmtId="49" fontId="6" fillId="4" borderId="9" xfId="0" applyNumberFormat="1" applyFont="1" applyFill="1" applyBorder="1" applyAlignment="1" applyProtection="1">
      <alignment horizontal="justify" vertical="top" readingOrder="1"/>
      <protection locked="0"/>
    </xf>
    <xf numFmtId="4" fontId="6" fillId="4" borderId="9" xfId="0" applyNumberFormat="1" applyFont="1" applyFill="1" applyBorder="1" applyAlignment="1" applyProtection="1">
      <alignment horizontal="right" vertical="top" readingOrder="1"/>
      <protection locked="0"/>
    </xf>
    <xf numFmtId="4" fontId="6" fillId="7" borderId="9" xfId="0" applyNumberFormat="1" applyFont="1" applyFill="1" applyBorder="1" applyAlignment="1">
      <alignment horizontal="right" vertical="top" readingOrder="1"/>
    </xf>
    <xf numFmtId="4" fontId="6" fillId="6" borderId="9" xfId="0" applyNumberFormat="1" applyFont="1" applyFill="1" applyBorder="1" applyAlignment="1">
      <alignment vertical="top" wrapText="1" readingOrder="1"/>
    </xf>
    <xf numFmtId="4" fontId="6" fillId="0" borderId="9" xfId="0" applyNumberFormat="1" applyFont="1" applyBorder="1" applyAlignment="1" applyProtection="1">
      <alignment vertical="top" wrapText="1" readingOrder="1"/>
      <protection locked="0"/>
    </xf>
    <xf numFmtId="0" fontId="6" fillId="0" borderId="9" xfId="0" applyFont="1" applyBorder="1" applyAlignment="1" applyProtection="1">
      <alignment vertical="top"/>
      <protection locked="0"/>
    </xf>
    <xf numFmtId="2" fontId="6" fillId="0" borderId="9" xfId="0" applyNumberFormat="1" applyFont="1" applyBorder="1" applyAlignment="1" applyProtection="1">
      <alignment vertical="top"/>
      <protection locked="0"/>
    </xf>
    <xf numFmtId="4" fontId="6" fillId="6" borderId="9" xfId="0" applyNumberFormat="1" applyFont="1" applyFill="1" applyBorder="1" applyAlignment="1">
      <alignment horizontal="right" vertical="center" readingOrder="1"/>
    </xf>
    <xf numFmtId="2" fontId="6" fillId="0" borderId="9" xfId="0" applyNumberFormat="1" applyFont="1" applyBorder="1" applyAlignment="1" applyProtection="1">
      <alignment horizontal="right" vertical="top"/>
      <protection locked="0"/>
    </xf>
    <xf numFmtId="4" fontId="6" fillId="0" borderId="9" xfId="0" applyNumberFormat="1" applyFont="1" applyBorder="1" applyAlignment="1">
      <alignment horizontal="right" vertical="top"/>
    </xf>
    <xf numFmtId="0" fontId="6" fillId="0" borderId="1" xfId="0" applyFont="1" applyBorder="1" applyAlignment="1" applyProtection="1">
      <alignment horizontal="justify" vertical="top"/>
      <protection locked="0"/>
    </xf>
    <xf numFmtId="4" fontId="6" fillId="0" borderId="9" xfId="0" applyNumberFormat="1" applyFont="1" applyBorder="1" applyAlignment="1" applyProtection="1">
      <alignment horizontal="right" vertical="top"/>
      <protection locked="0"/>
    </xf>
    <xf numFmtId="49" fontId="11" fillId="9" borderId="9" xfId="0" applyNumberFormat="1" applyFont="1" applyFill="1" applyBorder="1" applyAlignment="1" applyProtection="1">
      <alignment horizontal="justify" vertical="top" readingOrder="1"/>
      <protection locked="0"/>
    </xf>
    <xf numFmtId="4" fontId="11" fillId="9" borderId="9" xfId="0" applyNumberFormat="1" applyFont="1" applyFill="1" applyBorder="1" applyAlignment="1">
      <alignment horizontal="right" vertical="top"/>
    </xf>
    <xf numFmtId="4" fontId="11" fillId="8" borderId="9" xfId="0" applyNumberFormat="1" applyFont="1" applyFill="1" applyBorder="1" applyAlignment="1">
      <alignment horizontal="right" vertical="top"/>
    </xf>
    <xf numFmtId="4" fontId="11" fillId="8" borderId="9" xfId="0" applyNumberFormat="1" applyFont="1" applyFill="1" applyBorder="1" applyAlignment="1" applyProtection="1">
      <alignment horizontal="right" vertical="top"/>
      <protection locked="0"/>
    </xf>
    <xf numFmtId="4" fontId="6" fillId="6" borderId="15" xfId="0" applyNumberFormat="1" applyFont="1" applyFill="1" applyBorder="1" applyAlignment="1">
      <alignment horizontal="right" vertical="center" readingOrder="1"/>
    </xf>
    <xf numFmtId="4" fontId="6" fillId="6" borderId="15" xfId="0" applyNumberFormat="1" applyFont="1" applyFill="1" applyBorder="1" applyAlignment="1">
      <alignment vertical="center" readingOrder="1"/>
    </xf>
    <xf numFmtId="4" fontId="6" fillId="0" borderId="2" xfId="0" applyNumberFormat="1" applyFont="1" applyBorder="1" applyAlignment="1" applyProtection="1">
      <alignment horizontal="right" vertical="top"/>
      <protection locked="0"/>
    </xf>
    <xf numFmtId="4" fontId="11" fillId="8" borderId="2" xfId="0" applyNumberFormat="1" applyFont="1" applyFill="1" applyBorder="1" applyAlignment="1" applyProtection="1">
      <alignment horizontal="right" vertical="top"/>
      <protection locked="0"/>
    </xf>
    <xf numFmtId="4" fontId="6" fillId="6" borderId="15" xfId="0" applyNumberFormat="1" applyFont="1" applyFill="1" applyBorder="1" applyAlignment="1">
      <alignment horizontal="right" vertical="top" readingOrder="1"/>
    </xf>
    <xf numFmtId="0" fontId="11" fillId="10" borderId="9" xfId="0" applyFont="1" applyFill="1" applyBorder="1" applyAlignment="1">
      <alignment wrapText="1"/>
    </xf>
    <xf numFmtId="2" fontId="11" fillId="10" borderId="9" xfId="0" applyNumberFormat="1" applyFont="1" applyFill="1" applyBorder="1"/>
    <xf numFmtId="49" fontId="8" fillId="0" borderId="9" xfId="0" applyNumberFormat="1" applyFont="1" applyBorder="1" applyAlignment="1">
      <alignment horizontal="left" vertical="center" readingOrder="1"/>
    </xf>
    <xf numFmtId="4" fontId="8" fillId="0" borderId="9" xfId="0" applyNumberFormat="1" applyFont="1" applyBorder="1" applyAlignment="1">
      <alignment horizontal="right" vertical="top" readingOrder="1"/>
    </xf>
    <xf numFmtId="4" fontId="8" fillId="0" borderId="2" xfId="0" applyNumberFormat="1" applyFont="1" applyBorder="1" applyAlignment="1">
      <alignment horizontal="right" vertical="top" readingOrder="1"/>
    </xf>
    <xf numFmtId="4" fontId="8" fillId="0" borderId="9" xfId="0" applyNumberFormat="1" applyFont="1" applyBorder="1" applyAlignment="1">
      <alignment horizontal="right" vertical="center" readingOrder="1"/>
    </xf>
    <xf numFmtId="4" fontId="8" fillId="6" borderId="9" xfId="0" applyNumberFormat="1" applyFont="1" applyFill="1" applyBorder="1" applyAlignment="1">
      <alignment horizontal="right" vertical="center" readingOrder="1"/>
    </xf>
    <xf numFmtId="4" fontId="8" fillId="6" borderId="15" xfId="0" applyNumberFormat="1" applyFont="1" applyFill="1" applyBorder="1" applyAlignment="1">
      <alignment horizontal="right" vertical="center" readingOrder="1"/>
    </xf>
    <xf numFmtId="49" fontId="8" fillId="0" borderId="9" xfId="0" applyNumberFormat="1" applyFont="1" applyBorder="1" applyAlignment="1" applyProtection="1">
      <alignment horizontal="justify" vertical="top" readingOrder="1"/>
      <protection locked="0"/>
    </xf>
    <xf numFmtId="49" fontId="4" fillId="8" borderId="9" xfId="0" applyNumberFormat="1" applyFont="1" applyFill="1" applyBorder="1" applyAlignment="1" applyProtection="1">
      <alignment horizontal="justify" vertical="top" readingOrder="1"/>
      <protection locked="0"/>
    </xf>
    <xf numFmtId="4" fontId="4" fillId="8" borderId="9" xfId="0" applyNumberFormat="1" applyFont="1" applyFill="1" applyBorder="1" applyAlignment="1">
      <alignment horizontal="right" vertical="top" readingOrder="1"/>
    </xf>
    <xf numFmtId="4" fontId="4" fillId="8" borderId="2" xfId="0" applyNumberFormat="1" applyFont="1" applyFill="1" applyBorder="1" applyAlignment="1">
      <alignment horizontal="right" vertical="top" readingOrder="1"/>
    </xf>
    <xf numFmtId="0" fontId="12" fillId="0" borderId="0" xfId="0" applyFont="1" applyAlignment="1" applyProtection="1">
      <alignment horizontal="justify" vertical="top"/>
      <protection locked="0"/>
    </xf>
    <xf numFmtId="2" fontId="8" fillId="0" borderId="9" xfId="0" applyNumberFormat="1" applyFont="1" applyBorder="1" applyAlignment="1" applyProtection="1">
      <alignment vertical="top"/>
      <protection locked="0"/>
    </xf>
    <xf numFmtId="49" fontId="4" fillId="8" borderId="2" xfId="0" applyNumberFormat="1" applyFont="1" applyFill="1" applyBorder="1" applyAlignment="1" applyProtection="1">
      <alignment horizontal="justify" vertical="top" readingOrder="1"/>
      <protection locked="0"/>
    </xf>
    <xf numFmtId="49" fontId="6" fillId="0" borderId="1" xfId="0" applyNumberFormat="1" applyFont="1" applyBorder="1" applyAlignment="1" applyProtection="1">
      <alignment horizontal="justify" vertical="top" readingOrder="1"/>
      <protection locked="0"/>
    </xf>
    <xf numFmtId="4" fontId="23" fillId="6" borderId="15" xfId="0" applyNumberFormat="1" applyFont="1" applyFill="1" applyBorder="1" applyAlignment="1">
      <alignment horizontal="right" vertical="top" readingOrder="1"/>
    </xf>
    <xf numFmtId="49" fontId="6" fillId="0" borderId="13" xfId="0" applyNumberFormat="1" applyFont="1" applyBorder="1" applyAlignment="1" applyProtection="1">
      <alignment horizontal="justify" vertical="top" readingOrder="1"/>
      <protection locked="0"/>
    </xf>
    <xf numFmtId="4" fontId="23" fillId="6" borderId="15" xfId="0" applyNumberFormat="1" applyFont="1" applyFill="1" applyBorder="1" applyAlignment="1">
      <alignment horizontal="right" vertical="center" readingOrder="1"/>
    </xf>
    <xf numFmtId="0" fontId="16" fillId="0" borderId="9" xfId="2" applyFont="1" applyFill="1" applyBorder="1" applyAlignment="1" applyProtection="1">
      <alignment horizontal="justify" vertical="top" wrapText="1"/>
      <protection locked="0"/>
    </xf>
    <xf numFmtId="4" fontId="6" fillId="0" borderId="9" xfId="0" applyNumberFormat="1" applyFont="1" applyBorder="1" applyAlignment="1">
      <alignment horizontal="right" vertical="top" wrapText="1" readingOrder="1"/>
    </xf>
    <xf numFmtId="4" fontId="6" fillId="0" borderId="9" xfId="0" applyNumberFormat="1" applyFont="1" applyBorder="1" applyAlignment="1" applyProtection="1">
      <alignment horizontal="right" vertical="top" wrapText="1" readingOrder="1"/>
      <protection locked="0"/>
    </xf>
    <xf numFmtId="4" fontId="6" fillId="0" borderId="9" xfId="2" applyNumberFormat="1" applyFont="1" applyFill="1" applyBorder="1" applyAlignment="1" applyProtection="1">
      <alignment horizontal="right" vertical="top" wrapText="1"/>
      <protection locked="0"/>
    </xf>
    <xf numFmtId="2" fontId="8" fillId="0" borderId="0" xfId="0" applyNumberFormat="1" applyFont="1" applyAlignment="1" applyProtection="1">
      <alignment vertical="top"/>
      <protection locked="0"/>
    </xf>
    <xf numFmtId="2" fontId="12" fillId="0" borderId="0" xfId="0" applyNumberFormat="1" applyFont="1" applyAlignment="1" applyProtection="1">
      <alignment vertical="top"/>
      <protection locked="0"/>
    </xf>
    <xf numFmtId="49" fontId="11" fillId="10" borderId="9" xfId="0" applyNumberFormat="1" applyFont="1" applyFill="1" applyBorder="1" applyAlignment="1" applyProtection="1">
      <alignment horizontal="justify" vertical="top" readingOrder="1"/>
      <protection locked="0"/>
    </xf>
    <xf numFmtId="2" fontId="15" fillId="10" borderId="9" xfId="0" applyNumberFormat="1" applyFont="1" applyFill="1" applyBorder="1" applyAlignment="1" applyProtection="1">
      <alignment vertical="top"/>
      <protection locked="0"/>
    </xf>
    <xf numFmtId="49" fontId="7" fillId="4" borderId="9" xfId="0" applyNumberFormat="1" applyFont="1" applyFill="1" applyBorder="1" applyAlignment="1">
      <alignment horizontal="left" vertical="center" readingOrder="1"/>
    </xf>
    <xf numFmtId="0" fontId="4" fillId="10" borderId="9" xfId="0" applyFont="1" applyFill="1" applyBorder="1" applyAlignment="1" applyProtection="1">
      <alignment horizontal="justify" vertical="top"/>
      <protection locked="0"/>
    </xf>
    <xf numFmtId="4" fontId="4" fillId="10" borderId="9" xfId="0" applyNumberFormat="1" applyFont="1" applyFill="1" applyBorder="1" applyAlignment="1" applyProtection="1">
      <alignment vertical="top"/>
      <protection locked="0"/>
    </xf>
    <xf numFmtId="4" fontId="8" fillId="0" borderId="9" xfId="0" applyNumberFormat="1" applyFont="1" applyBorder="1" applyAlignment="1">
      <alignment horizontal="right" vertical="top"/>
    </xf>
    <xf numFmtId="4" fontId="8" fillId="0" borderId="9" xfId="0" applyNumberFormat="1" applyFont="1" applyBorder="1" applyAlignment="1" applyProtection="1">
      <alignment horizontal="right" vertical="top"/>
      <protection locked="0"/>
    </xf>
    <xf numFmtId="4" fontId="8" fillId="0" borderId="9" xfId="0" applyNumberFormat="1" applyFont="1" applyBorder="1" applyAlignment="1" applyProtection="1">
      <alignment horizontal="right" vertical="top" readingOrder="1"/>
      <protection locked="0"/>
    </xf>
    <xf numFmtId="0" fontId="8" fillId="0" borderId="9" xfId="0" applyFont="1" applyBorder="1" applyAlignment="1" applyProtection="1">
      <alignment horizontal="justify" vertical="top"/>
      <protection locked="0"/>
    </xf>
    <xf numFmtId="49" fontId="8" fillId="0" borderId="9" xfId="0" applyNumberFormat="1" applyFont="1" applyBorder="1" applyAlignment="1" applyProtection="1">
      <alignment horizontal="justify" vertical="top" wrapText="1" readingOrder="1"/>
      <protection locked="0"/>
    </xf>
    <xf numFmtId="4" fontId="4" fillId="8" borderId="9" xfId="0" applyNumberFormat="1" applyFont="1" applyFill="1" applyBorder="1" applyAlignment="1" applyProtection="1">
      <alignment horizontal="right" vertical="top" readingOrder="1"/>
      <protection locked="0"/>
    </xf>
    <xf numFmtId="164" fontId="8" fillId="0" borderId="0" xfId="0" applyNumberFormat="1" applyFont="1" applyAlignment="1" applyProtection="1">
      <alignment vertical="top"/>
      <protection locked="0"/>
    </xf>
    <xf numFmtId="2" fontId="4" fillId="9" borderId="9" xfId="0" applyNumberFormat="1" applyFont="1" applyFill="1" applyBorder="1" applyAlignment="1" applyProtection="1">
      <alignment vertical="top"/>
      <protection locked="0"/>
    </xf>
    <xf numFmtId="4" fontId="6" fillId="4" borderId="2" xfId="0" applyNumberFormat="1" applyFont="1" applyFill="1" applyBorder="1" applyAlignment="1" applyProtection="1">
      <alignment horizontal="right" vertical="top" readingOrder="1"/>
      <protection locked="0"/>
    </xf>
    <xf numFmtId="4" fontId="4" fillId="4" borderId="9" xfId="0" applyNumberFormat="1" applyFont="1" applyFill="1" applyBorder="1" applyAlignment="1">
      <alignment horizontal="right" vertical="top" readingOrder="1"/>
    </xf>
    <xf numFmtId="4" fontId="4" fillId="4" borderId="9" xfId="0" applyNumberFormat="1" applyFont="1" applyFill="1" applyBorder="1" applyAlignment="1" applyProtection="1">
      <alignment horizontal="right" vertical="top" readingOrder="1"/>
      <protection locked="0"/>
    </xf>
    <xf numFmtId="4" fontId="4" fillId="4" borderId="2" xfId="0" applyNumberFormat="1" applyFont="1" applyFill="1" applyBorder="1" applyAlignment="1" applyProtection="1">
      <alignment horizontal="right" vertical="top" readingOrder="1"/>
      <protection locked="0"/>
    </xf>
    <xf numFmtId="0" fontId="4" fillId="8" borderId="9" xfId="0" applyFont="1" applyFill="1" applyBorder="1" applyAlignment="1" applyProtection="1">
      <alignment horizontal="justify" vertical="top"/>
      <protection locked="0"/>
    </xf>
    <xf numFmtId="4" fontId="4" fillId="8" borderId="2" xfId="0" applyNumberFormat="1" applyFont="1" applyFill="1" applyBorder="1" applyAlignment="1" applyProtection="1">
      <alignment horizontal="right" vertical="top" readingOrder="1"/>
      <protection locked="0"/>
    </xf>
    <xf numFmtId="4" fontId="7" fillId="0" borderId="15" xfId="0" applyNumberFormat="1" applyFont="1" applyBorder="1" applyAlignment="1">
      <alignment horizontal="right" vertical="center" readingOrder="1"/>
    </xf>
    <xf numFmtId="4" fontId="7" fillId="0" borderId="15" xfId="0" applyNumberFormat="1" applyFont="1" applyBorder="1" applyAlignment="1">
      <alignment vertical="center" readingOrder="1"/>
    </xf>
    <xf numFmtId="4" fontId="11" fillId="9" borderId="9" xfId="0" applyNumberFormat="1" applyFont="1" applyFill="1" applyBorder="1" applyAlignment="1">
      <alignment horizontal="right" vertical="top" readingOrder="1"/>
    </xf>
    <xf numFmtId="4" fontId="12" fillId="0" borderId="9" xfId="0" applyNumberFormat="1" applyFont="1" applyBorder="1" applyAlignment="1" applyProtection="1">
      <alignment vertical="top"/>
      <protection locked="0"/>
    </xf>
    <xf numFmtId="2" fontId="11" fillId="9" borderId="9" xfId="0" applyNumberFormat="1" applyFont="1" applyFill="1" applyBorder="1" applyAlignment="1" applyProtection="1">
      <alignment horizontal="justify" vertical="top" readingOrder="1"/>
      <protection locked="0"/>
    </xf>
    <xf numFmtId="4" fontId="23" fillId="11" borderId="15" xfId="0" applyNumberFormat="1" applyFont="1" applyFill="1" applyBorder="1" applyAlignment="1">
      <alignment horizontal="right" vertical="center" readingOrder="1"/>
    </xf>
    <xf numFmtId="4" fontId="12" fillId="4" borderId="9" xfId="0" applyNumberFormat="1" applyFont="1" applyFill="1" applyBorder="1" applyAlignment="1" applyProtection="1">
      <alignment vertical="top"/>
      <protection locked="0"/>
    </xf>
    <xf numFmtId="0" fontId="4" fillId="9" borderId="9" xfId="0" applyFont="1" applyFill="1" applyBorder="1" applyAlignment="1" applyProtection="1">
      <alignment horizontal="justify" vertical="top"/>
      <protection locked="0"/>
    </xf>
    <xf numFmtId="4" fontId="6" fillId="0" borderId="1" xfId="0" applyNumberFormat="1" applyFont="1" applyBorder="1" applyAlignment="1">
      <alignment horizontal="right" vertical="top"/>
    </xf>
    <xf numFmtId="4" fontId="6" fillId="0" borderId="1" xfId="0" applyNumberFormat="1" applyFont="1" applyBorder="1" applyAlignment="1">
      <alignment horizontal="right" vertical="top" readingOrder="1"/>
    </xf>
    <xf numFmtId="4" fontId="6" fillId="0" borderId="1" xfId="0" applyNumberFormat="1" applyFont="1" applyBorder="1" applyAlignment="1" applyProtection="1">
      <alignment horizontal="right" vertical="top" readingOrder="1"/>
      <protection locked="0"/>
    </xf>
    <xf numFmtId="4" fontId="6" fillId="4" borderId="9" xfId="0" applyNumberFormat="1" applyFont="1" applyFill="1" applyBorder="1" applyAlignment="1">
      <alignment horizontal="right" vertical="top"/>
    </xf>
    <xf numFmtId="4" fontId="6" fillId="0" borderId="13" xfId="0" applyNumberFormat="1" applyFont="1" applyBorder="1" applyAlignment="1">
      <alignment horizontal="right" vertical="top"/>
    </xf>
    <xf numFmtId="4" fontId="6" fillId="0" borderId="10" xfId="0" applyNumberFormat="1" applyFont="1" applyBorder="1" applyAlignment="1" applyProtection="1">
      <alignment horizontal="right" vertical="top" readingOrder="1"/>
      <protection locked="0"/>
    </xf>
    <xf numFmtId="4" fontId="7" fillId="4" borderId="9" xfId="0" applyNumberFormat="1" applyFont="1" applyFill="1" applyBorder="1" applyAlignment="1">
      <alignment horizontal="left" vertical="center" readingOrder="1"/>
    </xf>
    <xf numFmtId="4" fontId="7" fillId="4" borderId="9" xfId="0" applyNumberFormat="1" applyFont="1" applyFill="1" applyBorder="1" applyAlignment="1">
      <alignment horizontal="right" vertical="center" readingOrder="1"/>
    </xf>
    <xf numFmtId="0" fontId="12" fillId="10" borderId="9" xfId="0" applyFont="1" applyFill="1" applyBorder="1" applyAlignment="1" applyProtection="1">
      <alignment horizontal="justify" vertical="top"/>
      <protection locked="0"/>
    </xf>
    <xf numFmtId="4" fontId="15" fillId="10" borderId="9" xfId="0" applyNumberFormat="1" applyFont="1" applyFill="1" applyBorder="1" applyAlignment="1" applyProtection="1">
      <alignment vertical="top"/>
      <protection locked="0"/>
    </xf>
    <xf numFmtId="0" fontId="10" fillId="2" borderId="0" xfId="0" applyFont="1" applyFill="1" applyAlignment="1">
      <alignment vertical="top"/>
    </xf>
    <xf numFmtId="0" fontId="10" fillId="2" borderId="0" xfId="0" applyFont="1" applyFill="1" applyAlignment="1">
      <alignment vertical="top" wrapText="1"/>
    </xf>
    <xf numFmtId="0" fontId="24" fillId="2" borderId="0" xfId="0" applyFont="1" applyFill="1" applyAlignment="1">
      <alignment vertical="top"/>
    </xf>
    <xf numFmtId="0" fontId="24" fillId="2" borderId="0" xfId="0" applyFont="1" applyFill="1" applyAlignment="1">
      <alignment vertical="top" wrapText="1"/>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0" fillId="5" borderId="13" xfId="0" applyFill="1" applyBorder="1" applyAlignment="1">
      <alignment horizontal="center" vertical="center"/>
    </xf>
    <xf numFmtId="49" fontId="6" fillId="0" borderId="1" xfId="0" applyNumberFormat="1" applyFont="1" applyBorder="1" applyAlignment="1" applyProtection="1">
      <alignment vertical="top" wrapText="1" readingOrder="1"/>
      <protection locked="0"/>
    </xf>
    <xf numFmtId="49" fontId="6" fillId="0" borderId="13" xfId="0" applyNumberFormat="1" applyFont="1" applyBorder="1" applyAlignment="1" applyProtection="1">
      <alignment vertical="top" wrapText="1" readingOrder="1"/>
      <protection locked="0"/>
    </xf>
    <xf numFmtId="0" fontId="6" fillId="0" borderId="1" xfId="0" applyFont="1" applyBorder="1" applyAlignment="1" applyProtection="1">
      <alignment horizontal="justify" vertical="top" wrapText="1"/>
      <protection locked="0"/>
    </xf>
    <xf numFmtId="0" fontId="6" fillId="0" borderId="13"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16" fillId="0" borderId="9" xfId="2" applyFont="1" applyFill="1" applyBorder="1" applyAlignment="1" applyProtection="1">
      <alignment horizontal="justify" vertical="top" wrapText="1"/>
      <protection locked="0"/>
    </xf>
    <xf numFmtId="49" fontId="6" fillId="0" borderId="1" xfId="0" applyNumberFormat="1" applyFont="1" applyBorder="1" applyAlignment="1" applyProtection="1">
      <alignment vertical="top" readingOrder="1"/>
      <protection locked="0"/>
    </xf>
    <xf numFmtId="49" fontId="6" fillId="0" borderId="13" xfId="0" applyNumberFormat="1" applyFont="1" applyBorder="1" applyAlignment="1" applyProtection="1">
      <alignment vertical="top" readingOrder="1"/>
      <protection locked="0"/>
    </xf>
    <xf numFmtId="9" fontId="6" fillId="0" borderId="1" xfId="0" applyNumberFormat="1" applyFont="1" applyBorder="1" applyAlignment="1" applyProtection="1">
      <alignment vertical="top" readingOrder="1"/>
      <protection locked="0"/>
    </xf>
    <xf numFmtId="9" fontId="6" fillId="0" borderId="13" xfId="0" applyNumberFormat="1" applyFont="1" applyBorder="1" applyAlignment="1" applyProtection="1">
      <alignment vertical="top" readingOrder="1"/>
      <protection locked="0"/>
    </xf>
    <xf numFmtId="0" fontId="0" fillId="5" borderId="9" xfId="0" applyFill="1" applyBorder="1" applyAlignment="1">
      <alignment horizontal="center" vertical="center"/>
    </xf>
    <xf numFmtId="49" fontId="6" fillId="0" borderId="1" xfId="0" applyNumberFormat="1" applyFont="1" applyBorder="1" applyAlignment="1" applyProtection="1">
      <alignment horizontal="left" vertical="top" wrapText="1" readingOrder="1"/>
      <protection locked="0"/>
    </xf>
    <xf numFmtId="49" fontId="6" fillId="0" borderId="8" xfId="0" applyNumberFormat="1" applyFont="1" applyBorder="1" applyAlignment="1" applyProtection="1">
      <alignment horizontal="left" vertical="top" wrapText="1" readingOrder="1"/>
      <protection locked="0"/>
    </xf>
    <xf numFmtId="49" fontId="6" fillId="0" borderId="13" xfId="0" applyNumberFormat="1" applyFont="1" applyBorder="1" applyAlignment="1" applyProtection="1">
      <alignment horizontal="left" vertical="top" wrapText="1" readingOrder="1"/>
      <protection locked="0"/>
    </xf>
    <xf numFmtId="0" fontId="6" fillId="0" borderId="9" xfId="0" applyFont="1" applyBorder="1" applyAlignment="1" applyProtection="1">
      <alignment horizontal="justify" vertical="top"/>
      <protection locked="0"/>
    </xf>
    <xf numFmtId="0" fontId="6" fillId="0" borderId="8" xfId="0" applyFont="1" applyBorder="1" applyAlignment="1" applyProtection="1">
      <alignment horizontal="justify" vertical="top" wrapText="1"/>
      <protection locked="0"/>
    </xf>
    <xf numFmtId="0" fontId="16" fillId="0" borderId="1" xfId="2" applyFont="1" applyFill="1" applyBorder="1" applyAlignment="1" applyProtection="1">
      <alignment horizontal="justify" vertical="top" wrapText="1"/>
      <protection locked="0"/>
    </xf>
    <xf numFmtId="0" fontId="16" fillId="0" borderId="8" xfId="2" applyFont="1" applyFill="1" applyBorder="1" applyAlignment="1" applyProtection="1">
      <alignment horizontal="justify" vertical="top" wrapText="1"/>
      <protection locked="0"/>
    </xf>
    <xf numFmtId="0" fontId="16" fillId="0" borderId="13" xfId="2" applyFont="1" applyFill="1" applyBorder="1" applyAlignment="1" applyProtection="1">
      <alignment horizontal="justify" vertical="top" wrapText="1"/>
      <protection locked="0"/>
    </xf>
    <xf numFmtId="49" fontId="6" fillId="0" borderId="1" xfId="0" applyNumberFormat="1" applyFont="1" applyBorder="1" applyAlignment="1" applyProtection="1">
      <alignment horizontal="left" vertical="top" readingOrder="1"/>
      <protection locked="0"/>
    </xf>
    <xf numFmtId="49" fontId="6" fillId="0" borderId="8" xfId="0" applyNumberFormat="1" applyFont="1" applyBorder="1" applyAlignment="1" applyProtection="1">
      <alignment horizontal="left" vertical="top" readingOrder="1"/>
      <protection locked="0"/>
    </xf>
    <xf numFmtId="49" fontId="6" fillId="0" borderId="13" xfId="0" applyNumberFormat="1" applyFont="1" applyBorder="1" applyAlignment="1" applyProtection="1">
      <alignment horizontal="left" vertical="top" readingOrder="1"/>
      <protection locked="0"/>
    </xf>
    <xf numFmtId="10" fontId="6" fillId="0" borderId="1" xfId="0" applyNumberFormat="1" applyFont="1" applyBorder="1" applyAlignment="1" applyProtection="1">
      <alignment horizontal="left" vertical="top" readingOrder="1"/>
      <protection locked="0"/>
    </xf>
    <xf numFmtId="10" fontId="6" fillId="0" borderId="8" xfId="0" applyNumberFormat="1" applyFont="1" applyBorder="1" applyAlignment="1" applyProtection="1">
      <alignment horizontal="left" vertical="top" readingOrder="1"/>
      <protection locked="0"/>
    </xf>
    <xf numFmtId="10" fontId="6" fillId="0" borderId="13" xfId="0" applyNumberFormat="1" applyFont="1" applyBorder="1" applyAlignment="1" applyProtection="1">
      <alignment horizontal="left" vertical="top" readingOrder="1"/>
      <protection locked="0"/>
    </xf>
    <xf numFmtId="49" fontId="8" fillId="0" borderId="1" xfId="0" applyNumberFormat="1" applyFont="1" applyBorder="1" applyAlignment="1" applyProtection="1">
      <alignment horizontal="left" vertical="top" wrapText="1" readingOrder="1"/>
      <protection locked="0"/>
    </xf>
    <xf numFmtId="49" fontId="8" fillId="0" borderId="8" xfId="0" applyNumberFormat="1" applyFont="1" applyBorder="1" applyAlignment="1" applyProtection="1">
      <alignment horizontal="left" vertical="top" wrapText="1" readingOrder="1"/>
      <protection locked="0"/>
    </xf>
    <xf numFmtId="49" fontId="8" fillId="0" borderId="13" xfId="0" applyNumberFormat="1" applyFont="1" applyBorder="1" applyAlignment="1" applyProtection="1">
      <alignment horizontal="left" vertical="top" wrapText="1" readingOrder="1"/>
      <protection locked="0"/>
    </xf>
    <xf numFmtId="0" fontId="12" fillId="0" borderId="9" xfId="0" applyFont="1" applyBorder="1" applyAlignment="1" applyProtection="1">
      <alignment horizontal="center" vertical="top"/>
      <protection locked="0"/>
    </xf>
    <xf numFmtId="0" fontId="13" fillId="0" borderId="9" xfId="0" applyFont="1" applyBorder="1" applyAlignment="1" applyProtection="1">
      <alignment horizontal="center" vertical="top"/>
      <protection locked="0"/>
    </xf>
    <xf numFmtId="0" fontId="13" fillId="0" borderId="9" xfId="2" applyFont="1" applyBorder="1" applyAlignment="1" applyProtection="1">
      <alignment horizontal="center" vertical="top"/>
      <protection locked="0"/>
    </xf>
    <xf numFmtId="0" fontId="8" fillId="0" borderId="9" xfId="0" applyFont="1" applyBorder="1" applyAlignment="1" applyProtection="1">
      <alignment horizontal="center" vertical="top"/>
      <protection locked="0"/>
    </xf>
    <xf numFmtId="0" fontId="8" fillId="0" borderId="9"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 fontId="6" fillId="0" borderId="1" xfId="0" applyNumberFormat="1" applyFont="1" applyBorder="1" applyAlignment="1" applyProtection="1">
      <alignment horizontal="center" vertical="top"/>
      <protection locked="0"/>
    </xf>
    <xf numFmtId="4" fontId="6" fillId="0" borderId="8" xfId="0" applyNumberFormat="1" applyFont="1" applyBorder="1" applyAlignment="1" applyProtection="1">
      <alignment horizontal="center" vertical="top"/>
      <protection locked="0"/>
    </xf>
    <xf numFmtId="4" fontId="6" fillId="0" borderId="13" xfId="0" applyNumberFormat="1" applyFont="1" applyBorder="1" applyAlignment="1" applyProtection="1">
      <alignment horizontal="center" vertical="top"/>
      <protection locked="0"/>
    </xf>
    <xf numFmtId="4" fontId="6" fillId="0" borderId="1" xfId="0" applyNumberFormat="1" applyFont="1" applyBorder="1" applyAlignment="1" applyProtection="1">
      <alignment horizontal="left" vertical="top" wrapText="1"/>
      <protection locked="0"/>
    </xf>
    <xf numFmtId="4" fontId="6" fillId="0" borderId="8" xfId="0" applyNumberFormat="1" applyFont="1" applyBorder="1" applyAlignment="1" applyProtection="1">
      <alignment horizontal="left" vertical="top"/>
      <protection locked="0"/>
    </xf>
    <xf numFmtId="4" fontId="6" fillId="0" borderId="13" xfId="0" applyNumberFormat="1" applyFont="1" applyBorder="1" applyAlignment="1" applyProtection="1">
      <alignment horizontal="left" vertical="top"/>
      <protection locked="0"/>
    </xf>
    <xf numFmtId="0" fontId="6" fillId="0" borderId="1"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13" xfId="0" applyFont="1" applyBorder="1" applyAlignment="1" applyProtection="1">
      <alignment horizontal="center" vertical="top" wrapText="1"/>
      <protection locked="0"/>
    </xf>
    <xf numFmtId="0" fontId="13" fillId="0" borderId="1" xfId="2" applyFont="1" applyFill="1" applyBorder="1" applyAlignment="1" applyProtection="1">
      <alignment horizontal="center" vertical="top" wrapText="1"/>
      <protection locked="0"/>
    </xf>
    <xf numFmtId="0" fontId="13" fillId="0" borderId="8" xfId="2" applyFont="1" applyFill="1" applyBorder="1" applyAlignment="1" applyProtection="1">
      <alignment horizontal="center" vertical="top" wrapText="1"/>
      <protection locked="0"/>
    </xf>
    <xf numFmtId="0" fontId="6" fillId="0" borderId="8" xfId="2" applyFont="1" applyFill="1" applyBorder="1" applyAlignment="1" applyProtection="1">
      <alignment horizontal="center" vertical="top" wrapText="1"/>
      <protection locked="0"/>
    </xf>
    <xf numFmtId="0" fontId="6" fillId="0" borderId="13" xfId="2" applyFont="1" applyFill="1" applyBorder="1" applyAlignment="1" applyProtection="1">
      <alignment horizontal="center" vertical="top" wrapText="1"/>
      <protection locked="0"/>
    </xf>
    <xf numFmtId="9" fontId="6" fillId="0" borderId="1" xfId="1" applyFont="1" applyFill="1" applyBorder="1" applyAlignment="1" applyProtection="1">
      <alignment horizontal="left" vertical="top" readingOrder="1"/>
      <protection locked="0"/>
    </xf>
    <xf numFmtId="9" fontId="6" fillId="0" borderId="8" xfId="1" applyFont="1" applyFill="1" applyBorder="1" applyAlignment="1" applyProtection="1">
      <alignment horizontal="left" vertical="top" readingOrder="1"/>
      <protection locked="0"/>
    </xf>
    <xf numFmtId="9" fontId="6" fillId="0" borderId="13" xfId="1" applyFont="1" applyFill="1" applyBorder="1" applyAlignment="1" applyProtection="1">
      <alignment horizontal="left" vertical="top" readingOrder="1"/>
      <protection locked="0"/>
    </xf>
    <xf numFmtId="49" fontId="6" fillId="0" borderId="1" xfId="0" applyNumberFormat="1" applyFont="1" applyBorder="1" applyAlignment="1" applyProtection="1">
      <alignment horizontal="center" vertical="top" readingOrder="1"/>
      <protection locked="0"/>
    </xf>
    <xf numFmtId="49" fontId="6" fillId="0" borderId="8" xfId="0" applyNumberFormat="1" applyFont="1" applyBorder="1" applyAlignment="1" applyProtection="1">
      <alignment horizontal="center" vertical="top" readingOrder="1"/>
      <protection locked="0"/>
    </xf>
    <xf numFmtId="49" fontId="6" fillId="0" borderId="13" xfId="0" applyNumberFormat="1" applyFont="1" applyBorder="1" applyAlignment="1" applyProtection="1">
      <alignment horizontal="center" vertical="top" readingOrder="1"/>
      <protection locked="0"/>
    </xf>
    <xf numFmtId="49" fontId="6" fillId="4" borderId="9" xfId="0" applyNumberFormat="1" applyFont="1" applyFill="1" applyBorder="1" applyAlignment="1" applyProtection="1">
      <alignment horizontal="left" vertical="top" wrapText="1" readingOrder="1"/>
      <protection locked="0"/>
    </xf>
    <xf numFmtId="4" fontId="11" fillId="4" borderId="1" xfId="0" applyNumberFormat="1" applyFont="1" applyFill="1" applyBorder="1" applyAlignment="1">
      <alignment horizontal="center" vertical="top"/>
    </xf>
    <xf numFmtId="4" fontId="11" fillId="4" borderId="13" xfId="0" applyNumberFormat="1" applyFont="1" applyFill="1" applyBorder="1" applyAlignment="1">
      <alignment horizontal="center" vertical="top"/>
    </xf>
    <xf numFmtId="4" fontId="6" fillId="4" borderId="1" xfId="0" applyNumberFormat="1" applyFont="1" applyFill="1" applyBorder="1" applyAlignment="1">
      <alignment horizontal="left" vertical="top" wrapText="1"/>
    </xf>
    <xf numFmtId="4" fontId="6" fillId="4" borderId="13" xfId="0" applyNumberFormat="1" applyFont="1" applyFill="1" applyBorder="1" applyAlignment="1">
      <alignment horizontal="left" vertical="top"/>
    </xf>
    <xf numFmtId="0" fontId="6" fillId="0" borderId="9" xfId="0" applyFont="1" applyBorder="1" applyAlignment="1" applyProtection="1">
      <alignment horizontal="center" vertical="top" wrapText="1"/>
      <protection locked="0"/>
    </xf>
    <xf numFmtId="0" fontId="6" fillId="0" borderId="9" xfId="2" applyFont="1" applyFill="1" applyBorder="1" applyAlignment="1" applyProtection="1">
      <alignment horizontal="center" vertical="top" wrapText="1"/>
      <protection locked="0"/>
    </xf>
    <xf numFmtId="9" fontId="6" fillId="4" borderId="9" xfId="1" applyFont="1" applyFill="1" applyBorder="1" applyAlignment="1" applyProtection="1">
      <alignment horizontal="left" vertical="top" readingOrder="1"/>
      <protection locked="0"/>
    </xf>
    <xf numFmtId="49" fontId="6" fillId="4" borderId="1" xfId="0" applyNumberFormat="1" applyFont="1" applyFill="1" applyBorder="1" applyAlignment="1" applyProtection="1">
      <alignment horizontal="center" vertical="top" readingOrder="1"/>
      <protection locked="0"/>
    </xf>
    <xf numFmtId="49" fontId="6" fillId="4" borderId="13" xfId="0" applyNumberFormat="1" applyFont="1" applyFill="1" applyBorder="1" applyAlignment="1" applyProtection="1">
      <alignment horizontal="center" vertical="top" readingOrder="1"/>
      <protection locked="0"/>
    </xf>
    <xf numFmtId="49" fontId="6" fillId="4" borderId="9" xfId="0" applyNumberFormat="1" applyFont="1" applyFill="1" applyBorder="1" applyAlignment="1" applyProtection="1">
      <alignment horizontal="left" vertical="top" readingOrder="1"/>
      <protection locked="0"/>
    </xf>
    <xf numFmtId="0" fontId="6" fillId="0" borderId="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3" xfId="0" applyFont="1" applyBorder="1" applyAlignment="1" applyProtection="1">
      <alignment horizontal="justify" vertical="top"/>
      <protection locked="0"/>
    </xf>
    <xf numFmtId="0" fontId="6" fillId="0" borderId="13" xfId="0" applyFont="1" applyBorder="1" applyAlignment="1" applyProtection="1">
      <alignment horizontal="left" vertical="top"/>
      <protection locked="0"/>
    </xf>
    <xf numFmtId="49" fontId="6" fillId="0" borderId="9" xfId="0" applyNumberFormat="1" applyFont="1" applyBorder="1" applyAlignment="1" applyProtection="1">
      <alignment horizontal="left" vertical="top" wrapText="1" readingOrder="1"/>
      <protection locked="0"/>
    </xf>
    <xf numFmtId="0" fontId="10" fillId="4" borderId="9" xfId="0" applyFont="1" applyFill="1" applyBorder="1" applyAlignment="1" applyProtection="1">
      <alignment horizontal="center" vertical="top"/>
      <protection locked="0"/>
    </xf>
    <xf numFmtId="0" fontId="8" fillId="4" borderId="9"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protection locked="0"/>
    </xf>
    <xf numFmtId="0" fontId="8" fillId="4" borderId="9" xfId="0" applyFont="1" applyFill="1" applyBorder="1" applyAlignment="1" applyProtection="1">
      <alignment horizontal="center" vertical="top" wrapText="1"/>
      <protection locked="0"/>
    </xf>
    <xf numFmtId="0" fontId="8" fillId="4" borderId="9" xfId="0" applyFont="1" applyFill="1" applyBorder="1" applyAlignment="1" applyProtection="1">
      <alignment horizontal="center" vertical="top"/>
      <protection locked="0"/>
    </xf>
    <xf numFmtId="0" fontId="13" fillId="4" borderId="9" xfId="2" applyFont="1" applyFill="1" applyBorder="1" applyAlignment="1" applyProtection="1">
      <alignment horizontal="center" vertical="top"/>
      <protection locked="0"/>
    </xf>
    <xf numFmtId="0" fontId="13" fillId="4" borderId="9" xfId="0" applyFont="1" applyFill="1" applyBorder="1" applyAlignment="1" applyProtection="1">
      <alignment horizontal="center" vertical="top"/>
      <protection locked="0"/>
    </xf>
    <xf numFmtId="0" fontId="10" fillId="0" borderId="9" xfId="0" applyFont="1" applyBorder="1" applyAlignment="1" applyProtection="1">
      <alignment horizontal="center" vertical="top"/>
      <protection locked="0"/>
    </xf>
    <xf numFmtId="0" fontId="8" fillId="0" borderId="9" xfId="0" applyFont="1" applyBorder="1" applyAlignment="1" applyProtection="1">
      <alignment horizontal="left" vertical="top"/>
      <protection locked="0"/>
    </xf>
    <xf numFmtId="0" fontId="8" fillId="0" borderId="9" xfId="0" applyFont="1" applyBorder="1" applyAlignment="1" applyProtection="1">
      <alignment horizontal="center" vertical="top" wrapText="1"/>
      <protection locked="0"/>
    </xf>
    <xf numFmtId="0" fontId="13" fillId="0" borderId="9" xfId="2" applyFont="1" applyFill="1" applyBorder="1" applyAlignment="1" applyProtection="1">
      <alignment horizontal="center" vertical="top"/>
      <protection locked="0"/>
    </xf>
    <xf numFmtId="9" fontId="10" fillId="0" borderId="9" xfId="0" applyNumberFormat="1"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49" fontId="6" fillId="0" borderId="9" xfId="0" applyNumberFormat="1" applyFont="1" applyBorder="1" applyAlignment="1" applyProtection="1">
      <alignment horizontal="left" vertical="top" readingOrder="1"/>
      <protection locked="0"/>
    </xf>
    <xf numFmtId="0" fontId="6" fillId="0" borderId="9" xfId="0" applyFont="1" applyBorder="1" applyAlignment="1" applyProtection="1">
      <alignment horizontal="center" vertical="top"/>
      <protection locked="0"/>
    </xf>
    <xf numFmtId="0" fontId="6" fillId="0" borderId="9" xfId="2" applyFont="1" applyFill="1" applyBorder="1" applyAlignment="1" applyProtection="1">
      <alignment horizontal="left" vertical="top" wrapText="1"/>
      <protection locked="0"/>
    </xf>
    <xf numFmtId="0" fontId="13" fillId="0" borderId="9" xfId="2" applyFont="1" applyFill="1" applyBorder="1" applyAlignment="1" applyProtection="1">
      <alignment horizontal="center" vertical="top" wrapText="1"/>
      <protection locked="0"/>
    </xf>
    <xf numFmtId="9" fontId="6" fillId="0" borderId="9" xfId="1" applyFont="1" applyFill="1" applyBorder="1" applyAlignment="1" applyProtection="1">
      <alignment horizontal="left" vertical="top" readingOrder="1"/>
      <protection locked="0"/>
    </xf>
    <xf numFmtId="0" fontId="6" fillId="0" borderId="1" xfId="2" applyFont="1" applyFill="1" applyBorder="1" applyAlignment="1" applyProtection="1">
      <alignment horizontal="justify" vertical="top" wrapText="1"/>
      <protection locked="0"/>
    </xf>
    <xf numFmtId="0" fontId="6" fillId="0" borderId="13" xfId="2" applyFont="1" applyFill="1" applyBorder="1" applyAlignment="1" applyProtection="1">
      <alignment horizontal="justify" vertical="top" wrapText="1"/>
      <protection locked="0"/>
    </xf>
    <xf numFmtId="9" fontId="6" fillId="0" borderId="9" xfId="0" applyNumberFormat="1" applyFont="1" applyBorder="1" applyAlignment="1" applyProtection="1">
      <alignment horizontal="left" vertical="top" readingOrder="1"/>
      <protection locked="0"/>
    </xf>
    <xf numFmtId="0" fontId="8" fillId="0" borderId="1" xfId="0" applyFont="1"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8" fillId="0" borderId="1"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49" fontId="8" fillId="0" borderId="9" xfId="0" applyNumberFormat="1" applyFont="1" applyBorder="1" applyAlignment="1" applyProtection="1">
      <alignment horizontal="left" vertical="top" wrapText="1" readingOrder="1"/>
      <protection locked="0"/>
    </xf>
    <xf numFmtId="9" fontId="6" fillId="0" borderId="1" xfId="0" applyNumberFormat="1" applyFont="1" applyBorder="1" applyAlignment="1" applyProtection="1">
      <alignment horizontal="left" vertical="top" readingOrder="1"/>
      <protection locked="0"/>
    </xf>
    <xf numFmtId="9" fontId="6" fillId="0" borderId="13" xfId="0" applyNumberFormat="1" applyFont="1" applyBorder="1" applyAlignment="1" applyProtection="1">
      <alignment horizontal="left" vertical="top" readingOrder="1"/>
      <protection locked="0"/>
    </xf>
    <xf numFmtId="49" fontId="6" fillId="4" borderId="1" xfId="0" applyNumberFormat="1" applyFont="1" applyFill="1" applyBorder="1" applyAlignment="1" applyProtection="1">
      <alignment horizontal="left" vertical="top" wrapText="1" readingOrder="1"/>
      <protection locked="0"/>
    </xf>
    <xf numFmtId="49" fontId="6" fillId="4" borderId="8" xfId="0" applyNumberFormat="1" applyFont="1" applyFill="1" applyBorder="1" applyAlignment="1" applyProtection="1">
      <alignment horizontal="left" vertical="top" wrapText="1" readingOrder="1"/>
      <protection locked="0"/>
    </xf>
    <xf numFmtId="0" fontId="8" fillId="0" borderId="8" xfId="0" applyFont="1" applyBorder="1" applyAlignment="1" applyProtection="1">
      <alignment horizontal="left" vertical="top" wrapText="1"/>
      <protection locked="0"/>
    </xf>
    <xf numFmtId="9" fontId="8" fillId="0" borderId="9" xfId="1" applyFont="1" applyBorder="1" applyAlignment="1" applyProtection="1">
      <alignment horizontal="left" vertical="top" wrapText="1" readingOrder="1"/>
      <protection locked="0"/>
    </xf>
    <xf numFmtId="0" fontId="8" fillId="0" borderId="9" xfId="0" applyFont="1" applyBorder="1" applyAlignment="1" applyProtection="1">
      <alignment horizontal="justify" vertical="top" wrapText="1"/>
      <protection locked="0"/>
    </xf>
    <xf numFmtId="0" fontId="8" fillId="0" borderId="9" xfId="0" applyFont="1" applyBorder="1" applyAlignment="1" applyProtection="1">
      <alignment horizontal="justify" vertical="top"/>
      <protection locked="0"/>
    </xf>
    <xf numFmtId="49" fontId="8" fillId="0" borderId="1" xfId="0" applyNumberFormat="1" applyFont="1" applyBorder="1" applyAlignment="1" applyProtection="1">
      <alignment horizontal="left" vertical="top" readingOrder="1"/>
      <protection locked="0"/>
    </xf>
    <xf numFmtId="49" fontId="8" fillId="0" borderId="8" xfId="0" applyNumberFormat="1" applyFont="1" applyBorder="1" applyAlignment="1" applyProtection="1">
      <alignment horizontal="left" vertical="top" readingOrder="1"/>
      <protection locked="0"/>
    </xf>
    <xf numFmtId="49" fontId="8" fillId="0" borderId="13" xfId="0" applyNumberFormat="1" applyFont="1" applyBorder="1" applyAlignment="1" applyProtection="1">
      <alignment horizontal="left" vertical="top" readingOrder="1"/>
      <protection locked="0"/>
    </xf>
    <xf numFmtId="10" fontId="8" fillId="0" borderId="1" xfId="0" applyNumberFormat="1" applyFont="1" applyBorder="1" applyAlignment="1" applyProtection="1">
      <alignment horizontal="left" vertical="top" readingOrder="1"/>
      <protection locked="0"/>
    </xf>
    <xf numFmtId="10" fontId="8" fillId="0" borderId="8" xfId="0" applyNumberFormat="1" applyFont="1" applyBorder="1" applyAlignment="1" applyProtection="1">
      <alignment horizontal="left" vertical="top" readingOrder="1"/>
      <protection locked="0"/>
    </xf>
    <xf numFmtId="10" fontId="8" fillId="0" borderId="13" xfId="0" applyNumberFormat="1" applyFont="1" applyBorder="1" applyAlignment="1" applyProtection="1">
      <alignment horizontal="left" vertical="top" readingOrder="1"/>
      <protection locked="0"/>
    </xf>
    <xf numFmtId="49" fontId="8" fillId="0" borderId="9" xfId="0" applyNumberFormat="1" applyFont="1" applyBorder="1" applyAlignment="1" applyProtection="1">
      <alignment horizontal="left" vertical="top" readingOrder="1"/>
      <protection locked="0"/>
    </xf>
    <xf numFmtId="49" fontId="6" fillId="0" borderId="9" xfId="0" applyNumberFormat="1" applyFont="1" applyBorder="1" applyAlignment="1" applyProtection="1">
      <alignment horizontal="center" vertical="top" wrapText="1" readingOrder="1"/>
      <protection locked="0"/>
    </xf>
    <xf numFmtId="0" fontId="6" fillId="4" borderId="9" xfId="0" applyFont="1" applyFill="1" applyBorder="1" applyAlignment="1" applyProtection="1">
      <alignment horizontal="center" vertical="top" wrapText="1"/>
      <protection locked="0"/>
    </xf>
    <xf numFmtId="0" fontId="6" fillId="4" borderId="9" xfId="2" applyFont="1" applyFill="1" applyBorder="1" applyAlignment="1" applyProtection="1">
      <alignment horizontal="center" vertical="top" wrapText="1"/>
      <protection locked="0"/>
    </xf>
    <xf numFmtId="0" fontId="3" fillId="4" borderId="9" xfId="2" applyFill="1" applyBorder="1" applyAlignment="1" applyProtection="1">
      <alignment horizontal="center" vertical="top" wrapText="1"/>
      <protection locked="0"/>
    </xf>
    <xf numFmtId="9" fontId="6" fillId="4" borderId="1" xfId="0" applyNumberFormat="1" applyFont="1" applyFill="1" applyBorder="1" applyAlignment="1" applyProtection="1">
      <alignment horizontal="center" vertical="top" readingOrder="1"/>
      <protection locked="0"/>
    </xf>
    <xf numFmtId="9" fontId="6" fillId="4" borderId="8" xfId="0" applyNumberFormat="1" applyFont="1" applyFill="1" applyBorder="1" applyAlignment="1" applyProtection="1">
      <alignment horizontal="center" vertical="top" readingOrder="1"/>
      <protection locked="0"/>
    </xf>
    <xf numFmtId="9" fontId="6" fillId="4" borderId="13" xfId="0" applyNumberFormat="1" applyFont="1" applyFill="1" applyBorder="1" applyAlignment="1" applyProtection="1">
      <alignment horizontal="center" vertical="top" readingOrder="1"/>
      <protection locked="0"/>
    </xf>
    <xf numFmtId="49" fontId="6" fillId="4" borderId="9" xfId="0" applyNumberFormat="1" applyFont="1" applyFill="1" applyBorder="1" applyAlignment="1" applyProtection="1">
      <alignment horizontal="center" vertical="top" readingOrder="1"/>
      <protection locked="0"/>
    </xf>
    <xf numFmtId="49" fontId="6" fillId="0" borderId="9" xfId="0" applyNumberFormat="1" applyFont="1" applyBorder="1" applyAlignment="1" applyProtection="1">
      <alignment horizontal="center" vertical="top" readingOrder="1"/>
      <protection locked="0"/>
    </xf>
    <xf numFmtId="4" fontId="6" fillId="0" borderId="9" xfId="0" applyNumberFormat="1" applyFont="1" applyBorder="1" applyAlignment="1" applyProtection="1">
      <alignment horizontal="justify" vertical="top" wrapText="1" readingOrder="1"/>
      <protection locked="0"/>
    </xf>
    <xf numFmtId="4" fontId="6" fillId="0" borderId="1" xfId="0" applyNumberFormat="1" applyFont="1" applyBorder="1" applyAlignment="1" applyProtection="1">
      <alignment horizontal="justify" vertical="top" wrapText="1" readingOrder="1"/>
      <protection locked="0"/>
    </xf>
    <xf numFmtId="4" fontId="6" fillId="0" borderId="13" xfId="0" applyNumberFormat="1" applyFont="1" applyBorder="1" applyAlignment="1" applyProtection="1">
      <alignment horizontal="justify" vertical="top" wrapText="1" readingOrder="1"/>
      <protection locked="0"/>
    </xf>
    <xf numFmtId="4" fontId="6" fillId="0" borderId="8" xfId="0" applyNumberFormat="1" applyFont="1" applyBorder="1" applyAlignment="1" applyProtection="1">
      <alignment horizontal="justify" vertical="top" wrapText="1" readingOrder="1"/>
      <protection locked="0"/>
    </xf>
    <xf numFmtId="9" fontId="8" fillId="0" borderId="9" xfId="1" applyFont="1" applyFill="1" applyBorder="1" applyAlignment="1" applyProtection="1">
      <alignment horizontal="left" vertical="top" readingOrder="1"/>
      <protection locked="0"/>
    </xf>
    <xf numFmtId="10" fontId="8" fillId="0" borderId="9" xfId="1" applyNumberFormat="1" applyFont="1" applyFill="1" applyBorder="1" applyAlignment="1" applyProtection="1">
      <alignment horizontal="left" vertical="top" readingOrder="1"/>
      <protection locked="0"/>
    </xf>
    <xf numFmtId="49" fontId="6" fillId="0" borderId="1" xfId="0" applyNumberFormat="1" applyFont="1" applyBorder="1" applyAlignment="1" applyProtection="1">
      <alignment horizontal="justify" vertical="top" wrapText="1" readingOrder="1"/>
      <protection locked="0"/>
    </xf>
    <xf numFmtId="49" fontId="6" fillId="0" borderId="8" xfId="0" applyNumberFormat="1" applyFont="1" applyBorder="1" applyAlignment="1" applyProtection="1">
      <alignment horizontal="justify" vertical="top" wrapText="1" readingOrder="1"/>
      <protection locked="0"/>
    </xf>
    <xf numFmtId="49" fontId="6" fillId="0" borderId="13" xfId="0" applyNumberFormat="1" applyFont="1" applyBorder="1" applyAlignment="1" applyProtection="1">
      <alignment horizontal="justify" vertical="top" wrapText="1" readingOrder="1"/>
      <protection locked="0"/>
    </xf>
    <xf numFmtId="49" fontId="6" fillId="0" borderId="1" xfId="0" applyNumberFormat="1" applyFont="1" applyBorder="1" applyAlignment="1" applyProtection="1">
      <alignment horizontal="center" vertical="top" wrapText="1" readingOrder="1"/>
      <protection locked="0"/>
    </xf>
    <xf numFmtId="49" fontId="6" fillId="0" borderId="8" xfId="0" applyNumberFormat="1" applyFont="1" applyBorder="1" applyAlignment="1" applyProtection="1">
      <alignment horizontal="center" vertical="top" wrapText="1" readingOrder="1"/>
      <protection locked="0"/>
    </xf>
    <xf numFmtId="49" fontId="6" fillId="0" borderId="13" xfId="0" applyNumberFormat="1" applyFont="1" applyBorder="1" applyAlignment="1" applyProtection="1">
      <alignment horizontal="center" vertical="top" wrapText="1" readingOrder="1"/>
      <protection locked="0"/>
    </xf>
    <xf numFmtId="9" fontId="6" fillId="0" borderId="1" xfId="1" applyFont="1" applyFill="1" applyBorder="1" applyAlignment="1" applyProtection="1">
      <alignment horizontal="center" vertical="top" readingOrder="1"/>
      <protection locked="0"/>
    </xf>
    <xf numFmtId="9" fontId="6" fillId="0" borderId="8" xfId="1" applyFont="1" applyFill="1" applyBorder="1" applyAlignment="1" applyProtection="1">
      <alignment horizontal="center" vertical="top" readingOrder="1"/>
      <protection locked="0"/>
    </xf>
    <xf numFmtId="9" fontId="6" fillId="0" borderId="13" xfId="1" applyFont="1" applyFill="1" applyBorder="1" applyAlignment="1" applyProtection="1">
      <alignment horizontal="center" vertical="top" readingOrder="1"/>
      <protection locked="0"/>
    </xf>
    <xf numFmtId="49" fontId="6" fillId="0" borderId="1" xfId="0" applyNumberFormat="1" applyFont="1" applyBorder="1" applyAlignment="1" applyProtection="1">
      <alignment horizontal="justify" vertical="top" readingOrder="1"/>
      <protection locked="0"/>
    </xf>
    <xf numFmtId="49" fontId="6" fillId="0" borderId="8" xfId="0" applyNumberFormat="1" applyFont="1" applyBorder="1" applyAlignment="1" applyProtection="1">
      <alignment horizontal="justify" vertical="top" readingOrder="1"/>
      <protection locked="0"/>
    </xf>
    <xf numFmtId="49" fontId="6" fillId="0" borderId="13" xfId="0" applyNumberFormat="1" applyFont="1" applyBorder="1" applyAlignment="1" applyProtection="1">
      <alignment horizontal="justify" vertical="top" readingOrder="1"/>
      <protection locked="0"/>
    </xf>
    <xf numFmtId="0" fontId="8" fillId="0" borderId="1" xfId="0" applyFont="1" applyBorder="1" applyAlignment="1" applyProtection="1">
      <alignment horizontal="left" vertical="top" readingOrder="1"/>
      <protection locked="0"/>
    </xf>
    <xf numFmtId="0" fontId="8" fillId="0" borderId="13" xfId="0" applyFont="1" applyBorder="1" applyAlignment="1" applyProtection="1">
      <alignment horizontal="left" vertical="top" readingOrder="1"/>
      <protection locked="0"/>
    </xf>
    <xf numFmtId="0" fontId="8" fillId="0" borderId="1"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13" xfId="0" applyFont="1" applyBorder="1" applyAlignment="1" applyProtection="1">
      <alignment vertical="top" wrapText="1"/>
      <protection locked="0"/>
    </xf>
    <xf numFmtId="0" fontId="8" fillId="0" borderId="1" xfId="0" applyFont="1" applyBorder="1" applyAlignment="1" applyProtection="1">
      <alignment horizontal="justify" vertical="top" wrapText="1"/>
      <protection locked="0"/>
    </xf>
    <xf numFmtId="0" fontId="8" fillId="0" borderId="8" xfId="0" applyFont="1" applyBorder="1" applyAlignment="1" applyProtection="1">
      <alignment horizontal="justify" vertical="top" wrapText="1"/>
      <protection locked="0"/>
    </xf>
    <xf numFmtId="0" fontId="8" fillId="0" borderId="13" xfId="0" applyFont="1" applyBorder="1" applyAlignment="1" applyProtection="1">
      <alignment horizontal="justify" vertical="top" wrapText="1"/>
      <protection locked="0"/>
    </xf>
    <xf numFmtId="0" fontId="21" fillId="0" borderId="1" xfId="2" applyFont="1" applyFill="1" applyBorder="1" applyAlignment="1" applyProtection="1">
      <alignment horizontal="justify" vertical="top" wrapText="1"/>
      <protection locked="0"/>
    </xf>
    <xf numFmtId="0" fontId="22" fillId="0" borderId="8" xfId="2" applyFont="1" applyFill="1" applyBorder="1" applyAlignment="1" applyProtection="1">
      <alignment horizontal="justify" vertical="top" wrapText="1"/>
      <protection locked="0"/>
    </xf>
    <xf numFmtId="0" fontId="22" fillId="0" borderId="13" xfId="2" applyFont="1" applyFill="1" applyBorder="1" applyAlignment="1" applyProtection="1">
      <alignment horizontal="justify" vertical="top" wrapText="1"/>
      <protection locked="0"/>
    </xf>
    <xf numFmtId="10" fontId="8" fillId="0" borderId="1" xfId="1" applyNumberFormat="1" applyFont="1" applyFill="1" applyBorder="1" applyAlignment="1" applyProtection="1">
      <alignment horizontal="left" vertical="top" readingOrder="1"/>
      <protection locked="0"/>
    </xf>
    <xf numFmtId="10" fontId="8" fillId="0" borderId="8" xfId="1" applyNumberFormat="1" applyFont="1" applyFill="1" applyBorder="1" applyAlignment="1" applyProtection="1">
      <alignment horizontal="left" vertical="top" readingOrder="1"/>
      <protection locked="0"/>
    </xf>
    <xf numFmtId="10" fontId="8" fillId="0" borderId="13" xfId="1" applyNumberFormat="1" applyFont="1" applyFill="1" applyBorder="1" applyAlignment="1" applyProtection="1">
      <alignment horizontal="left" vertical="top" readingOrder="1"/>
      <protection locked="0"/>
    </xf>
    <xf numFmtId="0" fontId="6" fillId="0" borderId="9" xfId="0" applyFont="1" applyBorder="1" applyAlignment="1">
      <alignment horizontal="left" vertical="top" wrapText="1"/>
    </xf>
    <xf numFmtId="0" fontId="6" fillId="0" borderId="9" xfId="0" applyFont="1" applyBorder="1" applyAlignment="1">
      <alignment horizontal="center"/>
    </xf>
    <xf numFmtId="0" fontId="6" fillId="0" borderId="9" xfId="0" applyFont="1" applyBorder="1" applyAlignment="1">
      <alignment horizontal="left" vertical="top"/>
    </xf>
    <xf numFmtId="0" fontId="8" fillId="0" borderId="9" xfId="0" applyFont="1" applyBorder="1" applyAlignment="1">
      <alignment horizontal="center" vertical="top" wrapText="1"/>
    </xf>
    <xf numFmtId="0" fontId="12" fillId="0" borderId="9" xfId="2" applyFont="1" applyBorder="1" applyAlignment="1">
      <alignment horizontal="center" vertical="top" wrapText="1"/>
    </xf>
    <xf numFmtId="9" fontId="6" fillId="0" borderId="9" xfId="0" applyNumberFormat="1" applyFont="1" applyBorder="1" applyAlignment="1">
      <alignment horizontal="left" vertical="top" wrapText="1"/>
    </xf>
    <xf numFmtId="0" fontId="6" fillId="0" borderId="8" xfId="0" applyFont="1" applyBorder="1" applyAlignment="1" applyProtection="1">
      <alignment horizontal="left" vertical="top"/>
      <protection locked="0"/>
    </xf>
    <xf numFmtId="0" fontId="6" fillId="0" borderId="8" xfId="0" applyFont="1" applyBorder="1" applyAlignment="1" applyProtection="1">
      <alignment horizontal="justify" vertical="top"/>
      <protection locked="0"/>
    </xf>
    <xf numFmtId="0" fontId="6" fillId="0" borderId="1" xfId="0" applyFont="1" applyBorder="1" applyAlignment="1" applyProtection="1">
      <alignment horizontal="justify" vertical="top"/>
      <protection locked="0"/>
    </xf>
    <xf numFmtId="0" fontId="6" fillId="0" borderId="8" xfId="2" applyFont="1" applyFill="1" applyBorder="1" applyAlignment="1" applyProtection="1">
      <alignment horizontal="justify" vertical="top" wrapText="1"/>
      <protection locked="0"/>
    </xf>
    <xf numFmtId="0" fontId="6" fillId="0" borderId="9" xfId="0" applyFont="1" applyBorder="1" applyAlignment="1" applyProtection="1">
      <alignment horizontal="left" vertical="top" wrapText="1"/>
      <protection locked="0"/>
    </xf>
    <xf numFmtId="0" fontId="16" fillId="0" borderId="9" xfId="2" applyFont="1" applyBorder="1" applyAlignment="1" applyProtection="1">
      <alignment horizontal="center" vertical="top" wrapText="1"/>
      <protection locked="0"/>
    </xf>
    <xf numFmtId="9" fontId="6" fillId="0" borderId="9" xfId="0" applyNumberFormat="1" applyFont="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49" fontId="6" fillId="4" borderId="9" xfId="0" applyNumberFormat="1" applyFont="1" applyFill="1" applyBorder="1" applyAlignment="1">
      <alignment horizontal="left" vertical="top" wrapText="1" readingOrder="1"/>
    </xf>
    <xf numFmtId="0" fontId="16" fillId="0" borderId="1" xfId="2" applyFont="1" applyBorder="1" applyAlignment="1" applyProtection="1">
      <alignment horizontal="center" vertical="top" wrapText="1"/>
      <protection locked="0"/>
    </xf>
    <xf numFmtId="0" fontId="16" fillId="0" borderId="8" xfId="2" applyFont="1" applyBorder="1" applyAlignment="1" applyProtection="1">
      <alignment horizontal="center" vertical="top" wrapText="1"/>
      <protection locked="0"/>
    </xf>
    <xf numFmtId="0" fontId="16" fillId="0" borderId="13" xfId="2" applyFont="1" applyBorder="1" applyAlignment="1" applyProtection="1">
      <alignment horizontal="center" vertical="top" wrapText="1"/>
      <protection locked="0"/>
    </xf>
    <xf numFmtId="9" fontId="6" fillId="0" borderId="1" xfId="0" applyNumberFormat="1" applyFont="1" applyBorder="1" applyAlignment="1" applyProtection="1">
      <alignment horizontal="left" vertical="top" wrapText="1"/>
      <protection locked="0"/>
    </xf>
    <xf numFmtId="9" fontId="6" fillId="0" borderId="8" xfId="0" applyNumberFormat="1" applyFont="1" applyBorder="1" applyAlignment="1" applyProtection="1">
      <alignment horizontal="left" vertical="top" wrapText="1"/>
      <protection locked="0"/>
    </xf>
    <xf numFmtId="9" fontId="6" fillId="0" borderId="13" xfId="0" applyNumberFormat="1" applyFont="1" applyBorder="1" applyAlignment="1" applyProtection="1">
      <alignment horizontal="left" vertical="top" wrapText="1"/>
      <protection locked="0"/>
    </xf>
    <xf numFmtId="0" fontId="6" fillId="4" borderId="1"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4" borderId="13" xfId="0" applyFont="1" applyFill="1" applyBorder="1" applyAlignment="1" applyProtection="1">
      <alignment horizontal="left" vertical="top"/>
      <protection locked="0"/>
    </xf>
    <xf numFmtId="0" fontId="6" fillId="4" borderId="1"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49" fontId="6" fillId="4" borderId="1" xfId="0" applyNumberFormat="1" applyFont="1" applyFill="1" applyBorder="1" applyAlignment="1">
      <alignment horizontal="left" vertical="top" wrapText="1" readingOrder="1"/>
    </xf>
    <xf numFmtId="49" fontId="6" fillId="4" borderId="8" xfId="0" applyNumberFormat="1" applyFont="1" applyFill="1" applyBorder="1" applyAlignment="1">
      <alignment horizontal="left" vertical="top" wrapText="1" readingOrder="1"/>
    </xf>
    <xf numFmtId="49" fontId="6" fillId="4" borderId="13" xfId="0" applyNumberFormat="1" applyFont="1" applyFill="1" applyBorder="1" applyAlignment="1">
      <alignment horizontal="left" vertical="top" wrapText="1" readingOrder="1"/>
    </xf>
    <xf numFmtId="0" fontId="16" fillId="0" borderId="1" xfId="2" applyFont="1" applyFill="1" applyBorder="1" applyAlignment="1" applyProtection="1">
      <alignment horizontal="left" vertical="top" wrapText="1"/>
      <protection locked="0"/>
    </xf>
    <xf numFmtId="0" fontId="16" fillId="0" borderId="8" xfId="2" applyFont="1" applyFill="1" applyBorder="1" applyAlignment="1" applyProtection="1">
      <alignment horizontal="left" vertical="top" wrapText="1"/>
      <protection locked="0"/>
    </xf>
    <xf numFmtId="0" fontId="16" fillId="0" borderId="13" xfId="2" applyFont="1" applyFill="1" applyBorder="1" applyAlignment="1" applyProtection="1">
      <alignment horizontal="left" vertical="top" wrapText="1"/>
      <protection locked="0"/>
    </xf>
    <xf numFmtId="9" fontId="6" fillId="0" borderId="1" xfId="1" applyFont="1" applyFill="1" applyBorder="1" applyAlignment="1" applyProtection="1">
      <alignment horizontal="left" vertical="top" wrapText="1" readingOrder="1"/>
      <protection locked="0"/>
    </xf>
    <xf numFmtId="9" fontId="6" fillId="0" borderId="8" xfId="1" applyFont="1" applyFill="1" applyBorder="1" applyAlignment="1" applyProtection="1">
      <alignment horizontal="left" vertical="top" wrapText="1" readingOrder="1"/>
      <protection locked="0"/>
    </xf>
    <xf numFmtId="9" fontId="6" fillId="0" borderId="13" xfId="1" applyFont="1" applyFill="1" applyBorder="1" applyAlignment="1" applyProtection="1">
      <alignment horizontal="left" vertical="top" wrapText="1" readingOrder="1"/>
      <protection locked="0"/>
    </xf>
    <xf numFmtId="0" fontId="6" fillId="0" borderId="1"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13" xfId="0" applyFont="1" applyBorder="1" applyAlignment="1" applyProtection="1">
      <alignment horizontal="center" vertical="top"/>
      <protection locked="0"/>
    </xf>
    <xf numFmtId="9" fontId="6" fillId="0" borderId="9" xfId="1" applyFont="1" applyFill="1" applyBorder="1" applyAlignment="1" applyProtection="1">
      <alignment horizontal="left" vertical="top" wrapText="1" readingOrder="1"/>
      <protection locked="0"/>
    </xf>
    <xf numFmtId="4" fontId="6" fillId="0" borderId="9" xfId="0" applyNumberFormat="1" applyFont="1" applyBorder="1" applyAlignment="1" applyProtection="1">
      <alignment horizontal="justify" vertical="top"/>
      <protection locked="0"/>
    </xf>
    <xf numFmtId="49" fontId="6" fillId="4" borderId="13" xfId="0" applyNumberFormat="1" applyFont="1" applyFill="1" applyBorder="1" applyAlignment="1" applyProtection="1">
      <alignment horizontal="left" vertical="top" wrapText="1" readingOrder="1"/>
      <protection locked="0"/>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lignment horizontal="left" vertical="top"/>
    </xf>
    <xf numFmtId="0" fontId="6" fillId="0" borderId="13" xfId="0" applyFont="1" applyBorder="1" applyAlignment="1">
      <alignment horizontal="left" vertical="top"/>
    </xf>
    <xf numFmtId="0" fontId="6" fillId="0" borderId="1" xfId="0" applyFont="1" applyBorder="1" applyAlignment="1">
      <alignment horizontal="center" vertical="top"/>
    </xf>
    <xf numFmtId="0" fontId="6" fillId="0" borderId="8" xfId="0" applyFont="1" applyBorder="1" applyAlignment="1">
      <alignment horizontal="center" vertical="top"/>
    </xf>
    <xf numFmtId="0" fontId="6" fillId="0" borderId="13" xfId="0" applyFont="1" applyBorder="1" applyAlignment="1">
      <alignment horizontal="center" vertical="top"/>
    </xf>
    <xf numFmtId="9" fontId="6" fillId="0" borderId="1" xfId="0" applyNumberFormat="1" applyFont="1" applyBorder="1" applyAlignment="1">
      <alignment horizontal="left" vertical="top"/>
    </xf>
    <xf numFmtId="9" fontId="6" fillId="0" borderId="8" xfId="0" applyNumberFormat="1" applyFont="1" applyBorder="1" applyAlignment="1">
      <alignment horizontal="left" vertical="top"/>
    </xf>
    <xf numFmtId="9" fontId="6" fillId="0" borderId="13" xfId="0" applyNumberFormat="1" applyFont="1" applyBorder="1" applyAlignment="1">
      <alignment horizontal="left" vertical="top"/>
    </xf>
    <xf numFmtId="0" fontId="6" fillId="0" borderId="1" xfId="0" applyFont="1" applyBorder="1" applyAlignment="1">
      <alignment horizontal="left" vertical="top"/>
    </xf>
    <xf numFmtId="0" fontId="8" fillId="0" borderId="1" xfId="0" applyFont="1" applyBorder="1" applyAlignment="1">
      <alignment horizontal="left" vertical="top"/>
    </xf>
    <xf numFmtId="0" fontId="8" fillId="0" borderId="8" xfId="0" applyFont="1" applyBorder="1" applyAlignment="1">
      <alignment horizontal="left" vertical="top"/>
    </xf>
    <xf numFmtId="0" fontId="8" fillId="0" borderId="13" xfId="0" applyFont="1" applyBorder="1" applyAlignment="1">
      <alignment horizontal="left" vertical="top"/>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6" fillId="4" borderId="1" xfId="0" applyFont="1" applyFill="1" applyBorder="1" applyAlignment="1">
      <alignment horizontal="left" vertical="top"/>
    </xf>
    <xf numFmtId="0" fontId="6" fillId="4" borderId="13" xfId="0" applyFont="1" applyFill="1" applyBorder="1" applyAlignment="1">
      <alignment horizontal="left" vertical="top"/>
    </xf>
    <xf numFmtId="49" fontId="8" fillId="4" borderId="1" xfId="0" applyNumberFormat="1" applyFont="1" applyFill="1" applyBorder="1" applyAlignment="1">
      <alignment horizontal="justify" vertical="top" wrapText="1" readingOrder="1"/>
    </xf>
    <xf numFmtId="0" fontId="10" fillId="0" borderId="13" xfId="0" applyFont="1" applyBorder="1" applyAlignment="1">
      <alignment horizontal="justify" vertical="top" wrapText="1" readingOrder="1"/>
    </xf>
    <xf numFmtId="0" fontId="6" fillId="4" borderId="1" xfId="0" applyFont="1" applyFill="1" applyBorder="1" applyAlignment="1">
      <alignment horizontal="justify" vertical="top" wrapText="1"/>
    </xf>
    <xf numFmtId="0" fontId="6" fillId="0" borderId="13" xfId="0" applyFont="1" applyBorder="1" applyAlignment="1">
      <alignment horizontal="justify" vertical="top" wrapText="1"/>
    </xf>
    <xf numFmtId="0" fontId="6" fillId="0" borderId="13" xfId="0" applyFont="1" applyBorder="1"/>
    <xf numFmtId="49" fontId="7" fillId="4" borderId="1" xfId="0" applyNumberFormat="1" applyFont="1" applyFill="1" applyBorder="1" applyAlignment="1">
      <alignment horizontal="left" vertical="top" wrapText="1"/>
    </xf>
    <xf numFmtId="49" fontId="7" fillId="4" borderId="13" xfId="0" applyNumberFormat="1" applyFont="1" applyFill="1" applyBorder="1" applyAlignment="1">
      <alignment horizontal="left" vertical="top" wrapText="1"/>
    </xf>
    <xf numFmtId="10" fontId="7" fillId="4" borderId="1" xfId="0" applyNumberFormat="1" applyFont="1" applyFill="1" applyBorder="1" applyAlignment="1">
      <alignment horizontal="left" vertical="top" readingOrder="1"/>
    </xf>
    <xf numFmtId="10" fontId="7" fillId="4" borderId="13" xfId="0" applyNumberFormat="1" applyFont="1" applyFill="1" applyBorder="1" applyAlignment="1">
      <alignment horizontal="left" vertical="top" readingOrder="1"/>
    </xf>
    <xf numFmtId="0" fontId="6" fillId="4" borderId="1" xfId="0" applyFont="1" applyFill="1" applyBorder="1" applyAlignment="1">
      <alignment horizontal="left" vertical="top" wrapText="1"/>
    </xf>
    <xf numFmtId="49" fontId="8" fillId="4" borderId="1" xfId="0" applyNumberFormat="1" applyFont="1" applyFill="1" applyBorder="1" applyAlignment="1">
      <alignment horizontal="left" vertical="top" wrapText="1" readingOrder="1"/>
    </xf>
    <xf numFmtId="0" fontId="10" fillId="0" borderId="13" xfId="0" applyFont="1" applyBorder="1" applyAlignment="1">
      <alignment horizontal="left" vertical="top" wrapText="1" readingOrder="1"/>
    </xf>
    <xf numFmtId="49" fontId="7" fillId="4" borderId="1" xfId="0" applyNumberFormat="1" applyFont="1" applyFill="1" applyBorder="1" applyAlignment="1">
      <alignment horizontal="left" vertical="top" readingOrder="1"/>
    </xf>
    <xf numFmtId="0" fontId="0" fillId="0" borderId="13" xfId="0" applyBorder="1" applyAlignment="1">
      <alignment horizontal="left" vertical="top" readingOrder="1"/>
    </xf>
    <xf numFmtId="49" fontId="8" fillId="4" borderId="13" xfId="0" applyNumberFormat="1" applyFont="1" applyFill="1" applyBorder="1" applyAlignment="1">
      <alignment horizontal="justify" vertical="top" wrapText="1" readingOrder="1"/>
    </xf>
    <xf numFmtId="0" fontId="0" fillId="0" borderId="13" xfId="0" applyBorder="1" applyAlignment="1">
      <alignment horizontal="left" vertical="top"/>
    </xf>
    <xf numFmtId="10" fontId="0" fillId="0" borderId="13" xfId="0" applyNumberFormat="1" applyBorder="1" applyAlignment="1">
      <alignment horizontal="left" vertical="top" readingOrder="1"/>
    </xf>
    <xf numFmtId="49" fontId="8" fillId="4" borderId="13" xfId="0" applyNumberFormat="1" applyFont="1" applyFill="1" applyBorder="1" applyAlignment="1">
      <alignment horizontal="left" vertical="top" wrapText="1" readingOrder="1"/>
    </xf>
    <xf numFmtId="0" fontId="0" fillId="0" borderId="13" xfId="0" applyBorder="1" applyAlignment="1">
      <alignment horizontal="justify" vertical="top"/>
    </xf>
    <xf numFmtId="0" fontId="6" fillId="4" borderId="1" xfId="0" applyFont="1" applyFill="1" applyBorder="1" applyAlignment="1">
      <alignment vertical="top" wrapText="1"/>
    </xf>
    <xf numFmtId="0" fontId="6" fillId="0" borderId="13" xfId="0" applyFont="1" applyBorder="1" applyAlignment="1">
      <alignment vertical="top" wrapText="1"/>
    </xf>
    <xf numFmtId="0" fontId="0" fillId="0" borderId="8" xfId="0" applyBorder="1" applyAlignment="1">
      <alignment horizontal="left" vertical="top" readingOrder="1"/>
    </xf>
    <xf numFmtId="49" fontId="8" fillId="4" borderId="8" xfId="0" applyNumberFormat="1" applyFont="1" applyFill="1" applyBorder="1" applyAlignment="1">
      <alignment horizontal="justify" vertical="top" wrapText="1" readingOrder="1"/>
    </xf>
    <xf numFmtId="0" fontId="6" fillId="0" borderId="8" xfId="0" applyFont="1" applyBorder="1" applyAlignment="1">
      <alignment horizontal="justify" vertical="top" wrapText="1"/>
    </xf>
    <xf numFmtId="49" fontId="7" fillId="4" borderId="1" xfId="0" applyNumberFormat="1" applyFont="1" applyFill="1" applyBorder="1" applyAlignment="1">
      <alignment horizontal="left" vertical="top"/>
    </xf>
    <xf numFmtId="0" fontId="0" fillId="0" borderId="8" xfId="0" applyBorder="1" applyAlignment="1">
      <alignment horizontal="left" vertical="top"/>
    </xf>
    <xf numFmtId="10" fontId="0" fillId="0" borderId="8" xfId="0" applyNumberFormat="1" applyBorder="1" applyAlignment="1">
      <alignment horizontal="left" vertical="top" readingOrder="1"/>
    </xf>
    <xf numFmtId="0" fontId="10" fillId="0" borderId="8" xfId="0" applyFont="1" applyBorder="1" applyAlignment="1">
      <alignment horizontal="left" vertical="top" wrapText="1" readingOrder="1"/>
    </xf>
    <xf numFmtId="49" fontId="8" fillId="4" borderId="8" xfId="0" applyNumberFormat="1" applyFont="1" applyFill="1" applyBorder="1" applyAlignment="1">
      <alignment horizontal="left" vertical="top" wrapText="1" readingOrder="1"/>
    </xf>
    <xf numFmtId="0" fontId="13"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13" xfId="0" applyFont="1" applyBorder="1" applyAlignment="1">
      <alignment horizontal="center" vertical="top"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12" fillId="0" borderId="1" xfId="2" applyFont="1" applyBorder="1" applyAlignment="1">
      <alignment horizontal="center" vertical="top" wrapText="1"/>
    </xf>
    <xf numFmtId="0" fontId="12" fillId="0" borderId="9" xfId="0" applyFont="1" applyBorder="1" applyAlignment="1">
      <alignment horizontal="left" vertical="top" wrapText="1"/>
    </xf>
    <xf numFmtId="10" fontId="12" fillId="0" borderId="9" xfId="0" applyNumberFormat="1" applyFont="1" applyBorder="1" applyAlignment="1">
      <alignment horizontal="left" vertical="top" wrapText="1"/>
    </xf>
    <xf numFmtId="0" fontId="6" fillId="0" borderId="9" xfId="0" applyFont="1" applyBorder="1" applyAlignment="1">
      <alignment horizontal="center" vertical="top"/>
    </xf>
    <xf numFmtId="0" fontId="8" fillId="0" borderId="9" xfId="0" applyFont="1" applyBorder="1" applyAlignment="1">
      <alignment horizontal="left" vertical="top" wrapText="1"/>
    </xf>
    <xf numFmtId="10" fontId="8" fillId="0" borderId="9" xfId="0" applyNumberFormat="1" applyFont="1" applyBorder="1" applyAlignment="1">
      <alignment horizontal="left" vertical="top" wrapText="1"/>
    </xf>
    <xf numFmtId="0" fontId="6" fillId="0" borderId="1" xfId="0" applyFont="1" applyBorder="1" applyAlignment="1">
      <alignment horizontal="left" vertical="top" readingOrder="1"/>
    </xf>
    <xf numFmtId="0" fontId="6" fillId="0" borderId="13" xfId="0" applyFont="1" applyBorder="1" applyAlignment="1">
      <alignment horizontal="left" vertical="top" readingOrder="1"/>
    </xf>
    <xf numFmtId="0" fontId="3" fillId="0" borderId="1" xfId="2" applyBorder="1" applyAlignment="1">
      <alignment horizontal="left" vertical="top" wrapText="1"/>
    </xf>
    <xf numFmtId="10" fontId="6" fillId="0" borderId="1" xfId="0" applyNumberFormat="1" applyFont="1" applyBorder="1" applyAlignment="1">
      <alignment horizontal="left" vertical="top" readingOrder="1"/>
    </xf>
    <xf numFmtId="10" fontId="6" fillId="0" borderId="13" xfId="0" applyNumberFormat="1" applyFont="1" applyBorder="1" applyAlignment="1">
      <alignment horizontal="left" vertical="top" readingOrder="1"/>
    </xf>
    <xf numFmtId="0" fontId="3" fillId="0" borderId="1" xfId="2" applyFill="1" applyBorder="1" applyAlignment="1">
      <alignment horizontal="left" vertical="top" wrapText="1"/>
    </xf>
    <xf numFmtId="0" fontId="8" fillId="4" borderId="1" xfId="0" applyFont="1" applyFill="1" applyBorder="1" applyAlignment="1">
      <alignment horizontal="justify" vertical="top" wrapText="1"/>
    </xf>
    <xf numFmtId="0" fontId="10" fillId="0" borderId="8" xfId="0" applyFont="1" applyBorder="1" applyAlignment="1">
      <alignment horizontal="justify" vertical="top" wrapText="1"/>
    </xf>
    <xf numFmtId="0" fontId="10" fillId="0" borderId="13" xfId="0" applyFont="1" applyBorder="1" applyAlignment="1">
      <alignment horizontal="justify" vertical="top" wrapText="1"/>
    </xf>
    <xf numFmtId="49" fontId="8" fillId="0" borderId="1" xfId="0" applyNumberFormat="1" applyFont="1" applyBorder="1" applyAlignment="1">
      <alignment horizontal="left" vertical="top" wrapText="1" readingOrder="1"/>
    </xf>
    <xf numFmtId="49" fontId="8" fillId="0" borderId="8" xfId="0" applyNumberFormat="1" applyFont="1" applyBorder="1" applyAlignment="1">
      <alignment horizontal="left" vertical="top" wrapText="1" readingOrder="1"/>
    </xf>
    <xf numFmtId="49" fontId="8" fillId="0" borderId="13" xfId="0" applyNumberFormat="1" applyFont="1" applyBorder="1" applyAlignment="1">
      <alignment horizontal="left" vertical="top" wrapText="1" readingOrder="1"/>
    </xf>
    <xf numFmtId="0" fontId="9" fillId="0" borderId="1" xfId="3" applyFont="1" applyBorder="1" applyAlignment="1">
      <alignment horizontal="left" vertical="top" wrapText="1"/>
    </xf>
    <xf numFmtId="10" fontId="6" fillId="0" borderId="8" xfId="0" applyNumberFormat="1" applyFont="1" applyBorder="1" applyAlignment="1">
      <alignment horizontal="left" vertical="top" readingOrder="1"/>
    </xf>
    <xf numFmtId="0" fontId="6" fillId="0" borderId="1" xfId="0" applyFont="1" applyBorder="1" applyAlignment="1">
      <alignment horizontal="left" vertical="top" wrapText="1" readingOrder="1"/>
    </xf>
    <xf numFmtId="0" fontId="6" fillId="0" borderId="8" xfId="0" applyFont="1" applyBorder="1" applyAlignment="1">
      <alignment horizontal="left" vertical="top" wrapText="1" readingOrder="1"/>
    </xf>
    <xf numFmtId="0" fontId="6" fillId="0" borderId="13" xfId="0" applyFont="1" applyBorder="1" applyAlignment="1">
      <alignment horizontal="left" vertical="top" wrapText="1" readingOrder="1"/>
    </xf>
    <xf numFmtId="0" fontId="8" fillId="0" borderId="1" xfId="0" applyFont="1" applyBorder="1" applyAlignment="1">
      <alignment horizontal="left" vertical="top" wrapText="1" readingOrder="1"/>
    </xf>
    <xf numFmtId="0" fontId="8" fillId="0" borderId="8" xfId="0" applyFont="1" applyBorder="1" applyAlignment="1">
      <alignment horizontal="left" vertical="top" wrapText="1" readingOrder="1"/>
    </xf>
    <xf numFmtId="0" fontId="8" fillId="0" borderId="13" xfId="0" applyFont="1" applyBorder="1" applyAlignment="1">
      <alignment horizontal="left" vertical="top" wrapText="1" readingOrder="1"/>
    </xf>
    <xf numFmtId="49" fontId="7" fillId="4" borderId="1" xfId="0" applyNumberFormat="1" applyFont="1" applyFill="1" applyBorder="1" applyAlignment="1">
      <alignment horizontal="left" vertical="top" wrapText="1" readingOrder="1"/>
    </xf>
    <xf numFmtId="0" fontId="0" fillId="0" borderId="8" xfId="0" applyBorder="1" applyAlignment="1">
      <alignment horizontal="left" vertical="top" wrapText="1" readingOrder="1"/>
    </xf>
    <xf numFmtId="0" fontId="0" fillId="0" borderId="13" xfId="0" applyBorder="1" applyAlignment="1">
      <alignment horizontal="left" vertical="top" wrapText="1" readingOrder="1"/>
    </xf>
    <xf numFmtId="0" fontId="6" fillId="0" borderId="8" xfId="0" applyFont="1" applyBorder="1" applyAlignment="1">
      <alignment vertical="top" wrapText="1"/>
    </xf>
    <xf numFmtId="0" fontId="6" fillId="4" borderId="8" xfId="0" applyFont="1" applyFill="1" applyBorder="1" applyAlignment="1">
      <alignment horizontal="justify" vertical="top" wrapText="1"/>
    </xf>
    <xf numFmtId="0" fontId="6" fillId="4" borderId="13" xfId="0" applyFont="1" applyFill="1" applyBorder="1" applyAlignment="1">
      <alignment horizontal="justify" vertical="top" wrapText="1"/>
    </xf>
    <xf numFmtId="0" fontId="10" fillId="4" borderId="8" xfId="0" applyFont="1" applyFill="1" applyBorder="1" applyAlignment="1">
      <alignment horizontal="left" vertical="top" wrapText="1" readingOrder="1"/>
    </xf>
    <xf numFmtId="0" fontId="10" fillId="4" borderId="13" xfId="0" applyFont="1" applyFill="1" applyBorder="1" applyAlignment="1">
      <alignment horizontal="left" vertical="top" wrapText="1" readingOrder="1"/>
    </xf>
    <xf numFmtId="49" fontId="7" fillId="4" borderId="8" xfId="0" applyNumberFormat="1" applyFont="1" applyFill="1" applyBorder="1" applyAlignment="1">
      <alignment horizontal="left" vertical="top" wrapText="1" readingOrder="1"/>
    </xf>
    <xf numFmtId="0" fontId="9" fillId="0" borderId="8" xfId="3" applyFont="1" applyBorder="1" applyAlignment="1">
      <alignment horizontal="left" vertical="top" wrapText="1"/>
    </xf>
    <xf numFmtId="49" fontId="7" fillId="4" borderId="8" xfId="0" applyNumberFormat="1" applyFont="1" applyFill="1" applyBorder="1" applyAlignment="1">
      <alignment horizontal="left" vertical="top"/>
    </xf>
    <xf numFmtId="10" fontId="7" fillId="4" borderId="8" xfId="0" applyNumberFormat="1" applyFont="1" applyFill="1" applyBorder="1" applyAlignment="1">
      <alignment horizontal="left" vertical="top" readingOrder="1"/>
    </xf>
    <xf numFmtId="10" fontId="0" fillId="4" borderId="8" xfId="0" applyNumberFormat="1" applyFill="1" applyBorder="1" applyAlignment="1">
      <alignment horizontal="left" vertical="top" readingOrder="1"/>
    </xf>
    <xf numFmtId="10" fontId="0" fillId="4" borderId="13" xfId="0" applyNumberFormat="1" applyFill="1" applyBorder="1" applyAlignment="1">
      <alignment horizontal="left" vertical="top" readingOrder="1"/>
    </xf>
    <xf numFmtId="49" fontId="7" fillId="4" borderId="8" xfId="0" applyNumberFormat="1" applyFont="1" applyFill="1" applyBorder="1" applyAlignment="1">
      <alignment horizontal="left" vertical="top" readingOrder="1"/>
    </xf>
    <xf numFmtId="0" fontId="3" fillId="0" borderId="9" xfId="2" applyBorder="1" applyAlignment="1">
      <alignment horizontal="left" vertical="top" wrapText="1"/>
    </xf>
    <xf numFmtId="49" fontId="7" fillId="0" borderId="1" xfId="0" applyNumberFormat="1" applyFont="1" applyBorder="1" applyAlignment="1">
      <alignment horizontal="left" vertical="top" readingOrder="1"/>
    </xf>
    <xf numFmtId="49" fontId="7" fillId="0" borderId="8" xfId="0" applyNumberFormat="1" applyFont="1" applyBorder="1" applyAlignment="1">
      <alignment horizontal="left" vertical="top" readingOrder="1"/>
    </xf>
    <xf numFmtId="49" fontId="7" fillId="0" borderId="13" xfId="0" applyNumberFormat="1" applyFont="1" applyBorder="1" applyAlignment="1">
      <alignment horizontal="left" vertical="top" readingOrder="1"/>
    </xf>
    <xf numFmtId="0" fontId="3" fillId="0" borderId="8" xfId="2" applyBorder="1" applyAlignment="1">
      <alignment horizontal="left" vertical="top" wrapText="1"/>
    </xf>
    <xf numFmtId="10" fontId="8" fillId="4" borderId="1" xfId="1" applyNumberFormat="1" applyFont="1" applyFill="1" applyBorder="1" applyAlignment="1">
      <alignment horizontal="left" vertical="top" wrapText="1" readingOrder="1"/>
    </xf>
    <xf numFmtId="10" fontId="8" fillId="4" borderId="8" xfId="1" applyNumberFormat="1" applyFont="1" applyFill="1" applyBorder="1" applyAlignment="1">
      <alignment horizontal="left" vertical="top" wrapText="1" readingOrder="1"/>
    </xf>
    <xf numFmtId="10" fontId="8" fillId="4" borderId="13" xfId="1" applyNumberFormat="1" applyFont="1" applyFill="1" applyBorder="1" applyAlignment="1">
      <alignment horizontal="left" vertical="top" wrapText="1" readingOrder="1"/>
    </xf>
    <xf numFmtId="49" fontId="8" fillId="4" borderId="9" xfId="0" applyNumberFormat="1" applyFont="1" applyFill="1" applyBorder="1" applyAlignment="1">
      <alignment horizontal="left" vertical="top" wrapText="1" readingOrder="1"/>
    </xf>
    <xf numFmtId="0" fontId="6" fillId="4" borderId="8" xfId="0" applyFont="1" applyFill="1" applyBorder="1" applyAlignment="1">
      <alignment vertical="top" wrapText="1"/>
    </xf>
    <xf numFmtId="0" fontId="3" fillId="4" borderId="1" xfId="2" applyFill="1" applyBorder="1" applyAlignment="1">
      <alignment horizontal="justify" vertical="top" wrapText="1"/>
    </xf>
    <xf numFmtId="0" fontId="9" fillId="4" borderId="8" xfId="2" applyFont="1" applyFill="1" applyBorder="1" applyAlignment="1">
      <alignment horizontal="justify" vertical="top" wrapText="1"/>
    </xf>
    <xf numFmtId="0" fontId="10" fillId="0" borderId="9" xfId="0" applyFont="1" applyBorder="1" applyAlignment="1">
      <alignment horizontal="left" vertical="top" wrapText="1" readingOrder="1"/>
    </xf>
    <xf numFmtId="0" fontId="6" fillId="4" borderId="8" xfId="0" applyFont="1" applyFill="1" applyBorder="1" applyAlignment="1">
      <alignment horizontal="left" vertical="top" wrapText="1"/>
    </xf>
    <xf numFmtId="0" fontId="6" fillId="4" borderId="13" xfId="0" applyFont="1" applyFill="1" applyBorder="1" applyAlignment="1">
      <alignment horizontal="left" vertical="top" wrapText="1"/>
    </xf>
    <xf numFmtId="0" fontId="9" fillId="4" borderId="1" xfId="2" applyFont="1" applyFill="1" applyBorder="1" applyAlignment="1">
      <alignment horizontal="left" vertical="top" wrapText="1"/>
    </xf>
    <xf numFmtId="0" fontId="9" fillId="4" borderId="8" xfId="2" applyFont="1" applyFill="1" applyBorder="1" applyAlignment="1">
      <alignment horizontal="left" vertical="top" wrapText="1"/>
    </xf>
    <xf numFmtId="0" fontId="9" fillId="4" borderId="13" xfId="2" applyFont="1" applyFill="1" applyBorder="1" applyAlignment="1">
      <alignment horizontal="left" vertical="top" wrapText="1"/>
    </xf>
    <xf numFmtId="49" fontId="7" fillId="4" borderId="13" xfId="0" applyNumberFormat="1" applyFont="1" applyFill="1" applyBorder="1" applyAlignment="1">
      <alignment horizontal="left" vertical="top" wrapText="1" readingOrder="1"/>
    </xf>
    <xf numFmtId="49" fontId="7" fillId="4" borderId="13" xfId="0" applyNumberFormat="1" applyFont="1" applyFill="1" applyBorder="1" applyAlignment="1">
      <alignment horizontal="left" vertical="top"/>
    </xf>
    <xf numFmtId="49" fontId="7" fillId="4" borderId="13" xfId="0" applyNumberFormat="1" applyFont="1" applyFill="1" applyBorder="1" applyAlignment="1">
      <alignment horizontal="left" vertical="top" readingOrder="1"/>
    </xf>
    <xf numFmtId="49" fontId="7" fillId="4" borderId="14" xfId="0" applyNumberFormat="1" applyFont="1" applyFill="1" applyBorder="1" applyAlignment="1">
      <alignment horizontal="left" vertical="top" wrapText="1" readingOrder="1"/>
    </xf>
    <xf numFmtId="0" fontId="9" fillId="4" borderId="1" xfId="2" applyFont="1" applyFill="1" applyBorder="1" applyAlignment="1">
      <alignment horizontal="justify" vertical="top" wrapText="1"/>
    </xf>
    <xf numFmtId="0" fontId="0" fillId="4" borderId="8" xfId="0" applyFill="1" applyBorder="1" applyAlignment="1">
      <alignment horizontal="left" vertical="top" wrapText="1" readingOrder="1"/>
    </xf>
    <xf numFmtId="0" fontId="0" fillId="4" borderId="13" xfId="0" applyFill="1" applyBorder="1" applyAlignment="1">
      <alignment horizontal="left" vertical="top" wrapText="1" readingOrder="1"/>
    </xf>
    <xf numFmtId="0" fontId="6" fillId="4" borderId="8" xfId="0" applyFont="1" applyFill="1" applyBorder="1" applyAlignment="1">
      <alignment vertical="top"/>
    </xf>
    <xf numFmtId="0" fontId="6" fillId="0" borderId="8" xfId="0" applyFont="1" applyBorder="1" applyAlignment="1">
      <alignment vertical="top"/>
    </xf>
    <xf numFmtId="0" fontId="6" fillId="0" borderId="13" xfId="0" applyFont="1" applyBorder="1" applyAlignment="1">
      <alignment vertical="top"/>
    </xf>
    <xf numFmtId="49" fontId="7" fillId="3" borderId="2" xfId="0" applyNumberFormat="1" applyFont="1" applyFill="1" applyBorder="1" applyAlignment="1">
      <alignment horizontal="center" vertical="center" readingOrder="1"/>
    </xf>
    <xf numFmtId="49" fontId="7" fillId="3" borderId="4" xfId="0" applyNumberFormat="1" applyFont="1" applyFill="1" applyBorder="1" applyAlignment="1">
      <alignment horizontal="center" vertical="center" readingOrder="1"/>
    </xf>
    <xf numFmtId="49" fontId="7" fillId="3" borderId="9" xfId="0" applyNumberFormat="1" applyFont="1" applyFill="1" applyBorder="1" applyAlignment="1">
      <alignment horizontal="center" vertical="center" readingOrder="1"/>
    </xf>
    <xf numFmtId="49" fontId="4" fillId="3" borderId="9" xfId="0" applyNumberFormat="1" applyFont="1" applyFill="1" applyBorder="1" applyAlignment="1">
      <alignment horizontal="center" vertical="center" wrapText="1" readingOrder="1"/>
    </xf>
    <xf numFmtId="49" fontId="5" fillId="3" borderId="2" xfId="0" applyNumberFormat="1" applyFont="1" applyFill="1" applyBorder="1" applyAlignment="1">
      <alignment horizontal="center" vertical="center" wrapText="1" readingOrder="1"/>
    </xf>
    <xf numFmtId="0" fontId="0" fillId="0" borderId="3" xfId="0" applyBorder="1" applyAlignment="1">
      <alignment horizontal="center" vertical="center" wrapText="1" readingOrder="1"/>
    </xf>
    <xf numFmtId="0" fontId="0" fillId="0" borderId="4" xfId="0" applyBorder="1" applyAlignment="1">
      <alignment horizontal="center" vertical="center" wrapText="1" readingOrder="1"/>
    </xf>
    <xf numFmtId="49" fontId="5" fillId="3" borderId="1" xfId="0" applyNumberFormat="1" applyFont="1" applyFill="1" applyBorder="1" applyAlignment="1">
      <alignment horizontal="center" vertical="center" wrapText="1" readingOrder="1"/>
    </xf>
    <xf numFmtId="0" fontId="0" fillId="0" borderId="8" xfId="0" applyBorder="1" applyAlignment="1">
      <alignment horizontal="center" vertical="center" wrapText="1" readingOrder="1"/>
    </xf>
    <xf numFmtId="0" fontId="0" fillId="0" borderId="13" xfId="0" applyBorder="1" applyAlignment="1">
      <alignment horizontal="center" vertical="center" wrapText="1" readingOrder="1"/>
    </xf>
    <xf numFmtId="49" fontId="5" fillId="3" borderId="5" xfId="0" applyNumberFormat="1" applyFont="1" applyFill="1" applyBorder="1" applyAlignment="1">
      <alignment horizontal="center" vertical="center" wrapText="1" readingOrder="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4" fillId="3" borderId="1" xfId="0" applyNumberFormat="1" applyFont="1" applyFill="1" applyBorder="1" applyAlignment="1">
      <alignment horizontal="center" vertical="center" wrapText="1" readingOrder="1"/>
    </xf>
    <xf numFmtId="49" fontId="4" fillId="3" borderId="13" xfId="0" applyNumberFormat="1" applyFont="1" applyFill="1" applyBorder="1" applyAlignment="1">
      <alignment horizontal="center" vertical="center" wrapText="1" readingOrder="1"/>
    </xf>
    <xf numFmtId="0" fontId="0" fillId="4" borderId="8" xfId="0" applyFill="1" applyBorder="1" applyAlignment="1">
      <alignment horizontal="left" vertical="top" readingOrder="1"/>
    </xf>
    <xf numFmtId="0" fontId="0" fillId="4" borderId="13" xfId="0" applyFill="1" applyBorder="1" applyAlignment="1">
      <alignment horizontal="left" vertical="top" readingOrder="1"/>
    </xf>
    <xf numFmtId="0" fontId="6" fillId="4" borderId="1" xfId="0" applyFont="1" applyFill="1" applyBorder="1" applyAlignment="1">
      <alignment horizontal="left" vertical="top" readingOrder="1"/>
    </xf>
    <xf numFmtId="0" fontId="6" fillId="4" borderId="8" xfId="0" applyFont="1" applyFill="1" applyBorder="1" applyAlignment="1">
      <alignment horizontal="left" vertical="top" readingOrder="1"/>
    </xf>
    <xf numFmtId="0" fontId="6" fillId="4" borderId="13" xfId="0" applyFont="1" applyFill="1" applyBorder="1" applyAlignment="1">
      <alignment horizontal="left" vertical="top" readingOrder="1"/>
    </xf>
    <xf numFmtId="0" fontId="6" fillId="4" borderId="9" xfId="0" applyFont="1" applyFill="1" applyBorder="1" applyAlignment="1">
      <alignment horizontal="left" vertical="top" wrapText="1"/>
    </xf>
    <xf numFmtId="0" fontId="13" fillId="4" borderId="9" xfId="0" applyFont="1" applyFill="1" applyBorder="1" applyAlignment="1">
      <alignment horizontal="left" vertical="top" wrapText="1"/>
    </xf>
    <xf numFmtId="0" fontId="0" fillId="4" borderId="1" xfId="0" applyFill="1" applyBorder="1" applyAlignment="1">
      <alignment horizontal="left" vertical="top"/>
    </xf>
    <xf numFmtId="0" fontId="0" fillId="4" borderId="13" xfId="0" applyFill="1" applyBorder="1" applyAlignment="1">
      <alignment horizontal="left" vertical="top"/>
    </xf>
    <xf numFmtId="0" fontId="6" fillId="4" borderId="8" xfId="0" applyFont="1" applyFill="1" applyBorder="1" applyAlignment="1">
      <alignment horizontal="left" vertical="top"/>
    </xf>
    <xf numFmtId="49" fontId="6" fillId="4" borderId="1" xfId="0" applyNumberFormat="1" applyFont="1" applyFill="1" applyBorder="1" applyAlignment="1" applyProtection="1">
      <alignment horizontal="left" vertical="top" readingOrder="1"/>
      <protection locked="0"/>
    </xf>
    <xf numFmtId="49" fontId="6" fillId="4" borderId="8" xfId="0" applyNumberFormat="1" applyFont="1" applyFill="1" applyBorder="1" applyAlignment="1" applyProtection="1">
      <alignment horizontal="left" vertical="top" readingOrder="1"/>
      <protection locked="0"/>
    </xf>
    <xf numFmtId="49" fontId="6" fillId="4" borderId="13" xfId="0" applyNumberFormat="1" applyFont="1" applyFill="1" applyBorder="1" applyAlignment="1" applyProtection="1">
      <alignment horizontal="left" vertical="top" readingOrder="1"/>
      <protection locked="0"/>
    </xf>
    <xf numFmtId="49" fontId="8" fillId="4" borderId="1" xfId="0" applyNumberFormat="1" applyFont="1" applyFill="1" applyBorder="1" applyAlignment="1" applyProtection="1">
      <alignment horizontal="left" vertical="top" readingOrder="1"/>
      <protection locked="0"/>
    </xf>
    <xf numFmtId="49" fontId="8" fillId="4" borderId="8" xfId="0" applyNumberFormat="1" applyFont="1" applyFill="1" applyBorder="1" applyAlignment="1" applyProtection="1">
      <alignment horizontal="left" vertical="top" readingOrder="1"/>
      <protection locked="0"/>
    </xf>
    <xf numFmtId="49" fontId="8" fillId="4" borderId="13" xfId="0" applyNumberFormat="1" applyFont="1" applyFill="1" applyBorder="1" applyAlignment="1" applyProtection="1">
      <alignment horizontal="left" vertical="top" readingOrder="1"/>
      <protection locked="0"/>
    </xf>
    <xf numFmtId="49" fontId="8" fillId="4" borderId="1" xfId="0" applyNumberFormat="1" applyFont="1" applyFill="1" applyBorder="1" applyAlignment="1" applyProtection="1">
      <alignment horizontal="left" vertical="top" wrapText="1" readingOrder="1"/>
      <protection locked="0"/>
    </xf>
    <xf numFmtId="49" fontId="8" fillId="4" borderId="13" xfId="0" applyNumberFormat="1" applyFont="1" applyFill="1" applyBorder="1" applyAlignment="1" applyProtection="1">
      <alignment horizontal="left" vertical="top" wrapText="1" readingOrder="1"/>
      <protection locked="0"/>
    </xf>
    <xf numFmtId="49" fontId="8" fillId="4" borderId="9" xfId="0" applyNumberFormat="1" applyFont="1" applyFill="1" applyBorder="1" applyAlignment="1" applyProtection="1">
      <alignment horizontal="left" vertical="top" wrapText="1" readingOrder="1"/>
      <protection locked="0"/>
    </xf>
    <xf numFmtId="49" fontId="6" fillId="4" borderId="1" xfId="0" applyNumberFormat="1" applyFont="1" applyFill="1" applyBorder="1" applyAlignment="1" applyProtection="1">
      <alignment vertical="top" readingOrder="1"/>
      <protection locked="0"/>
    </xf>
    <xf numFmtId="49" fontId="6" fillId="4" borderId="8" xfId="0" applyNumberFormat="1" applyFont="1" applyFill="1" applyBorder="1" applyAlignment="1" applyProtection="1">
      <alignment vertical="top" readingOrder="1"/>
      <protection locked="0"/>
    </xf>
    <xf numFmtId="49" fontId="6" fillId="4" borderId="13" xfId="0" applyNumberFormat="1" applyFont="1" applyFill="1" applyBorder="1" applyAlignment="1" applyProtection="1">
      <alignment vertical="top" readingOrder="1"/>
      <protection locked="0"/>
    </xf>
    <xf numFmtId="49" fontId="6" fillId="4" borderId="9" xfId="0" applyNumberFormat="1" applyFont="1" applyFill="1" applyBorder="1" applyAlignment="1" applyProtection="1">
      <alignment vertical="top" readingOrder="1"/>
      <protection locked="0"/>
    </xf>
    <xf numFmtId="0" fontId="12" fillId="4" borderId="9" xfId="0" applyFont="1" applyFill="1" applyBorder="1" applyAlignment="1" applyProtection="1">
      <alignment vertical="top"/>
      <protection locked="0"/>
    </xf>
  </cellXfs>
  <cellStyles count="4">
    <cellStyle name="Hipervínculo" xfId="2" builtinId="8"/>
    <cellStyle name="Hyperlink" xfId="3" xr:uid="{BD945043-4C0B-42FA-AB9C-5042B7981D5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60960</xdr:colOff>
      <xdr:row>0</xdr:row>
      <xdr:rowOff>53340</xdr:rowOff>
    </xdr:from>
    <xdr:to>
      <xdr:col>13</xdr:col>
      <xdr:colOff>855980</xdr:colOff>
      <xdr:row>5</xdr:row>
      <xdr:rowOff>182245</xdr:rowOff>
    </xdr:to>
    <xdr:pic>
      <xdr:nvPicPr>
        <xdr:cNvPr id="2" name="Imagen 1" descr="Vista previa de imagen">
          <a:extLst>
            <a:ext uri="{FF2B5EF4-FFF2-40B4-BE49-F238E27FC236}">
              <a16:creationId xmlns:a16="http://schemas.microsoft.com/office/drawing/2014/main" id="{B735A76A-FDBC-81CC-CCCC-8DD6F3638F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8320" y="53340"/>
          <a:ext cx="6197600" cy="10433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bartels@museocostarica.go.cr" TargetMode="External"/><Relationship Id="rId21" Type="http://schemas.openxmlformats.org/officeDocument/2006/relationships/hyperlink" Target="mailto:rquesada@museocostarica.go.cr" TargetMode="External"/><Relationship Id="rId34" Type="http://schemas.openxmlformats.org/officeDocument/2006/relationships/hyperlink" Target="mailto:direccion1@musecal.go.cr" TargetMode="External"/><Relationship Id="rId42" Type="http://schemas.openxmlformats.org/officeDocument/2006/relationships/hyperlink" Target="mailto:rchaves@mcj.go.cr" TargetMode="External"/><Relationship Id="rId47" Type="http://schemas.openxmlformats.org/officeDocument/2006/relationships/hyperlink" Target="mailto:v.fonseca@sinem.go.cr" TargetMode="External"/><Relationship Id="rId50" Type="http://schemas.openxmlformats.org/officeDocument/2006/relationships/hyperlink" Target="mailto:ksalguero@teatronacional.go.cr" TargetMode="External"/><Relationship Id="rId55" Type="http://schemas.openxmlformats.org/officeDocument/2006/relationships/hyperlink" Target="mailto:gisela.lobo@teatromelico.go.cr" TargetMode="External"/><Relationship Id="rId63" Type="http://schemas.openxmlformats.org/officeDocument/2006/relationships/hyperlink" Target="mailto:ncamacho@cpj.go.cr" TargetMode="External"/><Relationship Id="rId7" Type="http://schemas.openxmlformats.org/officeDocument/2006/relationships/hyperlink" Target="mailto:patricio.morera@parquelalibertad.org" TargetMode="External"/><Relationship Id="rId2" Type="http://schemas.openxmlformats.org/officeDocument/2006/relationships/hyperlink" Target="mailto:acastro@mcj.go.cr" TargetMode="External"/><Relationship Id="rId16" Type="http://schemas.openxmlformats.org/officeDocument/2006/relationships/hyperlink" Target="mailto:jmaraya@mcj.go.cr" TargetMode="External"/><Relationship Id="rId29" Type="http://schemas.openxmlformats.org/officeDocument/2006/relationships/hyperlink" Target="https://mideplan5-n.mideplan.go.cr/DelphosNet_MIDEPLAN/Documentos/wfrmDocumentos.aspx?APLIC=1" TargetMode="External"/><Relationship Id="rId11" Type="http://schemas.openxmlformats.org/officeDocument/2006/relationships/hyperlink" Target="mailto:acastro@mcj.go.cr" TargetMode="External"/><Relationship Id="rId24" Type="http://schemas.openxmlformats.org/officeDocument/2006/relationships/hyperlink" Target="mailto:rquesada@museocostarica.go.cr" TargetMode="External"/><Relationship Id="rId32" Type="http://schemas.openxmlformats.org/officeDocument/2006/relationships/hyperlink" Target="mailto:jorozco@mhcjs.go.cr" TargetMode="External"/><Relationship Id="rId37" Type="http://schemas.openxmlformats.org/officeDocument/2006/relationships/hyperlink" Target="mailto:direccion@madc.cr" TargetMode="External"/><Relationship Id="rId40" Type="http://schemas.openxmlformats.org/officeDocument/2006/relationships/hyperlink" Target="mailto:administracion-ccp@mcj.go.cr" TargetMode="External"/><Relationship Id="rId45" Type="http://schemas.openxmlformats.org/officeDocument/2006/relationships/hyperlink" Target="mailto:v.fonseca@sinem.go.cr" TargetMode="External"/><Relationship Id="rId53" Type="http://schemas.openxmlformats.org/officeDocument/2006/relationships/hyperlink" Target="mailto:gisela.lobo@teatromelico.go.cr" TargetMode="External"/><Relationship Id="rId58" Type="http://schemas.openxmlformats.org/officeDocument/2006/relationships/hyperlink" Target="mailto:rdeltoro@centrodecine.mcj.go.cr" TargetMode="External"/><Relationship Id="rId66" Type="http://schemas.openxmlformats.org/officeDocument/2006/relationships/vmlDrawing" Target="../drawings/vmlDrawing1.vml"/><Relationship Id="rId5" Type="http://schemas.openxmlformats.org/officeDocument/2006/relationships/hyperlink" Target="mailto:slopez@patrimonio.go.cr" TargetMode="External"/><Relationship Id="rId61" Type="http://schemas.openxmlformats.org/officeDocument/2006/relationships/hyperlink" Target="mailto:rdeltoro@centrodecine.mcj.go.cr" TargetMode="External"/><Relationship Id="rId19" Type="http://schemas.openxmlformats.org/officeDocument/2006/relationships/hyperlink" Target="mailto:acastro@mcj.go.cr" TargetMode="External"/><Relationship Id="rId14" Type="http://schemas.openxmlformats.org/officeDocument/2006/relationships/hyperlink" Target="mailto:slopez@patrimonio.go.cr" TargetMode="External"/><Relationship Id="rId22" Type="http://schemas.openxmlformats.org/officeDocument/2006/relationships/hyperlink" Target="mailto:jcordoba@museocostarica.go.cr" TargetMode="External"/><Relationship Id="rId27" Type="http://schemas.openxmlformats.org/officeDocument/2006/relationships/hyperlink" Target="mailto:jgonzalez@museocostarica.go.cr" TargetMode="External"/><Relationship Id="rId30" Type="http://schemas.openxmlformats.org/officeDocument/2006/relationships/hyperlink" Target="mailto:jorozco@mhcjs.go.cr" TargetMode="External"/><Relationship Id="rId35" Type="http://schemas.openxmlformats.org/officeDocument/2006/relationships/hyperlink" Target="mailto:direccion@madc.cr" TargetMode="External"/><Relationship Id="rId43" Type="http://schemas.openxmlformats.org/officeDocument/2006/relationships/hyperlink" Target="mailto:rchaves@mcj.go.cr" TargetMode="External"/><Relationship Id="rId48" Type="http://schemas.openxmlformats.org/officeDocument/2006/relationships/hyperlink" Target="mailto:v.fonseca@sinem.go.cr" TargetMode="External"/><Relationship Id="rId56" Type="http://schemas.openxmlformats.org/officeDocument/2006/relationships/hyperlink" Target="mailto:gisela.lobo@teatromelico.go.cr" TargetMode="External"/><Relationship Id="rId64" Type="http://schemas.openxmlformats.org/officeDocument/2006/relationships/hyperlink" Target="mailto:ncamacho@cpj.go.cr" TargetMode="External"/><Relationship Id="rId8" Type="http://schemas.openxmlformats.org/officeDocument/2006/relationships/hyperlink" Target="mailto:slopez@patrimonio.go.cr" TargetMode="External"/><Relationship Id="rId51" Type="http://schemas.openxmlformats.org/officeDocument/2006/relationships/hyperlink" Target="mailto:ksalguero@teatronacional.go.cr" TargetMode="External"/><Relationship Id="rId3" Type="http://schemas.openxmlformats.org/officeDocument/2006/relationships/hyperlink" Target="mailto:slopez@patrimonio.go.cr" TargetMode="External"/><Relationship Id="rId12" Type="http://schemas.openxmlformats.org/officeDocument/2006/relationships/hyperlink" Target="mailto:acastro@mcj.go.cr" TargetMode="External"/><Relationship Id="rId17" Type="http://schemas.openxmlformats.org/officeDocument/2006/relationships/hyperlink" Target="mailto:jmaraya@mcj.go.cr" TargetMode="External"/><Relationship Id="rId25" Type="http://schemas.openxmlformats.org/officeDocument/2006/relationships/hyperlink" Target="mailto:jbartels@museocostarica.go.cr" TargetMode="External"/><Relationship Id="rId33" Type="http://schemas.openxmlformats.org/officeDocument/2006/relationships/hyperlink" Target="mailto:direccion1@musecal.go.cr" TargetMode="External"/><Relationship Id="rId38" Type="http://schemas.openxmlformats.org/officeDocument/2006/relationships/hyperlink" Target="mailto:direccion-cchjff@mcj.go.cr" TargetMode="External"/><Relationship Id="rId46" Type="http://schemas.openxmlformats.org/officeDocument/2006/relationships/hyperlink" Target="mailto:v.fonseca@sinem.go.cr" TargetMode="External"/><Relationship Id="rId59" Type="http://schemas.openxmlformats.org/officeDocument/2006/relationships/hyperlink" Target="mailto:rdeltoro@centrodecine.mcj.go.cr" TargetMode="External"/><Relationship Id="rId67" Type="http://schemas.openxmlformats.org/officeDocument/2006/relationships/comments" Target="../comments1.xml"/><Relationship Id="rId20" Type="http://schemas.openxmlformats.org/officeDocument/2006/relationships/hyperlink" Target="mailto:rquesada@museocostarica.go.cr" TargetMode="External"/><Relationship Id="rId41" Type="http://schemas.openxmlformats.org/officeDocument/2006/relationships/hyperlink" Target="mailto:rchaves@mcj.go.cr" TargetMode="External"/><Relationship Id="rId54" Type="http://schemas.openxmlformats.org/officeDocument/2006/relationships/hyperlink" Target="mailto:gisela.lobo@teatromelico.go.cr" TargetMode="External"/><Relationship Id="rId62" Type="http://schemas.openxmlformats.org/officeDocument/2006/relationships/hyperlink" Target="mailto:direcciongeneral@dgan.go.cr" TargetMode="External"/><Relationship Id="rId1" Type="http://schemas.openxmlformats.org/officeDocument/2006/relationships/hyperlink" Target="mailto:acastro@mcj.go.cr" TargetMode="External"/><Relationship Id="rId6" Type="http://schemas.openxmlformats.org/officeDocument/2006/relationships/hyperlink" Target="mailto:jmaraya@mcj.go.cr" TargetMode="External"/><Relationship Id="rId15" Type="http://schemas.openxmlformats.org/officeDocument/2006/relationships/hyperlink" Target="mailto:jmaraya@mcj.go.cr" TargetMode="External"/><Relationship Id="rId23" Type="http://schemas.openxmlformats.org/officeDocument/2006/relationships/hyperlink" Target="mailto:jcordoba@museocostarica.go.cr" TargetMode="External"/><Relationship Id="rId28" Type="http://schemas.openxmlformats.org/officeDocument/2006/relationships/hyperlink" Target="mailto:planificacion@mac.go.cr" TargetMode="External"/><Relationship Id="rId36" Type="http://schemas.openxmlformats.org/officeDocument/2006/relationships/hyperlink" Target="mailto:direccion@madc.cr" TargetMode="External"/><Relationship Id="rId49" Type="http://schemas.openxmlformats.org/officeDocument/2006/relationships/hyperlink" Target="mailto:ksalguero@teatronacional.go.cr" TargetMode="External"/><Relationship Id="rId57" Type="http://schemas.openxmlformats.org/officeDocument/2006/relationships/hyperlink" Target="mailto:gisela.lobo@teatromelico.go.cr" TargetMode="External"/><Relationship Id="rId10" Type="http://schemas.openxmlformats.org/officeDocument/2006/relationships/hyperlink" Target="mailto:jmaraya@mcj.go.cr" TargetMode="External"/><Relationship Id="rId31" Type="http://schemas.openxmlformats.org/officeDocument/2006/relationships/hyperlink" Target="mailto:jorozco@mhcjs.go.cr" TargetMode="External"/><Relationship Id="rId44" Type="http://schemas.openxmlformats.org/officeDocument/2006/relationships/hyperlink" Target="mailto:v.fonseca@sinem.go.cr" TargetMode="External"/><Relationship Id="rId52" Type="http://schemas.openxmlformats.org/officeDocument/2006/relationships/hyperlink" Target="mailto:ksalguero@teatronacional.go.cr" TargetMode="External"/><Relationship Id="rId60" Type="http://schemas.openxmlformats.org/officeDocument/2006/relationships/hyperlink" Target="mailto:rdeltoro@centrodecine.mcj.go.cr" TargetMode="External"/><Relationship Id="rId65" Type="http://schemas.openxmlformats.org/officeDocument/2006/relationships/drawing" Target="../drawings/drawing1.xml"/><Relationship Id="rId4" Type="http://schemas.openxmlformats.org/officeDocument/2006/relationships/hyperlink" Target="mailto:slopez@patrimonio.go.cr" TargetMode="External"/><Relationship Id="rId9" Type="http://schemas.openxmlformats.org/officeDocument/2006/relationships/hyperlink" Target="mailto:jmaraya@mcj.go.cr" TargetMode="External"/><Relationship Id="rId13" Type="http://schemas.openxmlformats.org/officeDocument/2006/relationships/hyperlink" Target="mailto:acastro@mcj.go.cr" TargetMode="External"/><Relationship Id="rId18" Type="http://schemas.openxmlformats.org/officeDocument/2006/relationships/hyperlink" Target="mailto:jmaraya@mcj.go.cr" TargetMode="External"/><Relationship Id="rId39" Type="http://schemas.openxmlformats.org/officeDocument/2006/relationships/hyperlink" Target="mailto:direccion-cchjff@mcj.go.c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00024-05CD-4079-A6C2-9C7CF9DDBE02}">
  <dimension ref="A2:BQ245"/>
  <sheetViews>
    <sheetView tabSelected="1" workbookViewId="0">
      <selection activeCell="I11" sqref="I11:I245"/>
    </sheetView>
  </sheetViews>
  <sheetFormatPr baseColWidth="10" defaultRowHeight="14.4" x14ac:dyDescent="0.3"/>
  <cols>
    <col min="4" max="4" width="27.109375" customWidth="1"/>
    <col min="5" max="5" width="12" customWidth="1"/>
    <col min="6" max="7" width="10.5546875" customWidth="1"/>
    <col min="8" max="8" width="11.5546875" customWidth="1"/>
    <col min="9" max="9" width="12.33203125" customWidth="1"/>
    <col min="10" max="10" width="12.88671875" customWidth="1"/>
    <col min="11" max="11" width="13.21875" customWidth="1"/>
    <col min="12" max="12" width="13.6640625" customWidth="1"/>
    <col min="13" max="13" width="15.109375" customWidth="1"/>
    <col min="14" max="14" width="13.6640625" customWidth="1"/>
    <col min="15" max="29" width="8.109375" customWidth="1"/>
    <col min="30" max="30" width="6.77734375" customWidth="1"/>
    <col min="31" max="31" width="6.88671875" customWidth="1"/>
    <col min="32" max="52" width="8.109375" customWidth="1"/>
    <col min="53" max="53" width="7.88671875" customWidth="1"/>
    <col min="54" max="64" width="8.109375" customWidth="1"/>
    <col min="65" max="65" width="26.44140625" customWidth="1"/>
    <col min="66" max="66" width="73.6640625" customWidth="1"/>
  </cols>
  <sheetData>
    <row r="2" spans="1:69" x14ac:dyDescent="0.3">
      <c r="B2" s="161"/>
      <c r="C2" s="162"/>
      <c r="D2" s="163" t="s">
        <v>519</v>
      </c>
      <c r="E2" s="163"/>
    </row>
    <row r="3" spans="1:69" x14ac:dyDescent="0.3">
      <c r="B3" s="161"/>
      <c r="C3" s="162"/>
      <c r="D3" s="163" t="s">
        <v>520</v>
      </c>
      <c r="E3" s="164"/>
    </row>
    <row r="4" spans="1:69" x14ac:dyDescent="0.3">
      <c r="B4" s="161"/>
      <c r="C4" s="162"/>
      <c r="D4" s="163"/>
      <c r="E4" s="162"/>
    </row>
    <row r="5" spans="1:69" x14ac:dyDescent="0.3">
      <c r="B5" s="163" t="s">
        <v>521</v>
      </c>
      <c r="C5" s="162"/>
      <c r="D5" s="163"/>
      <c r="E5" s="162"/>
    </row>
    <row r="8" spans="1:69" s="1" customFormat="1" ht="15" customHeight="1" x14ac:dyDescent="0.3">
      <c r="B8" s="501" t="s">
        <v>0</v>
      </c>
      <c r="C8" s="501" t="s">
        <v>1</v>
      </c>
      <c r="D8" s="501" t="s">
        <v>2</v>
      </c>
      <c r="E8" s="501" t="s">
        <v>3</v>
      </c>
      <c r="F8" s="2" t="s">
        <v>4</v>
      </c>
      <c r="G8" s="501" t="s">
        <v>5</v>
      </c>
      <c r="H8" s="501" t="s">
        <v>6</v>
      </c>
      <c r="I8" s="501" t="s">
        <v>7</v>
      </c>
      <c r="J8" s="501" t="s">
        <v>8</v>
      </c>
      <c r="K8" s="501" t="s">
        <v>9</v>
      </c>
      <c r="L8" s="501" t="s">
        <v>10</v>
      </c>
      <c r="M8" s="501" t="s">
        <v>11</v>
      </c>
      <c r="N8" s="501" t="s">
        <v>12</v>
      </c>
      <c r="O8" s="489" t="s">
        <v>13</v>
      </c>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0"/>
      <c r="AW8" s="490"/>
      <c r="AX8" s="490"/>
      <c r="AY8" s="490"/>
      <c r="AZ8" s="490"/>
      <c r="BA8" s="490"/>
      <c r="BB8" s="490"/>
      <c r="BC8" s="490"/>
      <c r="BD8" s="490"/>
      <c r="BE8" s="490"/>
      <c r="BF8" s="490"/>
      <c r="BG8" s="490"/>
      <c r="BH8" s="490"/>
      <c r="BI8" s="490"/>
      <c r="BJ8" s="490"/>
      <c r="BK8" s="490"/>
      <c r="BL8" s="491"/>
      <c r="BM8" s="492" t="s">
        <v>14</v>
      </c>
      <c r="BN8" s="492" t="s">
        <v>15</v>
      </c>
      <c r="BO8" s="495" t="s">
        <v>16</v>
      </c>
      <c r="BP8" s="496"/>
      <c r="BQ8" s="497"/>
    </row>
    <row r="9" spans="1:69" ht="32.25" customHeight="1" x14ac:dyDescent="0.3">
      <c r="B9" s="493"/>
      <c r="C9" s="493"/>
      <c r="D9" s="493"/>
      <c r="E9" s="493"/>
      <c r="F9" s="501" t="s">
        <v>4</v>
      </c>
      <c r="G9" s="493"/>
      <c r="H9" s="493"/>
      <c r="I9" s="493"/>
      <c r="J9" s="493"/>
      <c r="K9" s="493"/>
      <c r="L9" s="493"/>
      <c r="M9" s="493"/>
      <c r="N9" s="493"/>
      <c r="O9" s="487" t="s">
        <v>17</v>
      </c>
      <c r="P9" s="487"/>
      <c r="Q9" s="487" t="s">
        <v>18</v>
      </c>
      <c r="R9" s="487"/>
      <c r="S9" s="487" t="s">
        <v>19</v>
      </c>
      <c r="T9" s="487"/>
      <c r="U9" s="487" t="s">
        <v>20</v>
      </c>
      <c r="V9" s="487"/>
      <c r="W9" s="487" t="s">
        <v>21</v>
      </c>
      <c r="X9" s="487"/>
      <c r="Y9" s="487" t="s">
        <v>22</v>
      </c>
      <c r="Z9" s="487"/>
      <c r="AA9" s="487" t="s">
        <v>23</v>
      </c>
      <c r="AB9" s="487"/>
      <c r="AC9" s="487" t="s">
        <v>24</v>
      </c>
      <c r="AD9" s="487"/>
      <c r="AE9" s="487" t="s">
        <v>25</v>
      </c>
      <c r="AF9" s="487"/>
      <c r="AG9" s="487" t="s">
        <v>26</v>
      </c>
      <c r="AH9" s="487"/>
      <c r="AI9" s="487" t="s">
        <v>27</v>
      </c>
      <c r="AJ9" s="487"/>
      <c r="AK9" s="487" t="s">
        <v>28</v>
      </c>
      <c r="AL9" s="487"/>
      <c r="AM9" s="487" t="s">
        <v>29</v>
      </c>
      <c r="AN9" s="487"/>
      <c r="AO9" s="487" t="s">
        <v>30</v>
      </c>
      <c r="AP9" s="487"/>
      <c r="AQ9" s="487" t="s">
        <v>31</v>
      </c>
      <c r="AR9" s="487"/>
      <c r="AS9" s="487" t="s">
        <v>32</v>
      </c>
      <c r="AT9" s="487"/>
      <c r="AU9" s="487" t="s">
        <v>33</v>
      </c>
      <c r="AV9" s="487"/>
      <c r="AW9" s="487" t="s">
        <v>34</v>
      </c>
      <c r="AX9" s="487"/>
      <c r="AY9" s="487" t="s">
        <v>35</v>
      </c>
      <c r="AZ9" s="487"/>
      <c r="BA9" s="488" t="s">
        <v>36</v>
      </c>
      <c r="BB9" s="488"/>
      <c r="BC9" s="487" t="s">
        <v>37</v>
      </c>
      <c r="BD9" s="487"/>
      <c r="BE9" s="487" t="s">
        <v>38</v>
      </c>
      <c r="BF9" s="487"/>
      <c r="BG9" s="485" t="s">
        <v>39</v>
      </c>
      <c r="BH9" s="486"/>
      <c r="BI9" s="485" t="s">
        <v>40</v>
      </c>
      <c r="BJ9" s="486"/>
      <c r="BK9" s="485" t="s">
        <v>41</v>
      </c>
      <c r="BL9" s="486"/>
      <c r="BM9" s="493"/>
      <c r="BN9" s="493"/>
      <c r="BO9" s="498"/>
      <c r="BP9" s="499"/>
      <c r="BQ9" s="500"/>
    </row>
    <row r="10" spans="1:69" s="3" customFormat="1" ht="31.2" customHeight="1" x14ac:dyDescent="0.3">
      <c r="B10" s="494"/>
      <c r="C10" s="494"/>
      <c r="D10" s="494"/>
      <c r="E10" s="494"/>
      <c r="F10" s="502"/>
      <c r="G10" s="494"/>
      <c r="H10" s="494"/>
      <c r="I10" s="494"/>
      <c r="J10" s="494"/>
      <c r="K10" s="494"/>
      <c r="L10" s="494"/>
      <c r="M10" s="494"/>
      <c r="N10" s="494"/>
      <c r="O10" s="4" t="s">
        <v>42</v>
      </c>
      <c r="P10" s="4" t="s">
        <v>43</v>
      </c>
      <c r="Q10" s="4" t="s">
        <v>42</v>
      </c>
      <c r="R10" s="4" t="s">
        <v>43</v>
      </c>
      <c r="S10" s="4" t="s">
        <v>42</v>
      </c>
      <c r="T10" s="4" t="s">
        <v>43</v>
      </c>
      <c r="U10" s="4" t="s">
        <v>42</v>
      </c>
      <c r="V10" s="4" t="s">
        <v>43</v>
      </c>
      <c r="W10" s="4" t="s">
        <v>42</v>
      </c>
      <c r="X10" s="4" t="s">
        <v>43</v>
      </c>
      <c r="Y10" s="4" t="s">
        <v>42</v>
      </c>
      <c r="Z10" s="4" t="s">
        <v>43</v>
      </c>
      <c r="AA10" s="4" t="s">
        <v>42</v>
      </c>
      <c r="AB10" s="4" t="s">
        <v>43</v>
      </c>
      <c r="AC10" s="4" t="s">
        <v>42</v>
      </c>
      <c r="AD10" s="4" t="s">
        <v>43</v>
      </c>
      <c r="AE10" s="4" t="s">
        <v>42</v>
      </c>
      <c r="AF10" s="4" t="s">
        <v>43</v>
      </c>
      <c r="AG10" s="4" t="s">
        <v>42</v>
      </c>
      <c r="AH10" s="4" t="s">
        <v>43</v>
      </c>
      <c r="AI10" s="4" t="s">
        <v>42</v>
      </c>
      <c r="AJ10" s="4" t="s">
        <v>43</v>
      </c>
      <c r="AK10" s="4" t="s">
        <v>42</v>
      </c>
      <c r="AL10" s="4" t="s">
        <v>43</v>
      </c>
      <c r="AM10" s="4" t="s">
        <v>42</v>
      </c>
      <c r="AN10" s="4" t="s">
        <v>43</v>
      </c>
      <c r="AO10" s="4" t="s">
        <v>42</v>
      </c>
      <c r="AP10" s="4" t="s">
        <v>43</v>
      </c>
      <c r="AQ10" s="4" t="s">
        <v>42</v>
      </c>
      <c r="AR10" s="4" t="s">
        <v>43</v>
      </c>
      <c r="AS10" s="4" t="s">
        <v>42</v>
      </c>
      <c r="AT10" s="4" t="s">
        <v>43</v>
      </c>
      <c r="AU10" s="4" t="s">
        <v>42</v>
      </c>
      <c r="AV10" s="4" t="s">
        <v>43</v>
      </c>
      <c r="AW10" s="4" t="s">
        <v>42</v>
      </c>
      <c r="AX10" s="4" t="s">
        <v>43</v>
      </c>
      <c r="AY10" s="4" t="s">
        <v>42</v>
      </c>
      <c r="AZ10" s="4" t="s">
        <v>43</v>
      </c>
      <c r="BA10" s="4" t="s">
        <v>42</v>
      </c>
      <c r="BB10" s="4" t="s">
        <v>43</v>
      </c>
      <c r="BC10" s="4" t="s">
        <v>42</v>
      </c>
      <c r="BD10" s="4" t="s">
        <v>43</v>
      </c>
      <c r="BE10" s="4" t="s">
        <v>42</v>
      </c>
      <c r="BF10" s="4" t="s">
        <v>43</v>
      </c>
      <c r="BG10" s="4" t="s">
        <v>42</v>
      </c>
      <c r="BH10" s="4" t="s">
        <v>43</v>
      </c>
      <c r="BI10" s="4" t="s">
        <v>42</v>
      </c>
      <c r="BJ10" s="4" t="s">
        <v>43</v>
      </c>
      <c r="BK10" s="4" t="s">
        <v>42</v>
      </c>
      <c r="BL10" s="4" t="s">
        <v>43</v>
      </c>
      <c r="BM10" s="494"/>
      <c r="BN10" s="494"/>
      <c r="BO10" s="5" t="s">
        <v>44</v>
      </c>
      <c r="BP10" s="5" t="s">
        <v>45</v>
      </c>
      <c r="BQ10" s="5" t="s">
        <v>46</v>
      </c>
    </row>
    <row r="11" spans="1:69" s="13" customFormat="1" ht="132" customHeight="1" x14ac:dyDescent="0.3">
      <c r="A11" s="178">
        <v>1</v>
      </c>
      <c r="B11" s="392" t="s">
        <v>47</v>
      </c>
      <c r="C11" s="392" t="s">
        <v>48</v>
      </c>
      <c r="D11" s="392" t="s">
        <v>49</v>
      </c>
      <c r="E11" s="392" t="s">
        <v>50</v>
      </c>
      <c r="F11" s="392" t="s">
        <v>51</v>
      </c>
      <c r="G11" s="406" t="s">
        <v>52</v>
      </c>
      <c r="H11" s="389">
        <v>0.2928</v>
      </c>
      <c r="I11" s="394" t="s">
        <v>53</v>
      </c>
      <c r="J11" s="394" t="s">
        <v>54</v>
      </c>
      <c r="K11" s="442" t="s">
        <v>55</v>
      </c>
      <c r="L11" s="442" t="s">
        <v>56</v>
      </c>
      <c r="M11" s="442" t="s">
        <v>57</v>
      </c>
      <c r="N11" s="8" t="s">
        <v>58</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K11" s="9">
        <v>0</v>
      </c>
      <c r="AL11" s="9">
        <v>0</v>
      </c>
      <c r="AM11" s="10">
        <v>131.71100000000001</v>
      </c>
      <c r="AN11" s="10">
        <v>131.71100000000001</v>
      </c>
      <c r="AO11" s="10">
        <v>0</v>
      </c>
      <c r="AP11" s="10">
        <v>0</v>
      </c>
      <c r="AQ11" s="10">
        <v>26.207999999999998</v>
      </c>
      <c r="AR11" s="10">
        <v>26.207999999999998</v>
      </c>
      <c r="AS11" s="10">
        <v>69.331000000000003</v>
      </c>
      <c r="AT11" s="10">
        <v>0</v>
      </c>
      <c r="AU11" s="10">
        <v>139.50125</v>
      </c>
      <c r="AV11" s="9">
        <v>11.5</v>
      </c>
      <c r="AW11" s="10">
        <v>0</v>
      </c>
      <c r="AX11" s="10">
        <v>0</v>
      </c>
      <c r="AY11" s="11">
        <v>32.591999999999999</v>
      </c>
      <c r="AZ11" s="11">
        <v>0</v>
      </c>
      <c r="BA11" s="12">
        <f>O11+Q11+S11+U11+W11+Y11+AA11+AC11+AE11+AG11+AI11+AK11+AM11+AO11+AQ11+AS11+AU11+AW11+AY11</f>
        <v>399.34325000000001</v>
      </c>
      <c r="BB11" s="12">
        <f>P11+R11+T11+V11+X11+Z11+AB11+AD11+AF11+AH11+AJ11+AL11+AN11+AP11+AR11+AT11+AV11+AX11+AZ11</f>
        <v>169.41900000000001</v>
      </c>
      <c r="BC11" s="10">
        <v>0</v>
      </c>
      <c r="BD11" s="10">
        <v>0</v>
      </c>
      <c r="BE11" s="10">
        <v>0</v>
      </c>
      <c r="BF11" s="10">
        <v>0</v>
      </c>
      <c r="BG11" s="10">
        <v>0</v>
      </c>
      <c r="BH11" s="10">
        <v>0</v>
      </c>
      <c r="BI11" s="10">
        <v>0</v>
      </c>
      <c r="BJ11" s="10">
        <v>0</v>
      </c>
      <c r="BK11" s="10">
        <v>0</v>
      </c>
      <c r="BL11" s="10">
        <v>0</v>
      </c>
      <c r="BM11" s="401" t="s">
        <v>59</v>
      </c>
      <c r="BN11" s="384" t="s">
        <v>60</v>
      </c>
      <c r="BO11" s="384" t="s">
        <v>61</v>
      </c>
      <c r="BP11" s="384" t="s">
        <v>62</v>
      </c>
      <c r="BQ11" s="479" t="s">
        <v>63</v>
      </c>
    </row>
    <row r="12" spans="1:69" s="13" customFormat="1" ht="123.6" customHeight="1" x14ac:dyDescent="0.3">
      <c r="A12" s="178"/>
      <c r="B12" s="410"/>
      <c r="C12" s="410"/>
      <c r="D12" s="410"/>
      <c r="E12" s="410"/>
      <c r="F12" s="410"/>
      <c r="G12" s="452"/>
      <c r="H12" s="453"/>
      <c r="I12" s="456"/>
      <c r="J12" s="456"/>
      <c r="K12" s="450"/>
      <c r="L12" s="450"/>
      <c r="M12" s="450"/>
      <c r="N12" s="8" t="s">
        <v>64</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v>0</v>
      </c>
      <c r="AH12" s="9">
        <v>0</v>
      </c>
      <c r="AI12" s="9">
        <v>0</v>
      </c>
      <c r="AJ12" s="9">
        <v>0</v>
      </c>
      <c r="AK12" s="9">
        <v>0</v>
      </c>
      <c r="AL12" s="9">
        <v>0</v>
      </c>
      <c r="AM12" s="9">
        <v>0</v>
      </c>
      <c r="AN12" s="9">
        <v>0</v>
      </c>
      <c r="AO12" s="9">
        <v>0</v>
      </c>
      <c r="AP12" s="9">
        <v>0</v>
      </c>
      <c r="AQ12" s="9">
        <v>0</v>
      </c>
      <c r="AR12" s="9">
        <v>0</v>
      </c>
      <c r="AS12" s="9">
        <v>0</v>
      </c>
      <c r="AT12" s="9">
        <v>0</v>
      </c>
      <c r="AU12" s="9">
        <v>0</v>
      </c>
      <c r="AV12" s="9">
        <v>0</v>
      </c>
      <c r="AW12" s="9">
        <v>0</v>
      </c>
      <c r="AX12" s="9">
        <v>0</v>
      </c>
      <c r="AY12" s="11">
        <v>26.27</v>
      </c>
      <c r="AZ12" s="11">
        <v>0</v>
      </c>
      <c r="BA12" s="12">
        <f t="shared" ref="BA12:BB80" si="0">O12+Q12+S12+U12+W12+Y12+AA12+AC12+AE12+AG12+AI12+AK12+AM12+AO12+AQ12+AS12+AU12+AW12+AY12</f>
        <v>26.27</v>
      </c>
      <c r="BB12" s="12">
        <f t="shared" si="0"/>
        <v>0</v>
      </c>
      <c r="BC12" s="10">
        <v>116.89</v>
      </c>
      <c r="BD12" s="10">
        <v>0</v>
      </c>
      <c r="BE12" s="10">
        <v>22.481000000000002</v>
      </c>
      <c r="BF12" s="10">
        <v>0</v>
      </c>
      <c r="BG12" s="16">
        <v>20</v>
      </c>
      <c r="BH12" s="10">
        <v>0</v>
      </c>
      <c r="BI12" s="10">
        <v>0</v>
      </c>
      <c r="BJ12" s="10">
        <v>0</v>
      </c>
      <c r="BK12" s="10">
        <v>21.163</v>
      </c>
      <c r="BL12" s="10">
        <v>0</v>
      </c>
      <c r="BM12" s="482"/>
      <c r="BN12" s="446"/>
      <c r="BO12" s="446"/>
      <c r="BP12" s="446"/>
      <c r="BQ12" s="468"/>
    </row>
    <row r="13" spans="1:69" s="13" customFormat="1" ht="163.19999999999999" customHeight="1" x14ac:dyDescent="0.3">
      <c r="A13" s="178"/>
      <c r="B13" s="409"/>
      <c r="C13" s="409"/>
      <c r="D13" s="409"/>
      <c r="E13" s="410"/>
      <c r="F13" s="410"/>
      <c r="G13" s="407"/>
      <c r="H13" s="454"/>
      <c r="I13" s="503"/>
      <c r="J13" s="403"/>
      <c r="K13" s="480"/>
      <c r="L13" s="443"/>
      <c r="M13" s="443"/>
      <c r="N13" s="8" t="s">
        <v>65</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9">
        <v>0</v>
      </c>
      <c r="AI13" s="9">
        <v>0</v>
      </c>
      <c r="AJ13" s="9">
        <v>0</v>
      </c>
      <c r="AK13" s="9">
        <v>0</v>
      </c>
      <c r="AL13" s="9">
        <v>0</v>
      </c>
      <c r="AM13" s="9">
        <v>0</v>
      </c>
      <c r="AN13" s="9">
        <v>0</v>
      </c>
      <c r="AO13" s="9">
        <v>0</v>
      </c>
      <c r="AP13" s="9">
        <v>0</v>
      </c>
      <c r="AQ13" s="10">
        <v>0</v>
      </c>
      <c r="AR13" s="10">
        <v>0</v>
      </c>
      <c r="AS13" s="10">
        <v>3.1509999999999998</v>
      </c>
      <c r="AT13" s="10">
        <v>0</v>
      </c>
      <c r="AU13" s="10">
        <v>58.149139999999903</v>
      </c>
      <c r="AV13" s="9">
        <v>56.26</v>
      </c>
      <c r="AW13" s="10">
        <v>815.79710999999998</v>
      </c>
      <c r="AX13" s="10">
        <v>815.79611</v>
      </c>
      <c r="AY13" s="11">
        <v>156.495</v>
      </c>
      <c r="AZ13" s="11">
        <v>68.498000000000005</v>
      </c>
      <c r="BA13" s="12">
        <f t="shared" si="0"/>
        <v>1033.5922499999999</v>
      </c>
      <c r="BB13" s="12">
        <f t="shared" si="0"/>
        <v>940.55411000000004</v>
      </c>
      <c r="BC13" s="10">
        <v>436.05200000000002</v>
      </c>
      <c r="BD13" s="10">
        <v>0</v>
      </c>
      <c r="BE13" s="10">
        <v>527.81200000000001</v>
      </c>
      <c r="BF13" s="10">
        <v>0</v>
      </c>
      <c r="BG13" s="16">
        <v>472.90800000000002</v>
      </c>
      <c r="BH13" s="10">
        <v>0</v>
      </c>
      <c r="BI13" s="10">
        <v>347.35199999999998</v>
      </c>
      <c r="BJ13" s="10">
        <v>0</v>
      </c>
      <c r="BK13" s="10">
        <v>187.036</v>
      </c>
      <c r="BL13" s="10">
        <v>0</v>
      </c>
      <c r="BM13" s="483"/>
      <c r="BN13" s="446"/>
      <c r="BO13" s="405"/>
      <c r="BP13" s="405"/>
      <c r="BQ13" s="405"/>
    </row>
    <row r="14" spans="1:69" s="13" customFormat="1" ht="130.80000000000001" customHeight="1" x14ac:dyDescent="0.3">
      <c r="A14" s="178"/>
      <c r="B14" s="393"/>
      <c r="C14" s="393"/>
      <c r="D14" s="393"/>
      <c r="E14" s="399"/>
      <c r="F14" s="399"/>
      <c r="G14" s="397"/>
      <c r="H14" s="455"/>
      <c r="I14" s="504"/>
      <c r="J14" s="395"/>
      <c r="K14" s="481"/>
      <c r="L14" s="444"/>
      <c r="M14" s="444"/>
      <c r="N14" s="18" t="s">
        <v>66</v>
      </c>
      <c r="O14" s="19">
        <f>SUM(O11:O13)</f>
        <v>0</v>
      </c>
      <c r="P14" s="19">
        <f t="shared" ref="P14:AV14" si="1">SUM(P11:P13)</f>
        <v>0</v>
      </c>
      <c r="Q14" s="19">
        <f t="shared" si="1"/>
        <v>0</v>
      </c>
      <c r="R14" s="19">
        <f t="shared" si="1"/>
        <v>0</v>
      </c>
      <c r="S14" s="19">
        <f t="shared" si="1"/>
        <v>0</v>
      </c>
      <c r="T14" s="19">
        <f t="shared" si="1"/>
        <v>0</v>
      </c>
      <c r="U14" s="19">
        <f t="shared" si="1"/>
        <v>0</v>
      </c>
      <c r="V14" s="19">
        <f t="shared" si="1"/>
        <v>0</v>
      </c>
      <c r="W14" s="19">
        <f t="shared" si="1"/>
        <v>0</v>
      </c>
      <c r="X14" s="20">
        <f t="shared" si="1"/>
        <v>0</v>
      </c>
      <c r="Y14" s="20">
        <f t="shared" si="1"/>
        <v>0</v>
      </c>
      <c r="Z14" s="20">
        <f t="shared" si="1"/>
        <v>0</v>
      </c>
      <c r="AA14" s="20">
        <f t="shared" si="1"/>
        <v>0</v>
      </c>
      <c r="AB14" s="20">
        <f t="shared" si="1"/>
        <v>0</v>
      </c>
      <c r="AC14" s="20">
        <f t="shared" si="1"/>
        <v>0</v>
      </c>
      <c r="AD14" s="20">
        <f t="shared" si="1"/>
        <v>0</v>
      </c>
      <c r="AE14" s="20">
        <f t="shared" si="1"/>
        <v>0</v>
      </c>
      <c r="AF14" s="20">
        <f t="shared" si="1"/>
        <v>0</v>
      </c>
      <c r="AG14" s="20">
        <f t="shared" si="1"/>
        <v>0</v>
      </c>
      <c r="AH14" s="20">
        <f t="shared" si="1"/>
        <v>0</v>
      </c>
      <c r="AI14" s="20">
        <f t="shared" si="1"/>
        <v>0</v>
      </c>
      <c r="AJ14" s="20">
        <f t="shared" si="1"/>
        <v>0</v>
      </c>
      <c r="AK14" s="20">
        <f t="shared" si="1"/>
        <v>0</v>
      </c>
      <c r="AL14" s="20">
        <f t="shared" si="1"/>
        <v>0</v>
      </c>
      <c r="AM14" s="20">
        <f t="shared" si="1"/>
        <v>131.71100000000001</v>
      </c>
      <c r="AN14" s="20">
        <f t="shared" si="1"/>
        <v>131.71100000000001</v>
      </c>
      <c r="AO14" s="20">
        <f t="shared" si="1"/>
        <v>0</v>
      </c>
      <c r="AP14" s="20">
        <f t="shared" si="1"/>
        <v>0</v>
      </c>
      <c r="AQ14" s="20">
        <f t="shared" si="1"/>
        <v>26.207999999999998</v>
      </c>
      <c r="AR14" s="20">
        <f t="shared" si="1"/>
        <v>26.207999999999998</v>
      </c>
      <c r="AS14" s="20">
        <f t="shared" si="1"/>
        <v>72.481999999999999</v>
      </c>
      <c r="AT14" s="20">
        <f t="shared" si="1"/>
        <v>0</v>
      </c>
      <c r="AU14" s="20">
        <f t="shared" si="1"/>
        <v>197.6503899999999</v>
      </c>
      <c r="AV14" s="20">
        <f t="shared" si="1"/>
        <v>67.759999999999991</v>
      </c>
      <c r="AW14" s="20">
        <f>SUM(AW11:AW13)</f>
        <v>815.79710999999998</v>
      </c>
      <c r="AX14" s="20">
        <f t="shared" ref="AX14:BL14" si="2">SUM(AX11:AX13)</f>
        <v>815.79611</v>
      </c>
      <c r="AY14" s="20">
        <f>SUM(AY11:AY13)</f>
        <v>215.357</v>
      </c>
      <c r="AZ14" s="20">
        <f>SUM(AZ11:AZ13)</f>
        <v>68.498000000000005</v>
      </c>
      <c r="BA14" s="20">
        <f>SUM(BA11:BA13)</f>
        <v>1459.2055</v>
      </c>
      <c r="BB14" s="20">
        <f>SUM(BB11:BB13)</f>
        <v>1109.9731100000001</v>
      </c>
      <c r="BC14" s="20">
        <f>SUM(BC11:BC13)</f>
        <v>552.94200000000001</v>
      </c>
      <c r="BD14" s="20">
        <f t="shared" si="2"/>
        <v>0</v>
      </c>
      <c r="BE14" s="20">
        <f t="shared" si="2"/>
        <v>550.29300000000001</v>
      </c>
      <c r="BF14" s="20">
        <f t="shared" si="2"/>
        <v>0</v>
      </c>
      <c r="BG14" s="20">
        <f t="shared" si="2"/>
        <v>492.90800000000002</v>
      </c>
      <c r="BH14" s="20">
        <f t="shared" si="2"/>
        <v>0</v>
      </c>
      <c r="BI14" s="20">
        <f t="shared" si="2"/>
        <v>347.35199999999998</v>
      </c>
      <c r="BJ14" s="20">
        <f t="shared" si="2"/>
        <v>0</v>
      </c>
      <c r="BK14" s="20">
        <f t="shared" si="2"/>
        <v>208.19900000000001</v>
      </c>
      <c r="BL14" s="20">
        <f t="shared" si="2"/>
        <v>0</v>
      </c>
      <c r="BM14" s="484"/>
      <c r="BN14" s="447"/>
      <c r="BO14" s="385"/>
      <c r="BP14" s="385"/>
      <c r="BQ14" s="385"/>
    </row>
    <row r="15" spans="1:69" s="13" customFormat="1" ht="82.8" customHeight="1" x14ac:dyDescent="0.3">
      <c r="A15" s="165">
        <v>2</v>
      </c>
      <c r="B15" s="392" t="s">
        <v>47</v>
      </c>
      <c r="C15" s="392" t="s">
        <v>48</v>
      </c>
      <c r="D15" s="392" t="s">
        <v>67</v>
      </c>
      <c r="E15" s="392" t="s">
        <v>68</v>
      </c>
      <c r="F15" s="392" t="s">
        <v>69</v>
      </c>
      <c r="G15" s="406" t="s">
        <v>52</v>
      </c>
      <c r="H15" s="389">
        <v>0.6</v>
      </c>
      <c r="I15" s="442" t="s">
        <v>53</v>
      </c>
      <c r="J15" s="394" t="s">
        <v>54</v>
      </c>
      <c r="K15" s="442" t="s">
        <v>70</v>
      </c>
      <c r="L15" s="7" t="s">
        <v>71</v>
      </c>
      <c r="M15" s="7" t="s">
        <v>72</v>
      </c>
      <c r="N15" s="21" t="s">
        <v>58</v>
      </c>
      <c r="O15" s="22">
        <v>0</v>
      </c>
      <c r="P15" s="22">
        <v>0</v>
      </c>
      <c r="Q15" s="22">
        <v>0</v>
      </c>
      <c r="R15" s="22">
        <v>0</v>
      </c>
      <c r="S15" s="22">
        <v>0</v>
      </c>
      <c r="T15" s="22">
        <v>0</v>
      </c>
      <c r="U15" s="23">
        <v>93</v>
      </c>
      <c r="V15" s="23">
        <v>93</v>
      </c>
      <c r="W15" s="23">
        <v>54.59</v>
      </c>
      <c r="X15" s="23">
        <v>54.59</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12">
        <f t="shared" si="0"/>
        <v>147.59</v>
      </c>
      <c r="BB15" s="12">
        <f t="shared" si="0"/>
        <v>147.59</v>
      </c>
      <c r="BC15" s="24">
        <v>0</v>
      </c>
      <c r="BD15" s="24">
        <v>0</v>
      </c>
      <c r="BE15" s="24">
        <v>0</v>
      </c>
      <c r="BF15" s="24">
        <v>0</v>
      </c>
      <c r="BG15" s="24">
        <v>0</v>
      </c>
      <c r="BH15" s="24">
        <v>0</v>
      </c>
      <c r="BI15" s="24">
        <v>0</v>
      </c>
      <c r="BJ15" s="24">
        <v>0</v>
      </c>
      <c r="BK15" s="24">
        <v>0</v>
      </c>
      <c r="BL15" s="24">
        <v>0</v>
      </c>
      <c r="BM15" s="367"/>
      <c r="BN15" s="391" t="s">
        <v>73</v>
      </c>
      <c r="BO15" s="391" t="s">
        <v>74</v>
      </c>
      <c r="BP15" s="391" t="s">
        <v>75</v>
      </c>
      <c r="BQ15" s="472" t="s">
        <v>76</v>
      </c>
    </row>
    <row r="16" spans="1:69" s="13" customFormat="1" ht="92.4" customHeight="1" x14ac:dyDescent="0.3">
      <c r="A16" s="166"/>
      <c r="B16" s="410"/>
      <c r="C16" s="410"/>
      <c r="D16" s="410"/>
      <c r="E16" s="410"/>
      <c r="F16" s="410"/>
      <c r="G16" s="452"/>
      <c r="H16" s="453"/>
      <c r="I16" s="450"/>
      <c r="J16" s="456"/>
      <c r="K16" s="450"/>
      <c r="L16" s="17"/>
      <c r="M16" s="7" t="s">
        <v>77</v>
      </c>
      <c r="N16" s="21" t="s">
        <v>65</v>
      </c>
      <c r="O16" s="22">
        <v>0</v>
      </c>
      <c r="P16" s="22">
        <v>0</v>
      </c>
      <c r="Q16" s="22">
        <v>0</v>
      </c>
      <c r="R16" s="22">
        <v>0</v>
      </c>
      <c r="S16" s="22">
        <v>724.62784999999997</v>
      </c>
      <c r="T16" s="23">
        <v>724.62784999999997</v>
      </c>
      <c r="U16" s="23">
        <v>0</v>
      </c>
      <c r="V16" s="23">
        <v>0</v>
      </c>
      <c r="W16" s="23">
        <v>0</v>
      </c>
      <c r="X16" s="23">
        <v>0</v>
      </c>
      <c r="Y16" s="23">
        <v>25</v>
      </c>
      <c r="Z16" s="23">
        <v>25</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12">
        <f t="shared" si="0"/>
        <v>749.62784999999997</v>
      </c>
      <c r="BB16" s="12">
        <f t="shared" si="0"/>
        <v>749.62784999999997</v>
      </c>
      <c r="BC16" s="24">
        <v>0</v>
      </c>
      <c r="BD16" s="24">
        <v>0</v>
      </c>
      <c r="BE16" s="24">
        <v>0</v>
      </c>
      <c r="BF16" s="24">
        <v>0</v>
      </c>
      <c r="BG16" s="24">
        <v>0</v>
      </c>
      <c r="BH16" s="24">
        <v>0</v>
      </c>
      <c r="BI16" s="24">
        <v>0</v>
      </c>
      <c r="BJ16" s="24">
        <v>0</v>
      </c>
      <c r="BK16" s="24">
        <v>0</v>
      </c>
      <c r="BL16" s="24">
        <v>0</v>
      </c>
      <c r="BM16" s="368"/>
      <c r="BN16" s="470"/>
      <c r="BO16" s="470"/>
      <c r="BP16" s="470"/>
      <c r="BQ16" s="473"/>
    </row>
    <row r="17" spans="1:69" s="13" customFormat="1" ht="86.4" customHeight="1" x14ac:dyDescent="0.3">
      <c r="A17" s="166"/>
      <c r="B17" s="410"/>
      <c r="C17" s="410"/>
      <c r="D17" s="410"/>
      <c r="E17" s="410"/>
      <c r="F17" s="410"/>
      <c r="G17" s="452"/>
      <c r="H17" s="453"/>
      <c r="I17" s="450"/>
      <c r="J17" s="456"/>
      <c r="K17" s="478"/>
      <c r="L17" s="442" t="s">
        <v>56</v>
      </c>
      <c r="M17" s="442" t="s">
        <v>57</v>
      </c>
      <c r="N17" s="21" t="s">
        <v>58</v>
      </c>
      <c r="O17" s="9">
        <v>0</v>
      </c>
      <c r="P17" s="9">
        <v>0</v>
      </c>
      <c r="Q17" s="9">
        <v>0</v>
      </c>
      <c r="R17" s="9">
        <v>0</v>
      </c>
      <c r="S17" s="22">
        <v>0.25</v>
      </c>
      <c r="T17" s="23">
        <v>0.25</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2">
        <f t="shared" si="0"/>
        <v>0.25</v>
      </c>
      <c r="BB17" s="12">
        <f t="shared" si="0"/>
        <v>0.25</v>
      </c>
      <c r="BC17" s="24">
        <v>0</v>
      </c>
      <c r="BD17" s="24">
        <v>0</v>
      </c>
      <c r="BE17" s="24">
        <v>0</v>
      </c>
      <c r="BF17" s="24">
        <v>0</v>
      </c>
      <c r="BG17" s="24">
        <v>0</v>
      </c>
      <c r="BH17" s="24">
        <v>0</v>
      </c>
      <c r="BI17" s="24">
        <v>0</v>
      </c>
      <c r="BJ17" s="24">
        <v>0</v>
      </c>
      <c r="BK17" s="24">
        <v>0</v>
      </c>
      <c r="BL17" s="24">
        <v>0</v>
      </c>
      <c r="BM17" s="368"/>
      <c r="BN17" s="470"/>
      <c r="BO17" s="470"/>
      <c r="BP17" s="470"/>
      <c r="BQ17" s="473"/>
    </row>
    <row r="18" spans="1:69" s="13" customFormat="1" ht="45" customHeight="1" x14ac:dyDescent="0.3">
      <c r="A18" s="166"/>
      <c r="B18" s="410"/>
      <c r="C18" s="410"/>
      <c r="D18" s="410"/>
      <c r="E18" s="410"/>
      <c r="F18" s="410"/>
      <c r="G18" s="452"/>
      <c r="H18" s="453"/>
      <c r="I18" s="450"/>
      <c r="J18" s="456"/>
      <c r="K18" s="478"/>
      <c r="L18" s="475"/>
      <c r="M18" s="475"/>
      <c r="N18" s="21" t="s">
        <v>65</v>
      </c>
      <c r="O18" s="9">
        <v>0</v>
      </c>
      <c r="P18" s="9">
        <v>0</v>
      </c>
      <c r="Q18" s="9">
        <v>0</v>
      </c>
      <c r="R18" s="9">
        <v>0</v>
      </c>
      <c r="S18" s="9">
        <v>0</v>
      </c>
      <c r="T18" s="9">
        <v>0</v>
      </c>
      <c r="U18" s="9">
        <v>0</v>
      </c>
      <c r="V18" s="9">
        <v>0</v>
      </c>
      <c r="W18" s="9">
        <v>0</v>
      </c>
      <c r="X18" s="9">
        <v>0</v>
      </c>
      <c r="Y18" s="9">
        <v>0</v>
      </c>
      <c r="Z18" s="9">
        <v>0</v>
      </c>
      <c r="AA18" s="9">
        <v>0</v>
      </c>
      <c r="AB18" s="9">
        <v>0</v>
      </c>
      <c r="AC18" s="23">
        <v>1037.1369999999999</v>
      </c>
      <c r="AD18" s="23">
        <v>1037.1369999999999</v>
      </c>
      <c r="AE18" s="23">
        <v>1331.5409999999999</v>
      </c>
      <c r="AF18" s="23">
        <v>1331.5409999999999</v>
      </c>
      <c r="AG18" s="23">
        <v>61.537999999999997</v>
      </c>
      <c r="AH18" s="23">
        <v>61.537999999999997</v>
      </c>
      <c r="AI18" s="23">
        <v>1068.028</v>
      </c>
      <c r="AJ18" s="23">
        <v>1068.028</v>
      </c>
      <c r="AK18" s="23">
        <v>212.37799999999999</v>
      </c>
      <c r="AL18" s="23">
        <v>212.37799999999999</v>
      </c>
      <c r="AM18" s="23">
        <v>123.416</v>
      </c>
      <c r="AN18" s="23">
        <v>123.416</v>
      </c>
      <c r="AO18" s="23">
        <v>76.230999999999995</v>
      </c>
      <c r="AP18" s="23">
        <v>76.230999999999995</v>
      </c>
      <c r="AQ18" s="23">
        <v>518.98</v>
      </c>
      <c r="AR18" s="23">
        <v>518.98</v>
      </c>
      <c r="AS18" s="10">
        <v>0</v>
      </c>
      <c r="AT18" s="10">
        <v>0</v>
      </c>
      <c r="AU18" s="10">
        <v>0</v>
      </c>
      <c r="AV18" s="10">
        <v>0</v>
      </c>
      <c r="AW18" s="9">
        <v>0</v>
      </c>
      <c r="AX18" s="9">
        <v>0</v>
      </c>
      <c r="AY18" s="9">
        <v>0</v>
      </c>
      <c r="AZ18" s="9">
        <v>0</v>
      </c>
      <c r="BA18" s="12">
        <f t="shared" si="0"/>
        <v>4429.2489999999998</v>
      </c>
      <c r="BB18" s="12">
        <f t="shared" si="0"/>
        <v>4429.2489999999998</v>
      </c>
      <c r="BC18" s="24">
        <v>0</v>
      </c>
      <c r="BD18" s="24">
        <v>0</v>
      </c>
      <c r="BE18" s="24">
        <v>0</v>
      </c>
      <c r="BF18" s="24">
        <v>0</v>
      </c>
      <c r="BG18" s="24">
        <v>0</v>
      </c>
      <c r="BH18" s="24">
        <v>0</v>
      </c>
      <c r="BI18" s="24">
        <v>0</v>
      </c>
      <c r="BJ18" s="24">
        <v>0</v>
      </c>
      <c r="BK18" s="24">
        <v>0</v>
      </c>
      <c r="BL18" s="24">
        <v>0</v>
      </c>
      <c r="BM18" s="368"/>
      <c r="BN18" s="470"/>
      <c r="BO18" s="470"/>
      <c r="BP18" s="470"/>
      <c r="BQ18" s="473"/>
    </row>
    <row r="19" spans="1:69" s="13" customFormat="1" ht="42.6" customHeight="1" x14ac:dyDescent="0.3">
      <c r="A19" s="166"/>
      <c r="B19" s="410"/>
      <c r="C19" s="410"/>
      <c r="D19" s="410"/>
      <c r="E19" s="410"/>
      <c r="F19" s="410"/>
      <c r="G19" s="452"/>
      <c r="H19" s="453"/>
      <c r="I19" s="450"/>
      <c r="J19" s="456"/>
      <c r="K19" s="450"/>
      <c r="L19" s="7" t="s">
        <v>78</v>
      </c>
      <c r="M19" s="7" t="s">
        <v>72</v>
      </c>
      <c r="N19" s="21" t="s">
        <v>65</v>
      </c>
      <c r="O19" s="25">
        <v>0</v>
      </c>
      <c r="P19" s="25">
        <v>0</v>
      </c>
      <c r="Q19" s="25">
        <v>0</v>
      </c>
      <c r="R19" s="25">
        <v>0</v>
      </c>
      <c r="S19" s="25">
        <v>0</v>
      </c>
      <c r="T19" s="25">
        <v>0</v>
      </c>
      <c r="U19" s="25">
        <v>0</v>
      </c>
      <c r="V19" s="25">
        <v>0</v>
      </c>
      <c r="W19" s="25">
        <v>0</v>
      </c>
      <c r="X19" s="25">
        <v>0</v>
      </c>
      <c r="Y19" s="25">
        <v>0</v>
      </c>
      <c r="Z19" s="25">
        <v>0</v>
      </c>
      <c r="AA19" s="25">
        <v>0</v>
      </c>
      <c r="AB19" s="25">
        <v>0</v>
      </c>
      <c r="AC19" s="23">
        <v>130.05600000000001</v>
      </c>
      <c r="AD19" s="23">
        <v>130.05600000000001</v>
      </c>
      <c r="AE19" s="23">
        <v>216.78800000000001</v>
      </c>
      <c r="AF19" s="23">
        <v>216.78800000000001</v>
      </c>
      <c r="AG19" s="23">
        <v>0</v>
      </c>
      <c r="AH19" s="23">
        <v>0</v>
      </c>
      <c r="AI19" s="23">
        <v>83.055999999999997</v>
      </c>
      <c r="AJ19" s="23">
        <v>83.055999999999997</v>
      </c>
      <c r="AK19" s="23">
        <v>48.99</v>
      </c>
      <c r="AL19" s="23">
        <v>48.99</v>
      </c>
      <c r="AM19" s="23">
        <v>0</v>
      </c>
      <c r="AN19" s="23">
        <v>0</v>
      </c>
      <c r="AO19" s="23">
        <v>0</v>
      </c>
      <c r="AP19" s="23">
        <v>0</v>
      </c>
      <c r="AQ19" s="23">
        <v>0</v>
      </c>
      <c r="AR19" s="23">
        <v>0</v>
      </c>
      <c r="AS19" s="23">
        <v>15.135</v>
      </c>
      <c r="AT19" s="23">
        <v>15.135</v>
      </c>
      <c r="AU19" s="23">
        <v>0</v>
      </c>
      <c r="AV19" s="23">
        <v>0</v>
      </c>
      <c r="AW19" s="26">
        <v>1</v>
      </c>
      <c r="AX19" s="26">
        <v>1</v>
      </c>
      <c r="AY19" s="26">
        <v>658</v>
      </c>
      <c r="AZ19" s="26">
        <v>6</v>
      </c>
      <c r="BA19" s="12">
        <f t="shared" si="0"/>
        <v>1153.0250000000001</v>
      </c>
      <c r="BB19" s="12">
        <f t="shared" si="0"/>
        <v>501.02500000000003</v>
      </c>
      <c r="BC19" s="24">
        <v>0</v>
      </c>
      <c r="BD19" s="24">
        <v>0</v>
      </c>
      <c r="BE19" s="24">
        <v>0</v>
      </c>
      <c r="BF19" s="24">
        <v>0</v>
      </c>
      <c r="BG19" s="24">
        <v>0</v>
      </c>
      <c r="BH19" s="24">
        <v>0</v>
      </c>
      <c r="BI19" s="24">
        <v>0</v>
      </c>
      <c r="BJ19" s="24">
        <v>0</v>
      </c>
      <c r="BK19" s="24">
        <v>0</v>
      </c>
      <c r="BL19" s="24">
        <v>0</v>
      </c>
      <c r="BM19" s="368"/>
      <c r="BN19" s="470"/>
      <c r="BO19" s="470"/>
      <c r="BP19" s="470"/>
      <c r="BQ19" s="473"/>
    </row>
    <row r="20" spans="1:69" s="13" customFormat="1" ht="39.6" customHeight="1" x14ac:dyDescent="0.3">
      <c r="A20" s="167"/>
      <c r="B20" s="399"/>
      <c r="C20" s="399"/>
      <c r="D20" s="399"/>
      <c r="E20" s="399"/>
      <c r="F20" s="399"/>
      <c r="G20" s="476"/>
      <c r="H20" s="390"/>
      <c r="I20" s="475"/>
      <c r="J20" s="477"/>
      <c r="K20" s="475"/>
      <c r="L20" s="28"/>
      <c r="M20" s="28"/>
      <c r="N20" s="18" t="s">
        <v>66</v>
      </c>
      <c r="O20" s="19">
        <f>SUM(O15:O19)</f>
        <v>0</v>
      </c>
      <c r="P20" s="19">
        <f t="shared" ref="P20:BL20" si="3">SUM(P15:P19)</f>
        <v>0</v>
      </c>
      <c r="Q20" s="19">
        <f t="shared" si="3"/>
        <v>0</v>
      </c>
      <c r="R20" s="19">
        <f t="shared" si="3"/>
        <v>0</v>
      </c>
      <c r="S20" s="19">
        <f t="shared" si="3"/>
        <v>724.87784999999997</v>
      </c>
      <c r="T20" s="19">
        <f t="shared" si="3"/>
        <v>724.87784999999997</v>
      </c>
      <c r="U20" s="19">
        <f t="shared" si="3"/>
        <v>93</v>
      </c>
      <c r="V20" s="19">
        <f t="shared" si="3"/>
        <v>93</v>
      </c>
      <c r="W20" s="19">
        <f t="shared" si="3"/>
        <v>54.59</v>
      </c>
      <c r="X20" s="19">
        <f t="shared" si="3"/>
        <v>54.59</v>
      </c>
      <c r="Y20" s="19">
        <f t="shared" si="3"/>
        <v>25</v>
      </c>
      <c r="Z20" s="19">
        <f t="shared" si="3"/>
        <v>25</v>
      </c>
      <c r="AA20" s="19">
        <f t="shared" si="3"/>
        <v>0</v>
      </c>
      <c r="AB20" s="19">
        <f t="shared" si="3"/>
        <v>0</v>
      </c>
      <c r="AC20" s="19">
        <f t="shared" si="3"/>
        <v>1167.193</v>
      </c>
      <c r="AD20" s="19">
        <f t="shared" si="3"/>
        <v>1167.193</v>
      </c>
      <c r="AE20" s="19">
        <f t="shared" si="3"/>
        <v>1548.329</v>
      </c>
      <c r="AF20" s="19">
        <f t="shared" si="3"/>
        <v>1548.329</v>
      </c>
      <c r="AG20" s="19">
        <f t="shared" si="3"/>
        <v>61.537999999999997</v>
      </c>
      <c r="AH20" s="19">
        <f t="shared" si="3"/>
        <v>61.537999999999997</v>
      </c>
      <c r="AI20" s="19">
        <f t="shared" si="3"/>
        <v>1151.0840000000001</v>
      </c>
      <c r="AJ20" s="19">
        <f t="shared" si="3"/>
        <v>1151.0840000000001</v>
      </c>
      <c r="AK20" s="19">
        <f t="shared" si="3"/>
        <v>261.36799999999999</v>
      </c>
      <c r="AL20" s="19">
        <f t="shared" si="3"/>
        <v>261.36799999999999</v>
      </c>
      <c r="AM20" s="19">
        <f t="shared" si="3"/>
        <v>123.416</v>
      </c>
      <c r="AN20" s="19">
        <f t="shared" si="3"/>
        <v>123.416</v>
      </c>
      <c r="AO20" s="19">
        <f t="shared" si="3"/>
        <v>76.230999999999995</v>
      </c>
      <c r="AP20" s="19">
        <f t="shared" si="3"/>
        <v>76.230999999999995</v>
      </c>
      <c r="AQ20" s="19">
        <f t="shared" si="3"/>
        <v>518.98</v>
      </c>
      <c r="AR20" s="19">
        <f t="shared" si="3"/>
        <v>518.98</v>
      </c>
      <c r="AS20" s="19">
        <f>SUM(AS15:AS19)</f>
        <v>15.135</v>
      </c>
      <c r="AT20" s="19">
        <f>SUM(AT15:AT19)</f>
        <v>15.135</v>
      </c>
      <c r="AU20" s="19">
        <f t="shared" si="3"/>
        <v>0</v>
      </c>
      <c r="AV20" s="19">
        <f t="shared" si="3"/>
        <v>0</v>
      </c>
      <c r="AW20" s="19">
        <f t="shared" si="3"/>
        <v>1</v>
      </c>
      <c r="AX20" s="19">
        <f t="shared" si="3"/>
        <v>1</v>
      </c>
      <c r="AY20" s="19">
        <f>SUM(AY15:AY19)</f>
        <v>658</v>
      </c>
      <c r="AZ20" s="19">
        <f>SUM(AZ15:AZ19)</f>
        <v>6</v>
      </c>
      <c r="BA20" s="19">
        <f>SUM(BA15:BA19)</f>
        <v>6479.7418500000003</v>
      </c>
      <c r="BB20" s="19">
        <f>SUM(BB15:BB19)</f>
        <v>5827.7418499999994</v>
      </c>
      <c r="BC20" s="19">
        <f t="shared" si="3"/>
        <v>0</v>
      </c>
      <c r="BD20" s="19">
        <f t="shared" si="3"/>
        <v>0</v>
      </c>
      <c r="BE20" s="19">
        <f t="shared" si="3"/>
        <v>0</v>
      </c>
      <c r="BF20" s="19">
        <f t="shared" si="3"/>
        <v>0</v>
      </c>
      <c r="BG20" s="19">
        <f t="shared" si="3"/>
        <v>0</v>
      </c>
      <c r="BH20" s="19">
        <f t="shared" si="3"/>
        <v>0</v>
      </c>
      <c r="BI20" s="19">
        <f t="shared" si="3"/>
        <v>0</v>
      </c>
      <c r="BJ20" s="19">
        <f t="shared" si="3"/>
        <v>0</v>
      </c>
      <c r="BK20" s="19">
        <f t="shared" si="3"/>
        <v>0</v>
      </c>
      <c r="BL20" s="19">
        <f t="shared" si="3"/>
        <v>0</v>
      </c>
      <c r="BM20" s="369"/>
      <c r="BN20" s="471"/>
      <c r="BO20" s="471"/>
      <c r="BP20" s="471"/>
      <c r="BQ20" s="474"/>
    </row>
    <row r="21" spans="1:69" s="13" customFormat="1" ht="88.2" customHeight="1" x14ac:dyDescent="0.3">
      <c r="A21" s="178">
        <v>3</v>
      </c>
      <c r="B21" s="392" t="s">
        <v>79</v>
      </c>
      <c r="C21" s="392" t="s">
        <v>48</v>
      </c>
      <c r="D21" s="392" t="s">
        <v>80</v>
      </c>
      <c r="E21" s="392" t="s">
        <v>81</v>
      </c>
      <c r="F21" s="465" t="s">
        <v>82</v>
      </c>
      <c r="G21" s="406" t="s">
        <v>52</v>
      </c>
      <c r="H21" s="389">
        <v>0.43</v>
      </c>
      <c r="I21" s="442" t="s">
        <v>53</v>
      </c>
      <c r="J21" s="394" t="s">
        <v>54</v>
      </c>
      <c r="K21" s="394" t="s">
        <v>55</v>
      </c>
      <c r="L21" s="442" t="s">
        <v>56</v>
      </c>
      <c r="M21" s="442" t="s">
        <v>57</v>
      </c>
      <c r="N21" s="8" t="s">
        <v>58</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v>0</v>
      </c>
      <c r="AP21" s="9">
        <v>0</v>
      </c>
      <c r="AQ21" s="9">
        <v>0</v>
      </c>
      <c r="AR21" s="9">
        <v>0</v>
      </c>
      <c r="AS21" s="10">
        <v>51.119</v>
      </c>
      <c r="AT21" s="10">
        <v>51.119</v>
      </c>
      <c r="AU21" s="10">
        <v>41.711669999999998</v>
      </c>
      <c r="AV21" s="10">
        <v>41.711669999999998</v>
      </c>
      <c r="AW21" s="10">
        <v>45.148000000000003</v>
      </c>
      <c r="AX21" s="10">
        <v>45.148000000000003</v>
      </c>
      <c r="AY21" s="10">
        <v>78.385369999999995</v>
      </c>
      <c r="AZ21" s="10">
        <v>0</v>
      </c>
      <c r="BA21" s="12">
        <f t="shared" si="0"/>
        <v>216.36403999999999</v>
      </c>
      <c r="BB21" s="12">
        <f t="shared" si="0"/>
        <v>137.97866999999999</v>
      </c>
      <c r="BC21" s="10">
        <v>54.408329999999999</v>
      </c>
      <c r="BD21" s="10">
        <v>0</v>
      </c>
      <c r="BE21" s="10">
        <v>58.909039999999997</v>
      </c>
      <c r="BF21" s="10">
        <v>0</v>
      </c>
      <c r="BG21" s="10">
        <v>0</v>
      </c>
      <c r="BH21" s="10">
        <v>0</v>
      </c>
      <c r="BI21" s="10">
        <v>0</v>
      </c>
      <c r="BJ21" s="10">
        <v>0</v>
      </c>
      <c r="BK21" s="10">
        <v>0</v>
      </c>
      <c r="BL21" s="10">
        <v>0</v>
      </c>
      <c r="BM21" s="382" t="s">
        <v>83</v>
      </c>
      <c r="BN21" s="401" t="s">
        <v>84</v>
      </c>
      <c r="BO21" s="384" t="s">
        <v>61</v>
      </c>
      <c r="BP21" s="384" t="s">
        <v>85</v>
      </c>
      <c r="BQ21" s="467" t="s">
        <v>63</v>
      </c>
    </row>
    <row r="22" spans="1:69" s="13" customFormat="1" ht="70.8" customHeight="1" x14ac:dyDescent="0.3">
      <c r="A22" s="178"/>
      <c r="B22" s="410"/>
      <c r="C22" s="410"/>
      <c r="D22" s="410"/>
      <c r="E22" s="410"/>
      <c r="F22" s="465"/>
      <c r="G22" s="452"/>
      <c r="H22" s="453"/>
      <c r="I22" s="456"/>
      <c r="J22" s="456"/>
      <c r="K22" s="456"/>
      <c r="L22" s="450"/>
      <c r="M22" s="450"/>
      <c r="N22" s="8" t="s">
        <v>64</v>
      </c>
      <c r="O22" s="9">
        <v>0</v>
      </c>
      <c r="P22" s="9">
        <v>0</v>
      </c>
      <c r="Q22" s="9">
        <v>0</v>
      </c>
      <c r="R22" s="9">
        <v>0</v>
      </c>
      <c r="S22" s="9">
        <v>0</v>
      </c>
      <c r="T22" s="9">
        <v>0</v>
      </c>
      <c r="U22" s="9">
        <v>0</v>
      </c>
      <c r="V22" s="9">
        <v>0</v>
      </c>
      <c r="W22" s="9">
        <v>0</v>
      </c>
      <c r="X22" s="9">
        <v>0</v>
      </c>
      <c r="Y22" s="9">
        <v>0</v>
      </c>
      <c r="Z22" s="9">
        <v>0</v>
      </c>
      <c r="AA22" s="9">
        <v>0</v>
      </c>
      <c r="AB22" s="9">
        <v>0</v>
      </c>
      <c r="AC22" s="9">
        <v>0</v>
      </c>
      <c r="AD22" s="9">
        <v>0</v>
      </c>
      <c r="AE22" s="9">
        <v>0</v>
      </c>
      <c r="AF22" s="9">
        <v>0</v>
      </c>
      <c r="AG22" s="9">
        <v>0</v>
      </c>
      <c r="AH22" s="9">
        <v>0</v>
      </c>
      <c r="AI22" s="9">
        <v>0</v>
      </c>
      <c r="AJ22" s="9">
        <v>0</v>
      </c>
      <c r="AK22" s="9">
        <v>0</v>
      </c>
      <c r="AL22" s="9">
        <v>0</v>
      </c>
      <c r="AM22" s="9">
        <v>0</v>
      </c>
      <c r="AN22" s="9">
        <v>0</v>
      </c>
      <c r="AO22" s="9">
        <v>0</v>
      </c>
      <c r="AP22" s="9">
        <v>0</v>
      </c>
      <c r="AQ22" s="9">
        <v>0</v>
      </c>
      <c r="AR22" s="9">
        <v>0</v>
      </c>
      <c r="AS22" s="10">
        <v>0</v>
      </c>
      <c r="AT22" s="10">
        <v>0</v>
      </c>
      <c r="AU22" s="10">
        <v>0</v>
      </c>
      <c r="AV22" s="10">
        <v>0</v>
      </c>
      <c r="AW22" s="10">
        <v>0</v>
      </c>
      <c r="AX22" s="10">
        <v>0</v>
      </c>
      <c r="AY22" s="10">
        <v>0</v>
      </c>
      <c r="AZ22" s="10">
        <v>0</v>
      </c>
      <c r="BA22" s="12">
        <f t="shared" si="0"/>
        <v>0</v>
      </c>
      <c r="BB22" s="12">
        <f t="shared" si="0"/>
        <v>0</v>
      </c>
      <c r="BC22" s="10">
        <v>0</v>
      </c>
      <c r="BD22" s="10">
        <v>0</v>
      </c>
      <c r="BE22" s="10">
        <v>0</v>
      </c>
      <c r="BF22" s="10">
        <v>0</v>
      </c>
      <c r="BG22" s="10">
        <v>0</v>
      </c>
      <c r="BH22" s="10">
        <v>0</v>
      </c>
      <c r="BI22" s="10">
        <v>0</v>
      </c>
      <c r="BJ22" s="10">
        <v>0</v>
      </c>
      <c r="BK22" s="10">
        <v>0</v>
      </c>
      <c r="BL22" s="10">
        <v>0</v>
      </c>
      <c r="BM22" s="404"/>
      <c r="BN22" s="466"/>
      <c r="BO22" s="446"/>
      <c r="BP22" s="446"/>
      <c r="BQ22" s="468"/>
    </row>
    <row r="23" spans="1:69" s="13" customFormat="1" ht="124.2" customHeight="1" x14ac:dyDescent="0.3">
      <c r="A23" s="178"/>
      <c r="B23" s="409"/>
      <c r="C23" s="409"/>
      <c r="D23" s="409"/>
      <c r="E23" s="410"/>
      <c r="F23" s="469"/>
      <c r="G23" s="407"/>
      <c r="H23" s="408"/>
      <c r="I23" s="456"/>
      <c r="J23" s="403"/>
      <c r="K23" s="403"/>
      <c r="L23" s="443"/>
      <c r="M23" s="443"/>
      <c r="N23" s="8" t="s">
        <v>65</v>
      </c>
      <c r="O23" s="9">
        <v>0</v>
      </c>
      <c r="P23" s="9">
        <v>0</v>
      </c>
      <c r="Q23" s="9">
        <v>0</v>
      </c>
      <c r="R23" s="9">
        <v>0</v>
      </c>
      <c r="S23" s="9">
        <v>0</v>
      </c>
      <c r="T23" s="9">
        <v>0</v>
      </c>
      <c r="U23" s="9">
        <v>0</v>
      </c>
      <c r="V23" s="9">
        <v>0</v>
      </c>
      <c r="W23" s="9">
        <v>0</v>
      </c>
      <c r="X23" s="9">
        <v>0</v>
      </c>
      <c r="Y23" s="9">
        <v>0</v>
      </c>
      <c r="Z23" s="9">
        <v>0</v>
      </c>
      <c r="AA23" s="9">
        <v>0</v>
      </c>
      <c r="AB23" s="9">
        <v>0</v>
      </c>
      <c r="AC23" s="9">
        <v>0</v>
      </c>
      <c r="AD23" s="9">
        <v>0</v>
      </c>
      <c r="AE23" s="9">
        <v>0</v>
      </c>
      <c r="AF23" s="9">
        <v>0</v>
      </c>
      <c r="AG23" s="9">
        <v>0</v>
      </c>
      <c r="AH23" s="9">
        <v>0</v>
      </c>
      <c r="AI23" s="9">
        <v>0</v>
      </c>
      <c r="AJ23" s="9">
        <v>0</v>
      </c>
      <c r="AK23" s="9">
        <v>0</v>
      </c>
      <c r="AL23" s="9">
        <v>0</v>
      </c>
      <c r="AM23" s="9">
        <v>0</v>
      </c>
      <c r="AN23" s="9">
        <v>0</v>
      </c>
      <c r="AO23" s="9">
        <v>0</v>
      </c>
      <c r="AP23" s="9">
        <v>0</v>
      </c>
      <c r="AQ23" s="9">
        <v>0</v>
      </c>
      <c r="AR23" s="9">
        <v>0</v>
      </c>
      <c r="AS23" s="10">
        <v>27.54</v>
      </c>
      <c r="AT23" s="10">
        <v>27.54</v>
      </c>
      <c r="AU23" s="10">
        <v>16.608000000000001</v>
      </c>
      <c r="AV23" s="10">
        <v>16.608000000000001</v>
      </c>
      <c r="AW23" s="10">
        <v>581.25300000000004</v>
      </c>
      <c r="AX23" s="10">
        <v>581.25300000000004</v>
      </c>
      <c r="AY23" s="10">
        <v>326.3963</v>
      </c>
      <c r="AZ23" s="10">
        <v>0</v>
      </c>
      <c r="BA23" s="12">
        <f t="shared" si="0"/>
        <v>951.79730000000006</v>
      </c>
      <c r="BB23" s="12">
        <f t="shared" si="0"/>
        <v>625.40100000000007</v>
      </c>
      <c r="BC23" s="10">
        <v>168.249</v>
      </c>
      <c r="BD23" s="10">
        <v>0</v>
      </c>
      <c r="BE23" s="10">
        <v>330.73122999999998</v>
      </c>
      <c r="BF23" s="10">
        <v>0</v>
      </c>
      <c r="BG23" s="10">
        <v>0</v>
      </c>
      <c r="BH23" s="10">
        <v>0</v>
      </c>
      <c r="BI23" s="10">
        <v>0</v>
      </c>
      <c r="BJ23" s="10">
        <v>0</v>
      </c>
      <c r="BK23" s="10">
        <v>0</v>
      </c>
      <c r="BL23" s="10">
        <v>0</v>
      </c>
      <c r="BM23" s="404"/>
      <c r="BN23" s="445"/>
      <c r="BO23" s="405"/>
      <c r="BP23" s="405"/>
      <c r="BQ23" s="405"/>
    </row>
    <row r="24" spans="1:69" s="13" customFormat="1" ht="70.8" customHeight="1" x14ac:dyDescent="0.3">
      <c r="A24" s="178"/>
      <c r="B24" s="393"/>
      <c r="C24" s="393"/>
      <c r="D24" s="393"/>
      <c r="E24" s="399"/>
      <c r="F24" s="469"/>
      <c r="G24" s="397"/>
      <c r="H24" s="398"/>
      <c r="I24" s="477"/>
      <c r="J24" s="395"/>
      <c r="K24" s="395"/>
      <c r="L24" s="444"/>
      <c r="M24" s="444"/>
      <c r="N24" s="18" t="s">
        <v>66</v>
      </c>
      <c r="O24" s="19">
        <f>SUM(O21:O23)</f>
        <v>0</v>
      </c>
      <c r="P24" s="19">
        <f t="shared" ref="P24:BL24" si="4">SUM(P21:P23)</f>
        <v>0</v>
      </c>
      <c r="Q24" s="19">
        <f t="shared" si="4"/>
        <v>0</v>
      </c>
      <c r="R24" s="19">
        <f t="shared" si="4"/>
        <v>0</v>
      </c>
      <c r="S24" s="19">
        <f t="shared" si="4"/>
        <v>0</v>
      </c>
      <c r="T24" s="19">
        <f t="shared" si="4"/>
        <v>0</v>
      </c>
      <c r="U24" s="19">
        <f t="shared" si="4"/>
        <v>0</v>
      </c>
      <c r="V24" s="19">
        <f t="shared" si="4"/>
        <v>0</v>
      </c>
      <c r="W24" s="19">
        <f t="shared" si="4"/>
        <v>0</v>
      </c>
      <c r="X24" s="19">
        <f t="shared" si="4"/>
        <v>0</v>
      </c>
      <c r="Y24" s="19">
        <f t="shared" si="4"/>
        <v>0</v>
      </c>
      <c r="Z24" s="19">
        <f t="shared" si="4"/>
        <v>0</v>
      </c>
      <c r="AA24" s="19">
        <f t="shared" si="4"/>
        <v>0</v>
      </c>
      <c r="AB24" s="19">
        <f t="shared" si="4"/>
        <v>0</v>
      </c>
      <c r="AC24" s="19">
        <f t="shared" si="4"/>
        <v>0</v>
      </c>
      <c r="AD24" s="19">
        <f t="shared" si="4"/>
        <v>0</v>
      </c>
      <c r="AE24" s="19">
        <f t="shared" si="4"/>
        <v>0</v>
      </c>
      <c r="AF24" s="19">
        <f t="shared" si="4"/>
        <v>0</v>
      </c>
      <c r="AG24" s="19">
        <f t="shared" si="4"/>
        <v>0</v>
      </c>
      <c r="AH24" s="19">
        <f t="shared" si="4"/>
        <v>0</v>
      </c>
      <c r="AI24" s="19">
        <f t="shared" si="4"/>
        <v>0</v>
      </c>
      <c r="AJ24" s="19">
        <f t="shared" si="4"/>
        <v>0</v>
      </c>
      <c r="AK24" s="19">
        <f t="shared" si="4"/>
        <v>0</v>
      </c>
      <c r="AL24" s="19">
        <f t="shared" si="4"/>
        <v>0</v>
      </c>
      <c r="AM24" s="19">
        <f t="shared" si="4"/>
        <v>0</v>
      </c>
      <c r="AN24" s="19">
        <f t="shared" si="4"/>
        <v>0</v>
      </c>
      <c r="AO24" s="19">
        <f t="shared" si="4"/>
        <v>0</v>
      </c>
      <c r="AP24" s="20">
        <f t="shared" si="4"/>
        <v>0</v>
      </c>
      <c r="AQ24" s="20">
        <f t="shared" si="4"/>
        <v>0</v>
      </c>
      <c r="AR24" s="20">
        <f t="shared" si="4"/>
        <v>0</v>
      </c>
      <c r="AS24" s="20">
        <f t="shared" si="4"/>
        <v>78.658999999999992</v>
      </c>
      <c r="AT24" s="20">
        <f t="shared" si="4"/>
        <v>78.658999999999992</v>
      </c>
      <c r="AU24" s="20">
        <f t="shared" si="4"/>
        <v>58.319670000000002</v>
      </c>
      <c r="AV24" s="20">
        <f t="shared" si="4"/>
        <v>58.319670000000002</v>
      </c>
      <c r="AW24" s="20">
        <f t="shared" si="4"/>
        <v>626.40100000000007</v>
      </c>
      <c r="AX24" s="20">
        <f t="shared" si="4"/>
        <v>626.40100000000007</v>
      </c>
      <c r="AY24" s="20">
        <f>SUM(AY21:AY23)</f>
        <v>404.78166999999996</v>
      </c>
      <c r="AZ24" s="20">
        <f>SUM(AZ21:AZ23)</f>
        <v>0</v>
      </c>
      <c r="BA24" s="20">
        <f>SUM(BA21:BA23)</f>
        <v>1168.1613400000001</v>
      </c>
      <c r="BB24" s="20">
        <f>SUM(BB21:BB23)</f>
        <v>763.37967000000003</v>
      </c>
      <c r="BC24" s="20">
        <f t="shared" si="4"/>
        <v>222.65733</v>
      </c>
      <c r="BD24" s="20">
        <f t="shared" si="4"/>
        <v>0</v>
      </c>
      <c r="BE24" s="20">
        <f t="shared" si="4"/>
        <v>389.64026999999999</v>
      </c>
      <c r="BF24" s="20">
        <f t="shared" si="4"/>
        <v>0</v>
      </c>
      <c r="BG24" s="20">
        <f t="shared" si="4"/>
        <v>0</v>
      </c>
      <c r="BH24" s="20">
        <f t="shared" si="4"/>
        <v>0</v>
      </c>
      <c r="BI24" s="20">
        <f t="shared" si="4"/>
        <v>0</v>
      </c>
      <c r="BJ24" s="20">
        <f t="shared" si="4"/>
        <v>0</v>
      </c>
      <c r="BK24" s="20">
        <f t="shared" si="4"/>
        <v>0</v>
      </c>
      <c r="BL24" s="20">
        <f t="shared" si="4"/>
        <v>0</v>
      </c>
      <c r="BM24" s="396"/>
      <c r="BN24" s="402"/>
      <c r="BO24" s="385"/>
      <c r="BP24" s="385"/>
      <c r="BQ24" s="385"/>
    </row>
    <row r="25" spans="1:69" s="13" customFormat="1" ht="117" customHeight="1" x14ac:dyDescent="0.3">
      <c r="A25" s="165">
        <v>4</v>
      </c>
      <c r="B25" s="439" t="s">
        <v>86</v>
      </c>
      <c r="C25" s="439" t="s">
        <v>48</v>
      </c>
      <c r="D25" s="439" t="s">
        <v>87</v>
      </c>
      <c r="E25" s="392" t="s">
        <v>88</v>
      </c>
      <c r="F25" s="465" t="s">
        <v>89</v>
      </c>
      <c r="G25" s="392" t="s">
        <v>52</v>
      </c>
      <c r="H25" s="462">
        <v>0.12</v>
      </c>
      <c r="I25" s="394"/>
      <c r="J25" s="392" t="s">
        <v>54</v>
      </c>
      <c r="K25" s="392" t="s">
        <v>55</v>
      </c>
      <c r="L25" s="392" t="s">
        <v>56</v>
      </c>
      <c r="M25" s="392" t="s">
        <v>56</v>
      </c>
      <c r="N25" s="8" t="s">
        <v>58</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F25" s="29">
        <v>0</v>
      </c>
      <c r="AG25" s="29">
        <v>0</v>
      </c>
      <c r="AH25" s="29">
        <v>0</v>
      </c>
      <c r="AI25" s="29">
        <v>0</v>
      </c>
      <c r="AJ25" s="29">
        <v>0</v>
      </c>
      <c r="AK25" s="29">
        <v>0</v>
      </c>
      <c r="AL25" s="29">
        <v>0</v>
      </c>
      <c r="AM25" s="29">
        <v>0</v>
      </c>
      <c r="AN25" s="29">
        <v>0</v>
      </c>
      <c r="AO25" s="29">
        <v>0</v>
      </c>
      <c r="AP25" s="29">
        <v>0</v>
      </c>
      <c r="AQ25" s="29">
        <v>0</v>
      </c>
      <c r="AR25" s="29">
        <v>0</v>
      </c>
      <c r="AS25" s="29">
        <v>0</v>
      </c>
      <c r="AT25" s="29">
        <v>0</v>
      </c>
      <c r="AU25" s="29">
        <v>0</v>
      </c>
      <c r="AV25" s="29">
        <v>0</v>
      </c>
      <c r="AW25" s="30">
        <v>10.706</v>
      </c>
      <c r="AX25" s="30">
        <v>10.706</v>
      </c>
      <c r="AY25" s="30">
        <v>23.150020000000001</v>
      </c>
      <c r="AZ25" s="30">
        <v>0</v>
      </c>
      <c r="BA25" s="12">
        <f t="shared" si="0"/>
        <v>33.856020000000001</v>
      </c>
      <c r="BB25" s="12">
        <f t="shared" si="0"/>
        <v>10.706</v>
      </c>
      <c r="BC25" s="30">
        <v>18.375640000000001</v>
      </c>
      <c r="BD25" s="30">
        <v>0</v>
      </c>
      <c r="BE25" s="30">
        <v>19.661960000000001</v>
      </c>
      <c r="BF25" s="30">
        <v>0</v>
      </c>
      <c r="BG25" s="30">
        <v>21.03828</v>
      </c>
      <c r="BH25" s="30">
        <v>0</v>
      </c>
      <c r="BI25" s="30">
        <v>0</v>
      </c>
      <c r="BJ25" s="30">
        <v>0</v>
      </c>
      <c r="BK25" s="30">
        <v>0</v>
      </c>
      <c r="BL25" s="30">
        <v>0</v>
      </c>
      <c r="BM25" s="320" t="s">
        <v>90</v>
      </c>
      <c r="BN25" s="320" t="s">
        <v>91</v>
      </c>
      <c r="BO25" s="362" t="s">
        <v>61</v>
      </c>
      <c r="BP25" s="362" t="s">
        <v>85</v>
      </c>
      <c r="BQ25" s="424" t="s">
        <v>63</v>
      </c>
    </row>
    <row r="26" spans="1:69" s="13" customFormat="1" ht="76.2" customHeight="1" x14ac:dyDescent="0.3">
      <c r="A26" s="167"/>
      <c r="B26" s="441"/>
      <c r="C26" s="441"/>
      <c r="D26" s="441"/>
      <c r="E26" s="399"/>
      <c r="F26" s="465"/>
      <c r="G26" s="399"/>
      <c r="H26" s="464"/>
      <c r="I26" s="477"/>
      <c r="J26" s="399"/>
      <c r="K26" s="399"/>
      <c r="L26" s="399"/>
      <c r="M26" s="399"/>
      <c r="N26" s="18" t="s">
        <v>66</v>
      </c>
      <c r="O26" s="19">
        <f>SUM(O25:O25)</f>
        <v>0</v>
      </c>
      <c r="P26" s="19">
        <f t="shared" ref="P26:BL26" si="5">SUM(P25:P25)</f>
        <v>0</v>
      </c>
      <c r="Q26" s="19">
        <f t="shared" si="5"/>
        <v>0</v>
      </c>
      <c r="R26" s="19">
        <f t="shared" si="5"/>
        <v>0</v>
      </c>
      <c r="S26" s="19">
        <f t="shared" si="5"/>
        <v>0</v>
      </c>
      <c r="T26" s="19">
        <f t="shared" si="5"/>
        <v>0</v>
      </c>
      <c r="U26" s="19">
        <f t="shared" si="5"/>
        <v>0</v>
      </c>
      <c r="V26" s="19">
        <f t="shared" si="5"/>
        <v>0</v>
      </c>
      <c r="W26" s="19">
        <f t="shared" si="5"/>
        <v>0</v>
      </c>
      <c r="X26" s="19">
        <f t="shared" si="5"/>
        <v>0</v>
      </c>
      <c r="Y26" s="19">
        <f t="shared" si="5"/>
        <v>0</v>
      </c>
      <c r="Z26" s="19">
        <f t="shared" si="5"/>
        <v>0</v>
      </c>
      <c r="AA26" s="19">
        <f t="shared" si="5"/>
        <v>0</v>
      </c>
      <c r="AB26" s="19">
        <f t="shared" si="5"/>
        <v>0</v>
      </c>
      <c r="AC26" s="19">
        <f t="shared" si="5"/>
        <v>0</v>
      </c>
      <c r="AD26" s="19">
        <f t="shared" si="5"/>
        <v>0</v>
      </c>
      <c r="AE26" s="19">
        <f t="shared" si="5"/>
        <v>0</v>
      </c>
      <c r="AF26" s="19">
        <f t="shared" si="5"/>
        <v>0</v>
      </c>
      <c r="AG26" s="19">
        <f t="shared" si="5"/>
        <v>0</v>
      </c>
      <c r="AH26" s="19">
        <f t="shared" si="5"/>
        <v>0</v>
      </c>
      <c r="AI26" s="19">
        <f t="shared" si="5"/>
        <v>0</v>
      </c>
      <c r="AJ26" s="19">
        <f t="shared" si="5"/>
        <v>0</v>
      </c>
      <c r="AK26" s="19">
        <f t="shared" si="5"/>
        <v>0</v>
      </c>
      <c r="AL26" s="19">
        <f t="shared" si="5"/>
        <v>0</v>
      </c>
      <c r="AM26" s="19">
        <f t="shared" si="5"/>
        <v>0</v>
      </c>
      <c r="AN26" s="19">
        <f t="shared" si="5"/>
        <v>0</v>
      </c>
      <c r="AO26" s="19">
        <f t="shared" si="5"/>
        <v>0</v>
      </c>
      <c r="AP26" s="19">
        <f t="shared" si="5"/>
        <v>0</v>
      </c>
      <c r="AQ26" s="19">
        <f t="shared" si="5"/>
        <v>0</v>
      </c>
      <c r="AR26" s="19">
        <f t="shared" si="5"/>
        <v>0</v>
      </c>
      <c r="AS26" s="19">
        <f t="shared" si="5"/>
        <v>0</v>
      </c>
      <c r="AT26" s="19">
        <f t="shared" si="5"/>
        <v>0</v>
      </c>
      <c r="AU26" s="19">
        <f t="shared" si="5"/>
        <v>0</v>
      </c>
      <c r="AV26" s="19">
        <f t="shared" si="5"/>
        <v>0</v>
      </c>
      <c r="AW26" s="19">
        <f t="shared" si="5"/>
        <v>10.706</v>
      </c>
      <c r="AX26" s="19">
        <f t="shared" si="5"/>
        <v>10.706</v>
      </c>
      <c r="AY26" s="19">
        <f t="shared" si="5"/>
        <v>23.150020000000001</v>
      </c>
      <c r="AZ26" s="19">
        <f t="shared" si="5"/>
        <v>0</v>
      </c>
      <c r="BA26" s="19">
        <f t="shared" si="5"/>
        <v>33.856020000000001</v>
      </c>
      <c r="BB26" s="19">
        <f t="shared" si="5"/>
        <v>10.706</v>
      </c>
      <c r="BC26" s="19">
        <f t="shared" si="5"/>
        <v>18.375640000000001</v>
      </c>
      <c r="BD26" s="19">
        <f t="shared" si="5"/>
        <v>0</v>
      </c>
      <c r="BE26" s="19">
        <f t="shared" si="5"/>
        <v>19.661960000000001</v>
      </c>
      <c r="BF26" s="19">
        <f t="shared" si="5"/>
        <v>0</v>
      </c>
      <c r="BG26" s="19">
        <f t="shared" si="5"/>
        <v>21.03828</v>
      </c>
      <c r="BH26" s="19">
        <f t="shared" si="5"/>
        <v>0</v>
      </c>
      <c r="BI26" s="19">
        <f t="shared" si="5"/>
        <v>0</v>
      </c>
      <c r="BJ26" s="19">
        <f t="shared" si="5"/>
        <v>0</v>
      </c>
      <c r="BK26" s="19">
        <f t="shared" si="5"/>
        <v>0</v>
      </c>
      <c r="BL26" s="19">
        <f t="shared" si="5"/>
        <v>0</v>
      </c>
      <c r="BM26" s="322"/>
      <c r="BN26" s="320"/>
      <c r="BO26" s="363"/>
      <c r="BP26" s="363"/>
      <c r="BQ26" s="461"/>
    </row>
    <row r="27" spans="1:69" s="13" customFormat="1" ht="81" customHeight="1" x14ac:dyDescent="0.3">
      <c r="A27" s="165">
        <v>5</v>
      </c>
      <c r="B27" s="439" t="s">
        <v>86</v>
      </c>
      <c r="C27" s="439" t="s">
        <v>48</v>
      </c>
      <c r="D27" s="439" t="s">
        <v>92</v>
      </c>
      <c r="E27" s="392" t="s">
        <v>93</v>
      </c>
      <c r="F27" s="392" t="s">
        <v>94</v>
      </c>
      <c r="G27" s="392" t="s">
        <v>52</v>
      </c>
      <c r="H27" s="462">
        <v>0.12</v>
      </c>
      <c r="I27" s="394"/>
      <c r="J27" s="392" t="s">
        <v>54</v>
      </c>
      <c r="K27" s="392" t="s">
        <v>55</v>
      </c>
      <c r="L27" s="392" t="s">
        <v>56</v>
      </c>
      <c r="M27" s="392" t="s">
        <v>56</v>
      </c>
      <c r="N27" s="8" t="s">
        <v>58</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30">
        <v>3.742</v>
      </c>
      <c r="AX27" s="30">
        <v>3.742</v>
      </c>
      <c r="AY27" s="11">
        <v>18.565000000000001</v>
      </c>
      <c r="AZ27" s="11">
        <v>0</v>
      </c>
      <c r="BA27" s="12">
        <f t="shared" si="0"/>
        <v>22.307000000000002</v>
      </c>
      <c r="BB27" s="12">
        <f t="shared" si="0"/>
        <v>3.742</v>
      </c>
      <c r="BC27" s="11">
        <v>12.250439999999999</v>
      </c>
      <c r="BD27" s="11">
        <v>0</v>
      </c>
      <c r="BE27" s="11">
        <v>13.10796</v>
      </c>
      <c r="BF27" s="11">
        <v>0</v>
      </c>
      <c r="BG27" s="11">
        <v>14.02552</v>
      </c>
      <c r="BH27" s="31">
        <v>0</v>
      </c>
      <c r="BI27" s="31">
        <v>0</v>
      </c>
      <c r="BJ27" s="31">
        <v>0</v>
      </c>
      <c r="BK27" s="31">
        <v>0</v>
      </c>
      <c r="BL27" s="31">
        <v>0</v>
      </c>
      <c r="BM27" s="320" t="s">
        <v>90</v>
      </c>
      <c r="BN27" s="320" t="s">
        <v>95</v>
      </c>
      <c r="BO27" s="362" t="s">
        <v>61</v>
      </c>
      <c r="BP27" s="362" t="s">
        <v>85</v>
      </c>
      <c r="BQ27" s="424" t="s">
        <v>63</v>
      </c>
    </row>
    <row r="28" spans="1:69" s="13" customFormat="1" ht="108" customHeight="1" x14ac:dyDescent="0.3">
      <c r="A28" s="167"/>
      <c r="B28" s="441"/>
      <c r="C28" s="441"/>
      <c r="D28" s="441"/>
      <c r="E28" s="399"/>
      <c r="F28" s="399"/>
      <c r="G28" s="399"/>
      <c r="H28" s="464"/>
      <c r="I28" s="477"/>
      <c r="J28" s="399"/>
      <c r="K28" s="399"/>
      <c r="L28" s="399"/>
      <c r="M28" s="399"/>
      <c r="N28" s="18" t="s">
        <v>66</v>
      </c>
      <c r="O28" s="19">
        <f t="shared" ref="O28:BL28" si="6">SUM(O27:O27)</f>
        <v>0</v>
      </c>
      <c r="P28" s="19">
        <f t="shared" si="6"/>
        <v>0</v>
      </c>
      <c r="Q28" s="19">
        <f t="shared" si="6"/>
        <v>0</v>
      </c>
      <c r="R28" s="19">
        <f t="shared" si="6"/>
        <v>0</v>
      </c>
      <c r="S28" s="19">
        <f t="shared" si="6"/>
        <v>0</v>
      </c>
      <c r="T28" s="19">
        <f t="shared" si="6"/>
        <v>0</v>
      </c>
      <c r="U28" s="19">
        <f t="shared" si="6"/>
        <v>0</v>
      </c>
      <c r="V28" s="19">
        <f t="shared" si="6"/>
        <v>0</v>
      </c>
      <c r="W28" s="19">
        <f t="shared" si="6"/>
        <v>0</v>
      </c>
      <c r="X28" s="19">
        <f t="shared" si="6"/>
        <v>0</v>
      </c>
      <c r="Y28" s="19">
        <f t="shared" si="6"/>
        <v>0</v>
      </c>
      <c r="Z28" s="19">
        <f t="shared" si="6"/>
        <v>0</v>
      </c>
      <c r="AA28" s="19">
        <f t="shared" si="6"/>
        <v>0</v>
      </c>
      <c r="AB28" s="19">
        <f t="shared" si="6"/>
        <v>0</v>
      </c>
      <c r="AC28" s="19">
        <f t="shared" si="6"/>
        <v>0</v>
      </c>
      <c r="AD28" s="19">
        <f t="shared" si="6"/>
        <v>0</v>
      </c>
      <c r="AE28" s="19">
        <f t="shared" si="6"/>
        <v>0</v>
      </c>
      <c r="AF28" s="19">
        <f t="shared" si="6"/>
        <v>0</v>
      </c>
      <c r="AG28" s="19">
        <f t="shared" si="6"/>
        <v>0</v>
      </c>
      <c r="AH28" s="19">
        <f t="shared" si="6"/>
        <v>0</v>
      </c>
      <c r="AI28" s="19">
        <f t="shared" si="6"/>
        <v>0</v>
      </c>
      <c r="AJ28" s="19">
        <f t="shared" si="6"/>
        <v>0</v>
      </c>
      <c r="AK28" s="19">
        <f t="shared" si="6"/>
        <v>0</v>
      </c>
      <c r="AL28" s="19">
        <f t="shared" si="6"/>
        <v>0</v>
      </c>
      <c r="AM28" s="19">
        <f t="shared" si="6"/>
        <v>0</v>
      </c>
      <c r="AN28" s="19">
        <f t="shared" si="6"/>
        <v>0</v>
      </c>
      <c r="AO28" s="19">
        <f t="shared" si="6"/>
        <v>0</v>
      </c>
      <c r="AP28" s="19">
        <f t="shared" si="6"/>
        <v>0</v>
      </c>
      <c r="AQ28" s="19">
        <f t="shared" si="6"/>
        <v>0</v>
      </c>
      <c r="AR28" s="19">
        <f t="shared" si="6"/>
        <v>0</v>
      </c>
      <c r="AS28" s="19">
        <f t="shared" si="6"/>
        <v>0</v>
      </c>
      <c r="AT28" s="19">
        <f t="shared" si="6"/>
        <v>0</v>
      </c>
      <c r="AU28" s="19">
        <f t="shared" si="6"/>
        <v>0</v>
      </c>
      <c r="AV28" s="19">
        <f t="shared" si="6"/>
        <v>0</v>
      </c>
      <c r="AW28" s="19">
        <f t="shared" si="6"/>
        <v>3.742</v>
      </c>
      <c r="AX28" s="19">
        <f t="shared" si="6"/>
        <v>3.742</v>
      </c>
      <c r="AY28" s="19">
        <f t="shared" si="6"/>
        <v>18.565000000000001</v>
      </c>
      <c r="AZ28" s="19">
        <f t="shared" si="6"/>
        <v>0</v>
      </c>
      <c r="BA28" s="19">
        <f t="shared" si="6"/>
        <v>22.307000000000002</v>
      </c>
      <c r="BB28" s="19">
        <f t="shared" si="6"/>
        <v>3.742</v>
      </c>
      <c r="BC28" s="19">
        <f t="shared" si="6"/>
        <v>12.250439999999999</v>
      </c>
      <c r="BD28" s="19">
        <f t="shared" si="6"/>
        <v>0</v>
      </c>
      <c r="BE28" s="19">
        <f t="shared" si="6"/>
        <v>13.10796</v>
      </c>
      <c r="BF28" s="19">
        <f t="shared" si="6"/>
        <v>0</v>
      </c>
      <c r="BG28" s="19">
        <f t="shared" si="6"/>
        <v>14.02552</v>
      </c>
      <c r="BH28" s="19">
        <f t="shared" si="6"/>
        <v>0</v>
      </c>
      <c r="BI28" s="19">
        <f t="shared" si="6"/>
        <v>0</v>
      </c>
      <c r="BJ28" s="19">
        <f t="shared" si="6"/>
        <v>0</v>
      </c>
      <c r="BK28" s="19">
        <f t="shared" si="6"/>
        <v>0</v>
      </c>
      <c r="BL28" s="19">
        <f t="shared" si="6"/>
        <v>0</v>
      </c>
      <c r="BM28" s="320"/>
      <c r="BN28" s="320"/>
      <c r="BO28" s="363"/>
      <c r="BP28" s="363"/>
      <c r="BQ28" s="461"/>
    </row>
    <row r="29" spans="1:69" s="13" customFormat="1" ht="90.6" customHeight="1" x14ac:dyDescent="0.3">
      <c r="A29" s="165">
        <v>6</v>
      </c>
      <c r="B29" s="439" t="s">
        <v>79</v>
      </c>
      <c r="C29" s="439" t="s">
        <v>48</v>
      </c>
      <c r="D29" s="439" t="s">
        <v>96</v>
      </c>
      <c r="E29" s="392" t="s">
        <v>97</v>
      </c>
      <c r="F29" s="392" t="s">
        <v>98</v>
      </c>
      <c r="G29" s="392" t="s">
        <v>99</v>
      </c>
      <c r="H29" s="462">
        <v>0.2</v>
      </c>
      <c r="I29" s="394"/>
      <c r="J29" s="458" t="s">
        <v>54</v>
      </c>
      <c r="K29" s="458" t="s">
        <v>55</v>
      </c>
      <c r="L29" s="458" t="s">
        <v>56</v>
      </c>
      <c r="M29" s="458" t="s">
        <v>56</v>
      </c>
      <c r="N29" s="8" t="s">
        <v>65</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11">
        <v>26.853999999999999</v>
      </c>
      <c r="AX29" s="11">
        <v>26.853999999999999</v>
      </c>
      <c r="AY29" s="11">
        <v>0</v>
      </c>
      <c r="AZ29" s="11">
        <v>0</v>
      </c>
      <c r="BA29" s="12">
        <f t="shared" si="0"/>
        <v>26.853999999999999</v>
      </c>
      <c r="BB29" s="12">
        <f t="shared" si="0"/>
        <v>26.853999999999999</v>
      </c>
      <c r="BC29" s="11">
        <v>134</v>
      </c>
      <c r="BD29" s="11">
        <v>0</v>
      </c>
      <c r="BE29" s="29">
        <v>100</v>
      </c>
      <c r="BF29" s="32">
        <v>0</v>
      </c>
      <c r="BG29" s="32">
        <v>0</v>
      </c>
      <c r="BH29" s="32">
        <v>0</v>
      </c>
      <c r="BI29" s="32">
        <v>0</v>
      </c>
      <c r="BJ29" s="32">
        <v>0</v>
      </c>
      <c r="BK29" s="32">
        <v>0</v>
      </c>
      <c r="BL29" s="32">
        <v>0</v>
      </c>
      <c r="BM29" s="320" t="s">
        <v>90</v>
      </c>
      <c r="BN29" s="320" t="s">
        <v>100</v>
      </c>
      <c r="BO29" s="362" t="s">
        <v>61</v>
      </c>
      <c r="BP29" s="362" t="s">
        <v>85</v>
      </c>
      <c r="BQ29" s="424" t="s">
        <v>63</v>
      </c>
    </row>
    <row r="30" spans="1:69" s="13" customFormat="1" ht="63" customHeight="1" x14ac:dyDescent="0.3">
      <c r="A30" s="166"/>
      <c r="B30" s="440"/>
      <c r="C30" s="440"/>
      <c r="D30" s="440"/>
      <c r="E30" s="410"/>
      <c r="F30" s="410"/>
      <c r="G30" s="410"/>
      <c r="H30" s="463"/>
      <c r="I30" s="456"/>
      <c r="J30" s="459"/>
      <c r="K30" s="459"/>
      <c r="L30" s="459"/>
      <c r="M30" s="459"/>
      <c r="N30" s="8" t="s">
        <v>101</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29">
        <v>0</v>
      </c>
      <c r="AG30" s="29">
        <v>0</v>
      </c>
      <c r="AH30" s="29">
        <v>0</v>
      </c>
      <c r="AI30" s="29">
        <v>0</v>
      </c>
      <c r="AJ30" s="29">
        <v>0</v>
      </c>
      <c r="AK30" s="29">
        <v>0</v>
      </c>
      <c r="AL30" s="29">
        <v>0</v>
      </c>
      <c r="AM30" s="29">
        <v>0</v>
      </c>
      <c r="AN30" s="29">
        <v>0</v>
      </c>
      <c r="AO30" s="29">
        <v>0</v>
      </c>
      <c r="AP30" s="29">
        <v>0</v>
      </c>
      <c r="AQ30" s="29">
        <v>0</v>
      </c>
      <c r="AR30" s="29">
        <v>0</v>
      </c>
      <c r="AS30" s="29">
        <v>0</v>
      </c>
      <c r="AT30" s="29">
        <v>0</v>
      </c>
      <c r="AU30" s="29">
        <v>0</v>
      </c>
      <c r="AV30" s="29">
        <v>0</v>
      </c>
      <c r="AW30" s="11">
        <v>29.83</v>
      </c>
      <c r="AX30" s="11">
        <v>29.83</v>
      </c>
      <c r="AY30" s="11">
        <v>0</v>
      </c>
      <c r="AZ30" s="11">
        <v>0</v>
      </c>
      <c r="BA30" s="12">
        <f t="shared" si="0"/>
        <v>29.83</v>
      </c>
      <c r="BB30" s="12">
        <f t="shared" si="0"/>
        <v>29.83</v>
      </c>
      <c r="BC30" s="11">
        <v>0</v>
      </c>
      <c r="BD30" s="11">
        <v>0</v>
      </c>
      <c r="BE30" s="29">
        <v>0</v>
      </c>
      <c r="BF30" s="32">
        <v>0</v>
      </c>
      <c r="BG30" s="32">
        <v>0</v>
      </c>
      <c r="BH30" s="32">
        <v>0</v>
      </c>
      <c r="BI30" s="32">
        <v>0</v>
      </c>
      <c r="BJ30" s="32">
        <v>0</v>
      </c>
      <c r="BK30" s="32">
        <v>0</v>
      </c>
      <c r="BL30" s="32">
        <v>0</v>
      </c>
      <c r="BM30" s="320"/>
      <c r="BN30" s="320"/>
      <c r="BO30" s="363"/>
      <c r="BP30" s="363"/>
      <c r="BQ30" s="461"/>
    </row>
    <row r="31" spans="1:69" s="13" customFormat="1" ht="40.799999999999997" customHeight="1" x14ac:dyDescent="0.3">
      <c r="A31" s="167"/>
      <c r="B31" s="441"/>
      <c r="C31" s="441"/>
      <c r="D31" s="441"/>
      <c r="E31" s="399"/>
      <c r="F31" s="399"/>
      <c r="G31" s="399"/>
      <c r="H31" s="464"/>
      <c r="I31" s="477"/>
      <c r="J31" s="460"/>
      <c r="K31" s="460"/>
      <c r="L31" s="460"/>
      <c r="M31" s="460"/>
      <c r="N31" s="18" t="s">
        <v>66</v>
      </c>
      <c r="O31" s="19">
        <f>SUM(O29:O29)</f>
        <v>0</v>
      </c>
      <c r="P31" s="19">
        <f t="shared" ref="P31:BL31" si="7">SUM(P29:P29)</f>
        <v>0</v>
      </c>
      <c r="Q31" s="19">
        <f t="shared" si="7"/>
        <v>0</v>
      </c>
      <c r="R31" s="19">
        <f t="shared" si="7"/>
        <v>0</v>
      </c>
      <c r="S31" s="19">
        <f t="shared" si="7"/>
        <v>0</v>
      </c>
      <c r="T31" s="19">
        <f t="shared" si="7"/>
        <v>0</v>
      </c>
      <c r="U31" s="19">
        <f t="shared" si="7"/>
        <v>0</v>
      </c>
      <c r="V31" s="19">
        <f t="shared" si="7"/>
        <v>0</v>
      </c>
      <c r="W31" s="19">
        <f t="shared" si="7"/>
        <v>0</v>
      </c>
      <c r="X31" s="19">
        <f t="shared" si="7"/>
        <v>0</v>
      </c>
      <c r="Y31" s="19">
        <f t="shared" si="7"/>
        <v>0</v>
      </c>
      <c r="Z31" s="19">
        <f t="shared" si="7"/>
        <v>0</v>
      </c>
      <c r="AA31" s="19">
        <f t="shared" si="7"/>
        <v>0</v>
      </c>
      <c r="AB31" s="19">
        <f t="shared" si="7"/>
        <v>0</v>
      </c>
      <c r="AC31" s="19">
        <f t="shared" si="7"/>
        <v>0</v>
      </c>
      <c r="AD31" s="19">
        <f t="shared" si="7"/>
        <v>0</v>
      </c>
      <c r="AE31" s="19">
        <f t="shared" si="7"/>
        <v>0</v>
      </c>
      <c r="AF31" s="19">
        <f t="shared" si="7"/>
        <v>0</v>
      </c>
      <c r="AG31" s="19">
        <f t="shared" si="7"/>
        <v>0</v>
      </c>
      <c r="AH31" s="19">
        <f t="shared" si="7"/>
        <v>0</v>
      </c>
      <c r="AI31" s="19">
        <f t="shared" si="7"/>
        <v>0</v>
      </c>
      <c r="AJ31" s="19">
        <f t="shared" si="7"/>
        <v>0</v>
      </c>
      <c r="AK31" s="19">
        <f t="shared" si="7"/>
        <v>0</v>
      </c>
      <c r="AL31" s="19">
        <f t="shared" si="7"/>
        <v>0</v>
      </c>
      <c r="AM31" s="19">
        <f t="shared" si="7"/>
        <v>0</v>
      </c>
      <c r="AN31" s="19">
        <f t="shared" si="7"/>
        <v>0</v>
      </c>
      <c r="AO31" s="19">
        <f t="shared" si="7"/>
        <v>0</v>
      </c>
      <c r="AP31" s="19">
        <f t="shared" si="7"/>
        <v>0</v>
      </c>
      <c r="AQ31" s="19">
        <f t="shared" si="7"/>
        <v>0</v>
      </c>
      <c r="AR31" s="19">
        <f t="shared" si="7"/>
        <v>0</v>
      </c>
      <c r="AS31" s="19">
        <f t="shared" si="7"/>
        <v>0</v>
      </c>
      <c r="AT31" s="19">
        <f t="shared" si="7"/>
        <v>0</v>
      </c>
      <c r="AU31" s="19">
        <f t="shared" si="7"/>
        <v>0</v>
      </c>
      <c r="AV31" s="19">
        <f t="shared" si="7"/>
        <v>0</v>
      </c>
      <c r="AW31" s="19">
        <f t="shared" si="7"/>
        <v>26.853999999999999</v>
      </c>
      <c r="AX31" s="19">
        <f t="shared" si="7"/>
        <v>26.853999999999999</v>
      </c>
      <c r="AY31" s="19">
        <f>SUM(AY29:AY29)</f>
        <v>0</v>
      </c>
      <c r="AZ31" s="19">
        <f>SUM(AZ29:AZ29)</f>
        <v>0</v>
      </c>
      <c r="BA31" s="19">
        <f>SUM(BA29:BA29)</f>
        <v>26.853999999999999</v>
      </c>
      <c r="BB31" s="19">
        <f>SUM(BB29:BB29)</f>
        <v>26.853999999999999</v>
      </c>
      <c r="BC31" s="19">
        <f t="shared" si="7"/>
        <v>134</v>
      </c>
      <c r="BD31" s="19">
        <f t="shared" si="7"/>
        <v>0</v>
      </c>
      <c r="BE31" s="19">
        <f t="shared" si="7"/>
        <v>100</v>
      </c>
      <c r="BF31" s="19">
        <f t="shared" si="7"/>
        <v>0</v>
      </c>
      <c r="BG31" s="19">
        <f t="shared" si="7"/>
        <v>0</v>
      </c>
      <c r="BH31" s="19">
        <f t="shared" si="7"/>
        <v>0</v>
      </c>
      <c r="BI31" s="19">
        <f t="shared" si="7"/>
        <v>0</v>
      </c>
      <c r="BJ31" s="19">
        <f t="shared" si="7"/>
        <v>0</v>
      </c>
      <c r="BK31" s="19">
        <f t="shared" si="7"/>
        <v>0</v>
      </c>
      <c r="BL31" s="19">
        <f t="shared" si="7"/>
        <v>0</v>
      </c>
      <c r="BM31" s="320"/>
      <c r="BN31" s="320"/>
      <c r="BO31" s="363"/>
      <c r="BP31" s="363"/>
      <c r="BQ31" s="461"/>
    </row>
    <row r="32" spans="1:69" s="13" customFormat="1" ht="43.2" customHeight="1" x14ac:dyDescent="0.3">
      <c r="A32" s="165">
        <v>7</v>
      </c>
      <c r="B32" s="439" t="s">
        <v>86</v>
      </c>
      <c r="C32" s="439" t="s">
        <v>48</v>
      </c>
      <c r="D32" s="439" t="s">
        <v>102</v>
      </c>
      <c r="E32" s="392" t="s">
        <v>103</v>
      </c>
      <c r="F32" s="392" t="s">
        <v>104</v>
      </c>
      <c r="G32" s="14" t="s">
        <v>105</v>
      </c>
      <c r="H32" s="33">
        <v>0.2</v>
      </c>
      <c r="I32" s="15"/>
      <c r="J32" s="34" t="s">
        <v>54</v>
      </c>
      <c r="K32" s="34" t="s">
        <v>55</v>
      </c>
      <c r="L32" s="34" t="s">
        <v>56</v>
      </c>
      <c r="M32" s="34" t="s">
        <v>56</v>
      </c>
      <c r="N32" s="35" t="s">
        <v>106</v>
      </c>
      <c r="O32" s="36">
        <v>0</v>
      </c>
      <c r="P32" s="36">
        <v>0</v>
      </c>
      <c r="Q32" s="36">
        <v>0</v>
      </c>
      <c r="R32" s="36">
        <v>0</v>
      </c>
      <c r="S32" s="36">
        <v>0</v>
      </c>
      <c r="T32" s="36">
        <v>0</v>
      </c>
      <c r="U32" s="36">
        <v>0</v>
      </c>
      <c r="V32" s="36">
        <v>0</v>
      </c>
      <c r="W32" s="36">
        <v>0</v>
      </c>
      <c r="X32" s="36">
        <v>0</v>
      </c>
      <c r="Y32" s="36">
        <v>0</v>
      </c>
      <c r="Z32" s="36">
        <v>0</v>
      </c>
      <c r="AA32" s="36">
        <v>0</v>
      </c>
      <c r="AB32" s="36">
        <v>0</v>
      </c>
      <c r="AC32" s="36">
        <v>0</v>
      </c>
      <c r="AD32" s="36">
        <v>0</v>
      </c>
      <c r="AE32" s="36">
        <v>0</v>
      </c>
      <c r="AF32" s="36">
        <v>0</v>
      </c>
      <c r="AG32" s="36">
        <v>0</v>
      </c>
      <c r="AH32" s="36">
        <v>0</v>
      </c>
      <c r="AI32" s="36">
        <v>0</v>
      </c>
      <c r="AJ32" s="36">
        <v>0</v>
      </c>
      <c r="AK32" s="36">
        <v>0</v>
      </c>
      <c r="AL32" s="36">
        <v>0</v>
      </c>
      <c r="AM32" s="36">
        <v>0</v>
      </c>
      <c r="AN32" s="36">
        <v>0</v>
      </c>
      <c r="AO32" s="36">
        <v>0</v>
      </c>
      <c r="AP32" s="36">
        <v>0</v>
      </c>
      <c r="AQ32" s="36">
        <v>0</v>
      </c>
      <c r="AR32" s="36">
        <v>0</v>
      </c>
      <c r="AS32" s="36">
        <v>0</v>
      </c>
      <c r="AT32" s="36">
        <v>0</v>
      </c>
      <c r="AU32" s="36">
        <v>0</v>
      </c>
      <c r="AV32" s="36">
        <v>0</v>
      </c>
      <c r="AW32" s="36">
        <v>0</v>
      </c>
      <c r="AX32" s="36">
        <v>0</v>
      </c>
      <c r="AY32" s="23">
        <v>8</v>
      </c>
      <c r="AZ32" s="23">
        <v>0</v>
      </c>
      <c r="BA32" s="12">
        <f t="shared" ref="BA32:BB35" si="8">O32+Q32+S32+U32+W32+Y32+AA32+AC32+AE32+AG32+AI32+AK32+AM32+AO32+AQ32+AS32+AU32+AW32+AY32</f>
        <v>8</v>
      </c>
      <c r="BB32" s="12">
        <f t="shared" si="8"/>
        <v>0</v>
      </c>
      <c r="BC32" s="23">
        <v>8</v>
      </c>
      <c r="BD32" s="23">
        <v>0</v>
      </c>
      <c r="BE32" s="23">
        <v>8</v>
      </c>
      <c r="BF32" s="23">
        <v>0</v>
      </c>
      <c r="BG32" s="23">
        <v>8</v>
      </c>
      <c r="BH32" s="23">
        <v>0</v>
      </c>
      <c r="BI32" s="23">
        <v>8.8000000000000007</v>
      </c>
      <c r="BJ32" s="23">
        <v>0</v>
      </c>
      <c r="BK32" s="23">
        <v>0</v>
      </c>
      <c r="BL32" s="23">
        <v>0</v>
      </c>
      <c r="BM32" s="362" t="s">
        <v>107</v>
      </c>
      <c r="BN32" s="362" t="s">
        <v>108</v>
      </c>
      <c r="BO32" s="320" t="s">
        <v>61</v>
      </c>
      <c r="BP32" s="320" t="s">
        <v>85</v>
      </c>
      <c r="BQ32" s="457" t="s">
        <v>63</v>
      </c>
    </row>
    <row r="33" spans="1:69" s="13" customFormat="1" ht="37.200000000000003" customHeight="1" x14ac:dyDescent="0.3">
      <c r="A33" s="166"/>
      <c r="B33" s="440"/>
      <c r="C33" s="440"/>
      <c r="D33" s="440"/>
      <c r="E33" s="410"/>
      <c r="F33" s="410"/>
      <c r="G33" s="14"/>
      <c r="H33" s="33"/>
      <c r="I33" s="15"/>
      <c r="J33" s="34"/>
      <c r="K33" s="34"/>
      <c r="L33" s="34"/>
      <c r="M33" s="34"/>
      <c r="N33" s="35" t="s">
        <v>109</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23">
        <v>0.67800000000000005</v>
      </c>
      <c r="AZ33" s="23">
        <v>0</v>
      </c>
      <c r="BA33" s="12">
        <f t="shared" si="8"/>
        <v>0.67800000000000005</v>
      </c>
      <c r="BB33" s="12">
        <f t="shared" si="8"/>
        <v>0</v>
      </c>
      <c r="BC33" s="23">
        <v>0</v>
      </c>
      <c r="BD33" s="23">
        <v>0</v>
      </c>
      <c r="BE33" s="23">
        <v>0</v>
      </c>
      <c r="BF33" s="23">
        <v>0</v>
      </c>
      <c r="BG33" s="23">
        <v>0</v>
      </c>
      <c r="BH33" s="23">
        <v>0</v>
      </c>
      <c r="BI33" s="23">
        <v>0</v>
      </c>
      <c r="BJ33" s="23">
        <v>0</v>
      </c>
      <c r="BK33" s="23">
        <v>0</v>
      </c>
      <c r="BL33" s="23">
        <v>0</v>
      </c>
      <c r="BM33" s="363"/>
      <c r="BN33" s="363"/>
      <c r="BO33" s="320"/>
      <c r="BP33" s="320"/>
      <c r="BQ33" s="457"/>
    </row>
    <row r="34" spans="1:69" s="13" customFormat="1" ht="42.6" customHeight="1" x14ac:dyDescent="0.3">
      <c r="A34" s="166"/>
      <c r="B34" s="440"/>
      <c r="C34" s="440"/>
      <c r="D34" s="440"/>
      <c r="E34" s="410"/>
      <c r="F34" s="410"/>
      <c r="G34" s="14"/>
      <c r="H34" s="33"/>
      <c r="I34" s="15"/>
      <c r="J34" s="34"/>
      <c r="K34" s="34"/>
      <c r="L34" s="34"/>
      <c r="M34" s="34"/>
      <c r="N34" s="35" t="s">
        <v>110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23">
        <v>105</v>
      </c>
      <c r="AZ34" s="23">
        <v>0</v>
      </c>
      <c r="BA34" s="12">
        <f t="shared" si="8"/>
        <v>105</v>
      </c>
      <c r="BB34" s="12">
        <f t="shared" si="8"/>
        <v>0</v>
      </c>
      <c r="BC34" s="23">
        <v>105</v>
      </c>
      <c r="BD34" s="23">
        <v>0</v>
      </c>
      <c r="BE34" s="23">
        <v>105</v>
      </c>
      <c r="BF34" s="23">
        <v>0</v>
      </c>
      <c r="BG34" s="23">
        <v>105</v>
      </c>
      <c r="BH34" s="23">
        <v>0</v>
      </c>
      <c r="BI34" s="23">
        <v>105</v>
      </c>
      <c r="BJ34" s="23">
        <v>0</v>
      </c>
      <c r="BK34" s="23">
        <v>0</v>
      </c>
      <c r="BL34" s="23">
        <v>0</v>
      </c>
      <c r="BM34" s="363"/>
      <c r="BN34" s="363"/>
      <c r="BO34" s="320"/>
      <c r="BP34" s="320"/>
      <c r="BQ34" s="457"/>
    </row>
    <row r="35" spans="1:69" s="13" customFormat="1" ht="42.6" customHeight="1" x14ac:dyDescent="0.3">
      <c r="A35" s="166"/>
      <c r="B35" s="440"/>
      <c r="C35" s="440"/>
      <c r="D35" s="440"/>
      <c r="E35" s="410"/>
      <c r="F35" s="410"/>
      <c r="G35" s="14"/>
      <c r="H35" s="33"/>
      <c r="I35" s="15"/>
      <c r="J35" s="34"/>
      <c r="K35" s="34"/>
      <c r="L35" s="34"/>
      <c r="M35" s="34"/>
      <c r="N35" s="35" t="s">
        <v>111</v>
      </c>
      <c r="O35" s="36">
        <v>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0</v>
      </c>
      <c r="AV35" s="36">
        <v>0</v>
      </c>
      <c r="AW35" s="36">
        <v>0</v>
      </c>
      <c r="AX35" s="36">
        <v>0</v>
      </c>
      <c r="AY35" s="23">
        <v>0.57223000000000002</v>
      </c>
      <c r="AZ35" s="23">
        <v>0</v>
      </c>
      <c r="BA35" s="12">
        <f t="shared" si="8"/>
        <v>0.57223000000000002</v>
      </c>
      <c r="BB35" s="12">
        <f t="shared" si="8"/>
        <v>0</v>
      </c>
      <c r="BC35" s="23">
        <v>0.57223000000000002</v>
      </c>
      <c r="BD35" s="23">
        <v>0</v>
      </c>
      <c r="BE35" s="23">
        <v>0.57223000000000002</v>
      </c>
      <c r="BF35" s="23">
        <v>0</v>
      </c>
      <c r="BG35" s="23">
        <v>0.57223000000000002</v>
      </c>
      <c r="BH35" s="23">
        <v>0</v>
      </c>
      <c r="BI35" s="23">
        <v>0.57223000000000002</v>
      </c>
      <c r="BJ35" s="23">
        <v>0</v>
      </c>
      <c r="BK35" s="23">
        <v>0</v>
      </c>
      <c r="BL35" s="23">
        <v>0</v>
      </c>
      <c r="BM35" s="363"/>
      <c r="BN35" s="363"/>
      <c r="BO35" s="320"/>
      <c r="BP35" s="320"/>
      <c r="BQ35" s="457"/>
    </row>
    <row r="36" spans="1:69" s="13" customFormat="1" ht="43.8" customHeight="1" x14ac:dyDescent="0.3">
      <c r="A36" s="167"/>
      <c r="B36" s="441"/>
      <c r="C36" s="441"/>
      <c r="D36" s="441"/>
      <c r="E36" s="399"/>
      <c r="F36" s="399"/>
      <c r="G36" s="14"/>
      <c r="H36" s="33"/>
      <c r="I36" s="15"/>
      <c r="J36" s="34"/>
      <c r="K36" s="34"/>
      <c r="L36" s="34"/>
      <c r="M36" s="34"/>
      <c r="N36" s="37" t="s">
        <v>66</v>
      </c>
      <c r="O36" s="38">
        <f>SUM(O32:O35)</f>
        <v>0</v>
      </c>
      <c r="P36" s="38">
        <f t="shared" ref="P36:BL36" si="9">SUM(P32:P35)</f>
        <v>0</v>
      </c>
      <c r="Q36" s="38">
        <f t="shared" si="9"/>
        <v>0</v>
      </c>
      <c r="R36" s="38">
        <f t="shared" si="9"/>
        <v>0</v>
      </c>
      <c r="S36" s="38">
        <f t="shared" si="9"/>
        <v>0</v>
      </c>
      <c r="T36" s="38">
        <f t="shared" si="9"/>
        <v>0</v>
      </c>
      <c r="U36" s="38">
        <f t="shared" si="9"/>
        <v>0</v>
      </c>
      <c r="V36" s="38">
        <f t="shared" si="9"/>
        <v>0</v>
      </c>
      <c r="W36" s="38">
        <f t="shared" si="9"/>
        <v>0</v>
      </c>
      <c r="X36" s="38">
        <f t="shared" si="9"/>
        <v>0</v>
      </c>
      <c r="Y36" s="38">
        <f t="shared" si="9"/>
        <v>0</v>
      </c>
      <c r="Z36" s="38">
        <f t="shared" si="9"/>
        <v>0</v>
      </c>
      <c r="AA36" s="38">
        <f t="shared" si="9"/>
        <v>0</v>
      </c>
      <c r="AB36" s="38">
        <f t="shared" si="9"/>
        <v>0</v>
      </c>
      <c r="AC36" s="38">
        <f t="shared" si="9"/>
        <v>0</v>
      </c>
      <c r="AD36" s="38">
        <f t="shared" si="9"/>
        <v>0</v>
      </c>
      <c r="AE36" s="38">
        <f t="shared" si="9"/>
        <v>0</v>
      </c>
      <c r="AF36" s="38">
        <f t="shared" si="9"/>
        <v>0</v>
      </c>
      <c r="AG36" s="38">
        <f t="shared" si="9"/>
        <v>0</v>
      </c>
      <c r="AH36" s="38">
        <f t="shared" si="9"/>
        <v>0</v>
      </c>
      <c r="AI36" s="38">
        <f t="shared" si="9"/>
        <v>0</v>
      </c>
      <c r="AJ36" s="38">
        <f t="shared" si="9"/>
        <v>0</v>
      </c>
      <c r="AK36" s="38">
        <f t="shared" si="9"/>
        <v>0</v>
      </c>
      <c r="AL36" s="38">
        <f t="shared" si="9"/>
        <v>0</v>
      </c>
      <c r="AM36" s="38">
        <f t="shared" si="9"/>
        <v>0</v>
      </c>
      <c r="AN36" s="38">
        <f t="shared" si="9"/>
        <v>0</v>
      </c>
      <c r="AO36" s="38">
        <f t="shared" si="9"/>
        <v>0</v>
      </c>
      <c r="AP36" s="38">
        <f t="shared" si="9"/>
        <v>0</v>
      </c>
      <c r="AQ36" s="38">
        <f t="shared" si="9"/>
        <v>0</v>
      </c>
      <c r="AR36" s="38">
        <f t="shared" si="9"/>
        <v>0</v>
      </c>
      <c r="AS36" s="38">
        <f t="shared" si="9"/>
        <v>0</v>
      </c>
      <c r="AT36" s="38">
        <f t="shared" si="9"/>
        <v>0</v>
      </c>
      <c r="AU36" s="38">
        <f t="shared" si="9"/>
        <v>0</v>
      </c>
      <c r="AV36" s="38">
        <f t="shared" si="9"/>
        <v>0</v>
      </c>
      <c r="AW36" s="38">
        <f t="shared" si="9"/>
        <v>0</v>
      </c>
      <c r="AX36" s="38">
        <f t="shared" si="9"/>
        <v>0</v>
      </c>
      <c r="AY36" s="38">
        <f t="shared" si="9"/>
        <v>114.25023</v>
      </c>
      <c r="AZ36" s="38">
        <f t="shared" si="9"/>
        <v>0</v>
      </c>
      <c r="BA36" s="38">
        <f t="shared" si="9"/>
        <v>114.25023</v>
      </c>
      <c r="BB36" s="38">
        <f t="shared" si="9"/>
        <v>0</v>
      </c>
      <c r="BC36" s="38">
        <f t="shared" si="9"/>
        <v>113.57223</v>
      </c>
      <c r="BD36" s="38">
        <f t="shared" si="9"/>
        <v>0</v>
      </c>
      <c r="BE36" s="38">
        <f t="shared" si="9"/>
        <v>113.57223</v>
      </c>
      <c r="BF36" s="38">
        <f t="shared" si="9"/>
        <v>0</v>
      </c>
      <c r="BG36" s="38">
        <f t="shared" si="9"/>
        <v>113.57223</v>
      </c>
      <c r="BH36" s="38">
        <f t="shared" si="9"/>
        <v>0</v>
      </c>
      <c r="BI36" s="38">
        <f t="shared" si="9"/>
        <v>114.37223</v>
      </c>
      <c r="BJ36" s="38">
        <f t="shared" si="9"/>
        <v>0</v>
      </c>
      <c r="BK36" s="38">
        <f t="shared" si="9"/>
        <v>0</v>
      </c>
      <c r="BL36" s="38">
        <f t="shared" si="9"/>
        <v>0</v>
      </c>
      <c r="BM36" s="364"/>
      <c r="BN36" s="364"/>
      <c r="BO36" s="320"/>
      <c r="BP36" s="320"/>
      <c r="BQ36" s="457"/>
    </row>
    <row r="37" spans="1:69" s="13" customFormat="1" ht="84" customHeight="1" x14ac:dyDescent="0.3">
      <c r="A37" s="178">
        <v>8</v>
      </c>
      <c r="B37" s="392" t="s">
        <v>86</v>
      </c>
      <c r="C37" s="392" t="s">
        <v>112</v>
      </c>
      <c r="D37" s="431" t="s">
        <v>113</v>
      </c>
      <c r="E37" s="392" t="s">
        <v>114</v>
      </c>
      <c r="F37" s="392" t="s">
        <v>115</v>
      </c>
      <c r="G37" s="406" t="s">
        <v>52</v>
      </c>
      <c r="H37" s="389">
        <v>0.54</v>
      </c>
      <c r="I37" s="442" t="s">
        <v>116</v>
      </c>
      <c r="J37" s="394" t="s">
        <v>54</v>
      </c>
      <c r="K37" s="442" t="s">
        <v>55</v>
      </c>
      <c r="L37" s="442" t="s">
        <v>56</v>
      </c>
      <c r="M37" s="442" t="s">
        <v>57</v>
      </c>
      <c r="N37" s="8"/>
      <c r="O37" s="9">
        <v>0</v>
      </c>
      <c r="P37" s="9">
        <v>0</v>
      </c>
      <c r="Q37" s="9">
        <v>0</v>
      </c>
      <c r="R37" s="9">
        <v>0</v>
      </c>
      <c r="S37" s="9">
        <v>0</v>
      </c>
      <c r="T37" s="9">
        <v>0</v>
      </c>
      <c r="U37" s="9">
        <v>0</v>
      </c>
      <c r="V37" s="9">
        <v>0</v>
      </c>
      <c r="W37" s="9">
        <v>0</v>
      </c>
      <c r="X37" s="9">
        <v>0</v>
      </c>
      <c r="Y37" s="9">
        <v>0</v>
      </c>
      <c r="Z37" s="9">
        <v>0</v>
      </c>
      <c r="AA37" s="9">
        <v>0</v>
      </c>
      <c r="AB37" s="9">
        <v>0</v>
      </c>
      <c r="AC37" s="9">
        <v>0</v>
      </c>
      <c r="AD37" s="9">
        <v>0</v>
      </c>
      <c r="AE37" s="9">
        <v>0</v>
      </c>
      <c r="AF37" s="9">
        <v>0</v>
      </c>
      <c r="AG37" s="9">
        <v>0</v>
      </c>
      <c r="AH37" s="9">
        <v>0</v>
      </c>
      <c r="AI37" s="9">
        <v>0</v>
      </c>
      <c r="AJ37" s="9">
        <v>0</v>
      </c>
      <c r="AK37" s="9">
        <v>0</v>
      </c>
      <c r="AL37" s="9">
        <v>0</v>
      </c>
      <c r="AM37" s="9">
        <v>0</v>
      </c>
      <c r="AN37" s="9">
        <v>0</v>
      </c>
      <c r="AO37" s="9">
        <v>0</v>
      </c>
      <c r="AP37" s="9">
        <v>0</v>
      </c>
      <c r="AQ37" s="9">
        <v>0</v>
      </c>
      <c r="AR37" s="9">
        <v>0</v>
      </c>
      <c r="AS37" s="9">
        <v>0</v>
      </c>
      <c r="AT37" s="9">
        <v>0</v>
      </c>
      <c r="AU37" s="9">
        <v>0</v>
      </c>
      <c r="AV37" s="9">
        <v>0</v>
      </c>
      <c r="AW37" s="9">
        <v>0</v>
      </c>
      <c r="AX37" s="9">
        <v>0</v>
      </c>
      <c r="AY37" s="9">
        <v>0</v>
      </c>
      <c r="AZ37" s="9">
        <v>0</v>
      </c>
      <c r="BA37" s="12">
        <f t="shared" si="0"/>
        <v>0</v>
      </c>
      <c r="BB37" s="12">
        <f t="shared" si="0"/>
        <v>0</v>
      </c>
      <c r="BC37" s="10">
        <v>0</v>
      </c>
      <c r="BD37" s="10">
        <v>0</v>
      </c>
      <c r="BE37" s="10">
        <v>0</v>
      </c>
      <c r="BF37" s="10">
        <v>0</v>
      </c>
      <c r="BG37" s="10">
        <v>0</v>
      </c>
      <c r="BH37" s="10">
        <v>0</v>
      </c>
      <c r="BI37" s="10">
        <v>0</v>
      </c>
      <c r="BJ37" s="10">
        <v>0</v>
      </c>
      <c r="BK37" s="10">
        <v>0</v>
      </c>
      <c r="BL37" s="10">
        <v>0</v>
      </c>
      <c r="BM37" s="382" t="s">
        <v>83</v>
      </c>
      <c r="BN37" s="384" t="s">
        <v>117</v>
      </c>
      <c r="BO37" s="384" t="s">
        <v>118</v>
      </c>
      <c r="BP37" s="384" t="s">
        <v>119</v>
      </c>
      <c r="BQ37" s="434" t="s">
        <v>120</v>
      </c>
    </row>
    <row r="38" spans="1:69" s="13" customFormat="1" ht="96" customHeight="1" x14ac:dyDescent="0.3">
      <c r="A38" s="178"/>
      <c r="B38" s="410"/>
      <c r="C38" s="410"/>
      <c r="D38" s="432"/>
      <c r="E38" s="410"/>
      <c r="F38" s="410"/>
      <c r="G38" s="452"/>
      <c r="H38" s="453"/>
      <c r="I38" s="456"/>
      <c r="J38" s="456"/>
      <c r="K38" s="450"/>
      <c r="L38" s="450"/>
      <c r="M38" s="450"/>
      <c r="N38" s="8" t="s">
        <v>58</v>
      </c>
      <c r="O38" s="9">
        <v>0</v>
      </c>
      <c r="P38" s="9">
        <v>0</v>
      </c>
      <c r="Q38" s="23">
        <v>0.7</v>
      </c>
      <c r="R38" s="23">
        <v>0.7</v>
      </c>
      <c r="S38" s="23">
        <v>0.9</v>
      </c>
      <c r="T38" s="23">
        <v>0.9</v>
      </c>
      <c r="U38" s="23">
        <v>0.9</v>
      </c>
      <c r="V38" s="23">
        <v>0.9</v>
      </c>
      <c r="W38" s="23">
        <v>15</v>
      </c>
      <c r="X38" s="23">
        <v>15</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126.30500000000001</v>
      </c>
      <c r="AX38" s="23">
        <v>126.30500000000001</v>
      </c>
      <c r="AY38" s="23">
        <v>0</v>
      </c>
      <c r="AZ38" s="23">
        <v>0</v>
      </c>
      <c r="BA38" s="12">
        <f t="shared" si="0"/>
        <v>143.80500000000001</v>
      </c>
      <c r="BB38" s="12">
        <f t="shared" si="0"/>
        <v>143.80500000000001</v>
      </c>
      <c r="BC38" s="10">
        <v>0</v>
      </c>
      <c r="BD38" s="10">
        <v>0</v>
      </c>
      <c r="BE38" s="10">
        <v>0</v>
      </c>
      <c r="BF38" s="10">
        <v>0</v>
      </c>
      <c r="BG38" s="10">
        <v>0</v>
      </c>
      <c r="BH38" s="10">
        <v>0</v>
      </c>
      <c r="BI38" s="10">
        <v>0</v>
      </c>
      <c r="BJ38" s="10">
        <v>0</v>
      </c>
      <c r="BK38" s="10">
        <v>0</v>
      </c>
      <c r="BL38" s="10">
        <v>0</v>
      </c>
      <c r="BM38" s="404"/>
      <c r="BN38" s="446"/>
      <c r="BO38" s="446"/>
      <c r="BP38" s="446"/>
      <c r="BQ38" s="451"/>
    </row>
    <row r="39" spans="1:69" s="13" customFormat="1" ht="97.2" customHeight="1" x14ac:dyDescent="0.3">
      <c r="A39" s="178"/>
      <c r="B39" s="409"/>
      <c r="C39" s="409"/>
      <c r="D39" s="409"/>
      <c r="E39" s="410"/>
      <c r="F39" s="409"/>
      <c r="G39" s="407"/>
      <c r="H39" s="454"/>
      <c r="I39" s="456"/>
      <c r="J39" s="403"/>
      <c r="K39" s="443"/>
      <c r="L39" s="443"/>
      <c r="M39" s="443"/>
      <c r="N39" s="8" t="s">
        <v>65</v>
      </c>
      <c r="O39" s="9">
        <v>0</v>
      </c>
      <c r="P39" s="9">
        <v>0</v>
      </c>
      <c r="Q39" s="23">
        <v>0</v>
      </c>
      <c r="R39" s="23">
        <v>0</v>
      </c>
      <c r="S39" s="23">
        <v>0</v>
      </c>
      <c r="T39" s="23">
        <v>0</v>
      </c>
      <c r="U39" s="23">
        <v>0</v>
      </c>
      <c r="V39" s="23">
        <v>0</v>
      </c>
      <c r="W39" s="23">
        <v>0</v>
      </c>
      <c r="X39" s="23">
        <v>0</v>
      </c>
      <c r="Y39" s="23">
        <v>190</v>
      </c>
      <c r="Z39" s="23">
        <v>190</v>
      </c>
      <c r="AA39" s="23">
        <v>326.73099999999999</v>
      </c>
      <c r="AB39" s="23">
        <v>326.73099999999999</v>
      </c>
      <c r="AC39" s="23">
        <v>27.504000000000001</v>
      </c>
      <c r="AD39" s="23">
        <v>27.504000000000001</v>
      </c>
      <c r="AE39" s="23">
        <v>167.05099999999999</v>
      </c>
      <c r="AF39" s="23">
        <v>167.05099999999999</v>
      </c>
      <c r="AG39" s="23">
        <v>71.731999999999999</v>
      </c>
      <c r="AH39" s="23">
        <v>71.731999999999999</v>
      </c>
      <c r="AI39" s="23">
        <v>0</v>
      </c>
      <c r="AJ39" s="23">
        <v>0</v>
      </c>
      <c r="AK39" s="23">
        <v>27.984999999999999</v>
      </c>
      <c r="AL39" s="23">
        <v>27.984999999999999</v>
      </c>
      <c r="AM39" s="23">
        <v>0</v>
      </c>
      <c r="AN39" s="23">
        <v>0</v>
      </c>
      <c r="AO39" s="23">
        <v>155.31399999999999</v>
      </c>
      <c r="AP39" s="23">
        <v>155.31399999999999</v>
      </c>
      <c r="AQ39" s="23">
        <v>238.5</v>
      </c>
      <c r="AR39" s="23">
        <v>238.5</v>
      </c>
      <c r="AS39" s="23">
        <v>77.739999999999995</v>
      </c>
      <c r="AT39" s="23">
        <v>77.739999999999995</v>
      </c>
      <c r="AU39" s="23">
        <v>0</v>
      </c>
      <c r="AV39" s="23">
        <v>0</v>
      </c>
      <c r="AW39" s="23">
        <v>0</v>
      </c>
      <c r="AX39" s="23">
        <v>0</v>
      </c>
      <c r="AY39" s="23">
        <v>125</v>
      </c>
      <c r="AZ39" s="23">
        <v>0</v>
      </c>
      <c r="BA39" s="12">
        <f t="shared" si="0"/>
        <v>1407.557</v>
      </c>
      <c r="BB39" s="12">
        <f t="shared" si="0"/>
        <v>1282.557</v>
      </c>
      <c r="BC39" s="22">
        <v>400</v>
      </c>
      <c r="BD39" s="22">
        <v>0</v>
      </c>
      <c r="BE39" s="22">
        <v>400</v>
      </c>
      <c r="BF39" s="22">
        <v>0</v>
      </c>
      <c r="BG39" s="39">
        <v>285</v>
      </c>
      <c r="BH39" s="22">
        <v>0</v>
      </c>
      <c r="BI39" s="22">
        <v>0</v>
      </c>
      <c r="BJ39" s="22">
        <v>0</v>
      </c>
      <c r="BK39" s="22">
        <v>0</v>
      </c>
      <c r="BL39" s="22">
        <v>0</v>
      </c>
      <c r="BM39" s="404"/>
      <c r="BN39" s="405"/>
      <c r="BO39" s="405"/>
      <c r="BP39" s="405"/>
      <c r="BQ39" s="363"/>
    </row>
    <row r="40" spans="1:69" s="13" customFormat="1" ht="111.6" customHeight="1" x14ac:dyDescent="0.3">
      <c r="A40" s="178"/>
      <c r="B40" s="393"/>
      <c r="C40" s="393"/>
      <c r="D40" s="393"/>
      <c r="E40" s="399"/>
      <c r="F40" s="393"/>
      <c r="G40" s="397"/>
      <c r="H40" s="455"/>
      <c r="I40" s="477"/>
      <c r="J40" s="395"/>
      <c r="K40" s="444"/>
      <c r="L40" s="444"/>
      <c r="M40" s="444"/>
      <c r="N40" s="18" t="s">
        <v>66</v>
      </c>
      <c r="O40" s="19">
        <f t="shared" ref="O40:BL40" si="10">SUM(O37:O39)</f>
        <v>0</v>
      </c>
      <c r="P40" s="19">
        <f t="shared" si="10"/>
        <v>0</v>
      </c>
      <c r="Q40" s="20">
        <f t="shared" si="10"/>
        <v>0.7</v>
      </c>
      <c r="R40" s="20">
        <f t="shared" si="10"/>
        <v>0.7</v>
      </c>
      <c r="S40" s="20">
        <f t="shared" si="10"/>
        <v>0.9</v>
      </c>
      <c r="T40" s="20">
        <f t="shared" si="10"/>
        <v>0.9</v>
      </c>
      <c r="U40" s="20">
        <f t="shared" si="10"/>
        <v>0.9</v>
      </c>
      <c r="V40" s="20">
        <f t="shared" si="10"/>
        <v>0.9</v>
      </c>
      <c r="W40" s="20">
        <f t="shared" si="10"/>
        <v>15</v>
      </c>
      <c r="X40" s="20">
        <f t="shared" si="10"/>
        <v>15</v>
      </c>
      <c r="Y40" s="20">
        <f t="shared" si="10"/>
        <v>190</v>
      </c>
      <c r="Z40" s="20">
        <f t="shared" si="10"/>
        <v>190</v>
      </c>
      <c r="AA40" s="20">
        <f t="shared" si="10"/>
        <v>326.73099999999999</v>
      </c>
      <c r="AB40" s="20">
        <f t="shared" si="10"/>
        <v>326.73099999999999</v>
      </c>
      <c r="AC40" s="20">
        <f t="shared" si="10"/>
        <v>27.504000000000001</v>
      </c>
      <c r="AD40" s="20">
        <f t="shared" si="10"/>
        <v>27.504000000000001</v>
      </c>
      <c r="AE40" s="20">
        <f t="shared" si="10"/>
        <v>167.05099999999999</v>
      </c>
      <c r="AF40" s="20">
        <f t="shared" si="10"/>
        <v>167.05099999999999</v>
      </c>
      <c r="AG40" s="20">
        <f t="shared" si="10"/>
        <v>71.731999999999999</v>
      </c>
      <c r="AH40" s="20">
        <f t="shared" si="10"/>
        <v>71.731999999999999</v>
      </c>
      <c r="AI40" s="20">
        <f t="shared" si="10"/>
        <v>0</v>
      </c>
      <c r="AJ40" s="20">
        <f t="shared" si="10"/>
        <v>0</v>
      </c>
      <c r="AK40" s="20">
        <f t="shared" si="10"/>
        <v>27.984999999999999</v>
      </c>
      <c r="AL40" s="20">
        <f t="shared" si="10"/>
        <v>27.984999999999999</v>
      </c>
      <c r="AM40" s="20">
        <f t="shared" si="10"/>
        <v>0</v>
      </c>
      <c r="AN40" s="20">
        <f t="shared" si="10"/>
        <v>0</v>
      </c>
      <c r="AO40" s="20">
        <f t="shared" si="10"/>
        <v>155.31399999999999</v>
      </c>
      <c r="AP40" s="20">
        <f t="shared" si="10"/>
        <v>155.31399999999999</v>
      </c>
      <c r="AQ40" s="20">
        <f t="shared" si="10"/>
        <v>238.5</v>
      </c>
      <c r="AR40" s="20">
        <f t="shared" si="10"/>
        <v>238.5</v>
      </c>
      <c r="AS40" s="20">
        <f t="shared" si="10"/>
        <v>77.739999999999995</v>
      </c>
      <c r="AT40" s="20">
        <f t="shared" si="10"/>
        <v>77.739999999999995</v>
      </c>
      <c r="AU40" s="20">
        <f t="shared" si="10"/>
        <v>0</v>
      </c>
      <c r="AV40" s="20">
        <f t="shared" si="10"/>
        <v>0</v>
      </c>
      <c r="AW40" s="20">
        <f t="shared" si="10"/>
        <v>126.30500000000001</v>
      </c>
      <c r="AX40" s="20">
        <f t="shared" si="10"/>
        <v>126.30500000000001</v>
      </c>
      <c r="AY40" s="20">
        <f>SUM(AY37:AY39)</f>
        <v>125</v>
      </c>
      <c r="AZ40" s="20">
        <f>SUM(AZ37:AZ39)</f>
        <v>0</v>
      </c>
      <c r="BA40" s="20">
        <f>SUM(BA37:BA39)</f>
        <v>1551.3620000000001</v>
      </c>
      <c r="BB40" s="20">
        <f>SUM(BB37:BB39)</f>
        <v>1426.3620000000001</v>
      </c>
      <c r="BC40" s="20">
        <f t="shared" si="10"/>
        <v>400</v>
      </c>
      <c r="BD40" s="20">
        <f t="shared" si="10"/>
        <v>0</v>
      </c>
      <c r="BE40" s="20">
        <f t="shared" si="10"/>
        <v>400</v>
      </c>
      <c r="BF40" s="20">
        <f t="shared" si="10"/>
        <v>0</v>
      </c>
      <c r="BG40" s="20">
        <f t="shared" si="10"/>
        <v>285</v>
      </c>
      <c r="BH40" s="20">
        <f t="shared" si="10"/>
        <v>0</v>
      </c>
      <c r="BI40" s="20">
        <f t="shared" si="10"/>
        <v>0</v>
      </c>
      <c r="BJ40" s="20">
        <f t="shared" si="10"/>
        <v>0</v>
      </c>
      <c r="BK40" s="20">
        <f t="shared" si="10"/>
        <v>0</v>
      </c>
      <c r="BL40" s="20">
        <f t="shared" si="10"/>
        <v>0</v>
      </c>
      <c r="BM40" s="396"/>
      <c r="BN40" s="385"/>
      <c r="BO40" s="385"/>
      <c r="BP40" s="385"/>
      <c r="BQ40" s="364"/>
    </row>
    <row r="41" spans="1:69" s="13" customFormat="1" ht="93" customHeight="1" x14ac:dyDescent="0.3">
      <c r="A41" s="178">
        <v>9</v>
      </c>
      <c r="B41" s="392" t="s">
        <v>79</v>
      </c>
      <c r="C41" s="392" t="s">
        <v>112</v>
      </c>
      <c r="D41" s="431" t="s">
        <v>121</v>
      </c>
      <c r="E41" s="392" t="s">
        <v>122</v>
      </c>
      <c r="F41" s="392" t="s">
        <v>123</v>
      </c>
      <c r="G41" s="406" t="s">
        <v>52</v>
      </c>
      <c r="H41" s="389">
        <v>0.58330000000000004</v>
      </c>
      <c r="I41" s="442" t="s">
        <v>116</v>
      </c>
      <c r="J41" s="394" t="s">
        <v>54</v>
      </c>
      <c r="K41" s="442" t="s">
        <v>55</v>
      </c>
      <c r="L41" s="394" t="s">
        <v>56</v>
      </c>
      <c r="M41" s="394" t="s">
        <v>57</v>
      </c>
      <c r="N41" s="8" t="s">
        <v>65</v>
      </c>
      <c r="O41" s="9">
        <v>0</v>
      </c>
      <c r="P41" s="9">
        <v>0</v>
      </c>
      <c r="Q41" s="9">
        <v>0</v>
      </c>
      <c r="R41" s="9">
        <v>0</v>
      </c>
      <c r="S41" s="9">
        <v>0</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10">
        <v>0</v>
      </c>
      <c r="AL41" s="10">
        <v>0</v>
      </c>
      <c r="AM41" s="10">
        <v>112.379</v>
      </c>
      <c r="AN41" s="10">
        <v>112.379</v>
      </c>
      <c r="AO41" s="10">
        <v>104.77200000000001</v>
      </c>
      <c r="AP41" s="10">
        <v>104.77200000000001</v>
      </c>
      <c r="AQ41" s="10">
        <v>164.482</v>
      </c>
      <c r="AR41" s="10">
        <v>164.482</v>
      </c>
      <c r="AS41" s="10">
        <v>0</v>
      </c>
      <c r="AT41" s="10">
        <v>0</v>
      </c>
      <c r="AU41" s="11">
        <v>165.42321000000001</v>
      </c>
      <c r="AV41" s="11">
        <v>165.42321000000001</v>
      </c>
      <c r="AW41" s="11">
        <v>324.02679000000001</v>
      </c>
      <c r="AX41" s="11">
        <v>324.02679000000001</v>
      </c>
      <c r="AY41" s="9">
        <v>450</v>
      </c>
      <c r="AZ41" s="9">
        <v>0</v>
      </c>
      <c r="BA41" s="12">
        <f t="shared" si="0"/>
        <v>1321.0830000000001</v>
      </c>
      <c r="BB41" s="12">
        <f t="shared" si="0"/>
        <v>871.08300000000008</v>
      </c>
      <c r="BC41" s="9">
        <v>250</v>
      </c>
      <c r="BD41" s="9">
        <v>0</v>
      </c>
      <c r="BE41" s="9">
        <v>250</v>
      </c>
      <c r="BF41" s="40">
        <v>0</v>
      </c>
      <c r="BG41" s="40">
        <v>0</v>
      </c>
      <c r="BH41" s="40">
        <v>0</v>
      </c>
      <c r="BI41" s="40">
        <v>0</v>
      </c>
      <c r="BJ41" s="40">
        <v>0</v>
      </c>
      <c r="BK41" s="40">
        <v>0</v>
      </c>
      <c r="BL41" s="40">
        <v>0</v>
      </c>
      <c r="BM41" s="382" t="s">
        <v>83</v>
      </c>
      <c r="BN41" s="384" t="s">
        <v>124</v>
      </c>
      <c r="BO41" s="384" t="s">
        <v>118</v>
      </c>
      <c r="BP41" s="384" t="s">
        <v>119</v>
      </c>
      <c r="BQ41" s="434" t="s">
        <v>120</v>
      </c>
    </row>
    <row r="42" spans="1:69" s="13" customFormat="1" ht="118.8" customHeight="1" x14ac:dyDescent="0.3">
      <c r="A42" s="178"/>
      <c r="B42" s="409"/>
      <c r="C42" s="409"/>
      <c r="D42" s="409"/>
      <c r="E42" s="410"/>
      <c r="F42" s="409"/>
      <c r="G42" s="407"/>
      <c r="H42" s="408"/>
      <c r="I42" s="450"/>
      <c r="J42" s="403"/>
      <c r="K42" s="443"/>
      <c r="L42" s="403"/>
      <c r="M42" s="403"/>
      <c r="N42" s="8" t="s">
        <v>125</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10">
        <v>12</v>
      </c>
      <c r="AL42" s="10">
        <v>12</v>
      </c>
      <c r="AM42" s="10">
        <v>15</v>
      </c>
      <c r="AN42" s="10">
        <v>15</v>
      </c>
      <c r="AO42" s="10">
        <v>15</v>
      </c>
      <c r="AP42" s="10">
        <v>15</v>
      </c>
      <c r="AQ42" s="10">
        <v>16</v>
      </c>
      <c r="AR42" s="10">
        <v>16</v>
      </c>
      <c r="AS42" s="10">
        <v>20</v>
      </c>
      <c r="AT42" s="10">
        <v>20</v>
      </c>
      <c r="AU42" s="10">
        <v>20</v>
      </c>
      <c r="AV42" s="10">
        <v>20</v>
      </c>
      <c r="AW42" s="9">
        <v>20</v>
      </c>
      <c r="AX42" s="9">
        <v>20</v>
      </c>
      <c r="AY42" s="9">
        <v>25</v>
      </c>
      <c r="AZ42" s="9">
        <v>0</v>
      </c>
      <c r="BA42" s="12">
        <f t="shared" si="0"/>
        <v>143</v>
      </c>
      <c r="BB42" s="12">
        <f t="shared" si="0"/>
        <v>118</v>
      </c>
      <c r="BC42" s="9">
        <v>25</v>
      </c>
      <c r="BD42" s="9">
        <v>0</v>
      </c>
      <c r="BE42" s="9">
        <v>25</v>
      </c>
      <c r="BF42" s="40">
        <v>0</v>
      </c>
      <c r="BG42" s="40">
        <v>0</v>
      </c>
      <c r="BH42" s="40">
        <v>0</v>
      </c>
      <c r="BI42" s="40">
        <v>0</v>
      </c>
      <c r="BJ42" s="40">
        <v>0</v>
      </c>
      <c r="BK42" s="40">
        <v>0</v>
      </c>
      <c r="BL42" s="40">
        <v>0</v>
      </c>
      <c r="BM42" s="404"/>
      <c r="BN42" s="405"/>
      <c r="BO42" s="405"/>
      <c r="BP42" s="405"/>
      <c r="BQ42" s="363"/>
    </row>
    <row r="43" spans="1:69" s="13" customFormat="1" ht="111.6" customHeight="1" x14ac:dyDescent="0.3">
      <c r="A43" s="178"/>
      <c r="B43" s="409"/>
      <c r="C43" s="409"/>
      <c r="D43" s="409"/>
      <c r="E43" s="410"/>
      <c r="F43" s="409"/>
      <c r="G43" s="407"/>
      <c r="H43" s="408"/>
      <c r="I43" s="450"/>
      <c r="J43" s="403"/>
      <c r="K43" s="443"/>
      <c r="L43" s="403"/>
      <c r="M43" s="403"/>
      <c r="N43" s="8" t="s">
        <v>101</v>
      </c>
      <c r="O43" s="9">
        <v>0</v>
      </c>
      <c r="P43" s="9">
        <v>0</v>
      </c>
      <c r="Q43" s="9">
        <v>0</v>
      </c>
      <c r="R43" s="9">
        <v>0</v>
      </c>
      <c r="S43" s="9">
        <v>0</v>
      </c>
      <c r="T43" s="9">
        <v>0</v>
      </c>
      <c r="U43" s="9">
        <v>0</v>
      </c>
      <c r="V43" s="9">
        <v>0</v>
      </c>
      <c r="W43" s="9">
        <v>0</v>
      </c>
      <c r="X43" s="9">
        <v>0</v>
      </c>
      <c r="Y43" s="9">
        <v>0</v>
      </c>
      <c r="Z43" s="9">
        <v>0</v>
      </c>
      <c r="AA43" s="9">
        <v>0</v>
      </c>
      <c r="AB43" s="9">
        <v>0</v>
      </c>
      <c r="AC43" s="9">
        <v>0</v>
      </c>
      <c r="AD43" s="9">
        <v>0</v>
      </c>
      <c r="AE43" s="9">
        <v>0</v>
      </c>
      <c r="AF43" s="9">
        <v>0</v>
      </c>
      <c r="AG43" s="9">
        <v>0</v>
      </c>
      <c r="AH43" s="9">
        <v>0</v>
      </c>
      <c r="AI43" s="9">
        <v>0</v>
      </c>
      <c r="AJ43" s="9">
        <v>0</v>
      </c>
      <c r="AK43" s="9">
        <v>0</v>
      </c>
      <c r="AL43" s="9">
        <v>0</v>
      </c>
      <c r="AM43" s="9">
        <v>0</v>
      </c>
      <c r="AN43" s="9">
        <v>0</v>
      </c>
      <c r="AO43" s="9">
        <v>0</v>
      </c>
      <c r="AP43" s="9">
        <v>0</v>
      </c>
      <c r="AQ43" s="9">
        <v>0</v>
      </c>
      <c r="AR43" s="9">
        <v>0</v>
      </c>
      <c r="AS43" s="9">
        <v>0</v>
      </c>
      <c r="AT43" s="9">
        <v>0</v>
      </c>
      <c r="AU43" s="9">
        <v>0</v>
      </c>
      <c r="AV43" s="9">
        <v>0</v>
      </c>
      <c r="AW43" s="9">
        <v>0</v>
      </c>
      <c r="AX43" s="9">
        <v>0</v>
      </c>
      <c r="AY43" s="9">
        <v>0</v>
      </c>
      <c r="AZ43" s="9">
        <v>0</v>
      </c>
      <c r="BA43" s="12">
        <f t="shared" si="0"/>
        <v>0</v>
      </c>
      <c r="BB43" s="12">
        <f t="shared" si="0"/>
        <v>0</v>
      </c>
      <c r="BC43" s="9">
        <v>0</v>
      </c>
      <c r="BD43" s="9">
        <v>0</v>
      </c>
      <c r="BE43" s="9">
        <v>0</v>
      </c>
      <c r="BF43" s="9">
        <v>0</v>
      </c>
      <c r="BG43" s="9">
        <v>0</v>
      </c>
      <c r="BH43" s="9">
        <v>0</v>
      </c>
      <c r="BI43" s="9">
        <v>0</v>
      </c>
      <c r="BJ43" s="9">
        <v>0</v>
      </c>
      <c r="BK43" s="9">
        <v>0</v>
      </c>
      <c r="BL43" s="9">
        <v>0</v>
      </c>
      <c r="BM43" s="404"/>
      <c r="BN43" s="405"/>
      <c r="BO43" s="405"/>
      <c r="BP43" s="405"/>
      <c r="BQ43" s="363"/>
    </row>
    <row r="44" spans="1:69" s="13" customFormat="1" ht="102" customHeight="1" x14ac:dyDescent="0.3">
      <c r="A44" s="178"/>
      <c r="B44" s="409"/>
      <c r="C44" s="409"/>
      <c r="D44" s="409"/>
      <c r="E44" s="410"/>
      <c r="F44" s="409"/>
      <c r="G44" s="407"/>
      <c r="H44" s="408"/>
      <c r="I44" s="450"/>
      <c r="J44" s="403"/>
      <c r="K44" s="443"/>
      <c r="L44" s="403"/>
      <c r="M44" s="403"/>
      <c r="N44" s="8" t="s">
        <v>126</v>
      </c>
      <c r="O44" s="9">
        <v>0</v>
      </c>
      <c r="P44" s="9">
        <v>0</v>
      </c>
      <c r="Q44" s="9">
        <v>0</v>
      </c>
      <c r="R44" s="9">
        <v>0</v>
      </c>
      <c r="S44" s="9">
        <v>0</v>
      </c>
      <c r="T44" s="9">
        <v>0</v>
      </c>
      <c r="U44" s="9">
        <v>0</v>
      </c>
      <c r="V44" s="9">
        <v>0</v>
      </c>
      <c r="W44" s="9">
        <v>0</v>
      </c>
      <c r="X44" s="9">
        <v>0</v>
      </c>
      <c r="Y44" s="9">
        <v>0</v>
      </c>
      <c r="Z44" s="9">
        <v>0</v>
      </c>
      <c r="AA44" s="9">
        <v>0</v>
      </c>
      <c r="AB44" s="9">
        <v>0</v>
      </c>
      <c r="AC44" s="9">
        <v>0</v>
      </c>
      <c r="AD44" s="9">
        <v>0</v>
      </c>
      <c r="AE44" s="9">
        <v>0</v>
      </c>
      <c r="AF44" s="9">
        <v>0</v>
      </c>
      <c r="AG44" s="9">
        <v>0</v>
      </c>
      <c r="AH44" s="9">
        <v>0</v>
      </c>
      <c r="AI44" s="9">
        <v>0</v>
      </c>
      <c r="AJ44" s="9">
        <v>0</v>
      </c>
      <c r="AK44" s="9">
        <v>0</v>
      </c>
      <c r="AL44" s="9">
        <v>0</v>
      </c>
      <c r="AM44" s="9">
        <v>0</v>
      </c>
      <c r="AN44" s="9">
        <v>0</v>
      </c>
      <c r="AO44" s="9">
        <v>0</v>
      </c>
      <c r="AP44" s="9">
        <v>0</v>
      </c>
      <c r="AQ44" s="9">
        <v>0</v>
      </c>
      <c r="AR44" s="9">
        <v>0</v>
      </c>
      <c r="AS44" s="9">
        <v>0</v>
      </c>
      <c r="AT44" s="9">
        <v>0</v>
      </c>
      <c r="AU44" s="9">
        <v>0</v>
      </c>
      <c r="AV44" s="9">
        <v>0</v>
      </c>
      <c r="AW44" s="9">
        <v>0</v>
      </c>
      <c r="AX44" s="9">
        <v>0</v>
      </c>
      <c r="AY44" s="9">
        <v>110</v>
      </c>
      <c r="AZ44" s="9">
        <v>0</v>
      </c>
      <c r="BA44" s="12">
        <f t="shared" si="0"/>
        <v>110</v>
      </c>
      <c r="BB44" s="12">
        <f t="shared" si="0"/>
        <v>0</v>
      </c>
      <c r="BC44" s="9">
        <v>0</v>
      </c>
      <c r="BD44" s="9">
        <v>0</v>
      </c>
      <c r="BE44" s="9">
        <v>0</v>
      </c>
      <c r="BF44" s="9">
        <v>0</v>
      </c>
      <c r="BG44" s="9">
        <v>0</v>
      </c>
      <c r="BH44" s="9">
        <v>0</v>
      </c>
      <c r="BI44" s="9">
        <v>0</v>
      </c>
      <c r="BJ44" s="9">
        <v>0</v>
      </c>
      <c r="BK44" s="9">
        <v>0</v>
      </c>
      <c r="BL44" s="9">
        <v>0</v>
      </c>
      <c r="BM44" s="404"/>
      <c r="BN44" s="405"/>
      <c r="BO44" s="405"/>
      <c r="BP44" s="405"/>
      <c r="BQ44" s="363"/>
    </row>
    <row r="45" spans="1:69" s="13" customFormat="1" ht="84.6" customHeight="1" x14ac:dyDescent="0.3">
      <c r="A45" s="178"/>
      <c r="B45" s="393"/>
      <c r="C45" s="393"/>
      <c r="D45" s="393"/>
      <c r="E45" s="399"/>
      <c r="F45" s="393"/>
      <c r="G45" s="397"/>
      <c r="H45" s="398"/>
      <c r="I45" s="475"/>
      <c r="J45" s="395"/>
      <c r="K45" s="444"/>
      <c r="L45" s="395"/>
      <c r="M45" s="395"/>
      <c r="N45" s="18" t="s">
        <v>66</v>
      </c>
      <c r="O45" s="19">
        <f>SUM(O41:O42)</f>
        <v>0</v>
      </c>
      <c r="P45" s="19">
        <f t="shared" ref="P45:BL45" si="11">SUM(P41:P42)</f>
        <v>0</v>
      </c>
      <c r="Q45" s="19">
        <f t="shared" si="11"/>
        <v>0</v>
      </c>
      <c r="R45" s="19">
        <f t="shared" si="11"/>
        <v>0</v>
      </c>
      <c r="S45" s="19">
        <f t="shared" si="11"/>
        <v>0</v>
      </c>
      <c r="T45" s="19">
        <f t="shared" si="11"/>
        <v>0</v>
      </c>
      <c r="U45" s="19">
        <f t="shared" si="11"/>
        <v>0</v>
      </c>
      <c r="V45" s="19">
        <f t="shared" si="11"/>
        <v>0</v>
      </c>
      <c r="W45" s="19">
        <f t="shared" si="11"/>
        <v>0</v>
      </c>
      <c r="X45" s="19">
        <f t="shared" si="11"/>
        <v>0</v>
      </c>
      <c r="Y45" s="19">
        <f t="shared" si="11"/>
        <v>0</v>
      </c>
      <c r="Z45" s="19">
        <f t="shared" si="11"/>
        <v>0</v>
      </c>
      <c r="AA45" s="19">
        <f t="shared" si="11"/>
        <v>0</v>
      </c>
      <c r="AB45" s="19">
        <f t="shared" si="11"/>
        <v>0</v>
      </c>
      <c r="AC45" s="19">
        <f t="shared" si="11"/>
        <v>0</v>
      </c>
      <c r="AD45" s="19">
        <f t="shared" si="11"/>
        <v>0</v>
      </c>
      <c r="AE45" s="19">
        <f t="shared" si="11"/>
        <v>0</v>
      </c>
      <c r="AF45" s="19">
        <f t="shared" si="11"/>
        <v>0</v>
      </c>
      <c r="AG45" s="19">
        <f t="shared" si="11"/>
        <v>0</v>
      </c>
      <c r="AH45" s="19">
        <f t="shared" si="11"/>
        <v>0</v>
      </c>
      <c r="AI45" s="19">
        <f t="shared" si="11"/>
        <v>0</v>
      </c>
      <c r="AJ45" s="19">
        <f t="shared" si="11"/>
        <v>0</v>
      </c>
      <c r="AK45" s="19">
        <f t="shared" si="11"/>
        <v>12</v>
      </c>
      <c r="AL45" s="19">
        <f t="shared" si="11"/>
        <v>12</v>
      </c>
      <c r="AM45" s="19">
        <f t="shared" si="11"/>
        <v>127.379</v>
      </c>
      <c r="AN45" s="19">
        <f t="shared" si="11"/>
        <v>127.379</v>
      </c>
      <c r="AO45" s="19">
        <f t="shared" si="11"/>
        <v>119.77200000000001</v>
      </c>
      <c r="AP45" s="19">
        <f t="shared" si="11"/>
        <v>119.77200000000001</v>
      </c>
      <c r="AQ45" s="19">
        <f t="shared" si="11"/>
        <v>180.482</v>
      </c>
      <c r="AR45" s="19">
        <f t="shared" si="11"/>
        <v>180.482</v>
      </c>
      <c r="AS45" s="19">
        <f t="shared" si="11"/>
        <v>20</v>
      </c>
      <c r="AT45" s="19">
        <f t="shared" si="11"/>
        <v>20</v>
      </c>
      <c r="AU45" s="19">
        <f t="shared" si="11"/>
        <v>185.42321000000001</v>
      </c>
      <c r="AV45" s="19">
        <f t="shared" si="11"/>
        <v>185.42321000000001</v>
      </c>
      <c r="AW45" s="19">
        <f t="shared" si="11"/>
        <v>344.02679000000001</v>
      </c>
      <c r="AX45" s="19">
        <f t="shared" si="11"/>
        <v>344.02679000000001</v>
      </c>
      <c r="AY45" s="19">
        <f>SUM(AY41:AY42)</f>
        <v>475</v>
      </c>
      <c r="AZ45" s="19">
        <f>SUM(AZ41:AZ42)</f>
        <v>0</v>
      </c>
      <c r="BA45" s="19">
        <f>SUM(BA41:BA42)</f>
        <v>1464.0830000000001</v>
      </c>
      <c r="BB45" s="19">
        <f>SUM(BB41:BB42)</f>
        <v>989.08300000000008</v>
      </c>
      <c r="BC45" s="19">
        <f t="shared" si="11"/>
        <v>275</v>
      </c>
      <c r="BD45" s="19">
        <f t="shared" si="11"/>
        <v>0</v>
      </c>
      <c r="BE45" s="19">
        <f t="shared" si="11"/>
        <v>275</v>
      </c>
      <c r="BF45" s="41">
        <f t="shared" si="11"/>
        <v>0</v>
      </c>
      <c r="BG45" s="41">
        <f t="shared" si="11"/>
        <v>0</v>
      </c>
      <c r="BH45" s="41">
        <f t="shared" si="11"/>
        <v>0</v>
      </c>
      <c r="BI45" s="41">
        <f t="shared" si="11"/>
        <v>0</v>
      </c>
      <c r="BJ45" s="41">
        <f t="shared" si="11"/>
        <v>0</v>
      </c>
      <c r="BK45" s="41">
        <f t="shared" si="11"/>
        <v>0</v>
      </c>
      <c r="BL45" s="41">
        <f t="shared" si="11"/>
        <v>0</v>
      </c>
      <c r="BM45" s="396"/>
      <c r="BN45" s="385"/>
      <c r="BO45" s="385"/>
      <c r="BP45" s="385"/>
      <c r="BQ45" s="364"/>
    </row>
    <row r="46" spans="1:69" s="13" customFormat="1" ht="202.2" customHeight="1" x14ac:dyDescent="0.3">
      <c r="A46" s="178">
        <v>10</v>
      </c>
      <c r="B46" s="392" t="s">
        <v>79</v>
      </c>
      <c r="C46" s="392" t="s">
        <v>112</v>
      </c>
      <c r="D46" s="392" t="s">
        <v>127</v>
      </c>
      <c r="E46" s="392" t="s">
        <v>128</v>
      </c>
      <c r="F46" s="392" t="s">
        <v>129</v>
      </c>
      <c r="G46" s="406" t="s">
        <v>52</v>
      </c>
      <c r="H46" s="389">
        <v>0.83</v>
      </c>
      <c r="I46" s="442" t="s">
        <v>116</v>
      </c>
      <c r="J46" s="394" t="s">
        <v>54</v>
      </c>
      <c r="K46" s="394" t="s">
        <v>55</v>
      </c>
      <c r="L46" s="394" t="s">
        <v>56</v>
      </c>
      <c r="M46" s="394" t="s">
        <v>57</v>
      </c>
      <c r="N46" s="8" t="s">
        <v>58</v>
      </c>
      <c r="O46" s="9">
        <v>0</v>
      </c>
      <c r="P46" s="9">
        <v>0</v>
      </c>
      <c r="Q46" s="9">
        <v>0</v>
      </c>
      <c r="R46" s="9">
        <v>0</v>
      </c>
      <c r="S46" s="9">
        <v>0</v>
      </c>
      <c r="T46" s="9">
        <v>0</v>
      </c>
      <c r="U46" s="9">
        <v>0</v>
      </c>
      <c r="V46" s="9">
        <v>0</v>
      </c>
      <c r="W46" s="9">
        <v>0</v>
      </c>
      <c r="X46" s="9">
        <v>0</v>
      </c>
      <c r="Y46" s="9">
        <v>0</v>
      </c>
      <c r="Z46" s="9">
        <v>0</v>
      </c>
      <c r="AA46" s="9">
        <v>0</v>
      </c>
      <c r="AB46" s="9">
        <v>0</v>
      </c>
      <c r="AC46" s="9">
        <v>0</v>
      </c>
      <c r="AD46" s="9">
        <v>0</v>
      </c>
      <c r="AE46" s="9">
        <v>0</v>
      </c>
      <c r="AF46" s="9">
        <v>0</v>
      </c>
      <c r="AG46" s="9">
        <v>0</v>
      </c>
      <c r="AH46" s="9">
        <v>0</v>
      </c>
      <c r="AI46" s="9">
        <v>0</v>
      </c>
      <c r="AJ46" s="9">
        <v>0</v>
      </c>
      <c r="AK46" s="9">
        <v>0</v>
      </c>
      <c r="AL46" s="9">
        <v>0</v>
      </c>
      <c r="AM46" s="9">
        <v>13.932</v>
      </c>
      <c r="AN46" s="9">
        <v>13.932</v>
      </c>
      <c r="AO46" s="9">
        <v>117.741</v>
      </c>
      <c r="AP46" s="9">
        <v>117.741</v>
      </c>
      <c r="AQ46" s="9">
        <v>0</v>
      </c>
      <c r="AR46" s="9">
        <v>0</v>
      </c>
      <c r="AS46" s="9">
        <v>1.07</v>
      </c>
      <c r="AT46" s="9">
        <v>1.07</v>
      </c>
      <c r="AU46" s="11">
        <v>1.411</v>
      </c>
      <c r="AV46" s="11">
        <v>1.411</v>
      </c>
      <c r="AW46" s="11">
        <v>0</v>
      </c>
      <c r="AX46" s="11">
        <v>0</v>
      </c>
      <c r="AY46" s="9">
        <v>0</v>
      </c>
      <c r="AZ46" s="9">
        <v>0</v>
      </c>
      <c r="BA46" s="12">
        <f t="shared" si="0"/>
        <v>134.154</v>
      </c>
      <c r="BB46" s="12">
        <f t="shared" si="0"/>
        <v>134.154</v>
      </c>
      <c r="BC46" s="9">
        <v>0</v>
      </c>
      <c r="BD46" s="9">
        <v>0</v>
      </c>
      <c r="BE46" s="9">
        <v>0</v>
      </c>
      <c r="BF46" s="9">
        <v>0</v>
      </c>
      <c r="BG46" s="9">
        <v>0</v>
      </c>
      <c r="BH46" s="9">
        <v>0</v>
      </c>
      <c r="BI46" s="9">
        <v>0</v>
      </c>
      <c r="BJ46" s="9">
        <v>0</v>
      </c>
      <c r="BK46" s="9">
        <v>0</v>
      </c>
      <c r="BL46" s="9">
        <v>0</v>
      </c>
      <c r="BM46" s="382" t="s">
        <v>83</v>
      </c>
      <c r="BN46" s="384" t="s">
        <v>130</v>
      </c>
      <c r="BO46" s="384" t="s">
        <v>118</v>
      </c>
      <c r="BP46" s="384" t="s">
        <v>119</v>
      </c>
      <c r="BQ46" s="434" t="s">
        <v>120</v>
      </c>
    </row>
    <row r="47" spans="1:69" s="13" customFormat="1" ht="209.4" customHeight="1" x14ac:dyDescent="0.3">
      <c r="A47" s="178"/>
      <c r="B47" s="448"/>
      <c r="C47" s="448"/>
      <c r="D47" s="448"/>
      <c r="E47" s="410"/>
      <c r="F47" s="409"/>
      <c r="G47" s="407"/>
      <c r="H47" s="408"/>
      <c r="I47" s="503"/>
      <c r="J47" s="403"/>
      <c r="K47" s="403"/>
      <c r="L47" s="403"/>
      <c r="M47" s="403"/>
      <c r="N47" s="8" t="s">
        <v>65</v>
      </c>
      <c r="O47" s="9">
        <v>0</v>
      </c>
      <c r="P47" s="9">
        <v>0</v>
      </c>
      <c r="Q47" s="9">
        <v>0</v>
      </c>
      <c r="R47" s="9">
        <v>0</v>
      </c>
      <c r="S47" s="9">
        <v>0</v>
      </c>
      <c r="T47" s="9">
        <v>0</v>
      </c>
      <c r="U47" s="9">
        <v>0</v>
      </c>
      <c r="V47" s="9">
        <v>0</v>
      </c>
      <c r="W47" s="9">
        <v>0</v>
      </c>
      <c r="X47" s="9">
        <v>0</v>
      </c>
      <c r="Y47" s="9">
        <v>0</v>
      </c>
      <c r="Z47" s="9">
        <v>0</v>
      </c>
      <c r="AA47" s="9">
        <v>0</v>
      </c>
      <c r="AB47" s="9">
        <v>0</v>
      </c>
      <c r="AC47" s="9">
        <v>0</v>
      </c>
      <c r="AD47" s="9">
        <v>0</v>
      </c>
      <c r="AE47" s="9">
        <v>0</v>
      </c>
      <c r="AF47" s="9">
        <v>0</v>
      </c>
      <c r="AG47" s="9">
        <v>0</v>
      </c>
      <c r="AH47" s="9">
        <v>0</v>
      </c>
      <c r="AI47" s="9">
        <v>0</v>
      </c>
      <c r="AJ47" s="9">
        <v>0</v>
      </c>
      <c r="AK47" s="9">
        <v>0</v>
      </c>
      <c r="AL47" s="9">
        <v>0</v>
      </c>
      <c r="AM47" s="9">
        <v>25.952999999999999</v>
      </c>
      <c r="AN47" s="9">
        <v>25.952999999999999</v>
      </c>
      <c r="AO47" s="9">
        <v>0</v>
      </c>
      <c r="AP47" s="9">
        <v>0</v>
      </c>
      <c r="AQ47" s="9">
        <v>0</v>
      </c>
      <c r="AR47" s="9">
        <v>0</v>
      </c>
      <c r="AS47" s="9">
        <v>82.352000000000004</v>
      </c>
      <c r="AT47" s="9">
        <v>82.352000000000004</v>
      </c>
      <c r="AU47" s="11">
        <v>253.691</v>
      </c>
      <c r="AV47" s="11">
        <v>253.691</v>
      </c>
      <c r="AW47" s="11">
        <v>369.76650999999998</v>
      </c>
      <c r="AX47" s="11">
        <v>369.76650999999998</v>
      </c>
      <c r="AY47" s="9">
        <v>180.233</v>
      </c>
      <c r="AZ47" s="9">
        <v>0</v>
      </c>
      <c r="BA47" s="12">
        <f t="shared" si="0"/>
        <v>911.99550999999997</v>
      </c>
      <c r="BB47" s="12">
        <f t="shared" si="0"/>
        <v>731.76251000000002</v>
      </c>
      <c r="BC47" s="9">
        <v>0</v>
      </c>
      <c r="BD47" s="9">
        <v>0</v>
      </c>
      <c r="BE47" s="9">
        <v>0</v>
      </c>
      <c r="BF47" s="9">
        <v>0</v>
      </c>
      <c r="BG47" s="9">
        <v>0</v>
      </c>
      <c r="BH47" s="9">
        <v>0</v>
      </c>
      <c r="BI47" s="9">
        <v>0</v>
      </c>
      <c r="BJ47" s="9">
        <v>0</v>
      </c>
      <c r="BK47" s="9">
        <v>0</v>
      </c>
      <c r="BL47" s="9">
        <v>0</v>
      </c>
      <c r="BM47" s="404"/>
      <c r="BN47" s="446"/>
      <c r="BO47" s="405"/>
      <c r="BP47" s="405"/>
      <c r="BQ47" s="363"/>
    </row>
    <row r="48" spans="1:69" s="13" customFormat="1" ht="138" customHeight="1" x14ac:dyDescent="0.3">
      <c r="A48" s="178"/>
      <c r="B48" s="449"/>
      <c r="C48" s="449"/>
      <c r="D48" s="449"/>
      <c r="E48" s="399"/>
      <c r="F48" s="393"/>
      <c r="G48" s="397"/>
      <c r="H48" s="398"/>
      <c r="I48" s="504"/>
      <c r="J48" s="395"/>
      <c r="K48" s="395"/>
      <c r="L48" s="395"/>
      <c r="M48" s="395"/>
      <c r="N48" s="18" t="s">
        <v>66</v>
      </c>
      <c r="O48" s="19">
        <f>SUM(O46:O47)</f>
        <v>0</v>
      </c>
      <c r="P48" s="19">
        <f t="shared" ref="P48:BL48" si="12">SUM(P46:P47)</f>
        <v>0</v>
      </c>
      <c r="Q48" s="19">
        <f t="shared" si="12"/>
        <v>0</v>
      </c>
      <c r="R48" s="19">
        <f t="shared" si="12"/>
        <v>0</v>
      </c>
      <c r="S48" s="19">
        <f t="shared" si="12"/>
        <v>0</v>
      </c>
      <c r="T48" s="19">
        <f t="shared" si="12"/>
        <v>0</v>
      </c>
      <c r="U48" s="19">
        <f t="shared" si="12"/>
        <v>0</v>
      </c>
      <c r="V48" s="19">
        <f t="shared" si="12"/>
        <v>0</v>
      </c>
      <c r="W48" s="19">
        <f t="shared" si="12"/>
        <v>0</v>
      </c>
      <c r="X48" s="19">
        <f t="shared" si="12"/>
        <v>0</v>
      </c>
      <c r="Y48" s="19">
        <f t="shared" si="12"/>
        <v>0</v>
      </c>
      <c r="Z48" s="19">
        <f t="shared" si="12"/>
        <v>0</v>
      </c>
      <c r="AA48" s="19">
        <f t="shared" si="12"/>
        <v>0</v>
      </c>
      <c r="AB48" s="19">
        <f t="shared" si="12"/>
        <v>0</v>
      </c>
      <c r="AC48" s="19">
        <f t="shared" si="12"/>
        <v>0</v>
      </c>
      <c r="AD48" s="19">
        <f t="shared" si="12"/>
        <v>0</v>
      </c>
      <c r="AE48" s="19">
        <f t="shared" si="12"/>
        <v>0</v>
      </c>
      <c r="AF48" s="19">
        <f t="shared" si="12"/>
        <v>0</v>
      </c>
      <c r="AG48" s="19">
        <f t="shared" si="12"/>
        <v>0</v>
      </c>
      <c r="AH48" s="19">
        <f t="shared" si="12"/>
        <v>0</v>
      </c>
      <c r="AI48" s="19">
        <f t="shared" si="12"/>
        <v>0</v>
      </c>
      <c r="AJ48" s="19">
        <f t="shared" si="12"/>
        <v>0</v>
      </c>
      <c r="AK48" s="19">
        <f t="shared" si="12"/>
        <v>0</v>
      </c>
      <c r="AL48" s="19">
        <f t="shared" si="12"/>
        <v>0</v>
      </c>
      <c r="AM48" s="19">
        <f t="shared" si="12"/>
        <v>39.884999999999998</v>
      </c>
      <c r="AN48" s="19">
        <f t="shared" si="12"/>
        <v>39.884999999999998</v>
      </c>
      <c r="AO48" s="19">
        <f t="shared" si="12"/>
        <v>117.741</v>
      </c>
      <c r="AP48" s="19">
        <f t="shared" si="12"/>
        <v>117.741</v>
      </c>
      <c r="AQ48" s="19">
        <f t="shared" si="12"/>
        <v>0</v>
      </c>
      <c r="AR48" s="19">
        <f t="shared" si="12"/>
        <v>0</v>
      </c>
      <c r="AS48" s="19">
        <f t="shared" si="12"/>
        <v>83.421999999999997</v>
      </c>
      <c r="AT48" s="19">
        <f t="shared" si="12"/>
        <v>83.421999999999997</v>
      </c>
      <c r="AU48" s="19">
        <f t="shared" si="12"/>
        <v>255.102</v>
      </c>
      <c r="AV48" s="19">
        <f t="shared" si="12"/>
        <v>255.102</v>
      </c>
      <c r="AW48" s="19">
        <f t="shared" si="12"/>
        <v>369.76650999999998</v>
      </c>
      <c r="AX48" s="19">
        <f t="shared" si="12"/>
        <v>369.76650999999998</v>
      </c>
      <c r="AY48" s="19">
        <f>SUM(AY46:AY47)</f>
        <v>180.233</v>
      </c>
      <c r="AZ48" s="19">
        <f>SUM(AZ46:AZ47)</f>
        <v>0</v>
      </c>
      <c r="BA48" s="19">
        <f>SUM(BA46:BA47)</f>
        <v>1046.14951</v>
      </c>
      <c r="BB48" s="19">
        <f>SUM(BB46:BB47)</f>
        <v>865.91651000000002</v>
      </c>
      <c r="BC48" s="19">
        <f t="shared" si="12"/>
        <v>0</v>
      </c>
      <c r="BD48" s="19">
        <f t="shared" si="12"/>
        <v>0</v>
      </c>
      <c r="BE48" s="19">
        <f t="shared" si="12"/>
        <v>0</v>
      </c>
      <c r="BF48" s="41">
        <f t="shared" si="12"/>
        <v>0</v>
      </c>
      <c r="BG48" s="41">
        <f t="shared" si="12"/>
        <v>0</v>
      </c>
      <c r="BH48" s="41">
        <f t="shared" si="12"/>
        <v>0</v>
      </c>
      <c r="BI48" s="41">
        <f t="shared" si="12"/>
        <v>0</v>
      </c>
      <c r="BJ48" s="41">
        <f t="shared" si="12"/>
        <v>0</v>
      </c>
      <c r="BK48" s="41">
        <f t="shared" si="12"/>
        <v>0</v>
      </c>
      <c r="BL48" s="41">
        <f t="shared" si="12"/>
        <v>0</v>
      </c>
      <c r="BM48" s="396"/>
      <c r="BN48" s="447"/>
      <c r="BO48" s="385"/>
      <c r="BP48" s="385"/>
      <c r="BQ48" s="364"/>
    </row>
    <row r="49" spans="1:69" s="13" customFormat="1" ht="86.4" customHeight="1" x14ac:dyDescent="0.3">
      <c r="A49" s="178">
        <v>11</v>
      </c>
      <c r="B49" s="392" t="s">
        <v>86</v>
      </c>
      <c r="C49" s="392" t="s">
        <v>112</v>
      </c>
      <c r="D49" s="431" t="s">
        <v>131</v>
      </c>
      <c r="E49" s="392" t="s">
        <v>132</v>
      </c>
      <c r="F49" s="392" t="s">
        <v>133</v>
      </c>
      <c r="G49" s="406" t="s">
        <v>52</v>
      </c>
      <c r="H49" s="389">
        <v>0.15</v>
      </c>
      <c r="I49" s="442" t="s">
        <v>116</v>
      </c>
      <c r="J49" s="394" t="s">
        <v>54</v>
      </c>
      <c r="K49" s="394" t="s">
        <v>55</v>
      </c>
      <c r="L49" s="442" t="s">
        <v>56</v>
      </c>
      <c r="M49" s="442" t="s">
        <v>57</v>
      </c>
      <c r="N49" s="8" t="s">
        <v>58</v>
      </c>
      <c r="O49" s="9">
        <v>0</v>
      </c>
      <c r="P49" s="9">
        <v>0</v>
      </c>
      <c r="Q49" s="9">
        <v>0</v>
      </c>
      <c r="R49" s="9">
        <v>0</v>
      </c>
      <c r="S49" s="9">
        <v>0</v>
      </c>
      <c r="T49" s="9">
        <v>0</v>
      </c>
      <c r="U49" s="9">
        <v>0</v>
      </c>
      <c r="V49" s="9">
        <v>0</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9">
        <v>0</v>
      </c>
      <c r="AS49" s="9">
        <v>0</v>
      </c>
      <c r="AT49" s="9">
        <v>0</v>
      </c>
      <c r="AU49" s="9">
        <v>0</v>
      </c>
      <c r="AV49" s="9">
        <v>0</v>
      </c>
      <c r="AW49" s="10">
        <v>2.9809999999999999</v>
      </c>
      <c r="AX49" s="10">
        <v>2.9809999999999999</v>
      </c>
      <c r="AY49" s="10">
        <v>6</v>
      </c>
      <c r="AZ49" s="10">
        <v>0.27233000000000002</v>
      </c>
      <c r="BA49" s="12">
        <f t="shared" si="0"/>
        <v>8.9809999999999999</v>
      </c>
      <c r="BB49" s="12">
        <f t="shared" si="0"/>
        <v>3.2533300000000001</v>
      </c>
      <c r="BC49" s="10">
        <v>1.5</v>
      </c>
      <c r="BD49" s="10">
        <v>0</v>
      </c>
      <c r="BE49" s="10">
        <v>1.5</v>
      </c>
      <c r="BF49" s="10">
        <v>0</v>
      </c>
      <c r="BG49" s="16">
        <v>1.5</v>
      </c>
      <c r="BH49" s="10">
        <v>0</v>
      </c>
      <c r="BI49" s="10">
        <v>0</v>
      </c>
      <c r="BJ49" s="10">
        <v>0</v>
      </c>
      <c r="BK49" s="10">
        <v>0</v>
      </c>
      <c r="BL49" s="10">
        <v>0</v>
      </c>
      <c r="BM49" s="382" t="s">
        <v>83</v>
      </c>
      <c r="BN49" s="401" t="s">
        <v>134</v>
      </c>
      <c r="BO49" s="384" t="s">
        <v>118</v>
      </c>
      <c r="BP49" s="384" t="s">
        <v>119</v>
      </c>
      <c r="BQ49" s="434" t="s">
        <v>120</v>
      </c>
    </row>
    <row r="50" spans="1:69" s="13" customFormat="1" ht="49.8" customHeight="1" x14ac:dyDescent="0.3">
      <c r="A50" s="178"/>
      <c r="B50" s="409"/>
      <c r="C50" s="409"/>
      <c r="D50" s="409"/>
      <c r="E50" s="410"/>
      <c r="F50" s="409"/>
      <c r="G50" s="407"/>
      <c r="H50" s="408"/>
      <c r="I50" s="503"/>
      <c r="J50" s="403"/>
      <c r="K50" s="403"/>
      <c r="L50" s="443"/>
      <c r="M50" s="443"/>
      <c r="N50" s="8" t="s">
        <v>65</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10">
        <v>0</v>
      </c>
      <c r="AX50" s="10">
        <v>0</v>
      </c>
      <c r="AY50" s="10">
        <v>25</v>
      </c>
      <c r="AZ50" s="10">
        <v>0</v>
      </c>
      <c r="BA50" s="12">
        <f t="shared" si="0"/>
        <v>25</v>
      </c>
      <c r="BB50" s="12">
        <f t="shared" si="0"/>
        <v>0</v>
      </c>
      <c r="BC50" s="10">
        <v>9.8149999999999995</v>
      </c>
      <c r="BD50" s="10">
        <v>0</v>
      </c>
      <c r="BE50" s="10">
        <v>5</v>
      </c>
      <c r="BF50" s="10">
        <v>0</v>
      </c>
      <c r="BG50" s="16">
        <v>5</v>
      </c>
      <c r="BH50" s="10">
        <v>0</v>
      </c>
      <c r="BI50" s="10">
        <v>0</v>
      </c>
      <c r="BJ50" s="10">
        <v>0</v>
      </c>
      <c r="BK50" s="10">
        <v>0</v>
      </c>
      <c r="BL50" s="10">
        <v>0</v>
      </c>
      <c r="BM50" s="404"/>
      <c r="BN50" s="445"/>
      <c r="BO50" s="405"/>
      <c r="BP50" s="405"/>
      <c r="BQ50" s="363"/>
    </row>
    <row r="51" spans="1:69" s="13" customFormat="1" ht="51" customHeight="1" x14ac:dyDescent="0.3">
      <c r="A51" s="178"/>
      <c r="B51" s="393"/>
      <c r="C51" s="393"/>
      <c r="D51" s="393"/>
      <c r="E51" s="399"/>
      <c r="F51" s="393"/>
      <c r="G51" s="397"/>
      <c r="H51" s="398"/>
      <c r="I51" s="504"/>
      <c r="J51" s="395"/>
      <c r="K51" s="395"/>
      <c r="L51" s="444"/>
      <c r="M51" s="444"/>
      <c r="N51" s="18" t="s">
        <v>66</v>
      </c>
      <c r="O51" s="19">
        <f>SUM(O49:O50)</f>
        <v>0</v>
      </c>
      <c r="P51" s="19">
        <f t="shared" ref="P51:BL51" si="13">SUM(P49:P50)</f>
        <v>0</v>
      </c>
      <c r="Q51" s="19">
        <f t="shared" si="13"/>
        <v>0</v>
      </c>
      <c r="R51" s="19">
        <f t="shared" si="13"/>
        <v>0</v>
      </c>
      <c r="S51" s="19">
        <f t="shared" si="13"/>
        <v>0</v>
      </c>
      <c r="T51" s="19">
        <f t="shared" si="13"/>
        <v>0</v>
      </c>
      <c r="U51" s="19">
        <f t="shared" si="13"/>
        <v>0</v>
      </c>
      <c r="V51" s="19">
        <f t="shared" si="13"/>
        <v>0</v>
      </c>
      <c r="W51" s="19">
        <f t="shared" si="13"/>
        <v>0</v>
      </c>
      <c r="X51" s="19">
        <f t="shared" si="13"/>
        <v>0</v>
      </c>
      <c r="Y51" s="19">
        <f t="shared" si="13"/>
        <v>0</v>
      </c>
      <c r="Z51" s="19">
        <f t="shared" si="13"/>
        <v>0</v>
      </c>
      <c r="AA51" s="19">
        <f t="shared" si="13"/>
        <v>0</v>
      </c>
      <c r="AB51" s="19">
        <f t="shared" si="13"/>
        <v>0</v>
      </c>
      <c r="AC51" s="19">
        <f t="shared" si="13"/>
        <v>0</v>
      </c>
      <c r="AD51" s="19">
        <f t="shared" si="13"/>
        <v>0</v>
      </c>
      <c r="AE51" s="19">
        <f t="shared" si="13"/>
        <v>0</v>
      </c>
      <c r="AF51" s="19">
        <f t="shared" si="13"/>
        <v>0</v>
      </c>
      <c r="AG51" s="19">
        <f t="shared" si="13"/>
        <v>0</v>
      </c>
      <c r="AH51" s="19">
        <f t="shared" si="13"/>
        <v>0</v>
      </c>
      <c r="AI51" s="19">
        <f t="shared" si="13"/>
        <v>0</v>
      </c>
      <c r="AJ51" s="19">
        <f t="shared" si="13"/>
        <v>0</v>
      </c>
      <c r="AK51" s="19">
        <f t="shared" si="13"/>
        <v>0</v>
      </c>
      <c r="AL51" s="19">
        <f t="shared" si="13"/>
        <v>0</v>
      </c>
      <c r="AM51" s="19">
        <f t="shared" si="13"/>
        <v>0</v>
      </c>
      <c r="AN51" s="19">
        <f t="shared" si="13"/>
        <v>0</v>
      </c>
      <c r="AO51" s="19">
        <f t="shared" si="13"/>
        <v>0</v>
      </c>
      <c r="AP51" s="19">
        <f t="shared" si="13"/>
        <v>0</v>
      </c>
      <c r="AQ51" s="19">
        <f t="shared" si="13"/>
        <v>0</v>
      </c>
      <c r="AR51" s="19">
        <f t="shared" si="13"/>
        <v>0</v>
      </c>
      <c r="AS51" s="19">
        <f t="shared" si="13"/>
        <v>0</v>
      </c>
      <c r="AT51" s="19">
        <f t="shared" si="13"/>
        <v>0</v>
      </c>
      <c r="AU51" s="19">
        <f t="shared" si="13"/>
        <v>0</v>
      </c>
      <c r="AV51" s="19">
        <f t="shared" si="13"/>
        <v>0</v>
      </c>
      <c r="AW51" s="20">
        <f>SUM(AW49:AW50)</f>
        <v>2.9809999999999999</v>
      </c>
      <c r="AX51" s="20">
        <f t="shared" si="13"/>
        <v>2.9809999999999999</v>
      </c>
      <c r="AY51" s="20">
        <f>SUM(AY49:AY50)</f>
        <v>31</v>
      </c>
      <c r="AZ51" s="20">
        <f>SUM(AZ49:AZ50)</f>
        <v>0.27233000000000002</v>
      </c>
      <c r="BA51" s="20">
        <f>SUM(BA49:BA50)</f>
        <v>33.981000000000002</v>
      </c>
      <c r="BB51" s="20">
        <f>SUM(BB49:BB50)</f>
        <v>3.2533300000000001</v>
      </c>
      <c r="BC51" s="20">
        <f t="shared" si="13"/>
        <v>11.315</v>
      </c>
      <c r="BD51" s="20">
        <f t="shared" si="13"/>
        <v>0</v>
      </c>
      <c r="BE51" s="20">
        <f t="shared" si="13"/>
        <v>6.5</v>
      </c>
      <c r="BF51" s="20">
        <f t="shared" si="13"/>
        <v>0</v>
      </c>
      <c r="BG51" s="20">
        <f t="shared" si="13"/>
        <v>6.5</v>
      </c>
      <c r="BH51" s="20">
        <f t="shared" si="13"/>
        <v>0</v>
      </c>
      <c r="BI51" s="20">
        <f t="shared" si="13"/>
        <v>0</v>
      </c>
      <c r="BJ51" s="20">
        <f t="shared" si="13"/>
        <v>0</v>
      </c>
      <c r="BK51" s="20">
        <f t="shared" si="13"/>
        <v>0</v>
      </c>
      <c r="BL51" s="20">
        <f t="shared" si="13"/>
        <v>0</v>
      </c>
      <c r="BM51" s="396"/>
      <c r="BN51" s="402"/>
      <c r="BO51" s="385"/>
      <c r="BP51" s="385"/>
      <c r="BQ51" s="364"/>
    </row>
    <row r="52" spans="1:69" s="42" customFormat="1" ht="46.8" customHeight="1" x14ac:dyDescent="0.2">
      <c r="A52" s="178">
        <v>12</v>
      </c>
      <c r="B52" s="439" t="s">
        <v>79</v>
      </c>
      <c r="C52" s="439" t="s">
        <v>112</v>
      </c>
      <c r="D52" s="439" t="s">
        <v>135</v>
      </c>
      <c r="E52" s="431" t="s">
        <v>136</v>
      </c>
      <c r="F52" s="439" t="s">
        <v>137</v>
      </c>
      <c r="G52" s="362" t="s">
        <v>138</v>
      </c>
      <c r="H52" s="425">
        <v>0</v>
      </c>
      <c r="I52" s="505" t="s">
        <v>53</v>
      </c>
      <c r="J52" s="394" t="s">
        <v>54</v>
      </c>
      <c r="K52" s="394" t="s">
        <v>55</v>
      </c>
      <c r="L52" s="436" t="s">
        <v>56</v>
      </c>
      <c r="M52" s="394" t="s">
        <v>57</v>
      </c>
      <c r="N52" s="8" t="s">
        <v>139</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29">
        <v>0</v>
      </c>
      <c r="AG52" s="29">
        <v>0</v>
      </c>
      <c r="AH52" s="29">
        <v>0</v>
      </c>
      <c r="AI52" s="29">
        <v>0</v>
      </c>
      <c r="AJ52" s="29">
        <v>0</v>
      </c>
      <c r="AK52" s="29">
        <v>0</v>
      </c>
      <c r="AL52" s="29">
        <v>0</v>
      </c>
      <c r="AM52" s="29">
        <v>0</v>
      </c>
      <c r="AN52" s="29">
        <v>0</v>
      </c>
      <c r="AO52" s="29">
        <v>0</v>
      </c>
      <c r="AP52" s="29">
        <v>0</v>
      </c>
      <c r="AQ52" s="29">
        <v>0</v>
      </c>
      <c r="AR52" s="29">
        <v>0</v>
      </c>
      <c r="AS52" s="29">
        <v>0</v>
      </c>
      <c r="AT52" s="29">
        <v>0</v>
      </c>
      <c r="AU52" s="29">
        <v>0</v>
      </c>
      <c r="AV52" s="29">
        <v>0</v>
      </c>
      <c r="AW52" s="29">
        <v>0</v>
      </c>
      <c r="AX52" s="29">
        <v>0</v>
      </c>
      <c r="AY52" s="11">
        <v>0</v>
      </c>
      <c r="AZ52" s="11">
        <v>0</v>
      </c>
      <c r="BA52" s="12">
        <f t="shared" si="0"/>
        <v>0</v>
      </c>
      <c r="BB52" s="12">
        <f t="shared" si="0"/>
        <v>0</v>
      </c>
      <c r="BC52" s="24">
        <v>0.2</v>
      </c>
      <c r="BD52" s="24">
        <v>0</v>
      </c>
      <c r="BE52" s="24">
        <v>0</v>
      </c>
      <c r="BF52" s="24">
        <v>0</v>
      </c>
      <c r="BG52" s="24">
        <v>0</v>
      </c>
      <c r="BH52" s="24">
        <v>0</v>
      </c>
      <c r="BI52" s="24">
        <v>0</v>
      </c>
      <c r="BJ52" s="24">
        <v>0</v>
      </c>
      <c r="BK52" s="24">
        <v>0</v>
      </c>
      <c r="BL52" s="24">
        <v>0</v>
      </c>
      <c r="BM52" s="431" t="s">
        <v>140</v>
      </c>
      <c r="BN52" s="362" t="s">
        <v>141</v>
      </c>
      <c r="BO52" s="384" t="s">
        <v>118</v>
      </c>
      <c r="BP52" s="384" t="s">
        <v>119</v>
      </c>
      <c r="BQ52" s="434" t="s">
        <v>120</v>
      </c>
    </row>
    <row r="53" spans="1:69" s="42" customFormat="1" ht="37.799999999999997" customHeight="1" x14ac:dyDescent="0.2">
      <c r="A53" s="178"/>
      <c r="B53" s="440"/>
      <c r="C53" s="440"/>
      <c r="D53" s="440"/>
      <c r="E53" s="432"/>
      <c r="F53" s="440"/>
      <c r="G53" s="363"/>
      <c r="H53" s="435"/>
      <c r="I53" s="506"/>
      <c r="J53" s="403"/>
      <c r="K53" s="403"/>
      <c r="L53" s="437"/>
      <c r="M53" s="403"/>
      <c r="N53" s="8" t="s">
        <v>142</v>
      </c>
      <c r="O53" s="29">
        <v>0</v>
      </c>
      <c r="P53" s="29">
        <v>0</v>
      </c>
      <c r="Q53" s="29">
        <v>0</v>
      </c>
      <c r="R53" s="29">
        <v>0</v>
      </c>
      <c r="S53" s="29">
        <v>0</v>
      </c>
      <c r="T53" s="29">
        <v>0</v>
      </c>
      <c r="U53" s="29">
        <v>0</v>
      </c>
      <c r="V53" s="29">
        <v>0</v>
      </c>
      <c r="W53" s="29">
        <v>0</v>
      </c>
      <c r="X53" s="29">
        <v>0</v>
      </c>
      <c r="Y53" s="29">
        <v>0</v>
      </c>
      <c r="Z53" s="29">
        <v>0</v>
      </c>
      <c r="AA53" s="29">
        <v>0</v>
      </c>
      <c r="AB53" s="29">
        <v>0</v>
      </c>
      <c r="AC53" s="29">
        <v>0</v>
      </c>
      <c r="AD53" s="29">
        <v>0</v>
      </c>
      <c r="AE53" s="29">
        <v>0</v>
      </c>
      <c r="AF53" s="29">
        <v>0</v>
      </c>
      <c r="AG53" s="29">
        <v>0</v>
      </c>
      <c r="AH53" s="29">
        <v>0</v>
      </c>
      <c r="AI53" s="29">
        <v>0</v>
      </c>
      <c r="AJ53" s="29">
        <v>0</v>
      </c>
      <c r="AK53" s="29">
        <v>0</v>
      </c>
      <c r="AL53" s="29">
        <v>0</v>
      </c>
      <c r="AM53" s="29">
        <v>0</v>
      </c>
      <c r="AN53" s="29">
        <v>0</v>
      </c>
      <c r="AO53" s="29">
        <v>0</v>
      </c>
      <c r="AP53" s="29">
        <v>0</v>
      </c>
      <c r="AQ53" s="29">
        <v>0</v>
      </c>
      <c r="AR53" s="29">
        <v>0</v>
      </c>
      <c r="AS53" s="29">
        <v>0</v>
      </c>
      <c r="AT53" s="29">
        <v>0</v>
      </c>
      <c r="AU53" s="29">
        <v>0</v>
      </c>
      <c r="AV53" s="29">
        <v>0</v>
      </c>
      <c r="AW53" s="29">
        <v>0</v>
      </c>
      <c r="AX53" s="29">
        <v>0</v>
      </c>
      <c r="AY53" s="11">
        <v>3.5</v>
      </c>
      <c r="AZ53" s="11">
        <v>0</v>
      </c>
      <c r="BA53" s="12">
        <f t="shared" si="0"/>
        <v>3.5</v>
      </c>
      <c r="BB53" s="12">
        <f t="shared" si="0"/>
        <v>0</v>
      </c>
      <c r="BC53" s="24">
        <v>1.5</v>
      </c>
      <c r="BD53" s="24">
        <v>0</v>
      </c>
      <c r="BE53" s="24">
        <v>0.5</v>
      </c>
      <c r="BF53" s="43">
        <v>0</v>
      </c>
      <c r="BG53" s="24">
        <v>0.5</v>
      </c>
      <c r="BH53" s="24">
        <v>0</v>
      </c>
      <c r="BI53" s="24">
        <v>0</v>
      </c>
      <c r="BJ53" s="24">
        <v>0</v>
      </c>
      <c r="BK53" s="24">
        <v>0</v>
      </c>
      <c r="BL53" s="24">
        <v>0</v>
      </c>
      <c r="BM53" s="432"/>
      <c r="BN53" s="363"/>
      <c r="BO53" s="405"/>
      <c r="BP53" s="405"/>
      <c r="BQ53" s="363"/>
    </row>
    <row r="54" spans="1:69" ht="63" customHeight="1" x14ac:dyDescent="0.3">
      <c r="A54" s="178"/>
      <c r="B54" s="441"/>
      <c r="C54" s="441"/>
      <c r="D54" s="441"/>
      <c r="E54" s="433"/>
      <c r="F54" s="441"/>
      <c r="G54" s="364"/>
      <c r="H54" s="426"/>
      <c r="I54" s="507"/>
      <c r="J54" s="395"/>
      <c r="K54" s="395"/>
      <c r="L54" s="438"/>
      <c r="M54" s="395"/>
      <c r="N54" s="44" t="s">
        <v>66</v>
      </c>
      <c r="O54" s="19">
        <f>SUM(O52:O53)</f>
        <v>0</v>
      </c>
      <c r="P54" s="19">
        <f t="shared" ref="P54:BB54" si="14">SUM(P52:P53)</f>
        <v>0</v>
      </c>
      <c r="Q54" s="19">
        <f t="shared" si="14"/>
        <v>0</v>
      </c>
      <c r="R54" s="19">
        <f t="shared" si="14"/>
        <v>0</v>
      </c>
      <c r="S54" s="19">
        <f t="shared" si="14"/>
        <v>0</v>
      </c>
      <c r="T54" s="19">
        <f t="shared" si="14"/>
        <v>0</v>
      </c>
      <c r="U54" s="19">
        <f t="shared" si="14"/>
        <v>0</v>
      </c>
      <c r="V54" s="19">
        <f t="shared" si="14"/>
        <v>0</v>
      </c>
      <c r="W54" s="19">
        <f t="shared" si="14"/>
        <v>0</v>
      </c>
      <c r="X54" s="19">
        <f t="shared" si="14"/>
        <v>0</v>
      </c>
      <c r="Y54" s="19">
        <f t="shared" si="14"/>
        <v>0</v>
      </c>
      <c r="Z54" s="19">
        <f t="shared" si="14"/>
        <v>0</v>
      </c>
      <c r="AA54" s="19">
        <f t="shared" si="14"/>
        <v>0</v>
      </c>
      <c r="AB54" s="19">
        <f t="shared" si="14"/>
        <v>0</v>
      </c>
      <c r="AC54" s="19">
        <f t="shared" si="14"/>
        <v>0</v>
      </c>
      <c r="AD54" s="19">
        <f t="shared" si="14"/>
        <v>0</v>
      </c>
      <c r="AE54" s="19">
        <f t="shared" si="14"/>
        <v>0</v>
      </c>
      <c r="AF54" s="19">
        <f t="shared" si="14"/>
        <v>0</v>
      </c>
      <c r="AG54" s="19">
        <f t="shared" si="14"/>
        <v>0</v>
      </c>
      <c r="AH54" s="19">
        <f t="shared" si="14"/>
        <v>0</v>
      </c>
      <c r="AI54" s="19">
        <f t="shared" si="14"/>
        <v>0</v>
      </c>
      <c r="AJ54" s="19">
        <f t="shared" si="14"/>
        <v>0</v>
      </c>
      <c r="AK54" s="19">
        <f t="shared" si="14"/>
        <v>0</v>
      </c>
      <c r="AL54" s="19">
        <f t="shared" si="14"/>
        <v>0</v>
      </c>
      <c r="AM54" s="19">
        <f t="shared" si="14"/>
        <v>0</v>
      </c>
      <c r="AN54" s="19">
        <f t="shared" si="14"/>
        <v>0</v>
      </c>
      <c r="AO54" s="19">
        <f t="shared" si="14"/>
        <v>0</v>
      </c>
      <c r="AP54" s="19">
        <f t="shared" si="14"/>
        <v>0</v>
      </c>
      <c r="AQ54" s="19">
        <f t="shared" si="14"/>
        <v>0</v>
      </c>
      <c r="AR54" s="19">
        <f t="shared" si="14"/>
        <v>0</v>
      </c>
      <c r="AS54" s="19">
        <f t="shared" si="14"/>
        <v>0</v>
      </c>
      <c r="AT54" s="19">
        <f t="shared" si="14"/>
        <v>0</v>
      </c>
      <c r="AU54" s="19">
        <f t="shared" si="14"/>
        <v>0</v>
      </c>
      <c r="AV54" s="19">
        <f t="shared" si="14"/>
        <v>0</v>
      </c>
      <c r="AW54" s="19">
        <f t="shared" si="14"/>
        <v>0</v>
      </c>
      <c r="AX54" s="19">
        <f t="shared" si="14"/>
        <v>0</v>
      </c>
      <c r="AY54" s="19">
        <f t="shared" si="14"/>
        <v>3.5</v>
      </c>
      <c r="AZ54" s="19">
        <f t="shared" si="14"/>
        <v>0</v>
      </c>
      <c r="BA54" s="19">
        <f t="shared" si="14"/>
        <v>3.5</v>
      </c>
      <c r="BB54" s="19">
        <f t="shared" si="14"/>
        <v>0</v>
      </c>
      <c r="BC54" s="19">
        <f>SUM(BC52:BC53)</f>
        <v>1.7</v>
      </c>
      <c r="BD54" s="19">
        <f t="shared" ref="BD54:BL54" si="15">SUM(BD52:BD53)</f>
        <v>0</v>
      </c>
      <c r="BE54" s="19">
        <f t="shared" si="15"/>
        <v>0.5</v>
      </c>
      <c r="BF54" s="19">
        <f t="shared" si="15"/>
        <v>0</v>
      </c>
      <c r="BG54" s="19">
        <f t="shared" si="15"/>
        <v>0.5</v>
      </c>
      <c r="BH54" s="19">
        <f t="shared" si="15"/>
        <v>0</v>
      </c>
      <c r="BI54" s="19">
        <f t="shared" si="15"/>
        <v>0</v>
      </c>
      <c r="BJ54" s="19">
        <f t="shared" si="15"/>
        <v>0</v>
      </c>
      <c r="BK54" s="19">
        <f t="shared" si="15"/>
        <v>0</v>
      </c>
      <c r="BL54" s="19">
        <f t="shared" si="15"/>
        <v>0</v>
      </c>
      <c r="BM54" s="433"/>
      <c r="BN54" s="364"/>
      <c r="BO54" s="385"/>
      <c r="BP54" s="385"/>
      <c r="BQ54" s="364"/>
    </row>
    <row r="55" spans="1:69" s="13" customFormat="1" ht="69.599999999999994" customHeight="1" x14ac:dyDescent="0.3">
      <c r="A55" s="178">
        <v>13</v>
      </c>
      <c r="B55" s="392" t="s">
        <v>79</v>
      </c>
      <c r="C55" s="392" t="s">
        <v>143</v>
      </c>
      <c r="D55" s="392" t="s">
        <v>144</v>
      </c>
      <c r="E55" s="392" t="s">
        <v>145</v>
      </c>
      <c r="F55" s="392" t="s">
        <v>146</v>
      </c>
      <c r="G55" s="387" t="s">
        <v>52</v>
      </c>
      <c r="H55" s="389">
        <v>0.46</v>
      </c>
      <c r="I55" s="442" t="s">
        <v>53</v>
      </c>
      <c r="J55" s="394" t="s">
        <v>54</v>
      </c>
      <c r="K55" s="394" t="s">
        <v>55</v>
      </c>
      <c r="L55" s="394" t="s">
        <v>56</v>
      </c>
      <c r="M55" s="394" t="s">
        <v>57</v>
      </c>
      <c r="N55" s="8" t="s">
        <v>58</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9">
        <v>0</v>
      </c>
      <c r="AI55" s="9">
        <v>0</v>
      </c>
      <c r="AJ55" s="9">
        <v>0</v>
      </c>
      <c r="AK55" s="9">
        <v>0</v>
      </c>
      <c r="AL55" s="9">
        <v>0</v>
      </c>
      <c r="AM55" s="9">
        <v>0</v>
      </c>
      <c r="AN55" s="9">
        <v>0</v>
      </c>
      <c r="AO55" s="9">
        <v>0</v>
      </c>
      <c r="AP55" s="9">
        <v>0</v>
      </c>
      <c r="AQ55" s="9">
        <v>0</v>
      </c>
      <c r="AR55" s="9">
        <v>0</v>
      </c>
      <c r="AS55" s="9">
        <v>0</v>
      </c>
      <c r="AT55" s="9">
        <v>0</v>
      </c>
      <c r="AU55" s="10">
        <v>0</v>
      </c>
      <c r="AV55" s="10">
        <v>0</v>
      </c>
      <c r="AW55" s="11">
        <v>3.39</v>
      </c>
      <c r="AX55" s="11">
        <v>3.39</v>
      </c>
      <c r="AY55" s="11">
        <v>1</v>
      </c>
      <c r="AZ55" s="11">
        <v>0</v>
      </c>
      <c r="BA55" s="12">
        <f t="shared" si="0"/>
        <v>4.3900000000000006</v>
      </c>
      <c r="BB55" s="12">
        <f t="shared" si="0"/>
        <v>3.39</v>
      </c>
      <c r="BC55" s="26">
        <v>30.641999999999999</v>
      </c>
      <c r="BD55" s="26">
        <v>0</v>
      </c>
      <c r="BE55" s="26">
        <v>13.3292</v>
      </c>
      <c r="BF55" s="26">
        <v>0</v>
      </c>
      <c r="BG55" s="26">
        <v>0</v>
      </c>
      <c r="BH55" s="26">
        <v>0</v>
      </c>
      <c r="BI55" s="26">
        <v>0</v>
      </c>
      <c r="BJ55" s="26">
        <v>0</v>
      </c>
      <c r="BK55" s="26">
        <v>0</v>
      </c>
      <c r="BL55" s="26">
        <v>0</v>
      </c>
      <c r="BM55" s="382" t="s">
        <v>83</v>
      </c>
      <c r="BN55" s="428" t="s">
        <v>147</v>
      </c>
      <c r="BO55" s="384" t="s">
        <v>148</v>
      </c>
      <c r="BP55" s="384" t="s">
        <v>149</v>
      </c>
      <c r="BQ55" s="424" t="s">
        <v>150</v>
      </c>
    </row>
    <row r="56" spans="1:69" s="13" customFormat="1" ht="50.4" customHeight="1" x14ac:dyDescent="0.3">
      <c r="A56" s="178"/>
      <c r="B56" s="409"/>
      <c r="C56" s="409"/>
      <c r="D56" s="409"/>
      <c r="E56" s="410"/>
      <c r="F56" s="409"/>
      <c r="G56" s="407"/>
      <c r="H56" s="408"/>
      <c r="I56" s="450"/>
      <c r="J56" s="403"/>
      <c r="K56" s="403"/>
      <c r="L56" s="403"/>
      <c r="M56" s="403"/>
      <c r="N56" s="8" t="s">
        <v>65</v>
      </c>
      <c r="O56" s="9">
        <v>0</v>
      </c>
      <c r="P56" s="9">
        <v>0</v>
      </c>
      <c r="Q56" s="9">
        <v>0</v>
      </c>
      <c r="R56" s="9">
        <v>0</v>
      </c>
      <c r="S56" s="9">
        <v>0</v>
      </c>
      <c r="T56" s="9">
        <v>0</v>
      </c>
      <c r="U56" s="9">
        <v>0</v>
      </c>
      <c r="V56" s="9">
        <v>0</v>
      </c>
      <c r="W56" s="9">
        <v>0</v>
      </c>
      <c r="X56" s="9">
        <v>0</v>
      </c>
      <c r="Y56" s="9">
        <v>0</v>
      </c>
      <c r="Z56" s="9">
        <v>0</v>
      </c>
      <c r="AA56" s="9">
        <v>0</v>
      </c>
      <c r="AB56" s="9">
        <v>0</v>
      </c>
      <c r="AC56" s="9">
        <v>0</v>
      </c>
      <c r="AD56" s="9">
        <v>0</v>
      </c>
      <c r="AE56" s="9">
        <v>0</v>
      </c>
      <c r="AF56" s="9">
        <v>0</v>
      </c>
      <c r="AG56" s="9">
        <v>0</v>
      </c>
      <c r="AH56" s="9">
        <v>0</v>
      </c>
      <c r="AI56" s="9">
        <v>0</v>
      </c>
      <c r="AJ56" s="9">
        <v>0</v>
      </c>
      <c r="AK56" s="9">
        <v>0</v>
      </c>
      <c r="AL56" s="9">
        <v>0</v>
      </c>
      <c r="AM56" s="9">
        <v>0</v>
      </c>
      <c r="AN56" s="9">
        <v>0</v>
      </c>
      <c r="AO56" s="9">
        <v>0</v>
      </c>
      <c r="AP56" s="9">
        <v>0</v>
      </c>
      <c r="AQ56" s="9">
        <v>0</v>
      </c>
      <c r="AR56" s="9">
        <v>0</v>
      </c>
      <c r="AS56" s="9">
        <v>0</v>
      </c>
      <c r="AT56" s="9">
        <v>0</v>
      </c>
      <c r="AU56" s="10">
        <v>0</v>
      </c>
      <c r="AV56" s="10">
        <v>0</v>
      </c>
      <c r="AW56" s="11">
        <v>0</v>
      </c>
      <c r="AX56" s="11">
        <v>0</v>
      </c>
      <c r="AY56" s="11">
        <v>10</v>
      </c>
      <c r="AZ56" s="11">
        <v>0</v>
      </c>
      <c r="BA56" s="12">
        <f t="shared" si="0"/>
        <v>10</v>
      </c>
      <c r="BB56" s="12">
        <f t="shared" si="0"/>
        <v>0</v>
      </c>
      <c r="BC56" s="26">
        <v>20</v>
      </c>
      <c r="BD56" s="26">
        <v>0</v>
      </c>
      <c r="BE56" s="26">
        <v>0</v>
      </c>
      <c r="BF56" s="26">
        <v>0</v>
      </c>
      <c r="BG56" s="26">
        <v>0</v>
      </c>
      <c r="BH56" s="26">
        <v>0</v>
      </c>
      <c r="BI56" s="26">
        <v>0</v>
      </c>
      <c r="BJ56" s="26">
        <v>0</v>
      </c>
      <c r="BK56" s="26">
        <v>0</v>
      </c>
      <c r="BL56" s="26">
        <v>0</v>
      </c>
      <c r="BM56" s="404"/>
      <c r="BN56" s="429"/>
      <c r="BO56" s="405"/>
      <c r="BP56" s="405"/>
      <c r="BQ56" s="363"/>
    </row>
    <row r="57" spans="1:69" s="13" customFormat="1" ht="45" customHeight="1" x14ac:dyDescent="0.3">
      <c r="A57" s="178"/>
      <c r="B57" s="409"/>
      <c r="C57" s="409"/>
      <c r="D57" s="409"/>
      <c r="E57" s="410"/>
      <c r="F57" s="409"/>
      <c r="G57" s="407"/>
      <c r="H57" s="408"/>
      <c r="I57" s="450"/>
      <c r="J57" s="403"/>
      <c r="K57" s="403"/>
      <c r="L57" s="403"/>
      <c r="M57" s="403"/>
      <c r="N57" s="6" t="s">
        <v>65</v>
      </c>
      <c r="O57" s="45">
        <v>0</v>
      </c>
      <c r="P57" s="45">
        <v>0</v>
      </c>
      <c r="Q57" s="45">
        <v>0</v>
      </c>
      <c r="R57" s="45">
        <v>0</v>
      </c>
      <c r="S57" s="45">
        <v>0</v>
      </c>
      <c r="T57" s="45">
        <v>0</v>
      </c>
      <c r="U57" s="45">
        <v>0</v>
      </c>
      <c r="V57" s="45">
        <v>0</v>
      </c>
      <c r="W57" s="45">
        <v>0</v>
      </c>
      <c r="X57" s="45">
        <v>0</v>
      </c>
      <c r="Y57" s="45">
        <v>0</v>
      </c>
      <c r="Z57" s="45">
        <v>0</v>
      </c>
      <c r="AA57" s="45">
        <v>0</v>
      </c>
      <c r="AB57" s="45">
        <v>0</v>
      </c>
      <c r="AC57" s="45">
        <v>0</v>
      </c>
      <c r="AD57" s="45">
        <v>0</v>
      </c>
      <c r="AE57" s="45">
        <v>0</v>
      </c>
      <c r="AF57" s="45">
        <v>0</v>
      </c>
      <c r="AG57" s="45">
        <v>0</v>
      </c>
      <c r="AH57" s="45">
        <v>0</v>
      </c>
      <c r="AI57" s="45">
        <v>0</v>
      </c>
      <c r="AJ57" s="45">
        <v>0</v>
      </c>
      <c r="AK57" s="45">
        <v>0</v>
      </c>
      <c r="AL57" s="45">
        <v>0</v>
      </c>
      <c r="AM57" s="45">
        <v>0</v>
      </c>
      <c r="AN57" s="45">
        <v>0</v>
      </c>
      <c r="AO57" s="45">
        <v>0</v>
      </c>
      <c r="AP57" s="45">
        <v>0</v>
      </c>
      <c r="AQ57" s="45">
        <v>0</v>
      </c>
      <c r="AR57" s="45">
        <v>0</v>
      </c>
      <c r="AS57" s="45">
        <v>0</v>
      </c>
      <c r="AT57" s="45">
        <v>0</v>
      </c>
      <c r="AU57" s="45">
        <v>0</v>
      </c>
      <c r="AV57" s="45">
        <v>0</v>
      </c>
      <c r="AW57" s="45">
        <v>0</v>
      </c>
      <c r="AX57" s="45">
        <v>0</v>
      </c>
      <c r="AY57" s="11">
        <v>60.47663</v>
      </c>
      <c r="AZ57" s="11">
        <v>60.47663</v>
      </c>
      <c r="BA57" s="12">
        <f t="shared" si="0"/>
        <v>60.47663</v>
      </c>
      <c r="BB57" s="12">
        <f t="shared" si="0"/>
        <v>60.47663</v>
      </c>
      <c r="BC57" s="26">
        <v>0</v>
      </c>
      <c r="BD57" s="26">
        <v>0</v>
      </c>
      <c r="BE57" s="26">
        <v>0</v>
      </c>
      <c r="BF57" s="26">
        <v>0</v>
      </c>
      <c r="BG57" s="26">
        <v>0</v>
      </c>
      <c r="BH57" s="26">
        <v>0</v>
      </c>
      <c r="BI57" s="26">
        <v>0</v>
      </c>
      <c r="BJ57" s="26">
        <v>0</v>
      </c>
      <c r="BK57" s="26">
        <v>0</v>
      </c>
      <c r="BL57" s="26">
        <v>0</v>
      </c>
      <c r="BM57" s="404"/>
      <c r="BN57" s="429"/>
      <c r="BO57" s="405"/>
      <c r="BP57" s="405"/>
      <c r="BQ57" s="363"/>
    </row>
    <row r="58" spans="1:69" s="13" customFormat="1" ht="75.599999999999994" customHeight="1" x14ac:dyDescent="0.3">
      <c r="A58" s="178"/>
      <c r="B58" s="393"/>
      <c r="C58" s="393"/>
      <c r="D58" s="393"/>
      <c r="E58" s="399"/>
      <c r="F58" s="393"/>
      <c r="G58" s="397"/>
      <c r="H58" s="398"/>
      <c r="I58" s="475"/>
      <c r="J58" s="395"/>
      <c r="K58" s="395"/>
      <c r="L58" s="395"/>
      <c r="M58" s="395"/>
      <c r="N58" s="44" t="s">
        <v>66</v>
      </c>
      <c r="O58" s="46">
        <f>SUM(O55:O56)</f>
        <v>0</v>
      </c>
      <c r="P58" s="46">
        <f t="shared" ref="P58:BL58" si="16">SUM(P55:P56)</f>
        <v>0</v>
      </c>
      <c r="Q58" s="46">
        <f t="shared" si="16"/>
        <v>0</v>
      </c>
      <c r="R58" s="46">
        <f t="shared" si="16"/>
        <v>0</v>
      </c>
      <c r="S58" s="46">
        <f t="shared" si="16"/>
        <v>0</v>
      </c>
      <c r="T58" s="46">
        <f t="shared" si="16"/>
        <v>0</v>
      </c>
      <c r="U58" s="46">
        <f t="shared" si="16"/>
        <v>0</v>
      </c>
      <c r="V58" s="46">
        <f t="shared" si="16"/>
        <v>0</v>
      </c>
      <c r="W58" s="46">
        <f t="shared" si="16"/>
        <v>0</v>
      </c>
      <c r="X58" s="46">
        <f t="shared" si="16"/>
        <v>0</v>
      </c>
      <c r="Y58" s="46">
        <f t="shared" si="16"/>
        <v>0</v>
      </c>
      <c r="Z58" s="46">
        <f t="shared" si="16"/>
        <v>0</v>
      </c>
      <c r="AA58" s="46">
        <f t="shared" si="16"/>
        <v>0</v>
      </c>
      <c r="AB58" s="46">
        <f t="shared" si="16"/>
        <v>0</v>
      </c>
      <c r="AC58" s="46">
        <f t="shared" si="16"/>
        <v>0</v>
      </c>
      <c r="AD58" s="46">
        <f t="shared" si="16"/>
        <v>0</v>
      </c>
      <c r="AE58" s="46">
        <f t="shared" si="16"/>
        <v>0</v>
      </c>
      <c r="AF58" s="46">
        <f t="shared" si="16"/>
        <v>0</v>
      </c>
      <c r="AG58" s="46">
        <f t="shared" si="16"/>
        <v>0</v>
      </c>
      <c r="AH58" s="46">
        <f t="shared" si="16"/>
        <v>0</v>
      </c>
      <c r="AI58" s="46">
        <f t="shared" si="16"/>
        <v>0</v>
      </c>
      <c r="AJ58" s="46">
        <f t="shared" si="16"/>
        <v>0</v>
      </c>
      <c r="AK58" s="46">
        <f t="shared" si="16"/>
        <v>0</v>
      </c>
      <c r="AL58" s="46">
        <f t="shared" si="16"/>
        <v>0</v>
      </c>
      <c r="AM58" s="46">
        <f t="shared" si="16"/>
        <v>0</v>
      </c>
      <c r="AN58" s="46">
        <f t="shared" si="16"/>
        <v>0</v>
      </c>
      <c r="AO58" s="46">
        <f t="shared" si="16"/>
        <v>0</v>
      </c>
      <c r="AP58" s="46">
        <f t="shared" si="16"/>
        <v>0</v>
      </c>
      <c r="AQ58" s="46">
        <f t="shared" si="16"/>
        <v>0</v>
      </c>
      <c r="AR58" s="46">
        <f t="shared" si="16"/>
        <v>0</v>
      </c>
      <c r="AS58" s="46">
        <f t="shared" si="16"/>
        <v>0</v>
      </c>
      <c r="AT58" s="46">
        <f t="shared" si="16"/>
        <v>0</v>
      </c>
      <c r="AU58" s="46">
        <f t="shared" si="16"/>
        <v>0</v>
      </c>
      <c r="AV58" s="46">
        <f t="shared" si="16"/>
        <v>0</v>
      </c>
      <c r="AW58" s="46">
        <f t="shared" si="16"/>
        <v>3.39</v>
      </c>
      <c r="AX58" s="46">
        <f t="shared" si="16"/>
        <v>3.39</v>
      </c>
      <c r="AY58" s="46">
        <f>SUM(AY55:AY56)</f>
        <v>11</v>
      </c>
      <c r="AZ58" s="46">
        <f>SUM(AZ55:AZ56)</f>
        <v>0</v>
      </c>
      <c r="BA58" s="46">
        <f>SUM(BA55:BA56)</f>
        <v>14.39</v>
      </c>
      <c r="BB58" s="46">
        <f>SUM(BB55:BB56)</f>
        <v>3.39</v>
      </c>
      <c r="BC58" s="46">
        <f t="shared" si="16"/>
        <v>50.641999999999996</v>
      </c>
      <c r="BD58" s="46">
        <f t="shared" si="16"/>
        <v>0</v>
      </c>
      <c r="BE58" s="46">
        <f t="shared" si="16"/>
        <v>13.3292</v>
      </c>
      <c r="BF58" s="47">
        <f t="shared" si="16"/>
        <v>0</v>
      </c>
      <c r="BG58" s="47">
        <f t="shared" si="16"/>
        <v>0</v>
      </c>
      <c r="BH58" s="47">
        <f t="shared" si="16"/>
        <v>0</v>
      </c>
      <c r="BI58" s="47">
        <f t="shared" si="16"/>
        <v>0</v>
      </c>
      <c r="BJ58" s="47">
        <f t="shared" si="16"/>
        <v>0</v>
      </c>
      <c r="BK58" s="47">
        <f t="shared" si="16"/>
        <v>0</v>
      </c>
      <c r="BL58" s="47">
        <f t="shared" si="16"/>
        <v>0</v>
      </c>
      <c r="BM58" s="396"/>
      <c r="BN58" s="430"/>
      <c r="BO58" s="385"/>
      <c r="BP58" s="385"/>
      <c r="BQ58" s="364"/>
    </row>
    <row r="59" spans="1:69" s="13" customFormat="1" ht="86.4" customHeight="1" x14ac:dyDescent="0.3">
      <c r="A59" s="178">
        <v>14</v>
      </c>
      <c r="B59" s="392" t="s">
        <v>79</v>
      </c>
      <c r="C59" s="392" t="s">
        <v>143</v>
      </c>
      <c r="D59" s="392" t="s">
        <v>151</v>
      </c>
      <c r="E59" s="392" t="s">
        <v>152</v>
      </c>
      <c r="F59" s="392" t="s">
        <v>153</v>
      </c>
      <c r="G59" s="387" t="s">
        <v>52</v>
      </c>
      <c r="H59" s="389">
        <v>0.40529999999999999</v>
      </c>
      <c r="I59" s="442" t="s">
        <v>53</v>
      </c>
      <c r="J59" s="394" t="s">
        <v>54</v>
      </c>
      <c r="K59" s="394" t="s">
        <v>55</v>
      </c>
      <c r="L59" s="394" t="s">
        <v>56</v>
      </c>
      <c r="M59" s="394" t="s">
        <v>57</v>
      </c>
      <c r="N59" s="8" t="s">
        <v>58</v>
      </c>
      <c r="O59" s="9">
        <v>0</v>
      </c>
      <c r="P59" s="9">
        <v>0</v>
      </c>
      <c r="Q59" s="9">
        <v>0</v>
      </c>
      <c r="R59" s="9">
        <v>0</v>
      </c>
      <c r="S59" s="9">
        <v>0</v>
      </c>
      <c r="T59" s="9">
        <v>0</v>
      </c>
      <c r="U59" s="9">
        <v>0</v>
      </c>
      <c r="V59" s="9">
        <v>0</v>
      </c>
      <c r="W59" s="9">
        <v>0</v>
      </c>
      <c r="X59" s="9">
        <v>0</v>
      </c>
      <c r="Y59" s="9">
        <v>0</v>
      </c>
      <c r="Z59" s="9">
        <v>0</v>
      </c>
      <c r="AA59" s="9">
        <v>0</v>
      </c>
      <c r="AB59" s="9">
        <v>0</v>
      </c>
      <c r="AC59" s="9">
        <v>0</v>
      </c>
      <c r="AD59" s="9">
        <v>0</v>
      </c>
      <c r="AE59" s="9">
        <v>0</v>
      </c>
      <c r="AF59" s="9">
        <v>0</v>
      </c>
      <c r="AG59" s="9">
        <v>0</v>
      </c>
      <c r="AH59" s="9">
        <v>0</v>
      </c>
      <c r="AI59" s="9">
        <v>0</v>
      </c>
      <c r="AJ59" s="9">
        <v>0</v>
      </c>
      <c r="AK59" s="9">
        <v>0</v>
      </c>
      <c r="AL59" s="9">
        <v>0</v>
      </c>
      <c r="AM59" s="9">
        <v>0</v>
      </c>
      <c r="AN59" s="9">
        <v>0</v>
      </c>
      <c r="AO59" s="9">
        <v>0</v>
      </c>
      <c r="AP59" s="9">
        <v>0</v>
      </c>
      <c r="AQ59" s="9">
        <v>0</v>
      </c>
      <c r="AR59" s="9">
        <v>0</v>
      </c>
      <c r="AS59" s="9">
        <v>0</v>
      </c>
      <c r="AT59" s="9">
        <v>0</v>
      </c>
      <c r="AU59" s="11">
        <v>0</v>
      </c>
      <c r="AV59" s="11">
        <v>0</v>
      </c>
      <c r="AW59" s="26">
        <v>9.4743999999999993</v>
      </c>
      <c r="AX59" s="26">
        <v>9.4743999999999993</v>
      </c>
      <c r="AY59" s="26">
        <v>1</v>
      </c>
      <c r="AZ59" s="26">
        <v>0</v>
      </c>
      <c r="BA59" s="12">
        <f t="shared" si="0"/>
        <v>10.474399999999999</v>
      </c>
      <c r="BB59" s="12">
        <f t="shared" si="0"/>
        <v>9.4743999999999993</v>
      </c>
      <c r="BC59" s="26">
        <v>5.3284000000000002</v>
      </c>
      <c r="BD59" s="26">
        <v>0</v>
      </c>
      <c r="BE59" s="26">
        <v>3.1642000000000001</v>
      </c>
      <c r="BF59" s="26">
        <v>0</v>
      </c>
      <c r="BG59" s="26">
        <v>0</v>
      </c>
      <c r="BH59" s="26">
        <v>0</v>
      </c>
      <c r="BI59" s="26">
        <v>0</v>
      </c>
      <c r="BJ59" s="26">
        <v>0</v>
      </c>
      <c r="BK59" s="26">
        <v>0</v>
      </c>
      <c r="BL59" s="26">
        <v>0</v>
      </c>
      <c r="BM59" s="382" t="s">
        <v>83</v>
      </c>
      <c r="BN59" s="384" t="s">
        <v>154</v>
      </c>
      <c r="BO59" s="384" t="s">
        <v>148</v>
      </c>
      <c r="BP59" s="384" t="s">
        <v>149</v>
      </c>
      <c r="BQ59" s="424" t="s">
        <v>150</v>
      </c>
    </row>
    <row r="60" spans="1:69" s="13" customFormat="1" ht="79.8" customHeight="1" x14ac:dyDescent="0.3">
      <c r="A60" s="178"/>
      <c r="B60" s="409"/>
      <c r="C60" s="409"/>
      <c r="D60" s="409"/>
      <c r="E60" s="410"/>
      <c r="F60" s="409"/>
      <c r="G60" s="407"/>
      <c r="H60" s="408"/>
      <c r="I60" s="503"/>
      <c r="J60" s="403"/>
      <c r="K60" s="403"/>
      <c r="L60" s="403"/>
      <c r="M60" s="403"/>
      <c r="N60" s="8" t="s">
        <v>65</v>
      </c>
      <c r="O60" s="9">
        <v>0</v>
      </c>
      <c r="P60" s="9">
        <v>0</v>
      </c>
      <c r="Q60" s="9">
        <v>0</v>
      </c>
      <c r="R60" s="9">
        <v>0</v>
      </c>
      <c r="S60" s="9">
        <v>0</v>
      </c>
      <c r="T60" s="9">
        <v>0</v>
      </c>
      <c r="U60" s="9">
        <v>0</v>
      </c>
      <c r="V60" s="9">
        <v>0</v>
      </c>
      <c r="W60" s="9">
        <v>0</v>
      </c>
      <c r="X60" s="9">
        <v>0</v>
      </c>
      <c r="Y60" s="9">
        <v>0</v>
      </c>
      <c r="Z60" s="9">
        <v>0</v>
      </c>
      <c r="AA60" s="9">
        <v>0</v>
      </c>
      <c r="AB60" s="9">
        <v>0</v>
      </c>
      <c r="AC60" s="9">
        <v>0</v>
      </c>
      <c r="AD60" s="9">
        <v>0</v>
      </c>
      <c r="AE60" s="9">
        <v>0</v>
      </c>
      <c r="AF60" s="9">
        <v>0</v>
      </c>
      <c r="AG60" s="9">
        <v>0</v>
      </c>
      <c r="AH60" s="9">
        <v>0</v>
      </c>
      <c r="AI60" s="9">
        <v>0</v>
      </c>
      <c r="AJ60" s="9">
        <v>0</v>
      </c>
      <c r="AK60" s="9">
        <v>0</v>
      </c>
      <c r="AL60" s="9">
        <v>0</v>
      </c>
      <c r="AM60" s="9">
        <v>0</v>
      </c>
      <c r="AN60" s="9">
        <v>0</v>
      </c>
      <c r="AO60" s="9">
        <v>0</v>
      </c>
      <c r="AP60" s="9">
        <v>0</v>
      </c>
      <c r="AQ60" s="9">
        <v>0</v>
      </c>
      <c r="AR60" s="9">
        <v>0</v>
      </c>
      <c r="AS60" s="9">
        <v>0</v>
      </c>
      <c r="AT60" s="9">
        <v>0</v>
      </c>
      <c r="AU60" s="11">
        <v>0</v>
      </c>
      <c r="AV60" s="11">
        <v>0</v>
      </c>
      <c r="AW60" s="26">
        <v>14.66578</v>
      </c>
      <c r="AX60" s="26">
        <v>14.66578</v>
      </c>
      <c r="AY60" s="26">
        <v>10.77572</v>
      </c>
      <c r="AZ60" s="26">
        <v>0</v>
      </c>
      <c r="BA60" s="12">
        <f t="shared" si="0"/>
        <v>25.441499999999998</v>
      </c>
      <c r="BB60" s="12">
        <f t="shared" si="0"/>
        <v>14.66578</v>
      </c>
      <c r="BC60" s="26">
        <v>20</v>
      </c>
      <c r="BD60" s="26">
        <v>0</v>
      </c>
      <c r="BE60" s="26">
        <v>8.9666499999999996</v>
      </c>
      <c r="BF60" s="26">
        <v>0</v>
      </c>
      <c r="BG60" s="26">
        <v>0</v>
      </c>
      <c r="BH60" s="26">
        <v>0</v>
      </c>
      <c r="BI60" s="26">
        <v>0</v>
      </c>
      <c r="BJ60" s="26">
        <v>0</v>
      </c>
      <c r="BK60" s="26">
        <v>0</v>
      </c>
      <c r="BL60" s="26">
        <v>0</v>
      </c>
      <c r="BM60" s="404"/>
      <c r="BN60" s="405"/>
      <c r="BO60" s="405"/>
      <c r="BP60" s="405"/>
      <c r="BQ60" s="363"/>
    </row>
    <row r="61" spans="1:69" s="13" customFormat="1" ht="76.2" customHeight="1" x14ac:dyDescent="0.3">
      <c r="A61" s="178"/>
      <c r="B61" s="393"/>
      <c r="C61" s="393"/>
      <c r="D61" s="393"/>
      <c r="E61" s="399"/>
      <c r="F61" s="393"/>
      <c r="G61" s="397"/>
      <c r="H61" s="398"/>
      <c r="I61" s="504"/>
      <c r="J61" s="395"/>
      <c r="K61" s="395"/>
      <c r="L61" s="395"/>
      <c r="M61" s="395"/>
      <c r="N61" s="18" t="s">
        <v>66</v>
      </c>
      <c r="O61" s="19">
        <f>SUM(O59:O60)</f>
        <v>0</v>
      </c>
      <c r="P61" s="19">
        <f t="shared" ref="P61:BL61" si="17">SUM(P59:P60)</f>
        <v>0</v>
      </c>
      <c r="Q61" s="19">
        <f t="shared" si="17"/>
        <v>0</v>
      </c>
      <c r="R61" s="19">
        <f t="shared" si="17"/>
        <v>0</v>
      </c>
      <c r="S61" s="19">
        <f t="shared" si="17"/>
        <v>0</v>
      </c>
      <c r="T61" s="19">
        <f t="shared" si="17"/>
        <v>0</v>
      </c>
      <c r="U61" s="19">
        <f t="shared" si="17"/>
        <v>0</v>
      </c>
      <c r="V61" s="19">
        <f t="shared" si="17"/>
        <v>0</v>
      </c>
      <c r="W61" s="19">
        <f t="shared" si="17"/>
        <v>0</v>
      </c>
      <c r="X61" s="19">
        <f t="shared" si="17"/>
        <v>0</v>
      </c>
      <c r="Y61" s="19">
        <f t="shared" si="17"/>
        <v>0</v>
      </c>
      <c r="Z61" s="19">
        <f t="shared" si="17"/>
        <v>0</v>
      </c>
      <c r="AA61" s="19">
        <f t="shared" si="17"/>
        <v>0</v>
      </c>
      <c r="AB61" s="19">
        <f t="shared" si="17"/>
        <v>0</v>
      </c>
      <c r="AC61" s="19">
        <f t="shared" si="17"/>
        <v>0</v>
      </c>
      <c r="AD61" s="19">
        <f t="shared" si="17"/>
        <v>0</v>
      </c>
      <c r="AE61" s="19">
        <f t="shared" si="17"/>
        <v>0</v>
      </c>
      <c r="AF61" s="19">
        <f t="shared" si="17"/>
        <v>0</v>
      </c>
      <c r="AG61" s="19">
        <f t="shared" si="17"/>
        <v>0</v>
      </c>
      <c r="AH61" s="19">
        <f t="shared" si="17"/>
        <v>0</v>
      </c>
      <c r="AI61" s="19">
        <f t="shared" si="17"/>
        <v>0</v>
      </c>
      <c r="AJ61" s="19">
        <f t="shared" si="17"/>
        <v>0</v>
      </c>
      <c r="AK61" s="19">
        <f t="shared" si="17"/>
        <v>0</v>
      </c>
      <c r="AL61" s="19">
        <f t="shared" si="17"/>
        <v>0</v>
      </c>
      <c r="AM61" s="19">
        <f t="shared" si="17"/>
        <v>0</v>
      </c>
      <c r="AN61" s="19">
        <f t="shared" si="17"/>
        <v>0</v>
      </c>
      <c r="AO61" s="19">
        <f t="shared" si="17"/>
        <v>0</v>
      </c>
      <c r="AP61" s="19">
        <f t="shared" si="17"/>
        <v>0</v>
      </c>
      <c r="AQ61" s="19">
        <f t="shared" si="17"/>
        <v>0</v>
      </c>
      <c r="AR61" s="19">
        <f t="shared" si="17"/>
        <v>0</v>
      </c>
      <c r="AS61" s="19">
        <f t="shared" si="17"/>
        <v>0</v>
      </c>
      <c r="AT61" s="19">
        <f t="shared" si="17"/>
        <v>0</v>
      </c>
      <c r="AU61" s="19">
        <f t="shared" si="17"/>
        <v>0</v>
      </c>
      <c r="AV61" s="19">
        <f t="shared" si="17"/>
        <v>0</v>
      </c>
      <c r="AW61" s="19">
        <f>SUM(AW59:AW60)</f>
        <v>24.140180000000001</v>
      </c>
      <c r="AX61" s="19">
        <f t="shared" si="17"/>
        <v>24.140180000000001</v>
      </c>
      <c r="AY61" s="19">
        <f>SUM(AY59:AY60)</f>
        <v>11.77572</v>
      </c>
      <c r="AZ61" s="19">
        <f>SUM(AZ59:AZ60)</f>
        <v>0</v>
      </c>
      <c r="BA61" s="19">
        <f>SUM(BA59:BA60)</f>
        <v>35.915899999999993</v>
      </c>
      <c r="BB61" s="19">
        <f>SUM(BB59:BB60)</f>
        <v>24.140180000000001</v>
      </c>
      <c r="BC61" s="19">
        <f t="shared" si="17"/>
        <v>25.328400000000002</v>
      </c>
      <c r="BD61" s="19">
        <f t="shared" si="17"/>
        <v>0</v>
      </c>
      <c r="BE61" s="19">
        <f t="shared" si="17"/>
        <v>12.130849999999999</v>
      </c>
      <c r="BF61" s="41">
        <f t="shared" si="17"/>
        <v>0</v>
      </c>
      <c r="BG61" s="41">
        <f t="shared" si="17"/>
        <v>0</v>
      </c>
      <c r="BH61" s="41">
        <f t="shared" si="17"/>
        <v>0</v>
      </c>
      <c r="BI61" s="41">
        <f t="shared" si="17"/>
        <v>0</v>
      </c>
      <c r="BJ61" s="41">
        <f t="shared" si="17"/>
        <v>0</v>
      </c>
      <c r="BK61" s="41">
        <f t="shared" si="17"/>
        <v>0</v>
      </c>
      <c r="BL61" s="41">
        <f t="shared" si="17"/>
        <v>0</v>
      </c>
      <c r="BM61" s="396"/>
      <c r="BN61" s="385"/>
      <c r="BO61" s="385"/>
      <c r="BP61" s="385"/>
      <c r="BQ61" s="364"/>
    </row>
    <row r="62" spans="1:69" s="48" customFormat="1" ht="135.6" customHeight="1" x14ac:dyDescent="0.3">
      <c r="A62" s="178">
        <v>15</v>
      </c>
      <c r="B62" s="392" t="s">
        <v>86</v>
      </c>
      <c r="C62" s="392" t="s">
        <v>143</v>
      </c>
      <c r="D62" s="392" t="s">
        <v>155</v>
      </c>
      <c r="E62" s="392" t="s">
        <v>156</v>
      </c>
      <c r="F62" s="392" t="s">
        <v>157</v>
      </c>
      <c r="G62" s="392" t="s">
        <v>52</v>
      </c>
      <c r="H62" s="425">
        <v>0.25</v>
      </c>
      <c r="I62" s="442" t="s">
        <v>53</v>
      </c>
      <c r="J62" s="422" t="s">
        <v>54</v>
      </c>
      <c r="K62" s="422" t="s">
        <v>55</v>
      </c>
      <c r="L62" s="422" t="s">
        <v>56</v>
      </c>
      <c r="M62" s="422" t="s">
        <v>56</v>
      </c>
      <c r="N62" s="8" t="s">
        <v>58</v>
      </c>
      <c r="O62" s="29">
        <v>0</v>
      </c>
      <c r="P62" s="29">
        <v>0</v>
      </c>
      <c r="Q62" s="29">
        <v>0</v>
      </c>
      <c r="R62" s="29">
        <v>0</v>
      </c>
      <c r="S62" s="29">
        <v>0</v>
      </c>
      <c r="T62" s="29">
        <v>0</v>
      </c>
      <c r="U62" s="29">
        <v>0</v>
      </c>
      <c r="V62" s="29">
        <v>0</v>
      </c>
      <c r="W62" s="29">
        <v>0</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29">
        <v>0</v>
      </c>
      <c r="AV62" s="29">
        <v>0</v>
      </c>
      <c r="AW62" s="26">
        <v>8.8000000000000007</v>
      </c>
      <c r="AX62" s="26">
        <v>8.8000000000000007</v>
      </c>
      <c r="AY62" s="26">
        <v>11</v>
      </c>
      <c r="AZ62" s="26">
        <v>0</v>
      </c>
      <c r="BA62" s="12">
        <f t="shared" si="0"/>
        <v>19.8</v>
      </c>
      <c r="BB62" s="12">
        <f t="shared" si="0"/>
        <v>8.8000000000000007</v>
      </c>
      <c r="BC62" s="26">
        <v>4.46448</v>
      </c>
      <c r="BD62" s="26">
        <v>0</v>
      </c>
      <c r="BE62" s="26">
        <v>0</v>
      </c>
      <c r="BF62" s="26">
        <v>0</v>
      </c>
      <c r="BG62" s="26">
        <v>0</v>
      </c>
      <c r="BH62" s="26">
        <v>0</v>
      </c>
      <c r="BI62" s="26">
        <v>0</v>
      </c>
      <c r="BJ62" s="26">
        <v>0</v>
      </c>
      <c r="BK62" s="26">
        <v>0</v>
      </c>
      <c r="BL62" s="26">
        <v>0</v>
      </c>
      <c r="BM62" s="392" t="s">
        <v>158</v>
      </c>
      <c r="BN62" s="392" t="s">
        <v>159</v>
      </c>
      <c r="BO62" s="362" t="s">
        <v>160</v>
      </c>
      <c r="BP62" s="362" t="s">
        <v>149</v>
      </c>
      <c r="BQ62" s="427" t="s">
        <v>150</v>
      </c>
    </row>
    <row r="63" spans="1:69" s="48" customFormat="1" ht="90" customHeight="1" x14ac:dyDescent="0.3">
      <c r="A63" s="178"/>
      <c r="B63" s="399"/>
      <c r="C63" s="399"/>
      <c r="D63" s="399"/>
      <c r="E63" s="399"/>
      <c r="F63" s="399"/>
      <c r="G63" s="399"/>
      <c r="H63" s="426"/>
      <c r="I63" s="475"/>
      <c r="J63" s="423"/>
      <c r="K63" s="423"/>
      <c r="L63" s="423"/>
      <c r="M63" s="423"/>
      <c r="N63" s="18" t="s">
        <v>66</v>
      </c>
      <c r="O63" s="19">
        <f>SUM(O62:O62)</f>
        <v>0</v>
      </c>
      <c r="P63" s="19">
        <f t="shared" ref="P63:BB63" si="18">SUM(P62:P62)</f>
        <v>0</v>
      </c>
      <c r="Q63" s="19">
        <f t="shared" si="18"/>
        <v>0</v>
      </c>
      <c r="R63" s="19">
        <f t="shared" si="18"/>
        <v>0</v>
      </c>
      <c r="S63" s="19">
        <f t="shared" si="18"/>
        <v>0</v>
      </c>
      <c r="T63" s="19">
        <f t="shared" si="18"/>
        <v>0</v>
      </c>
      <c r="U63" s="19">
        <f t="shared" si="18"/>
        <v>0</v>
      </c>
      <c r="V63" s="19">
        <f t="shared" si="18"/>
        <v>0</v>
      </c>
      <c r="W63" s="19">
        <f t="shared" si="18"/>
        <v>0</v>
      </c>
      <c r="X63" s="19">
        <f t="shared" si="18"/>
        <v>0</v>
      </c>
      <c r="Y63" s="19">
        <f t="shared" si="18"/>
        <v>0</v>
      </c>
      <c r="Z63" s="19">
        <f t="shared" si="18"/>
        <v>0</v>
      </c>
      <c r="AA63" s="19">
        <f t="shared" si="18"/>
        <v>0</v>
      </c>
      <c r="AB63" s="19">
        <f t="shared" si="18"/>
        <v>0</v>
      </c>
      <c r="AC63" s="19">
        <f t="shared" si="18"/>
        <v>0</v>
      </c>
      <c r="AD63" s="19">
        <f t="shared" si="18"/>
        <v>0</v>
      </c>
      <c r="AE63" s="19">
        <f t="shared" si="18"/>
        <v>0</v>
      </c>
      <c r="AF63" s="19">
        <f t="shared" si="18"/>
        <v>0</v>
      </c>
      <c r="AG63" s="19">
        <f t="shared" si="18"/>
        <v>0</v>
      </c>
      <c r="AH63" s="19">
        <f t="shared" si="18"/>
        <v>0</v>
      </c>
      <c r="AI63" s="19">
        <f t="shared" si="18"/>
        <v>0</v>
      </c>
      <c r="AJ63" s="19">
        <f t="shared" si="18"/>
        <v>0</v>
      </c>
      <c r="AK63" s="19">
        <f t="shared" si="18"/>
        <v>0</v>
      </c>
      <c r="AL63" s="19">
        <f t="shared" si="18"/>
        <v>0</v>
      </c>
      <c r="AM63" s="19">
        <f t="shared" si="18"/>
        <v>0</v>
      </c>
      <c r="AN63" s="19">
        <f t="shared" si="18"/>
        <v>0</v>
      </c>
      <c r="AO63" s="19">
        <f t="shared" si="18"/>
        <v>0</v>
      </c>
      <c r="AP63" s="19">
        <f t="shared" si="18"/>
        <v>0</v>
      </c>
      <c r="AQ63" s="19">
        <f t="shared" si="18"/>
        <v>0</v>
      </c>
      <c r="AR63" s="19">
        <f t="shared" si="18"/>
        <v>0</v>
      </c>
      <c r="AS63" s="19">
        <f t="shared" si="18"/>
        <v>0</v>
      </c>
      <c r="AT63" s="19">
        <f t="shared" si="18"/>
        <v>0</v>
      </c>
      <c r="AU63" s="19">
        <f t="shared" si="18"/>
        <v>0</v>
      </c>
      <c r="AV63" s="19">
        <f t="shared" si="18"/>
        <v>0</v>
      </c>
      <c r="AW63" s="19">
        <f t="shared" si="18"/>
        <v>8.8000000000000007</v>
      </c>
      <c r="AX63" s="19">
        <f t="shared" si="18"/>
        <v>8.8000000000000007</v>
      </c>
      <c r="AY63" s="19">
        <f t="shared" si="18"/>
        <v>11</v>
      </c>
      <c r="AZ63" s="19">
        <f t="shared" si="18"/>
        <v>0</v>
      </c>
      <c r="BA63" s="19">
        <f t="shared" si="18"/>
        <v>19.8</v>
      </c>
      <c r="BB63" s="19">
        <f t="shared" si="18"/>
        <v>8.8000000000000007</v>
      </c>
      <c r="BC63" s="49">
        <f t="shared" ref="BC63:BL63" si="19">+BC62</f>
        <v>4.46448</v>
      </c>
      <c r="BD63" s="49">
        <f t="shared" si="19"/>
        <v>0</v>
      </c>
      <c r="BE63" s="49">
        <f t="shared" si="19"/>
        <v>0</v>
      </c>
      <c r="BF63" s="49">
        <f t="shared" si="19"/>
        <v>0</v>
      </c>
      <c r="BG63" s="49">
        <f t="shared" si="19"/>
        <v>0</v>
      </c>
      <c r="BH63" s="49">
        <f t="shared" si="19"/>
        <v>0</v>
      </c>
      <c r="BI63" s="49">
        <f t="shared" si="19"/>
        <v>0</v>
      </c>
      <c r="BJ63" s="49">
        <f t="shared" si="19"/>
        <v>0</v>
      </c>
      <c r="BK63" s="49">
        <f t="shared" si="19"/>
        <v>0</v>
      </c>
      <c r="BL63" s="49">
        <f t="shared" si="19"/>
        <v>0</v>
      </c>
      <c r="BM63" s="399"/>
      <c r="BN63" s="399"/>
      <c r="BO63" s="364"/>
      <c r="BP63" s="364"/>
      <c r="BQ63" s="364"/>
    </row>
    <row r="64" spans="1:69" s="48" customFormat="1" ht="87" customHeight="1" x14ac:dyDescent="0.3">
      <c r="A64" s="178">
        <v>16</v>
      </c>
      <c r="B64" s="392" t="s">
        <v>86</v>
      </c>
      <c r="C64" s="392" t="s">
        <v>143</v>
      </c>
      <c r="D64" s="392" t="s">
        <v>161</v>
      </c>
      <c r="E64" s="392" t="s">
        <v>162</v>
      </c>
      <c r="F64" s="392" t="s">
        <v>163</v>
      </c>
      <c r="G64" s="392" t="s">
        <v>138</v>
      </c>
      <c r="H64" s="425">
        <v>0.5</v>
      </c>
      <c r="I64" s="442" t="s">
        <v>53</v>
      </c>
      <c r="J64" s="422" t="s">
        <v>54</v>
      </c>
      <c r="K64" s="422" t="s">
        <v>55</v>
      </c>
      <c r="L64" s="422" t="s">
        <v>56</v>
      </c>
      <c r="M64" s="422" t="s">
        <v>56</v>
      </c>
      <c r="N64" s="8" t="s">
        <v>65</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29">
        <v>0</v>
      </c>
      <c r="AJ64" s="29">
        <v>0</v>
      </c>
      <c r="AK64" s="29">
        <v>0</v>
      </c>
      <c r="AL64" s="29">
        <v>0</v>
      </c>
      <c r="AM64" s="29">
        <v>0</v>
      </c>
      <c r="AN64" s="29">
        <v>0</v>
      </c>
      <c r="AO64" s="29">
        <v>0</v>
      </c>
      <c r="AP64" s="29">
        <v>0</v>
      </c>
      <c r="AQ64" s="29">
        <v>0</v>
      </c>
      <c r="AR64" s="29">
        <v>0</v>
      </c>
      <c r="AS64" s="29">
        <v>0</v>
      </c>
      <c r="AT64" s="29">
        <v>0</v>
      </c>
      <c r="AU64" s="29">
        <v>0</v>
      </c>
      <c r="AV64" s="29">
        <v>0</v>
      </c>
      <c r="AW64" s="29">
        <v>0</v>
      </c>
      <c r="AX64" s="29">
        <v>0</v>
      </c>
      <c r="AY64" s="50">
        <v>9.9081200000000003</v>
      </c>
      <c r="AZ64" s="50">
        <v>0</v>
      </c>
      <c r="BA64" s="12">
        <f t="shared" si="0"/>
        <v>9.9081200000000003</v>
      </c>
      <c r="BB64" s="12">
        <f t="shared" si="0"/>
        <v>0</v>
      </c>
      <c r="BC64" s="29">
        <v>0</v>
      </c>
      <c r="BD64" s="29">
        <v>0</v>
      </c>
      <c r="BE64" s="29">
        <v>0</v>
      </c>
      <c r="BF64" s="29">
        <v>0</v>
      </c>
      <c r="BG64" s="29">
        <v>0</v>
      </c>
      <c r="BH64" s="29">
        <v>0</v>
      </c>
      <c r="BI64" s="29">
        <v>0</v>
      </c>
      <c r="BJ64" s="29">
        <v>0</v>
      </c>
      <c r="BK64" s="29">
        <v>0</v>
      </c>
      <c r="BL64" s="29">
        <v>0</v>
      </c>
      <c r="BM64" s="362" t="s">
        <v>164</v>
      </c>
      <c r="BN64" s="392" t="s">
        <v>165</v>
      </c>
      <c r="BO64" s="362" t="s">
        <v>160</v>
      </c>
      <c r="BP64" s="362" t="s">
        <v>149</v>
      </c>
      <c r="BQ64" s="424" t="s">
        <v>150</v>
      </c>
    </row>
    <row r="65" spans="1:69" s="48" customFormat="1" ht="71.400000000000006" customHeight="1" x14ac:dyDescent="0.3">
      <c r="A65" s="178"/>
      <c r="B65" s="399"/>
      <c r="C65" s="399"/>
      <c r="D65" s="399"/>
      <c r="E65" s="399"/>
      <c r="F65" s="399"/>
      <c r="G65" s="399"/>
      <c r="H65" s="426"/>
      <c r="I65" s="475"/>
      <c r="J65" s="423"/>
      <c r="K65" s="423"/>
      <c r="L65" s="423"/>
      <c r="M65" s="423"/>
      <c r="N65" s="18" t="s">
        <v>66</v>
      </c>
      <c r="O65" s="19">
        <f t="shared" ref="O65:BB65" si="20">SUM(O64:O64)</f>
        <v>0</v>
      </c>
      <c r="P65" s="19">
        <f t="shared" si="20"/>
        <v>0</v>
      </c>
      <c r="Q65" s="19">
        <f t="shared" si="20"/>
        <v>0</v>
      </c>
      <c r="R65" s="19">
        <f t="shared" si="20"/>
        <v>0</v>
      </c>
      <c r="S65" s="19">
        <f t="shared" si="20"/>
        <v>0</v>
      </c>
      <c r="T65" s="19">
        <f t="shared" si="20"/>
        <v>0</v>
      </c>
      <c r="U65" s="19">
        <f t="shared" si="20"/>
        <v>0</v>
      </c>
      <c r="V65" s="19">
        <f t="shared" si="20"/>
        <v>0</v>
      </c>
      <c r="W65" s="19">
        <f t="shared" si="20"/>
        <v>0</v>
      </c>
      <c r="X65" s="19">
        <f t="shared" si="20"/>
        <v>0</v>
      </c>
      <c r="Y65" s="19">
        <f t="shared" si="20"/>
        <v>0</v>
      </c>
      <c r="Z65" s="19">
        <f t="shared" si="20"/>
        <v>0</v>
      </c>
      <c r="AA65" s="19">
        <f t="shared" si="20"/>
        <v>0</v>
      </c>
      <c r="AB65" s="19">
        <f t="shared" si="20"/>
        <v>0</v>
      </c>
      <c r="AC65" s="19">
        <f t="shared" si="20"/>
        <v>0</v>
      </c>
      <c r="AD65" s="19">
        <f t="shared" si="20"/>
        <v>0</v>
      </c>
      <c r="AE65" s="19">
        <f t="shared" si="20"/>
        <v>0</v>
      </c>
      <c r="AF65" s="19">
        <f t="shared" si="20"/>
        <v>0</v>
      </c>
      <c r="AG65" s="19">
        <f t="shared" si="20"/>
        <v>0</v>
      </c>
      <c r="AH65" s="19">
        <f t="shared" si="20"/>
        <v>0</v>
      </c>
      <c r="AI65" s="19">
        <f t="shared" si="20"/>
        <v>0</v>
      </c>
      <c r="AJ65" s="19">
        <f t="shared" si="20"/>
        <v>0</v>
      </c>
      <c r="AK65" s="19">
        <f t="shared" si="20"/>
        <v>0</v>
      </c>
      <c r="AL65" s="19">
        <f t="shared" si="20"/>
        <v>0</v>
      </c>
      <c r="AM65" s="19">
        <f t="shared" si="20"/>
        <v>0</v>
      </c>
      <c r="AN65" s="19">
        <f t="shared" si="20"/>
        <v>0</v>
      </c>
      <c r="AO65" s="19">
        <f t="shared" si="20"/>
        <v>0</v>
      </c>
      <c r="AP65" s="19">
        <f t="shared" si="20"/>
        <v>0</v>
      </c>
      <c r="AQ65" s="19">
        <f t="shared" si="20"/>
        <v>0</v>
      </c>
      <c r="AR65" s="19">
        <f t="shared" si="20"/>
        <v>0</v>
      </c>
      <c r="AS65" s="19">
        <f t="shared" si="20"/>
        <v>0</v>
      </c>
      <c r="AT65" s="19">
        <f t="shared" si="20"/>
        <v>0</v>
      </c>
      <c r="AU65" s="19">
        <f t="shared" si="20"/>
        <v>0</v>
      </c>
      <c r="AV65" s="19">
        <f t="shared" si="20"/>
        <v>0</v>
      </c>
      <c r="AW65" s="19">
        <f t="shared" si="20"/>
        <v>0</v>
      </c>
      <c r="AX65" s="19">
        <f t="shared" si="20"/>
        <v>0</v>
      </c>
      <c r="AY65" s="19">
        <f t="shared" si="20"/>
        <v>9.9081200000000003</v>
      </c>
      <c r="AZ65" s="19">
        <f t="shared" si="20"/>
        <v>0</v>
      </c>
      <c r="BA65" s="19">
        <f t="shared" si="20"/>
        <v>9.9081200000000003</v>
      </c>
      <c r="BB65" s="19">
        <f t="shared" si="20"/>
        <v>0</v>
      </c>
      <c r="BC65" s="19">
        <f>SUM(BC64:BC64)</f>
        <v>0</v>
      </c>
      <c r="BD65" s="19">
        <f>SUM(BD64:BD64)</f>
        <v>0</v>
      </c>
      <c r="BE65" s="19">
        <f>SUM(BE64:BE64)</f>
        <v>0</v>
      </c>
      <c r="BF65" s="41">
        <f>SUM(BF64:BF64)</f>
        <v>0</v>
      </c>
      <c r="BG65" s="41">
        <f t="shared" ref="BG65:BL65" si="21">SUM(BG64:BG64)</f>
        <v>0</v>
      </c>
      <c r="BH65" s="41">
        <f t="shared" si="21"/>
        <v>0</v>
      </c>
      <c r="BI65" s="41">
        <f t="shared" si="21"/>
        <v>0</v>
      </c>
      <c r="BJ65" s="41">
        <f t="shared" si="21"/>
        <v>0</v>
      </c>
      <c r="BK65" s="41">
        <f t="shared" si="21"/>
        <v>0</v>
      </c>
      <c r="BL65" s="41">
        <f t="shared" si="21"/>
        <v>0</v>
      </c>
      <c r="BM65" s="366"/>
      <c r="BN65" s="399" t="s">
        <v>166</v>
      </c>
      <c r="BO65" s="364"/>
      <c r="BP65" s="364"/>
      <c r="BQ65" s="364"/>
    </row>
    <row r="66" spans="1:69" ht="54.6" customHeight="1" x14ac:dyDescent="0.3">
      <c r="A66" s="178">
        <v>17</v>
      </c>
      <c r="B66" s="420" t="s">
        <v>86</v>
      </c>
      <c r="C66" s="420" t="s">
        <v>143</v>
      </c>
      <c r="D66" s="420" t="s">
        <v>167</v>
      </c>
      <c r="E66" s="420" t="s">
        <v>168</v>
      </c>
      <c r="F66" s="420" t="s">
        <v>169</v>
      </c>
      <c r="G66" s="420" t="s">
        <v>170</v>
      </c>
      <c r="H66" s="421">
        <v>0.2</v>
      </c>
      <c r="I66" s="508" t="s">
        <v>53</v>
      </c>
      <c r="J66" s="320" t="s">
        <v>54</v>
      </c>
      <c r="K66" s="320" t="s">
        <v>55</v>
      </c>
      <c r="L66" s="320" t="s">
        <v>56</v>
      </c>
      <c r="M66" s="320" t="s">
        <v>171</v>
      </c>
      <c r="N66" s="35" t="s">
        <v>106</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0</v>
      </c>
      <c r="AS66" s="36">
        <v>0</v>
      </c>
      <c r="AT66" s="36">
        <v>0</v>
      </c>
      <c r="AU66" s="36">
        <v>0</v>
      </c>
      <c r="AV66" s="36">
        <v>0</v>
      </c>
      <c r="AW66" s="36">
        <v>0</v>
      </c>
      <c r="AX66" s="36">
        <v>0</v>
      </c>
      <c r="AY66" s="23">
        <v>8</v>
      </c>
      <c r="AZ66" s="23">
        <v>0</v>
      </c>
      <c r="BA66" s="12">
        <f t="shared" si="0"/>
        <v>8</v>
      </c>
      <c r="BB66" s="12">
        <f t="shared" si="0"/>
        <v>0</v>
      </c>
      <c r="BC66" s="23">
        <v>8.8000000000000007</v>
      </c>
      <c r="BD66" s="23">
        <v>0</v>
      </c>
      <c r="BE66" s="23">
        <v>9</v>
      </c>
      <c r="BF66" s="23">
        <v>0</v>
      </c>
      <c r="BG66" s="23">
        <v>9</v>
      </c>
      <c r="BH66" s="23">
        <v>0</v>
      </c>
      <c r="BI66" s="23">
        <v>9</v>
      </c>
      <c r="BJ66" s="23">
        <v>0</v>
      </c>
      <c r="BK66" s="23">
        <v>0</v>
      </c>
      <c r="BL66" s="23">
        <v>0</v>
      </c>
      <c r="BM66" s="419" t="s">
        <v>172</v>
      </c>
      <c r="BN66" s="420" t="s">
        <v>173</v>
      </c>
      <c r="BO66" s="323" t="s">
        <v>160</v>
      </c>
      <c r="BP66" s="323" t="s">
        <v>149</v>
      </c>
      <c r="BQ66" s="324" t="s">
        <v>150</v>
      </c>
    </row>
    <row r="67" spans="1:69" ht="54.6" customHeight="1" x14ac:dyDescent="0.3">
      <c r="A67" s="178"/>
      <c r="B67" s="420"/>
      <c r="C67" s="420"/>
      <c r="D67" s="420"/>
      <c r="E67" s="420"/>
      <c r="F67" s="420"/>
      <c r="G67" s="420"/>
      <c r="H67" s="420"/>
      <c r="I67" s="508"/>
      <c r="J67" s="320"/>
      <c r="K67" s="320"/>
      <c r="L67" s="320"/>
      <c r="M67" s="320"/>
      <c r="N67" s="35" t="s">
        <v>109</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v>
      </c>
      <c r="AS67" s="36">
        <v>0</v>
      </c>
      <c r="AT67" s="36">
        <v>0</v>
      </c>
      <c r="AU67" s="36">
        <v>0</v>
      </c>
      <c r="AV67" s="36">
        <v>0</v>
      </c>
      <c r="AW67" s="36">
        <v>0</v>
      </c>
      <c r="AX67" s="36">
        <v>0</v>
      </c>
      <c r="AY67" s="23">
        <v>1</v>
      </c>
      <c r="AZ67" s="23">
        <v>0</v>
      </c>
      <c r="BA67" s="12">
        <f t="shared" si="0"/>
        <v>1</v>
      </c>
      <c r="BB67" s="12">
        <f t="shared" si="0"/>
        <v>0</v>
      </c>
      <c r="BC67" s="23">
        <v>1.6328</v>
      </c>
      <c r="BD67" s="23">
        <v>0</v>
      </c>
      <c r="BE67" s="23">
        <v>1.6328</v>
      </c>
      <c r="BF67" s="23">
        <v>0</v>
      </c>
      <c r="BG67" s="23">
        <v>1.6328</v>
      </c>
      <c r="BH67" s="23">
        <v>0</v>
      </c>
      <c r="BI67" s="23">
        <v>1.6328</v>
      </c>
      <c r="BJ67" s="23">
        <v>0</v>
      </c>
      <c r="BK67" s="23">
        <v>0</v>
      </c>
      <c r="BL67" s="23">
        <v>0</v>
      </c>
      <c r="BM67" s="419"/>
      <c r="BN67" s="420"/>
      <c r="BO67" s="323"/>
      <c r="BP67" s="323"/>
      <c r="BQ67" s="323"/>
    </row>
    <row r="68" spans="1:69" ht="54.6" customHeight="1" x14ac:dyDescent="0.3">
      <c r="A68" s="178"/>
      <c r="B68" s="420"/>
      <c r="C68" s="420"/>
      <c r="D68" s="420"/>
      <c r="E68" s="420"/>
      <c r="F68" s="420"/>
      <c r="G68" s="420"/>
      <c r="H68" s="420"/>
      <c r="I68" s="508"/>
      <c r="J68" s="320"/>
      <c r="K68" s="320"/>
      <c r="L68" s="320"/>
      <c r="M68" s="320"/>
      <c r="N68" s="35" t="s">
        <v>110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v>
      </c>
      <c r="AU68" s="36">
        <v>0</v>
      </c>
      <c r="AV68" s="36">
        <v>0</v>
      </c>
      <c r="AW68" s="36">
        <v>0</v>
      </c>
      <c r="AX68" s="36">
        <v>0</v>
      </c>
      <c r="AY68" s="23">
        <v>1.5</v>
      </c>
      <c r="AZ68" s="23">
        <v>0</v>
      </c>
      <c r="BA68" s="12">
        <f t="shared" si="0"/>
        <v>1.5</v>
      </c>
      <c r="BB68" s="12">
        <f t="shared" si="0"/>
        <v>0</v>
      </c>
      <c r="BC68" s="23">
        <v>1.5</v>
      </c>
      <c r="BD68" s="23">
        <v>0</v>
      </c>
      <c r="BE68" s="23">
        <v>1.5</v>
      </c>
      <c r="BF68" s="23">
        <v>0</v>
      </c>
      <c r="BG68" s="23">
        <v>1.5</v>
      </c>
      <c r="BH68" s="23">
        <v>0</v>
      </c>
      <c r="BI68" s="23">
        <v>1.5</v>
      </c>
      <c r="BJ68" s="23">
        <v>0</v>
      </c>
      <c r="BK68" s="23">
        <v>0</v>
      </c>
      <c r="BL68" s="23">
        <v>0</v>
      </c>
      <c r="BM68" s="419"/>
      <c r="BN68" s="420"/>
      <c r="BO68" s="323"/>
      <c r="BP68" s="323"/>
      <c r="BQ68" s="323"/>
    </row>
    <row r="69" spans="1:69" ht="54.6" customHeight="1" x14ac:dyDescent="0.3">
      <c r="A69" s="178"/>
      <c r="B69" s="420"/>
      <c r="C69" s="420"/>
      <c r="D69" s="420"/>
      <c r="E69" s="420"/>
      <c r="F69" s="420"/>
      <c r="G69" s="420"/>
      <c r="H69" s="420"/>
      <c r="I69" s="508"/>
      <c r="J69" s="320"/>
      <c r="K69" s="320"/>
      <c r="L69" s="320"/>
      <c r="M69" s="320"/>
      <c r="N69" s="35" t="s">
        <v>111</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0</v>
      </c>
      <c r="AT69" s="36">
        <v>0</v>
      </c>
      <c r="AU69" s="36">
        <v>0</v>
      </c>
      <c r="AV69" s="36">
        <v>0</v>
      </c>
      <c r="AW69" s="36">
        <v>0</v>
      </c>
      <c r="AX69" s="36">
        <v>0</v>
      </c>
      <c r="AY69" s="23">
        <v>0.3</v>
      </c>
      <c r="AZ69" s="23">
        <v>0</v>
      </c>
      <c r="BA69" s="12">
        <f t="shared" si="0"/>
        <v>0.3</v>
      </c>
      <c r="BB69" s="12">
        <f t="shared" si="0"/>
        <v>0</v>
      </c>
      <c r="BC69" s="23">
        <v>0.3</v>
      </c>
      <c r="BD69" s="23">
        <v>0</v>
      </c>
      <c r="BE69" s="23">
        <v>0.3</v>
      </c>
      <c r="BF69" s="23">
        <v>0</v>
      </c>
      <c r="BG69" s="23">
        <v>0.3</v>
      </c>
      <c r="BH69" s="23">
        <v>0</v>
      </c>
      <c r="BI69" s="23">
        <v>0.3</v>
      </c>
      <c r="BJ69" s="23">
        <v>0</v>
      </c>
      <c r="BK69" s="23">
        <v>0</v>
      </c>
      <c r="BL69" s="23">
        <v>0</v>
      </c>
      <c r="BM69" s="419"/>
      <c r="BN69" s="420"/>
      <c r="BO69" s="323"/>
      <c r="BP69" s="323"/>
      <c r="BQ69" s="323"/>
    </row>
    <row r="70" spans="1:69" ht="54.6" customHeight="1" x14ac:dyDescent="0.3">
      <c r="A70" s="178"/>
      <c r="B70" s="420"/>
      <c r="C70" s="420"/>
      <c r="D70" s="420"/>
      <c r="E70" s="420"/>
      <c r="F70" s="420"/>
      <c r="G70" s="420"/>
      <c r="H70" s="420"/>
      <c r="I70" s="508"/>
      <c r="J70" s="320"/>
      <c r="K70" s="320"/>
      <c r="L70" s="320"/>
      <c r="M70" s="320"/>
      <c r="N70" s="37" t="s">
        <v>66</v>
      </c>
      <c r="O70" s="38">
        <f>SUM(O66:O69)</f>
        <v>0</v>
      </c>
      <c r="P70" s="38">
        <f t="shared" ref="P70:BL70" si="22">SUM(P66:P69)</f>
        <v>0</v>
      </c>
      <c r="Q70" s="38">
        <f t="shared" si="22"/>
        <v>0</v>
      </c>
      <c r="R70" s="38">
        <f t="shared" si="22"/>
        <v>0</v>
      </c>
      <c r="S70" s="38">
        <f t="shared" si="22"/>
        <v>0</v>
      </c>
      <c r="T70" s="38">
        <f t="shared" si="22"/>
        <v>0</v>
      </c>
      <c r="U70" s="38">
        <f t="shared" si="22"/>
        <v>0</v>
      </c>
      <c r="V70" s="38">
        <f t="shared" si="22"/>
        <v>0</v>
      </c>
      <c r="W70" s="38">
        <f t="shared" si="22"/>
        <v>0</v>
      </c>
      <c r="X70" s="38">
        <f t="shared" si="22"/>
        <v>0</v>
      </c>
      <c r="Y70" s="38">
        <f t="shared" si="22"/>
        <v>0</v>
      </c>
      <c r="Z70" s="38">
        <f t="shared" si="22"/>
        <v>0</v>
      </c>
      <c r="AA70" s="38">
        <f t="shared" si="22"/>
        <v>0</v>
      </c>
      <c r="AB70" s="38">
        <f t="shared" si="22"/>
        <v>0</v>
      </c>
      <c r="AC70" s="38">
        <f t="shared" si="22"/>
        <v>0</v>
      </c>
      <c r="AD70" s="38">
        <f t="shared" si="22"/>
        <v>0</v>
      </c>
      <c r="AE70" s="38">
        <f t="shared" si="22"/>
        <v>0</v>
      </c>
      <c r="AF70" s="38">
        <f t="shared" si="22"/>
        <v>0</v>
      </c>
      <c r="AG70" s="38">
        <f t="shared" si="22"/>
        <v>0</v>
      </c>
      <c r="AH70" s="38">
        <f t="shared" si="22"/>
        <v>0</v>
      </c>
      <c r="AI70" s="38">
        <f t="shared" si="22"/>
        <v>0</v>
      </c>
      <c r="AJ70" s="38">
        <f t="shared" si="22"/>
        <v>0</v>
      </c>
      <c r="AK70" s="38">
        <f t="shared" si="22"/>
        <v>0</v>
      </c>
      <c r="AL70" s="38">
        <f t="shared" si="22"/>
        <v>0</v>
      </c>
      <c r="AM70" s="38">
        <f t="shared" si="22"/>
        <v>0</v>
      </c>
      <c r="AN70" s="38">
        <f t="shared" si="22"/>
        <v>0</v>
      </c>
      <c r="AO70" s="38">
        <f t="shared" si="22"/>
        <v>0</v>
      </c>
      <c r="AP70" s="38">
        <f t="shared" si="22"/>
        <v>0</v>
      </c>
      <c r="AQ70" s="38">
        <f t="shared" si="22"/>
        <v>0</v>
      </c>
      <c r="AR70" s="38">
        <f t="shared" si="22"/>
        <v>0</v>
      </c>
      <c r="AS70" s="38">
        <f t="shared" si="22"/>
        <v>0</v>
      </c>
      <c r="AT70" s="38">
        <f t="shared" si="22"/>
        <v>0</v>
      </c>
      <c r="AU70" s="38">
        <f t="shared" si="22"/>
        <v>0</v>
      </c>
      <c r="AV70" s="38">
        <f t="shared" si="22"/>
        <v>0</v>
      </c>
      <c r="AW70" s="38">
        <f t="shared" si="22"/>
        <v>0</v>
      </c>
      <c r="AX70" s="38">
        <f t="shared" si="22"/>
        <v>0</v>
      </c>
      <c r="AY70" s="38">
        <f t="shared" si="22"/>
        <v>10.8</v>
      </c>
      <c r="AZ70" s="38">
        <f t="shared" si="22"/>
        <v>0</v>
      </c>
      <c r="BA70" s="38">
        <f t="shared" si="22"/>
        <v>10.8</v>
      </c>
      <c r="BB70" s="38">
        <f t="shared" si="22"/>
        <v>0</v>
      </c>
      <c r="BC70" s="38">
        <f t="shared" si="22"/>
        <v>12.232800000000001</v>
      </c>
      <c r="BD70" s="38">
        <f t="shared" si="22"/>
        <v>0</v>
      </c>
      <c r="BE70" s="38">
        <f t="shared" si="22"/>
        <v>12.4328</v>
      </c>
      <c r="BF70" s="38">
        <f t="shared" si="22"/>
        <v>0</v>
      </c>
      <c r="BG70" s="38">
        <f t="shared" si="22"/>
        <v>12.4328</v>
      </c>
      <c r="BH70" s="38">
        <f t="shared" si="22"/>
        <v>0</v>
      </c>
      <c r="BI70" s="38">
        <f t="shared" si="22"/>
        <v>12.4328</v>
      </c>
      <c r="BJ70" s="38">
        <f t="shared" si="22"/>
        <v>0</v>
      </c>
      <c r="BK70" s="38">
        <f t="shared" si="22"/>
        <v>0</v>
      </c>
      <c r="BL70" s="38">
        <f t="shared" si="22"/>
        <v>0</v>
      </c>
      <c r="BM70" s="419"/>
      <c r="BN70" s="420"/>
      <c r="BO70" s="323"/>
      <c r="BP70" s="323"/>
      <c r="BQ70" s="323"/>
    </row>
    <row r="71" spans="1:69" ht="54.6" customHeight="1" x14ac:dyDescent="0.3">
      <c r="A71" s="178">
        <v>18</v>
      </c>
      <c r="B71" s="417" t="s">
        <v>86</v>
      </c>
      <c r="C71" s="417" t="s">
        <v>143</v>
      </c>
      <c r="D71" s="417" t="s">
        <v>174</v>
      </c>
      <c r="E71" s="417" t="s">
        <v>175</v>
      </c>
      <c r="F71" s="417" t="s">
        <v>176</v>
      </c>
      <c r="G71" s="417" t="s">
        <v>177</v>
      </c>
      <c r="H71" s="418">
        <v>0</v>
      </c>
      <c r="I71" s="509" t="s">
        <v>178</v>
      </c>
      <c r="J71" s="411" t="s">
        <v>54</v>
      </c>
      <c r="K71" s="411" t="s">
        <v>179</v>
      </c>
      <c r="L71" s="411" t="s">
        <v>56</v>
      </c>
      <c r="M71" s="411" t="s">
        <v>56</v>
      </c>
      <c r="N71" s="51" t="s">
        <v>180</v>
      </c>
      <c r="O71" s="52">
        <v>0</v>
      </c>
      <c r="P71" s="52">
        <v>0</v>
      </c>
      <c r="Q71" s="52">
        <v>0</v>
      </c>
      <c r="R71" s="52">
        <v>0</v>
      </c>
      <c r="S71" s="52">
        <v>0</v>
      </c>
      <c r="T71" s="52">
        <v>0</v>
      </c>
      <c r="U71" s="52">
        <v>0</v>
      </c>
      <c r="V71" s="52">
        <v>0</v>
      </c>
      <c r="W71" s="52">
        <v>0</v>
      </c>
      <c r="X71" s="52">
        <v>0</v>
      </c>
      <c r="Y71" s="52">
        <v>0</v>
      </c>
      <c r="Z71" s="52">
        <v>0</v>
      </c>
      <c r="AA71" s="52">
        <v>0</v>
      </c>
      <c r="AB71" s="52">
        <v>0</v>
      </c>
      <c r="AC71" s="52">
        <v>0</v>
      </c>
      <c r="AD71" s="52">
        <v>0</v>
      </c>
      <c r="AE71" s="52">
        <v>0</v>
      </c>
      <c r="AF71" s="52">
        <v>0</v>
      </c>
      <c r="AG71" s="52">
        <v>0</v>
      </c>
      <c r="AH71" s="52">
        <v>0</v>
      </c>
      <c r="AI71" s="52">
        <v>0</v>
      </c>
      <c r="AJ71" s="52">
        <v>0</v>
      </c>
      <c r="AK71" s="52">
        <v>0</v>
      </c>
      <c r="AL71" s="52">
        <v>0</v>
      </c>
      <c r="AM71" s="52">
        <v>0</v>
      </c>
      <c r="AN71" s="52">
        <v>0</v>
      </c>
      <c r="AO71" s="52">
        <v>0</v>
      </c>
      <c r="AP71" s="52">
        <v>0</v>
      </c>
      <c r="AQ71" s="52">
        <v>0</v>
      </c>
      <c r="AR71" s="52">
        <v>0</v>
      </c>
      <c r="AS71" s="52">
        <v>0</v>
      </c>
      <c r="AT71" s="52">
        <v>0</v>
      </c>
      <c r="AU71" s="52">
        <v>0</v>
      </c>
      <c r="AV71" s="52">
        <v>0</v>
      </c>
      <c r="AW71" s="52">
        <v>0</v>
      </c>
      <c r="AX71" s="52">
        <v>0</v>
      </c>
      <c r="AY71" s="52">
        <v>0</v>
      </c>
      <c r="AZ71" s="52">
        <v>0</v>
      </c>
      <c r="BA71" s="12">
        <f t="shared" si="0"/>
        <v>0</v>
      </c>
      <c r="BB71" s="12">
        <f t="shared" si="0"/>
        <v>0</v>
      </c>
      <c r="BC71" s="23">
        <v>15</v>
      </c>
      <c r="BD71" s="23">
        <v>0</v>
      </c>
      <c r="BE71" s="23">
        <v>10</v>
      </c>
      <c r="BF71" s="23">
        <v>0</v>
      </c>
      <c r="BG71" s="23">
        <v>15</v>
      </c>
      <c r="BH71" s="23">
        <v>0</v>
      </c>
      <c r="BI71" s="23">
        <v>0</v>
      </c>
      <c r="BJ71" s="23">
        <v>0</v>
      </c>
      <c r="BK71" s="23">
        <v>0</v>
      </c>
      <c r="BL71" s="23">
        <v>0</v>
      </c>
      <c r="BM71" s="412" t="s">
        <v>536</v>
      </c>
      <c r="BN71" s="377" t="s">
        <v>181</v>
      </c>
      <c r="BO71" s="414" t="s">
        <v>182</v>
      </c>
      <c r="BP71" s="414" t="s">
        <v>149</v>
      </c>
      <c r="BQ71" s="416" t="s">
        <v>150</v>
      </c>
    </row>
    <row r="72" spans="1:69" ht="54.6" customHeight="1" x14ac:dyDescent="0.3">
      <c r="A72" s="178"/>
      <c r="B72" s="417"/>
      <c r="C72" s="417"/>
      <c r="D72" s="417"/>
      <c r="E72" s="417"/>
      <c r="F72" s="417"/>
      <c r="G72" s="417"/>
      <c r="H72" s="417"/>
      <c r="I72" s="509"/>
      <c r="J72" s="411"/>
      <c r="K72" s="411"/>
      <c r="L72" s="411"/>
      <c r="M72" s="411"/>
      <c r="N72" s="53" t="s">
        <v>66</v>
      </c>
      <c r="O72" s="54">
        <f t="shared" ref="O72:AT72" si="23">SUM(O71)</f>
        <v>0</v>
      </c>
      <c r="P72" s="54">
        <f t="shared" si="23"/>
        <v>0</v>
      </c>
      <c r="Q72" s="54">
        <f t="shared" si="23"/>
        <v>0</v>
      </c>
      <c r="R72" s="54">
        <f t="shared" si="23"/>
        <v>0</v>
      </c>
      <c r="S72" s="54">
        <f t="shared" si="23"/>
        <v>0</v>
      </c>
      <c r="T72" s="54">
        <f t="shared" si="23"/>
        <v>0</v>
      </c>
      <c r="U72" s="54">
        <f t="shared" si="23"/>
        <v>0</v>
      </c>
      <c r="V72" s="54">
        <f t="shared" si="23"/>
        <v>0</v>
      </c>
      <c r="W72" s="54">
        <f t="shared" si="23"/>
        <v>0</v>
      </c>
      <c r="X72" s="54">
        <f t="shared" si="23"/>
        <v>0</v>
      </c>
      <c r="Y72" s="54">
        <f t="shared" si="23"/>
        <v>0</v>
      </c>
      <c r="Z72" s="54">
        <f t="shared" si="23"/>
        <v>0</v>
      </c>
      <c r="AA72" s="54">
        <f t="shared" si="23"/>
        <v>0</v>
      </c>
      <c r="AB72" s="54">
        <f t="shared" si="23"/>
        <v>0</v>
      </c>
      <c r="AC72" s="54">
        <f t="shared" si="23"/>
        <v>0</v>
      </c>
      <c r="AD72" s="54">
        <f t="shared" si="23"/>
        <v>0</v>
      </c>
      <c r="AE72" s="54">
        <f t="shared" si="23"/>
        <v>0</v>
      </c>
      <c r="AF72" s="54">
        <f t="shared" si="23"/>
        <v>0</v>
      </c>
      <c r="AG72" s="54">
        <f t="shared" si="23"/>
        <v>0</v>
      </c>
      <c r="AH72" s="54">
        <f t="shared" si="23"/>
        <v>0</v>
      </c>
      <c r="AI72" s="54">
        <f t="shared" si="23"/>
        <v>0</v>
      </c>
      <c r="AJ72" s="54">
        <f t="shared" si="23"/>
        <v>0</v>
      </c>
      <c r="AK72" s="54">
        <f t="shared" si="23"/>
        <v>0</v>
      </c>
      <c r="AL72" s="54">
        <f t="shared" si="23"/>
        <v>0</v>
      </c>
      <c r="AM72" s="54">
        <f t="shared" si="23"/>
        <v>0</v>
      </c>
      <c r="AN72" s="54">
        <f t="shared" si="23"/>
        <v>0</v>
      </c>
      <c r="AO72" s="54">
        <f t="shared" si="23"/>
        <v>0</v>
      </c>
      <c r="AP72" s="54">
        <f t="shared" si="23"/>
        <v>0</v>
      </c>
      <c r="AQ72" s="54">
        <f t="shared" si="23"/>
        <v>0</v>
      </c>
      <c r="AR72" s="54">
        <f t="shared" si="23"/>
        <v>0</v>
      </c>
      <c r="AS72" s="54">
        <f t="shared" si="23"/>
        <v>0</v>
      </c>
      <c r="AT72" s="54">
        <f t="shared" si="23"/>
        <v>0</v>
      </c>
      <c r="AU72" s="54">
        <f t="shared" ref="AU72:BL72" si="24">SUM(AU71)</f>
        <v>0</v>
      </c>
      <c r="AV72" s="54">
        <f t="shared" si="24"/>
        <v>0</v>
      </c>
      <c r="AW72" s="54">
        <f t="shared" si="24"/>
        <v>0</v>
      </c>
      <c r="AX72" s="54">
        <f t="shared" si="24"/>
        <v>0</v>
      </c>
      <c r="AY72" s="54">
        <f t="shared" si="24"/>
        <v>0</v>
      </c>
      <c r="AZ72" s="54">
        <f t="shared" si="24"/>
        <v>0</v>
      </c>
      <c r="BA72" s="54">
        <f t="shared" si="24"/>
        <v>0</v>
      </c>
      <c r="BB72" s="54">
        <f t="shared" si="24"/>
        <v>0</v>
      </c>
      <c r="BC72" s="54">
        <f t="shared" si="24"/>
        <v>15</v>
      </c>
      <c r="BD72" s="54">
        <f t="shared" si="24"/>
        <v>0</v>
      </c>
      <c r="BE72" s="54">
        <f t="shared" si="24"/>
        <v>10</v>
      </c>
      <c r="BF72" s="54">
        <f t="shared" si="24"/>
        <v>0</v>
      </c>
      <c r="BG72" s="54">
        <f t="shared" si="24"/>
        <v>15</v>
      </c>
      <c r="BH72" s="54">
        <f t="shared" si="24"/>
        <v>0</v>
      </c>
      <c r="BI72" s="54">
        <f t="shared" si="24"/>
        <v>0</v>
      </c>
      <c r="BJ72" s="54">
        <f t="shared" si="24"/>
        <v>0</v>
      </c>
      <c r="BK72" s="54">
        <f t="shared" si="24"/>
        <v>0</v>
      </c>
      <c r="BL72" s="54">
        <f t="shared" si="24"/>
        <v>0</v>
      </c>
      <c r="BM72" s="413"/>
      <c r="BN72" s="379"/>
      <c r="BO72" s="415"/>
      <c r="BP72" s="415"/>
      <c r="BQ72" s="415"/>
    </row>
    <row r="73" spans="1:69" ht="54.6" customHeight="1" x14ac:dyDescent="0.3">
      <c r="A73" s="178">
        <v>19</v>
      </c>
      <c r="B73" s="417" t="s">
        <v>86</v>
      </c>
      <c r="C73" s="417" t="s">
        <v>143</v>
      </c>
      <c r="D73" s="417" t="s">
        <v>183</v>
      </c>
      <c r="E73" s="417" t="s">
        <v>184</v>
      </c>
      <c r="F73" s="417" t="s">
        <v>185</v>
      </c>
      <c r="G73" s="417" t="s">
        <v>177</v>
      </c>
      <c r="H73" s="418">
        <v>0</v>
      </c>
      <c r="I73" s="509" t="s">
        <v>53</v>
      </c>
      <c r="J73" s="411" t="s">
        <v>54</v>
      </c>
      <c r="K73" s="411" t="s">
        <v>179</v>
      </c>
      <c r="L73" s="411" t="s">
        <v>56</v>
      </c>
      <c r="M73" s="411" t="s">
        <v>56</v>
      </c>
      <c r="N73" s="51" t="s">
        <v>186</v>
      </c>
      <c r="O73" s="52">
        <v>0</v>
      </c>
      <c r="P73" s="52">
        <v>0</v>
      </c>
      <c r="Q73" s="52">
        <v>0</v>
      </c>
      <c r="R73" s="52">
        <v>0</v>
      </c>
      <c r="S73" s="52">
        <v>0</v>
      </c>
      <c r="T73" s="52">
        <v>0</v>
      </c>
      <c r="U73" s="52">
        <v>0</v>
      </c>
      <c r="V73" s="52">
        <v>0</v>
      </c>
      <c r="W73" s="52">
        <v>0</v>
      </c>
      <c r="X73" s="52">
        <v>0</v>
      </c>
      <c r="Y73" s="52">
        <v>0</v>
      </c>
      <c r="Z73" s="52">
        <v>0</v>
      </c>
      <c r="AA73" s="52">
        <v>0</v>
      </c>
      <c r="AB73" s="52">
        <v>0</v>
      </c>
      <c r="AC73" s="52">
        <v>0</v>
      </c>
      <c r="AD73" s="52">
        <v>0</v>
      </c>
      <c r="AE73" s="52">
        <v>0</v>
      </c>
      <c r="AF73" s="52">
        <v>0</v>
      </c>
      <c r="AG73" s="52">
        <v>0</v>
      </c>
      <c r="AH73" s="52">
        <v>0</v>
      </c>
      <c r="AI73" s="52">
        <v>0</v>
      </c>
      <c r="AJ73" s="52">
        <v>0</v>
      </c>
      <c r="AK73" s="52">
        <v>0</v>
      </c>
      <c r="AL73" s="52">
        <v>0</v>
      </c>
      <c r="AM73" s="52">
        <v>0</v>
      </c>
      <c r="AN73" s="52">
        <v>0</v>
      </c>
      <c r="AO73" s="52">
        <v>0</v>
      </c>
      <c r="AP73" s="52">
        <v>0</v>
      </c>
      <c r="AQ73" s="52">
        <v>0</v>
      </c>
      <c r="AR73" s="52">
        <v>0</v>
      </c>
      <c r="AS73" s="52">
        <v>0</v>
      </c>
      <c r="AT73" s="52">
        <v>0</v>
      </c>
      <c r="AU73" s="52">
        <v>0</v>
      </c>
      <c r="AV73" s="52">
        <v>0</v>
      </c>
      <c r="AW73" s="52">
        <v>0</v>
      </c>
      <c r="AX73" s="52">
        <v>0</v>
      </c>
      <c r="AY73" s="52">
        <v>0</v>
      </c>
      <c r="AZ73" s="52">
        <v>0</v>
      </c>
      <c r="BA73" s="12">
        <f t="shared" si="0"/>
        <v>0</v>
      </c>
      <c r="BB73" s="12">
        <f t="shared" si="0"/>
        <v>0</v>
      </c>
      <c r="BC73" s="26">
        <v>14.95</v>
      </c>
      <c r="BD73" s="26">
        <v>0</v>
      </c>
      <c r="BE73" s="26">
        <v>13.308579999999999</v>
      </c>
      <c r="BF73" s="26">
        <v>0</v>
      </c>
      <c r="BG73" s="23">
        <v>15</v>
      </c>
      <c r="BH73" s="23">
        <v>0</v>
      </c>
      <c r="BI73" s="23">
        <v>0</v>
      </c>
      <c r="BJ73" s="23">
        <v>0</v>
      </c>
      <c r="BK73" s="23">
        <v>0</v>
      </c>
      <c r="BL73" s="23">
        <v>0</v>
      </c>
      <c r="BM73" s="412" t="s">
        <v>536</v>
      </c>
      <c r="BN73" s="362" t="s">
        <v>187</v>
      </c>
      <c r="BO73" s="414" t="s">
        <v>182</v>
      </c>
      <c r="BP73" s="414" t="s">
        <v>149</v>
      </c>
      <c r="BQ73" s="416" t="s">
        <v>150</v>
      </c>
    </row>
    <row r="74" spans="1:69" ht="54.6" customHeight="1" x14ac:dyDescent="0.3">
      <c r="A74" s="178"/>
      <c r="B74" s="417"/>
      <c r="C74" s="417"/>
      <c r="D74" s="417"/>
      <c r="E74" s="417"/>
      <c r="F74" s="417"/>
      <c r="G74" s="417"/>
      <c r="H74" s="417"/>
      <c r="I74" s="509"/>
      <c r="J74" s="411"/>
      <c r="K74" s="411"/>
      <c r="L74" s="411"/>
      <c r="M74" s="411"/>
      <c r="N74" s="55" t="s">
        <v>66</v>
      </c>
      <c r="O74" s="56">
        <f t="shared" ref="O74:BL74" si="25">SUM(O73)</f>
        <v>0</v>
      </c>
      <c r="P74" s="56">
        <f t="shared" si="25"/>
        <v>0</v>
      </c>
      <c r="Q74" s="56">
        <f t="shared" si="25"/>
        <v>0</v>
      </c>
      <c r="R74" s="56">
        <f t="shared" si="25"/>
        <v>0</v>
      </c>
      <c r="S74" s="56">
        <f t="shared" si="25"/>
        <v>0</v>
      </c>
      <c r="T74" s="56">
        <f t="shared" si="25"/>
        <v>0</v>
      </c>
      <c r="U74" s="56">
        <f t="shared" si="25"/>
        <v>0</v>
      </c>
      <c r="V74" s="56">
        <f t="shared" si="25"/>
        <v>0</v>
      </c>
      <c r="W74" s="56">
        <f t="shared" si="25"/>
        <v>0</v>
      </c>
      <c r="X74" s="56">
        <f t="shared" si="25"/>
        <v>0</v>
      </c>
      <c r="Y74" s="56">
        <f t="shared" si="25"/>
        <v>0</v>
      </c>
      <c r="Z74" s="56">
        <f t="shared" si="25"/>
        <v>0</v>
      </c>
      <c r="AA74" s="56">
        <f t="shared" si="25"/>
        <v>0</v>
      </c>
      <c r="AB74" s="56">
        <f t="shared" si="25"/>
        <v>0</v>
      </c>
      <c r="AC74" s="56">
        <f t="shared" si="25"/>
        <v>0</v>
      </c>
      <c r="AD74" s="56">
        <f t="shared" si="25"/>
        <v>0</v>
      </c>
      <c r="AE74" s="56">
        <f t="shared" si="25"/>
        <v>0</v>
      </c>
      <c r="AF74" s="56">
        <f t="shared" si="25"/>
        <v>0</v>
      </c>
      <c r="AG74" s="56">
        <f t="shared" si="25"/>
        <v>0</v>
      </c>
      <c r="AH74" s="56">
        <f t="shared" si="25"/>
        <v>0</v>
      </c>
      <c r="AI74" s="56">
        <f t="shared" si="25"/>
        <v>0</v>
      </c>
      <c r="AJ74" s="56">
        <f t="shared" si="25"/>
        <v>0</v>
      </c>
      <c r="AK74" s="56">
        <f t="shared" si="25"/>
        <v>0</v>
      </c>
      <c r="AL74" s="56">
        <f t="shared" si="25"/>
        <v>0</v>
      </c>
      <c r="AM74" s="56">
        <f t="shared" si="25"/>
        <v>0</v>
      </c>
      <c r="AN74" s="56">
        <f t="shared" si="25"/>
        <v>0</v>
      </c>
      <c r="AO74" s="56">
        <f t="shared" si="25"/>
        <v>0</v>
      </c>
      <c r="AP74" s="56">
        <f t="shared" si="25"/>
        <v>0</v>
      </c>
      <c r="AQ74" s="56">
        <f t="shared" si="25"/>
        <v>0</v>
      </c>
      <c r="AR74" s="56">
        <f t="shared" si="25"/>
        <v>0</v>
      </c>
      <c r="AS74" s="56">
        <f t="shared" si="25"/>
        <v>0</v>
      </c>
      <c r="AT74" s="56">
        <f t="shared" si="25"/>
        <v>0</v>
      </c>
      <c r="AU74" s="56">
        <f t="shared" si="25"/>
        <v>0</v>
      </c>
      <c r="AV74" s="56">
        <f t="shared" si="25"/>
        <v>0</v>
      </c>
      <c r="AW74" s="56">
        <f t="shared" si="25"/>
        <v>0</v>
      </c>
      <c r="AX74" s="56">
        <f t="shared" si="25"/>
        <v>0</v>
      </c>
      <c r="AY74" s="56">
        <f t="shared" si="25"/>
        <v>0</v>
      </c>
      <c r="AZ74" s="56">
        <f t="shared" si="25"/>
        <v>0</v>
      </c>
      <c r="BA74" s="56">
        <f t="shared" si="25"/>
        <v>0</v>
      </c>
      <c r="BB74" s="56">
        <f t="shared" si="25"/>
        <v>0</v>
      </c>
      <c r="BC74" s="56">
        <f t="shared" si="25"/>
        <v>14.95</v>
      </c>
      <c r="BD74" s="56">
        <f t="shared" si="25"/>
        <v>0</v>
      </c>
      <c r="BE74" s="56">
        <f t="shared" si="25"/>
        <v>13.308579999999999</v>
      </c>
      <c r="BF74" s="56">
        <f t="shared" si="25"/>
        <v>0</v>
      </c>
      <c r="BG74" s="56">
        <f t="shared" si="25"/>
        <v>15</v>
      </c>
      <c r="BH74" s="56">
        <f t="shared" si="25"/>
        <v>0</v>
      </c>
      <c r="BI74" s="56">
        <f t="shared" si="25"/>
        <v>0</v>
      </c>
      <c r="BJ74" s="56">
        <f t="shared" si="25"/>
        <v>0</v>
      </c>
      <c r="BK74" s="56">
        <f t="shared" si="25"/>
        <v>0</v>
      </c>
      <c r="BL74" s="56">
        <f t="shared" si="25"/>
        <v>0</v>
      </c>
      <c r="BM74" s="413"/>
      <c r="BN74" s="366"/>
      <c r="BO74" s="415"/>
      <c r="BP74" s="415"/>
      <c r="BQ74" s="415"/>
    </row>
    <row r="75" spans="1:69" s="13" customFormat="1" ht="159" customHeight="1" x14ac:dyDescent="0.3">
      <c r="A75" s="178">
        <v>20</v>
      </c>
      <c r="B75" s="392" t="s">
        <v>86</v>
      </c>
      <c r="C75" s="392" t="s">
        <v>188</v>
      </c>
      <c r="D75" s="392" t="s">
        <v>189</v>
      </c>
      <c r="E75" s="392" t="s">
        <v>190</v>
      </c>
      <c r="F75" s="392" t="s">
        <v>191</v>
      </c>
      <c r="G75" s="406" t="s">
        <v>52</v>
      </c>
      <c r="H75" s="389">
        <v>0.75260000000000005</v>
      </c>
      <c r="I75" s="442" t="s">
        <v>53</v>
      </c>
      <c r="J75" s="394" t="s">
        <v>54</v>
      </c>
      <c r="K75" s="394" t="s">
        <v>55</v>
      </c>
      <c r="L75" s="394" t="s">
        <v>56</v>
      </c>
      <c r="M75" s="394" t="s">
        <v>57</v>
      </c>
      <c r="N75" s="27" t="s">
        <v>58</v>
      </c>
      <c r="O75" s="25">
        <v>0</v>
      </c>
      <c r="P75" s="25">
        <v>0</v>
      </c>
      <c r="Q75" s="25">
        <v>0</v>
      </c>
      <c r="R75" s="25">
        <v>0</v>
      </c>
      <c r="S75" s="25">
        <v>0</v>
      </c>
      <c r="T75" s="25">
        <v>0</v>
      </c>
      <c r="U75" s="25">
        <v>0</v>
      </c>
      <c r="V75" s="25">
        <v>0</v>
      </c>
      <c r="W75" s="25">
        <v>0</v>
      </c>
      <c r="X75" s="25">
        <v>0</v>
      </c>
      <c r="Y75" s="25">
        <v>0</v>
      </c>
      <c r="Z75" s="25">
        <v>0</v>
      </c>
      <c r="AA75" s="25">
        <v>0</v>
      </c>
      <c r="AB75" s="25">
        <v>0</v>
      </c>
      <c r="AC75" s="25">
        <v>0</v>
      </c>
      <c r="AD75" s="25">
        <v>0</v>
      </c>
      <c r="AE75" s="25">
        <v>0</v>
      </c>
      <c r="AF75" s="25">
        <v>0</v>
      </c>
      <c r="AG75" s="25">
        <v>0</v>
      </c>
      <c r="AH75" s="25">
        <v>0</v>
      </c>
      <c r="AI75" s="57">
        <v>5</v>
      </c>
      <c r="AJ75" s="57">
        <v>5</v>
      </c>
      <c r="AK75" s="57">
        <v>45.055999999999997</v>
      </c>
      <c r="AL75" s="57">
        <v>45.055999999999997</v>
      </c>
      <c r="AM75" s="57">
        <v>65.028999999999996</v>
      </c>
      <c r="AN75" s="57">
        <v>65.028999999999996</v>
      </c>
      <c r="AO75" s="57">
        <v>210.10599999999999</v>
      </c>
      <c r="AP75" s="57">
        <v>210.10599999999999</v>
      </c>
      <c r="AQ75" s="57">
        <v>62.347999999999999</v>
      </c>
      <c r="AR75" s="57">
        <v>62.347999999999999</v>
      </c>
      <c r="AS75" s="57">
        <v>22.68</v>
      </c>
      <c r="AT75" s="57">
        <v>22.68</v>
      </c>
      <c r="AU75" s="57">
        <v>2.1349999999999998</v>
      </c>
      <c r="AV75" s="57">
        <v>2.1349999999999998</v>
      </c>
      <c r="AW75" s="57">
        <v>2.4750000000000001</v>
      </c>
      <c r="AX75" s="57">
        <v>2.4750000000000001</v>
      </c>
      <c r="AY75" s="25">
        <v>8</v>
      </c>
      <c r="AZ75" s="25">
        <v>0.153</v>
      </c>
      <c r="BA75" s="12">
        <f t="shared" si="0"/>
        <v>422.82900000000001</v>
      </c>
      <c r="BB75" s="12">
        <f t="shared" si="0"/>
        <v>414.98200000000003</v>
      </c>
      <c r="BC75" s="26">
        <v>45</v>
      </c>
      <c r="BD75" s="26">
        <v>0</v>
      </c>
      <c r="BE75" s="26">
        <v>0</v>
      </c>
      <c r="BF75" s="26">
        <v>0</v>
      </c>
      <c r="BG75" s="26">
        <v>0</v>
      </c>
      <c r="BH75" s="26">
        <v>0</v>
      </c>
      <c r="BI75" s="26">
        <v>0</v>
      </c>
      <c r="BJ75" s="26">
        <v>0</v>
      </c>
      <c r="BK75" s="26">
        <v>0</v>
      </c>
      <c r="BL75" s="26">
        <v>0</v>
      </c>
      <c r="BM75" s="382" t="s">
        <v>83</v>
      </c>
      <c r="BN75" s="384" t="s">
        <v>192</v>
      </c>
      <c r="BO75" s="384" t="s">
        <v>193</v>
      </c>
      <c r="BP75" s="384" t="s">
        <v>119</v>
      </c>
      <c r="BQ75" s="384" t="s">
        <v>194</v>
      </c>
    </row>
    <row r="76" spans="1:69" s="13" customFormat="1" ht="179.4" customHeight="1" x14ac:dyDescent="0.3">
      <c r="A76" s="178"/>
      <c r="B76" s="409"/>
      <c r="C76" s="409"/>
      <c r="D76" s="409"/>
      <c r="E76" s="410"/>
      <c r="F76" s="409"/>
      <c r="G76" s="407"/>
      <c r="H76" s="408"/>
      <c r="I76" s="503"/>
      <c r="J76" s="403"/>
      <c r="K76" s="403"/>
      <c r="L76" s="403"/>
      <c r="M76" s="403"/>
      <c r="N76" s="8" t="s">
        <v>65</v>
      </c>
      <c r="O76" s="9">
        <v>0</v>
      </c>
      <c r="P76" s="9">
        <v>0</v>
      </c>
      <c r="Q76" s="9">
        <v>0</v>
      </c>
      <c r="R76" s="9">
        <v>0</v>
      </c>
      <c r="S76" s="9">
        <v>0</v>
      </c>
      <c r="T76" s="9">
        <v>0</v>
      </c>
      <c r="U76" s="9">
        <v>0</v>
      </c>
      <c r="V76" s="9">
        <v>0</v>
      </c>
      <c r="W76" s="9">
        <v>0</v>
      </c>
      <c r="X76" s="9">
        <v>0</v>
      </c>
      <c r="Y76" s="9">
        <v>0</v>
      </c>
      <c r="Z76" s="9">
        <v>0</v>
      </c>
      <c r="AA76" s="9">
        <v>0</v>
      </c>
      <c r="AB76" s="9">
        <v>0</v>
      </c>
      <c r="AC76" s="9">
        <v>0</v>
      </c>
      <c r="AD76" s="9">
        <v>0</v>
      </c>
      <c r="AE76" s="9">
        <v>0</v>
      </c>
      <c r="AF76" s="9">
        <v>0</v>
      </c>
      <c r="AG76" s="9">
        <v>0</v>
      </c>
      <c r="AH76" s="9">
        <v>0</v>
      </c>
      <c r="AI76" s="9">
        <v>0</v>
      </c>
      <c r="AJ76" s="9">
        <v>0</v>
      </c>
      <c r="AK76" s="10">
        <v>44.837000000000003</v>
      </c>
      <c r="AL76" s="10">
        <v>44.837000000000003</v>
      </c>
      <c r="AM76" s="10">
        <v>0</v>
      </c>
      <c r="AN76" s="10">
        <v>0</v>
      </c>
      <c r="AO76" s="10">
        <v>63.33</v>
      </c>
      <c r="AP76" s="10">
        <v>63.33</v>
      </c>
      <c r="AQ76" s="10">
        <v>25.611999999999998</v>
      </c>
      <c r="AR76" s="10">
        <v>25.611999999999998</v>
      </c>
      <c r="AS76" s="10">
        <v>59.215000000000003</v>
      </c>
      <c r="AT76" s="10">
        <v>59.215000000000003</v>
      </c>
      <c r="AU76" s="10">
        <v>165.86799999999999</v>
      </c>
      <c r="AV76" s="10">
        <v>165.86799999999999</v>
      </c>
      <c r="AW76" s="10">
        <v>172.47499999999999</v>
      </c>
      <c r="AX76" s="10">
        <v>172.47499999999999</v>
      </c>
      <c r="AY76" s="9">
        <v>139.399</v>
      </c>
      <c r="AZ76" s="9">
        <v>0</v>
      </c>
      <c r="BA76" s="12">
        <f t="shared" si="0"/>
        <v>670.73599999999999</v>
      </c>
      <c r="BB76" s="12">
        <f t="shared" si="0"/>
        <v>531.33699999999999</v>
      </c>
      <c r="BC76" s="26">
        <v>112</v>
      </c>
      <c r="BD76" s="26">
        <v>0</v>
      </c>
      <c r="BE76" s="26">
        <v>0</v>
      </c>
      <c r="BF76" s="26">
        <v>0</v>
      </c>
      <c r="BG76" s="26">
        <v>0</v>
      </c>
      <c r="BH76" s="26">
        <v>0</v>
      </c>
      <c r="BI76" s="26">
        <v>0</v>
      </c>
      <c r="BJ76" s="26">
        <v>0</v>
      </c>
      <c r="BK76" s="26">
        <v>0</v>
      </c>
      <c r="BL76" s="26">
        <v>0</v>
      </c>
      <c r="BM76" s="404"/>
      <c r="BN76" s="405"/>
      <c r="BO76" s="405"/>
      <c r="BP76" s="405"/>
      <c r="BQ76" s="405"/>
    </row>
    <row r="77" spans="1:69" s="13" customFormat="1" ht="145.80000000000001" customHeight="1" x14ac:dyDescent="0.3">
      <c r="A77" s="178"/>
      <c r="B77" s="393"/>
      <c r="C77" s="393"/>
      <c r="D77" s="393"/>
      <c r="E77" s="399"/>
      <c r="F77" s="393"/>
      <c r="G77" s="397"/>
      <c r="H77" s="398"/>
      <c r="I77" s="504"/>
      <c r="J77" s="395"/>
      <c r="K77" s="395"/>
      <c r="L77" s="395"/>
      <c r="M77" s="395"/>
      <c r="N77" s="18" t="s">
        <v>66</v>
      </c>
      <c r="O77" s="19">
        <f>SUM(O75:O76)</f>
        <v>0</v>
      </c>
      <c r="P77" s="19">
        <f t="shared" ref="P77:BL77" si="26">SUM(P75:P76)</f>
        <v>0</v>
      </c>
      <c r="Q77" s="19">
        <f t="shared" si="26"/>
        <v>0</v>
      </c>
      <c r="R77" s="19">
        <f t="shared" si="26"/>
        <v>0</v>
      </c>
      <c r="S77" s="19">
        <f t="shared" si="26"/>
        <v>0</v>
      </c>
      <c r="T77" s="19">
        <f t="shared" si="26"/>
        <v>0</v>
      </c>
      <c r="U77" s="19">
        <f t="shared" si="26"/>
        <v>0</v>
      </c>
      <c r="V77" s="19">
        <f t="shared" si="26"/>
        <v>0</v>
      </c>
      <c r="W77" s="19">
        <f t="shared" si="26"/>
        <v>0</v>
      </c>
      <c r="X77" s="19">
        <f t="shared" si="26"/>
        <v>0</v>
      </c>
      <c r="Y77" s="19">
        <f t="shared" si="26"/>
        <v>0</v>
      </c>
      <c r="Z77" s="19">
        <f t="shared" si="26"/>
        <v>0</v>
      </c>
      <c r="AA77" s="19">
        <f t="shared" si="26"/>
        <v>0</v>
      </c>
      <c r="AB77" s="19">
        <f t="shared" si="26"/>
        <v>0</v>
      </c>
      <c r="AC77" s="19">
        <f t="shared" si="26"/>
        <v>0</v>
      </c>
      <c r="AD77" s="19">
        <f t="shared" si="26"/>
        <v>0</v>
      </c>
      <c r="AE77" s="19">
        <f t="shared" si="26"/>
        <v>0</v>
      </c>
      <c r="AF77" s="19">
        <f t="shared" si="26"/>
        <v>0</v>
      </c>
      <c r="AG77" s="19">
        <f t="shared" si="26"/>
        <v>0</v>
      </c>
      <c r="AH77" s="19">
        <f t="shared" si="26"/>
        <v>0</v>
      </c>
      <c r="AI77" s="19">
        <f t="shared" si="26"/>
        <v>5</v>
      </c>
      <c r="AJ77" s="19">
        <f t="shared" si="26"/>
        <v>5</v>
      </c>
      <c r="AK77" s="19">
        <f t="shared" si="26"/>
        <v>89.893000000000001</v>
      </c>
      <c r="AL77" s="19">
        <f t="shared" si="26"/>
        <v>89.893000000000001</v>
      </c>
      <c r="AM77" s="19">
        <f t="shared" si="26"/>
        <v>65.028999999999996</v>
      </c>
      <c r="AN77" s="19">
        <f t="shared" si="26"/>
        <v>65.028999999999996</v>
      </c>
      <c r="AO77" s="19">
        <f t="shared" si="26"/>
        <v>273.43599999999998</v>
      </c>
      <c r="AP77" s="19">
        <f t="shared" si="26"/>
        <v>273.43599999999998</v>
      </c>
      <c r="AQ77" s="19">
        <f t="shared" si="26"/>
        <v>87.96</v>
      </c>
      <c r="AR77" s="19">
        <f t="shared" si="26"/>
        <v>87.96</v>
      </c>
      <c r="AS77" s="19">
        <f t="shared" si="26"/>
        <v>81.89500000000001</v>
      </c>
      <c r="AT77" s="19">
        <f t="shared" si="26"/>
        <v>81.89500000000001</v>
      </c>
      <c r="AU77" s="19">
        <f t="shared" si="26"/>
        <v>168.00299999999999</v>
      </c>
      <c r="AV77" s="19">
        <f t="shared" si="26"/>
        <v>168.00299999999999</v>
      </c>
      <c r="AW77" s="19">
        <f t="shared" si="26"/>
        <v>174.95</v>
      </c>
      <c r="AX77" s="19">
        <f t="shared" si="26"/>
        <v>174.95</v>
      </c>
      <c r="AY77" s="19">
        <f>SUM(AY75:AY76)</f>
        <v>147.399</v>
      </c>
      <c r="AZ77" s="19">
        <f>SUM(AZ75:AZ76)</f>
        <v>0.153</v>
      </c>
      <c r="BA77" s="19">
        <f>SUM(BA75:BA76)</f>
        <v>1093.5650000000001</v>
      </c>
      <c r="BB77" s="19">
        <f>SUM(BB75:BB76)</f>
        <v>946.31899999999996</v>
      </c>
      <c r="BC77" s="19">
        <f t="shared" si="26"/>
        <v>157</v>
      </c>
      <c r="BD77" s="19">
        <f t="shared" si="26"/>
        <v>0</v>
      </c>
      <c r="BE77" s="19">
        <f t="shared" si="26"/>
        <v>0</v>
      </c>
      <c r="BF77" s="41">
        <f t="shared" si="26"/>
        <v>0</v>
      </c>
      <c r="BG77" s="41">
        <f t="shared" si="26"/>
        <v>0</v>
      </c>
      <c r="BH77" s="41">
        <f t="shared" si="26"/>
        <v>0</v>
      </c>
      <c r="BI77" s="41">
        <f t="shared" si="26"/>
        <v>0</v>
      </c>
      <c r="BJ77" s="41">
        <f t="shared" si="26"/>
        <v>0</v>
      </c>
      <c r="BK77" s="41">
        <f t="shared" si="26"/>
        <v>0</v>
      </c>
      <c r="BL77" s="41">
        <f t="shared" si="26"/>
        <v>0</v>
      </c>
      <c r="BM77" s="396"/>
      <c r="BN77" s="385"/>
      <c r="BO77" s="385"/>
      <c r="BP77" s="385"/>
      <c r="BQ77" s="385"/>
    </row>
    <row r="78" spans="1:69" s="13" customFormat="1" ht="97.2" customHeight="1" x14ac:dyDescent="0.3">
      <c r="A78" s="178">
        <v>21</v>
      </c>
      <c r="B78" s="392" t="s">
        <v>79</v>
      </c>
      <c r="C78" s="392" t="s">
        <v>195</v>
      </c>
      <c r="D78" s="392" t="s">
        <v>196</v>
      </c>
      <c r="E78" s="392" t="s">
        <v>197</v>
      </c>
      <c r="F78" s="392" t="s">
        <v>198</v>
      </c>
      <c r="G78" s="387" t="s">
        <v>138</v>
      </c>
      <c r="H78" s="389">
        <v>0.25</v>
      </c>
      <c r="I78" s="442" t="s">
        <v>199</v>
      </c>
      <c r="J78" s="394" t="s">
        <v>54</v>
      </c>
      <c r="K78" s="394" t="s">
        <v>55</v>
      </c>
      <c r="L78" s="394" t="s">
        <v>56</v>
      </c>
      <c r="M78" s="394" t="s">
        <v>57</v>
      </c>
      <c r="N78" s="8" t="s">
        <v>58</v>
      </c>
      <c r="O78" s="9">
        <v>0</v>
      </c>
      <c r="P78" s="9">
        <v>0</v>
      </c>
      <c r="Q78" s="9">
        <v>0</v>
      </c>
      <c r="R78" s="9">
        <v>0</v>
      </c>
      <c r="S78" s="9">
        <v>0</v>
      </c>
      <c r="T78" s="9">
        <v>0</v>
      </c>
      <c r="U78" s="9">
        <v>0</v>
      </c>
      <c r="V78" s="9">
        <v>0</v>
      </c>
      <c r="W78" s="9">
        <v>0</v>
      </c>
      <c r="X78" s="9">
        <v>0</v>
      </c>
      <c r="Y78" s="9">
        <v>0</v>
      </c>
      <c r="Z78" s="9">
        <v>0</v>
      </c>
      <c r="AA78" s="9">
        <v>0</v>
      </c>
      <c r="AB78" s="9">
        <v>0</v>
      </c>
      <c r="AC78" s="9">
        <v>0</v>
      </c>
      <c r="AD78" s="9">
        <v>0</v>
      </c>
      <c r="AE78" s="9">
        <v>0</v>
      </c>
      <c r="AF78" s="9">
        <v>0</v>
      </c>
      <c r="AG78" s="9">
        <v>0</v>
      </c>
      <c r="AH78" s="9">
        <v>0</v>
      </c>
      <c r="AI78" s="9">
        <v>0</v>
      </c>
      <c r="AJ78" s="9">
        <v>0</v>
      </c>
      <c r="AK78" s="9">
        <v>0</v>
      </c>
      <c r="AL78" s="9">
        <v>0</v>
      </c>
      <c r="AM78" s="9">
        <v>0</v>
      </c>
      <c r="AN78" s="9">
        <v>0</v>
      </c>
      <c r="AO78" s="9">
        <v>0</v>
      </c>
      <c r="AP78" s="9">
        <v>0</v>
      </c>
      <c r="AQ78" s="9">
        <v>0</v>
      </c>
      <c r="AR78" s="9">
        <v>0</v>
      </c>
      <c r="AS78" s="9">
        <v>0</v>
      </c>
      <c r="AT78" s="9">
        <v>0</v>
      </c>
      <c r="AU78" s="9">
        <v>0</v>
      </c>
      <c r="AV78" s="9">
        <v>0</v>
      </c>
      <c r="AW78" s="10">
        <v>0</v>
      </c>
      <c r="AX78" s="10">
        <v>0</v>
      </c>
      <c r="AY78" s="10">
        <v>12</v>
      </c>
      <c r="AZ78" s="10">
        <v>0</v>
      </c>
      <c r="BA78" s="12">
        <f t="shared" si="0"/>
        <v>12</v>
      </c>
      <c r="BB78" s="12">
        <f t="shared" si="0"/>
        <v>0</v>
      </c>
      <c r="BC78" s="10">
        <v>19.45</v>
      </c>
      <c r="BD78" s="10">
        <v>0</v>
      </c>
      <c r="BE78" s="10">
        <v>0</v>
      </c>
      <c r="BF78" s="10">
        <v>0</v>
      </c>
      <c r="BG78" s="10">
        <v>0</v>
      </c>
      <c r="BH78" s="10">
        <v>0</v>
      </c>
      <c r="BI78" s="10">
        <v>0</v>
      </c>
      <c r="BJ78" s="10">
        <v>0</v>
      </c>
      <c r="BK78" s="10">
        <v>0</v>
      </c>
      <c r="BL78" s="10">
        <v>0</v>
      </c>
      <c r="BM78" s="382" t="s">
        <v>83</v>
      </c>
      <c r="BN78" s="384" t="s">
        <v>200</v>
      </c>
      <c r="BO78" s="401" t="s">
        <v>201</v>
      </c>
      <c r="BP78" s="384" t="s">
        <v>202</v>
      </c>
      <c r="BQ78" s="384" t="s">
        <v>203</v>
      </c>
    </row>
    <row r="79" spans="1:69" s="13" customFormat="1" ht="105.6" customHeight="1" x14ac:dyDescent="0.3">
      <c r="A79" s="178"/>
      <c r="B79" s="393"/>
      <c r="C79" s="393"/>
      <c r="D79" s="393"/>
      <c r="E79" s="399"/>
      <c r="F79" s="393"/>
      <c r="G79" s="397"/>
      <c r="H79" s="398"/>
      <c r="I79" s="477"/>
      <c r="J79" s="395"/>
      <c r="K79" s="395"/>
      <c r="L79" s="395"/>
      <c r="M79" s="395"/>
      <c r="N79" s="18" t="s">
        <v>66</v>
      </c>
      <c r="O79" s="19">
        <f t="shared" ref="O79:BL79" si="27">SUM(O78:O78)</f>
        <v>0</v>
      </c>
      <c r="P79" s="19">
        <f t="shared" si="27"/>
        <v>0</v>
      </c>
      <c r="Q79" s="19">
        <f t="shared" si="27"/>
        <v>0</v>
      </c>
      <c r="R79" s="19">
        <f t="shared" si="27"/>
        <v>0</v>
      </c>
      <c r="S79" s="19">
        <f t="shared" si="27"/>
        <v>0</v>
      </c>
      <c r="T79" s="19">
        <f t="shared" si="27"/>
        <v>0</v>
      </c>
      <c r="U79" s="19">
        <f t="shared" si="27"/>
        <v>0</v>
      </c>
      <c r="V79" s="19">
        <f t="shared" si="27"/>
        <v>0</v>
      </c>
      <c r="W79" s="19">
        <f t="shared" si="27"/>
        <v>0</v>
      </c>
      <c r="X79" s="19">
        <f t="shared" si="27"/>
        <v>0</v>
      </c>
      <c r="Y79" s="19">
        <f t="shared" si="27"/>
        <v>0</v>
      </c>
      <c r="Z79" s="19">
        <f t="shared" si="27"/>
        <v>0</v>
      </c>
      <c r="AA79" s="19">
        <f t="shared" si="27"/>
        <v>0</v>
      </c>
      <c r="AB79" s="19">
        <f t="shared" si="27"/>
        <v>0</v>
      </c>
      <c r="AC79" s="19">
        <f t="shared" si="27"/>
        <v>0</v>
      </c>
      <c r="AD79" s="19">
        <f t="shared" si="27"/>
        <v>0</v>
      </c>
      <c r="AE79" s="19">
        <f t="shared" si="27"/>
        <v>0</v>
      </c>
      <c r="AF79" s="19">
        <f t="shared" si="27"/>
        <v>0</v>
      </c>
      <c r="AG79" s="19">
        <f t="shared" si="27"/>
        <v>0</v>
      </c>
      <c r="AH79" s="19">
        <f t="shared" si="27"/>
        <v>0</v>
      </c>
      <c r="AI79" s="19">
        <f t="shared" si="27"/>
        <v>0</v>
      </c>
      <c r="AJ79" s="19">
        <f t="shared" si="27"/>
        <v>0</v>
      </c>
      <c r="AK79" s="19">
        <f t="shared" si="27"/>
        <v>0</v>
      </c>
      <c r="AL79" s="19">
        <f t="shared" si="27"/>
        <v>0</v>
      </c>
      <c r="AM79" s="19">
        <f t="shared" si="27"/>
        <v>0</v>
      </c>
      <c r="AN79" s="19">
        <f t="shared" si="27"/>
        <v>0</v>
      </c>
      <c r="AO79" s="19">
        <f t="shared" si="27"/>
        <v>0</v>
      </c>
      <c r="AP79" s="19">
        <f t="shared" si="27"/>
        <v>0</v>
      </c>
      <c r="AQ79" s="19">
        <f t="shared" si="27"/>
        <v>0</v>
      </c>
      <c r="AR79" s="19">
        <f t="shared" si="27"/>
        <v>0</v>
      </c>
      <c r="AS79" s="19">
        <f t="shared" si="27"/>
        <v>0</v>
      </c>
      <c r="AT79" s="19">
        <f t="shared" si="27"/>
        <v>0</v>
      </c>
      <c r="AU79" s="19">
        <v>0</v>
      </c>
      <c r="AV79" s="19">
        <f t="shared" si="27"/>
        <v>0</v>
      </c>
      <c r="AW79" s="19">
        <f t="shared" si="27"/>
        <v>0</v>
      </c>
      <c r="AX79" s="19">
        <f t="shared" si="27"/>
        <v>0</v>
      </c>
      <c r="AY79" s="19">
        <f>SUM(AY78:AY78)</f>
        <v>12</v>
      </c>
      <c r="AZ79" s="19">
        <f>SUM(AZ78:AZ78)</f>
        <v>0</v>
      </c>
      <c r="BA79" s="19">
        <f>SUM(BA78:BA78)</f>
        <v>12</v>
      </c>
      <c r="BB79" s="19">
        <f>SUM(BB78:BB78)</f>
        <v>0</v>
      </c>
      <c r="BC79" s="19">
        <f t="shared" si="27"/>
        <v>19.45</v>
      </c>
      <c r="BD79" s="19">
        <f t="shared" si="27"/>
        <v>0</v>
      </c>
      <c r="BE79" s="19">
        <f t="shared" si="27"/>
        <v>0</v>
      </c>
      <c r="BF79" s="41">
        <f t="shared" si="27"/>
        <v>0</v>
      </c>
      <c r="BG79" s="41">
        <f t="shared" si="27"/>
        <v>0</v>
      </c>
      <c r="BH79" s="41">
        <f t="shared" si="27"/>
        <v>0</v>
      </c>
      <c r="BI79" s="41">
        <f t="shared" si="27"/>
        <v>0</v>
      </c>
      <c r="BJ79" s="41">
        <f t="shared" si="27"/>
        <v>0</v>
      </c>
      <c r="BK79" s="41">
        <f t="shared" si="27"/>
        <v>0</v>
      </c>
      <c r="BL79" s="41">
        <f t="shared" si="27"/>
        <v>0</v>
      </c>
      <c r="BM79" s="396"/>
      <c r="BN79" s="400"/>
      <c r="BO79" s="402"/>
      <c r="BP79" s="385"/>
      <c r="BQ79" s="385"/>
    </row>
    <row r="80" spans="1:69" s="13" customFormat="1" ht="110.4" customHeight="1" x14ac:dyDescent="0.3">
      <c r="A80" s="178">
        <v>22</v>
      </c>
      <c r="B80" s="392" t="s">
        <v>79</v>
      </c>
      <c r="C80" s="392" t="s">
        <v>195</v>
      </c>
      <c r="D80" s="392" t="s">
        <v>204</v>
      </c>
      <c r="E80" s="392" t="s">
        <v>205</v>
      </c>
      <c r="F80" s="392" t="s">
        <v>206</v>
      </c>
      <c r="G80" s="387" t="s">
        <v>52</v>
      </c>
      <c r="H80" s="389">
        <v>0.77659999999999996</v>
      </c>
      <c r="I80" s="442" t="s">
        <v>199</v>
      </c>
      <c r="J80" s="394" t="s">
        <v>54</v>
      </c>
      <c r="K80" s="394" t="s">
        <v>55</v>
      </c>
      <c r="L80" s="394" t="s">
        <v>56</v>
      </c>
      <c r="M80" s="394" t="s">
        <v>57</v>
      </c>
      <c r="N80" s="8" t="s">
        <v>65</v>
      </c>
      <c r="O80" s="9">
        <v>0</v>
      </c>
      <c r="P80" s="9">
        <v>0</v>
      </c>
      <c r="Q80" s="9">
        <v>0</v>
      </c>
      <c r="R80" s="9">
        <v>0</v>
      </c>
      <c r="S80" s="9">
        <v>0</v>
      </c>
      <c r="T80" s="9">
        <v>0</v>
      </c>
      <c r="U80" s="9">
        <v>0</v>
      </c>
      <c r="V80" s="9">
        <v>0</v>
      </c>
      <c r="W80" s="9">
        <v>0</v>
      </c>
      <c r="X80" s="9">
        <v>0</v>
      </c>
      <c r="Y80" s="9">
        <v>0</v>
      </c>
      <c r="Z80" s="9">
        <v>0</v>
      </c>
      <c r="AA80" s="9">
        <v>0</v>
      </c>
      <c r="AB80" s="9">
        <v>0</v>
      </c>
      <c r="AC80" s="9">
        <v>0</v>
      </c>
      <c r="AD80" s="9">
        <v>0</v>
      </c>
      <c r="AE80" s="9">
        <v>0</v>
      </c>
      <c r="AF80" s="9">
        <v>0</v>
      </c>
      <c r="AG80" s="9">
        <v>0</v>
      </c>
      <c r="AH80" s="9">
        <v>0</v>
      </c>
      <c r="AI80" s="9">
        <v>0</v>
      </c>
      <c r="AJ80" s="9">
        <v>0</v>
      </c>
      <c r="AK80" s="9">
        <v>0</v>
      </c>
      <c r="AL80" s="9">
        <v>0</v>
      </c>
      <c r="AM80" s="9">
        <v>0</v>
      </c>
      <c r="AN80" s="9">
        <v>0</v>
      </c>
      <c r="AO80" s="9">
        <v>0</v>
      </c>
      <c r="AP80" s="9">
        <v>0</v>
      </c>
      <c r="AQ80" s="9">
        <v>0</v>
      </c>
      <c r="AR80" s="9">
        <v>0</v>
      </c>
      <c r="AS80" s="9">
        <v>0</v>
      </c>
      <c r="AT80" s="9">
        <v>0</v>
      </c>
      <c r="AU80" s="9">
        <v>0.39754</v>
      </c>
      <c r="AV80" s="9">
        <v>0.39754</v>
      </c>
      <c r="AW80" s="10">
        <v>11.218999999999999</v>
      </c>
      <c r="AX80" s="10">
        <v>11.218999999999999</v>
      </c>
      <c r="AY80" s="10">
        <v>1.341</v>
      </c>
      <c r="AZ80" s="10">
        <v>0</v>
      </c>
      <c r="BA80" s="12">
        <f t="shared" si="0"/>
        <v>12.957539999999998</v>
      </c>
      <c r="BB80" s="12">
        <f t="shared" si="0"/>
        <v>11.616539999999999</v>
      </c>
      <c r="BC80" s="10">
        <v>1</v>
      </c>
      <c r="BD80" s="10">
        <v>0</v>
      </c>
      <c r="BE80" s="10">
        <v>1</v>
      </c>
      <c r="BF80" s="16">
        <v>0</v>
      </c>
      <c r="BG80" s="16">
        <v>0</v>
      </c>
      <c r="BH80" s="16">
        <v>0</v>
      </c>
      <c r="BI80" s="16">
        <v>0</v>
      </c>
      <c r="BJ80" s="16">
        <v>0</v>
      </c>
      <c r="BK80" s="16">
        <v>0</v>
      </c>
      <c r="BL80" s="16">
        <v>0</v>
      </c>
      <c r="BM80" s="382" t="s">
        <v>83</v>
      </c>
      <c r="BN80" s="384" t="s">
        <v>207</v>
      </c>
      <c r="BO80" s="384" t="s">
        <v>201</v>
      </c>
      <c r="BP80" s="384" t="s">
        <v>202</v>
      </c>
      <c r="BQ80" s="384" t="s">
        <v>203</v>
      </c>
    </row>
    <row r="81" spans="1:69" s="13" customFormat="1" ht="87" customHeight="1" x14ac:dyDescent="0.3">
      <c r="A81" s="178"/>
      <c r="B81" s="393"/>
      <c r="C81" s="393"/>
      <c r="D81" s="393"/>
      <c r="E81" s="399"/>
      <c r="F81" s="393"/>
      <c r="G81" s="397"/>
      <c r="H81" s="398"/>
      <c r="I81" s="477"/>
      <c r="J81" s="395"/>
      <c r="K81" s="395"/>
      <c r="L81" s="395"/>
      <c r="M81" s="395"/>
      <c r="N81" s="18" t="s">
        <v>66</v>
      </c>
      <c r="O81" s="58">
        <f>SUM(O80:O80)</f>
        <v>0</v>
      </c>
      <c r="P81" s="58">
        <f t="shared" ref="P81:BG83" si="28">SUM(P80:P80)</f>
        <v>0</v>
      </c>
      <c r="Q81" s="58">
        <f t="shared" si="28"/>
        <v>0</v>
      </c>
      <c r="R81" s="58">
        <f t="shared" si="28"/>
        <v>0</v>
      </c>
      <c r="S81" s="58">
        <f t="shared" si="28"/>
        <v>0</v>
      </c>
      <c r="T81" s="58">
        <f t="shared" si="28"/>
        <v>0</v>
      </c>
      <c r="U81" s="58">
        <f t="shared" si="28"/>
        <v>0</v>
      </c>
      <c r="V81" s="58">
        <f t="shared" si="28"/>
        <v>0</v>
      </c>
      <c r="W81" s="58">
        <f t="shared" si="28"/>
        <v>0</v>
      </c>
      <c r="X81" s="58">
        <f t="shared" si="28"/>
        <v>0</v>
      </c>
      <c r="Y81" s="58">
        <f t="shared" si="28"/>
        <v>0</v>
      </c>
      <c r="Z81" s="58">
        <f t="shared" si="28"/>
        <v>0</v>
      </c>
      <c r="AA81" s="58">
        <f t="shared" si="28"/>
        <v>0</v>
      </c>
      <c r="AB81" s="58">
        <f t="shared" si="28"/>
        <v>0</v>
      </c>
      <c r="AC81" s="58">
        <f t="shared" si="28"/>
        <v>0</v>
      </c>
      <c r="AD81" s="58">
        <f t="shared" si="28"/>
        <v>0</v>
      </c>
      <c r="AE81" s="58">
        <f t="shared" si="28"/>
        <v>0</v>
      </c>
      <c r="AF81" s="58">
        <f t="shared" si="28"/>
        <v>0</v>
      </c>
      <c r="AG81" s="58">
        <f t="shared" si="28"/>
        <v>0</v>
      </c>
      <c r="AH81" s="58">
        <f t="shared" si="28"/>
        <v>0</v>
      </c>
      <c r="AI81" s="58">
        <f t="shared" si="28"/>
        <v>0</v>
      </c>
      <c r="AJ81" s="58">
        <f t="shared" si="28"/>
        <v>0</v>
      </c>
      <c r="AK81" s="58">
        <f t="shared" si="28"/>
        <v>0</v>
      </c>
      <c r="AL81" s="58">
        <f t="shared" si="28"/>
        <v>0</v>
      </c>
      <c r="AM81" s="58">
        <f t="shared" si="28"/>
        <v>0</v>
      </c>
      <c r="AN81" s="58">
        <f t="shared" si="28"/>
        <v>0</v>
      </c>
      <c r="AO81" s="58">
        <f t="shared" si="28"/>
        <v>0</v>
      </c>
      <c r="AP81" s="58">
        <f t="shared" si="28"/>
        <v>0</v>
      </c>
      <c r="AQ81" s="58">
        <f t="shared" si="28"/>
        <v>0</v>
      </c>
      <c r="AR81" s="58">
        <f t="shared" si="28"/>
        <v>0</v>
      </c>
      <c r="AS81" s="58">
        <f t="shared" si="28"/>
        <v>0</v>
      </c>
      <c r="AT81" s="58">
        <f t="shared" si="28"/>
        <v>0</v>
      </c>
      <c r="AU81" s="58">
        <f t="shared" si="28"/>
        <v>0.39754</v>
      </c>
      <c r="AV81" s="58">
        <f t="shared" si="28"/>
        <v>0.39754</v>
      </c>
      <c r="AW81" s="58">
        <f t="shared" si="28"/>
        <v>11.218999999999999</v>
      </c>
      <c r="AX81" s="58">
        <f t="shared" si="28"/>
        <v>11.218999999999999</v>
      </c>
      <c r="AY81" s="58">
        <f>SUM(AY80:AY80)</f>
        <v>1.341</v>
      </c>
      <c r="AZ81" s="58">
        <f>SUM(AZ80:AZ80)</f>
        <v>0</v>
      </c>
      <c r="BA81" s="58">
        <f>SUM(BA80:BA80)</f>
        <v>12.957539999999998</v>
      </c>
      <c r="BB81" s="58">
        <f>SUM(BB80:BB80)</f>
        <v>11.616539999999999</v>
      </c>
      <c r="BC81" s="58">
        <f t="shared" si="28"/>
        <v>1</v>
      </c>
      <c r="BD81" s="58">
        <f t="shared" si="28"/>
        <v>0</v>
      </c>
      <c r="BE81" s="58">
        <f t="shared" si="28"/>
        <v>1</v>
      </c>
      <c r="BF81" s="59">
        <f t="shared" si="28"/>
        <v>0</v>
      </c>
      <c r="BG81" s="59">
        <f t="shared" si="28"/>
        <v>0</v>
      </c>
      <c r="BH81" s="59">
        <f>SUM(BH80:BH80)</f>
        <v>0</v>
      </c>
      <c r="BI81" s="59">
        <f>SUM(BI80:BI80)</f>
        <v>0</v>
      </c>
      <c r="BJ81" s="59">
        <f>SUM(BJ80:BJ80)</f>
        <v>0</v>
      </c>
      <c r="BK81" s="59">
        <f>SUM(BK80:BK80)</f>
        <v>0</v>
      </c>
      <c r="BL81" s="59">
        <f>SUM(BL80:BL80)</f>
        <v>0</v>
      </c>
      <c r="BM81" s="396"/>
      <c r="BN81" s="385"/>
      <c r="BO81" s="385"/>
      <c r="BP81" s="385"/>
      <c r="BQ81" s="386"/>
    </row>
    <row r="82" spans="1:69" s="13" customFormat="1" ht="92.4" customHeight="1" x14ac:dyDescent="0.3">
      <c r="A82" s="178">
        <v>23</v>
      </c>
      <c r="B82" s="392" t="s">
        <v>86</v>
      </c>
      <c r="C82" s="392" t="s">
        <v>195</v>
      </c>
      <c r="D82" s="392" t="s">
        <v>208</v>
      </c>
      <c r="E82" s="392" t="s">
        <v>209</v>
      </c>
      <c r="F82" s="392" t="s">
        <v>210</v>
      </c>
      <c r="G82" s="387" t="s">
        <v>52</v>
      </c>
      <c r="H82" s="389">
        <v>6.7199999999999996E-2</v>
      </c>
      <c r="I82" s="510"/>
      <c r="J82" s="380" t="s">
        <v>54</v>
      </c>
      <c r="K82" s="380" t="s">
        <v>55</v>
      </c>
      <c r="L82" s="391" t="s">
        <v>211</v>
      </c>
      <c r="M82" s="380" t="s">
        <v>56</v>
      </c>
      <c r="N82" s="60" t="s">
        <v>58</v>
      </c>
      <c r="O82" s="61">
        <v>0</v>
      </c>
      <c r="P82" s="61">
        <v>0</v>
      </c>
      <c r="Q82" s="61">
        <v>0</v>
      </c>
      <c r="R82" s="61">
        <v>0</v>
      </c>
      <c r="S82" s="61">
        <v>0</v>
      </c>
      <c r="T82" s="61">
        <v>0</v>
      </c>
      <c r="U82" s="61">
        <v>0</v>
      </c>
      <c r="V82" s="61">
        <v>0</v>
      </c>
      <c r="W82" s="61">
        <v>0</v>
      </c>
      <c r="X82" s="61">
        <v>0</v>
      </c>
      <c r="Y82" s="61">
        <v>0</v>
      </c>
      <c r="Z82" s="61">
        <v>0</v>
      </c>
      <c r="AA82" s="61">
        <v>0</v>
      </c>
      <c r="AB82" s="61">
        <v>0</v>
      </c>
      <c r="AC82" s="61">
        <v>0</v>
      </c>
      <c r="AD82" s="61">
        <v>0</v>
      </c>
      <c r="AE82" s="61">
        <v>0</v>
      </c>
      <c r="AF82" s="61">
        <v>0</v>
      </c>
      <c r="AG82" s="61">
        <v>0</v>
      </c>
      <c r="AH82" s="61">
        <v>0</v>
      </c>
      <c r="AI82" s="61">
        <v>0</v>
      </c>
      <c r="AJ82" s="61">
        <v>0</v>
      </c>
      <c r="AK82" s="61">
        <v>0</v>
      </c>
      <c r="AL82" s="61">
        <v>0</v>
      </c>
      <c r="AM82" s="61">
        <v>0</v>
      </c>
      <c r="AN82" s="61">
        <v>0</v>
      </c>
      <c r="AO82" s="61">
        <v>0</v>
      </c>
      <c r="AP82" s="61">
        <v>0</v>
      </c>
      <c r="AQ82" s="61">
        <v>0</v>
      </c>
      <c r="AR82" s="61">
        <v>0</v>
      </c>
      <c r="AS82" s="61">
        <v>0</v>
      </c>
      <c r="AT82" s="61">
        <v>0</v>
      </c>
      <c r="AU82" s="61">
        <v>0</v>
      </c>
      <c r="AV82" s="61">
        <v>0</v>
      </c>
      <c r="AW82" s="11">
        <v>4.0415999999999999</v>
      </c>
      <c r="AX82" s="11">
        <v>4.0415999999999999</v>
      </c>
      <c r="AY82" s="11">
        <v>8.4999500000000001</v>
      </c>
      <c r="AZ82" s="11">
        <v>0</v>
      </c>
      <c r="BA82" s="12">
        <f t="shared" ref="BA82:BB88" si="29">O82+Q82+S82+U82+W82+Y82+AA82+AC82+AE82+AG82+AI82+AK82+AM82+AO82+AQ82+AS82+AU82+AW82+AY82</f>
        <v>12.541550000000001</v>
      </c>
      <c r="BB82" s="12">
        <f t="shared" si="29"/>
        <v>4.0415999999999999</v>
      </c>
      <c r="BC82" s="11">
        <v>10.950850000000001</v>
      </c>
      <c r="BD82" s="11">
        <v>0</v>
      </c>
      <c r="BE82" s="11">
        <v>10.950850000000001</v>
      </c>
      <c r="BF82" s="11">
        <v>0</v>
      </c>
      <c r="BG82" s="11">
        <v>25.710740000000001</v>
      </c>
      <c r="BH82" s="11">
        <v>0</v>
      </c>
      <c r="BI82" s="11">
        <v>0</v>
      </c>
      <c r="BJ82" s="11">
        <v>0</v>
      </c>
      <c r="BK82" s="11">
        <v>0</v>
      </c>
      <c r="BL82" s="11">
        <v>0</v>
      </c>
      <c r="BM82" s="382" t="s">
        <v>212</v>
      </c>
      <c r="BN82" s="382" t="s">
        <v>213</v>
      </c>
      <c r="BO82" s="384" t="s">
        <v>201</v>
      </c>
      <c r="BP82" s="384" t="s">
        <v>202</v>
      </c>
      <c r="BQ82" s="384" t="s">
        <v>203</v>
      </c>
    </row>
    <row r="83" spans="1:69" s="13" customFormat="1" ht="34.799999999999997" customHeight="1" x14ac:dyDescent="0.3">
      <c r="A83" s="178"/>
      <c r="B83" s="393"/>
      <c r="C83" s="393"/>
      <c r="D83" s="393"/>
      <c r="E83" s="393"/>
      <c r="F83" s="393"/>
      <c r="G83" s="388"/>
      <c r="H83" s="390"/>
      <c r="I83" s="511"/>
      <c r="J83" s="381"/>
      <c r="K83" s="381"/>
      <c r="L83" s="381"/>
      <c r="M83" s="381"/>
      <c r="N83" s="18" t="s">
        <v>66</v>
      </c>
      <c r="O83" s="58">
        <f>SUM(O82:O82)</f>
        <v>0</v>
      </c>
      <c r="P83" s="58">
        <f t="shared" si="28"/>
        <v>0</v>
      </c>
      <c r="Q83" s="58">
        <f t="shared" si="28"/>
        <v>0</v>
      </c>
      <c r="R83" s="58">
        <f t="shared" si="28"/>
        <v>0</v>
      </c>
      <c r="S83" s="58">
        <f t="shared" si="28"/>
        <v>0</v>
      </c>
      <c r="T83" s="58">
        <f t="shared" si="28"/>
        <v>0</v>
      </c>
      <c r="U83" s="58">
        <f t="shared" si="28"/>
        <v>0</v>
      </c>
      <c r="V83" s="58">
        <f t="shared" si="28"/>
        <v>0</v>
      </c>
      <c r="W83" s="58">
        <f t="shared" si="28"/>
        <v>0</v>
      </c>
      <c r="X83" s="58">
        <f t="shared" si="28"/>
        <v>0</v>
      </c>
      <c r="Y83" s="58">
        <f t="shared" si="28"/>
        <v>0</v>
      </c>
      <c r="Z83" s="58">
        <f t="shared" si="28"/>
        <v>0</v>
      </c>
      <c r="AA83" s="58">
        <f t="shared" si="28"/>
        <v>0</v>
      </c>
      <c r="AB83" s="58">
        <f t="shared" si="28"/>
        <v>0</v>
      </c>
      <c r="AC83" s="58">
        <f t="shared" si="28"/>
        <v>0</v>
      </c>
      <c r="AD83" s="58">
        <f t="shared" si="28"/>
        <v>0</v>
      </c>
      <c r="AE83" s="58">
        <f t="shared" si="28"/>
        <v>0</v>
      </c>
      <c r="AF83" s="58">
        <f t="shared" si="28"/>
        <v>0</v>
      </c>
      <c r="AG83" s="58">
        <f t="shared" si="28"/>
        <v>0</v>
      </c>
      <c r="AH83" s="58">
        <f t="shared" si="28"/>
        <v>0</v>
      </c>
      <c r="AI83" s="58">
        <f t="shared" si="28"/>
        <v>0</v>
      </c>
      <c r="AJ83" s="58">
        <f t="shared" si="28"/>
        <v>0</v>
      </c>
      <c r="AK83" s="58">
        <f t="shared" si="28"/>
        <v>0</v>
      </c>
      <c r="AL83" s="58">
        <f t="shared" si="28"/>
        <v>0</v>
      </c>
      <c r="AM83" s="58">
        <f t="shared" si="28"/>
        <v>0</v>
      </c>
      <c r="AN83" s="58">
        <f t="shared" si="28"/>
        <v>0</v>
      </c>
      <c r="AO83" s="58">
        <f t="shared" si="28"/>
        <v>0</v>
      </c>
      <c r="AP83" s="58">
        <f t="shared" si="28"/>
        <v>0</v>
      </c>
      <c r="AQ83" s="58">
        <f t="shared" si="28"/>
        <v>0</v>
      </c>
      <c r="AR83" s="58">
        <f t="shared" si="28"/>
        <v>0</v>
      </c>
      <c r="AS83" s="58">
        <f t="shared" si="28"/>
        <v>0</v>
      </c>
      <c r="AT83" s="58">
        <f t="shared" si="28"/>
        <v>0</v>
      </c>
      <c r="AU83" s="58">
        <f t="shared" si="28"/>
        <v>0</v>
      </c>
      <c r="AV83" s="58">
        <f t="shared" si="28"/>
        <v>0</v>
      </c>
      <c r="AW83" s="58">
        <f t="shared" si="28"/>
        <v>4.0415999999999999</v>
      </c>
      <c r="AX83" s="58">
        <f t="shared" si="28"/>
        <v>4.0415999999999999</v>
      </c>
      <c r="AY83" s="58">
        <f>SUM(AY82:AY82)</f>
        <v>8.4999500000000001</v>
      </c>
      <c r="AZ83" s="58">
        <f>SUM(AZ82:AZ82)</f>
        <v>0</v>
      </c>
      <c r="BA83" s="58">
        <f>SUM(BA82:BA82)</f>
        <v>12.541550000000001</v>
      </c>
      <c r="BB83" s="58">
        <f>SUM(BB82:BB82)</f>
        <v>4.0415999999999999</v>
      </c>
      <c r="BC83" s="58">
        <f t="shared" si="28"/>
        <v>10.950850000000001</v>
      </c>
      <c r="BD83" s="58">
        <f t="shared" si="28"/>
        <v>0</v>
      </c>
      <c r="BE83" s="58">
        <f t="shared" si="28"/>
        <v>10.950850000000001</v>
      </c>
      <c r="BF83" s="59">
        <f t="shared" si="28"/>
        <v>0</v>
      </c>
      <c r="BG83" s="59">
        <f t="shared" si="28"/>
        <v>25.710740000000001</v>
      </c>
      <c r="BH83" s="59">
        <f>SUM(BH82:BH82)</f>
        <v>0</v>
      </c>
      <c r="BI83" s="59">
        <f>SUM(BI82:BI82)</f>
        <v>0</v>
      </c>
      <c r="BJ83" s="59">
        <f>SUM(BJ82:BJ82)</f>
        <v>0</v>
      </c>
      <c r="BK83" s="59">
        <f>SUM(BK82:BK82)</f>
        <v>0</v>
      </c>
      <c r="BL83" s="59">
        <f>SUM(BL82:BL82)</f>
        <v>0</v>
      </c>
      <c r="BM83" s="383"/>
      <c r="BN83" s="383"/>
      <c r="BO83" s="385"/>
      <c r="BP83" s="385"/>
      <c r="BQ83" s="386"/>
    </row>
    <row r="84" spans="1:69" s="42" customFormat="1" ht="66" customHeight="1" x14ac:dyDescent="0.2">
      <c r="A84" s="178">
        <v>24</v>
      </c>
      <c r="B84" s="374" t="s">
        <v>86</v>
      </c>
      <c r="C84" s="377" t="s">
        <v>214</v>
      </c>
      <c r="D84" s="377" t="s">
        <v>215</v>
      </c>
      <c r="E84" s="377" t="s">
        <v>216</v>
      </c>
      <c r="F84" s="377" t="s">
        <v>217</v>
      </c>
      <c r="G84" s="362" t="s">
        <v>218</v>
      </c>
      <c r="H84" s="370">
        <v>0.2</v>
      </c>
      <c r="I84" s="380"/>
      <c r="J84" s="373" t="s">
        <v>54</v>
      </c>
      <c r="K84" s="373" t="s">
        <v>55</v>
      </c>
      <c r="L84" s="362" t="s">
        <v>211</v>
      </c>
      <c r="M84" s="362" t="s">
        <v>171</v>
      </c>
      <c r="N84" s="62" t="s">
        <v>219</v>
      </c>
      <c r="O84" s="36">
        <v>0</v>
      </c>
      <c r="P84" s="36">
        <v>0</v>
      </c>
      <c r="Q84" s="36">
        <v>0</v>
      </c>
      <c r="R84" s="36">
        <v>0</v>
      </c>
      <c r="S84" s="36">
        <v>0</v>
      </c>
      <c r="T84" s="36">
        <v>0</v>
      </c>
      <c r="U84" s="36">
        <v>0</v>
      </c>
      <c r="V84" s="36">
        <v>0</v>
      </c>
      <c r="W84" s="36">
        <v>0</v>
      </c>
      <c r="X84" s="36">
        <v>0</v>
      </c>
      <c r="Y84" s="36">
        <v>0</v>
      </c>
      <c r="Z84" s="36">
        <v>0</v>
      </c>
      <c r="AA84" s="36">
        <v>0</v>
      </c>
      <c r="AB84" s="36">
        <v>0</v>
      </c>
      <c r="AC84" s="36">
        <v>0</v>
      </c>
      <c r="AD84" s="36">
        <v>0</v>
      </c>
      <c r="AE84" s="36">
        <v>0</v>
      </c>
      <c r="AF84" s="36">
        <v>0</v>
      </c>
      <c r="AG84" s="36">
        <v>0</v>
      </c>
      <c r="AH84" s="36">
        <v>0</v>
      </c>
      <c r="AI84" s="36">
        <v>0</v>
      </c>
      <c r="AJ84" s="36">
        <v>0</v>
      </c>
      <c r="AK84" s="36">
        <v>0</v>
      </c>
      <c r="AL84" s="36">
        <v>0</v>
      </c>
      <c r="AM84" s="36">
        <v>0</v>
      </c>
      <c r="AN84" s="36">
        <v>0</v>
      </c>
      <c r="AO84" s="36">
        <v>0</v>
      </c>
      <c r="AP84" s="36">
        <v>0</v>
      </c>
      <c r="AQ84" s="36">
        <v>0</v>
      </c>
      <c r="AR84" s="36">
        <v>0</v>
      </c>
      <c r="AS84" s="36">
        <v>0</v>
      </c>
      <c r="AT84" s="36">
        <v>0</v>
      </c>
      <c r="AU84" s="36">
        <v>0</v>
      </c>
      <c r="AV84" s="36">
        <v>0</v>
      </c>
      <c r="AW84" s="36">
        <v>0</v>
      </c>
      <c r="AX84" s="36">
        <v>0</v>
      </c>
      <c r="AY84" s="11">
        <v>1</v>
      </c>
      <c r="AZ84" s="11">
        <v>0</v>
      </c>
      <c r="BA84" s="12">
        <f t="shared" si="29"/>
        <v>1</v>
      </c>
      <c r="BB84" s="12">
        <f t="shared" si="29"/>
        <v>0</v>
      </c>
      <c r="BC84" s="36">
        <v>5</v>
      </c>
      <c r="BD84" s="36">
        <v>0</v>
      </c>
      <c r="BE84" s="36">
        <v>5</v>
      </c>
      <c r="BF84" s="36">
        <v>0</v>
      </c>
      <c r="BG84" s="36">
        <v>5</v>
      </c>
      <c r="BH84" s="36">
        <v>0</v>
      </c>
      <c r="BI84" s="36">
        <v>5</v>
      </c>
      <c r="BJ84" s="36">
        <v>0</v>
      </c>
      <c r="BK84" s="36">
        <v>0</v>
      </c>
      <c r="BL84" s="36">
        <v>0</v>
      </c>
      <c r="BM84" s="362" t="s">
        <v>220</v>
      </c>
      <c r="BN84" s="362" t="s">
        <v>221</v>
      </c>
      <c r="BO84" s="367"/>
      <c r="BP84" s="367"/>
      <c r="BQ84" s="367"/>
    </row>
    <row r="85" spans="1:69" ht="51" x14ac:dyDescent="0.3">
      <c r="A85" s="178"/>
      <c r="B85" s="375"/>
      <c r="C85" s="378"/>
      <c r="D85" s="378"/>
      <c r="E85" s="378"/>
      <c r="F85" s="378"/>
      <c r="G85" s="363"/>
      <c r="H85" s="371"/>
      <c r="I85" s="512"/>
      <c r="J85" s="365"/>
      <c r="K85" s="365"/>
      <c r="L85" s="363"/>
      <c r="M85" s="363"/>
      <c r="N85" s="62" t="s">
        <v>106</v>
      </c>
      <c r="O85" s="36">
        <v>0</v>
      </c>
      <c r="P85" s="36">
        <v>0</v>
      </c>
      <c r="Q85" s="36">
        <v>0</v>
      </c>
      <c r="R85" s="36">
        <v>0</v>
      </c>
      <c r="S85" s="36">
        <v>0</v>
      </c>
      <c r="T85" s="36">
        <v>0</v>
      </c>
      <c r="U85" s="36">
        <v>0</v>
      </c>
      <c r="V85" s="36">
        <v>0</v>
      </c>
      <c r="W85" s="36">
        <v>0</v>
      </c>
      <c r="X85" s="36">
        <v>0</v>
      </c>
      <c r="Y85" s="36">
        <v>0</v>
      </c>
      <c r="Z85" s="36">
        <v>0</v>
      </c>
      <c r="AA85" s="36">
        <v>0</v>
      </c>
      <c r="AB85" s="36">
        <v>0</v>
      </c>
      <c r="AC85" s="36">
        <v>0</v>
      </c>
      <c r="AD85" s="36">
        <v>0</v>
      </c>
      <c r="AE85" s="36">
        <v>0</v>
      </c>
      <c r="AF85" s="36">
        <v>0</v>
      </c>
      <c r="AG85" s="36">
        <v>0</v>
      </c>
      <c r="AH85" s="36">
        <v>0</v>
      </c>
      <c r="AI85" s="36">
        <v>0</v>
      </c>
      <c r="AJ85" s="36">
        <v>0</v>
      </c>
      <c r="AK85" s="36">
        <v>0</v>
      </c>
      <c r="AL85" s="36">
        <v>0</v>
      </c>
      <c r="AM85" s="36">
        <v>0</v>
      </c>
      <c r="AN85" s="36">
        <v>0</v>
      </c>
      <c r="AO85" s="36">
        <v>0</v>
      </c>
      <c r="AP85" s="36">
        <v>0</v>
      </c>
      <c r="AQ85" s="36">
        <v>0</v>
      </c>
      <c r="AR85" s="36">
        <v>0</v>
      </c>
      <c r="AS85" s="36">
        <v>0</v>
      </c>
      <c r="AT85" s="36">
        <v>0</v>
      </c>
      <c r="AU85" s="36">
        <v>0</v>
      </c>
      <c r="AV85" s="36">
        <v>0</v>
      </c>
      <c r="AW85" s="36">
        <v>0</v>
      </c>
      <c r="AX85" s="36">
        <v>0</v>
      </c>
      <c r="AY85" s="11">
        <v>1.5</v>
      </c>
      <c r="AZ85" s="11">
        <v>0</v>
      </c>
      <c r="BA85" s="12">
        <f t="shared" si="29"/>
        <v>1.5</v>
      </c>
      <c r="BB85" s="12">
        <f t="shared" si="29"/>
        <v>0</v>
      </c>
      <c r="BC85" s="36">
        <v>1.5</v>
      </c>
      <c r="BD85" s="36">
        <v>0</v>
      </c>
      <c r="BE85" s="36">
        <v>1.5</v>
      </c>
      <c r="BF85" s="36">
        <v>0</v>
      </c>
      <c r="BG85" s="36">
        <v>1.5</v>
      </c>
      <c r="BH85" s="36">
        <v>0</v>
      </c>
      <c r="BI85" s="36">
        <v>7</v>
      </c>
      <c r="BJ85" s="36">
        <v>0</v>
      </c>
      <c r="BK85" s="36">
        <v>0</v>
      </c>
      <c r="BL85" s="36">
        <v>0</v>
      </c>
      <c r="BM85" s="365"/>
      <c r="BN85" s="365"/>
      <c r="BO85" s="368"/>
      <c r="BP85" s="368"/>
      <c r="BQ85" s="368"/>
    </row>
    <row r="86" spans="1:69" ht="51" x14ac:dyDescent="0.3">
      <c r="A86" s="178"/>
      <c r="B86" s="375"/>
      <c r="C86" s="378"/>
      <c r="D86" s="378"/>
      <c r="E86" s="378"/>
      <c r="F86" s="378"/>
      <c r="G86" s="363"/>
      <c r="H86" s="371"/>
      <c r="I86" s="512"/>
      <c r="J86" s="365"/>
      <c r="K86" s="365"/>
      <c r="L86" s="363"/>
      <c r="M86" s="363"/>
      <c r="N86" s="62" t="s">
        <v>109</v>
      </c>
      <c r="O86" s="36">
        <v>0</v>
      </c>
      <c r="P86" s="36">
        <v>0</v>
      </c>
      <c r="Q86" s="36">
        <v>0</v>
      </c>
      <c r="R86" s="36">
        <v>0</v>
      </c>
      <c r="S86" s="36">
        <v>0</v>
      </c>
      <c r="T86" s="36">
        <v>0</v>
      </c>
      <c r="U86" s="36">
        <v>0</v>
      </c>
      <c r="V86" s="36">
        <v>0</v>
      </c>
      <c r="W86" s="36">
        <v>0</v>
      </c>
      <c r="X86" s="36">
        <v>0</v>
      </c>
      <c r="Y86" s="36">
        <v>0</v>
      </c>
      <c r="Z86" s="36">
        <v>0</v>
      </c>
      <c r="AA86" s="36">
        <v>0</v>
      </c>
      <c r="AB86" s="36">
        <v>0</v>
      </c>
      <c r="AC86" s="36">
        <v>0</v>
      </c>
      <c r="AD86" s="36">
        <v>0</v>
      </c>
      <c r="AE86" s="36">
        <v>0</v>
      </c>
      <c r="AF86" s="36">
        <v>0</v>
      </c>
      <c r="AG86" s="36">
        <v>0</v>
      </c>
      <c r="AH86" s="36">
        <v>0</v>
      </c>
      <c r="AI86" s="36">
        <v>0</v>
      </c>
      <c r="AJ86" s="36">
        <v>0</v>
      </c>
      <c r="AK86" s="36">
        <v>0</v>
      </c>
      <c r="AL86" s="36">
        <v>0</v>
      </c>
      <c r="AM86" s="36">
        <v>0</v>
      </c>
      <c r="AN86" s="36">
        <v>0</v>
      </c>
      <c r="AO86" s="36">
        <v>0</v>
      </c>
      <c r="AP86" s="36">
        <v>0</v>
      </c>
      <c r="AQ86" s="36">
        <v>0</v>
      </c>
      <c r="AR86" s="36">
        <v>0</v>
      </c>
      <c r="AS86" s="36">
        <v>0</v>
      </c>
      <c r="AT86" s="36">
        <v>0</v>
      </c>
      <c r="AU86" s="36">
        <v>0</v>
      </c>
      <c r="AV86" s="36">
        <v>0</v>
      </c>
      <c r="AW86" s="36">
        <v>0</v>
      </c>
      <c r="AX86" s="36">
        <v>0</v>
      </c>
      <c r="AY86" s="11">
        <v>0</v>
      </c>
      <c r="AZ86" s="11">
        <v>0</v>
      </c>
      <c r="BA86" s="12">
        <f t="shared" si="29"/>
        <v>0</v>
      </c>
      <c r="BB86" s="12">
        <f t="shared" si="29"/>
        <v>0</v>
      </c>
      <c r="BC86" s="36">
        <v>5</v>
      </c>
      <c r="BD86" s="36">
        <v>0</v>
      </c>
      <c r="BE86" s="36">
        <v>5</v>
      </c>
      <c r="BF86" s="36">
        <v>0</v>
      </c>
      <c r="BG86" s="36">
        <v>5</v>
      </c>
      <c r="BH86" s="36">
        <v>0</v>
      </c>
      <c r="BI86" s="36">
        <v>5</v>
      </c>
      <c r="BJ86" s="36">
        <v>0</v>
      </c>
      <c r="BK86" s="36">
        <v>0</v>
      </c>
      <c r="BL86" s="36">
        <v>0</v>
      </c>
      <c r="BM86" s="365"/>
      <c r="BN86" s="365"/>
      <c r="BO86" s="368"/>
      <c r="BP86" s="368"/>
      <c r="BQ86" s="368"/>
    </row>
    <row r="87" spans="1:69" ht="61.2" x14ac:dyDescent="0.3">
      <c r="A87" s="178"/>
      <c r="B87" s="375"/>
      <c r="C87" s="378"/>
      <c r="D87" s="378"/>
      <c r="E87" s="378"/>
      <c r="F87" s="378"/>
      <c r="G87" s="363"/>
      <c r="H87" s="371"/>
      <c r="I87" s="512"/>
      <c r="J87" s="365"/>
      <c r="K87" s="365"/>
      <c r="L87" s="363"/>
      <c r="M87" s="363"/>
      <c r="N87" s="62" t="s">
        <v>110</v>
      </c>
      <c r="O87" s="36">
        <v>0</v>
      </c>
      <c r="P87" s="36">
        <v>0</v>
      </c>
      <c r="Q87" s="36">
        <v>0</v>
      </c>
      <c r="R87" s="36">
        <v>0</v>
      </c>
      <c r="S87" s="36">
        <v>0</v>
      </c>
      <c r="T87" s="36">
        <v>0</v>
      </c>
      <c r="U87" s="36">
        <v>0</v>
      </c>
      <c r="V87" s="36">
        <v>0</v>
      </c>
      <c r="W87" s="36">
        <v>0</v>
      </c>
      <c r="X87" s="36">
        <v>0</v>
      </c>
      <c r="Y87" s="36">
        <v>0</v>
      </c>
      <c r="Z87" s="36">
        <v>0</v>
      </c>
      <c r="AA87" s="36">
        <v>0</v>
      </c>
      <c r="AB87" s="36">
        <v>0</v>
      </c>
      <c r="AC87" s="36">
        <v>0</v>
      </c>
      <c r="AD87" s="36">
        <v>0</v>
      </c>
      <c r="AE87" s="36">
        <v>0</v>
      </c>
      <c r="AF87" s="36">
        <v>0</v>
      </c>
      <c r="AG87" s="36">
        <v>0</v>
      </c>
      <c r="AH87" s="36">
        <v>0</v>
      </c>
      <c r="AI87" s="36">
        <v>0</v>
      </c>
      <c r="AJ87" s="36">
        <v>0</v>
      </c>
      <c r="AK87" s="36">
        <v>0</v>
      </c>
      <c r="AL87" s="36">
        <v>0</v>
      </c>
      <c r="AM87" s="36">
        <v>0</v>
      </c>
      <c r="AN87" s="36">
        <v>0</v>
      </c>
      <c r="AO87" s="36">
        <v>0</v>
      </c>
      <c r="AP87" s="36">
        <v>0</v>
      </c>
      <c r="AQ87" s="36">
        <v>0</v>
      </c>
      <c r="AR87" s="36">
        <v>0</v>
      </c>
      <c r="AS87" s="36">
        <v>0</v>
      </c>
      <c r="AT87" s="36">
        <v>0</v>
      </c>
      <c r="AU87" s="36">
        <v>0</v>
      </c>
      <c r="AV87" s="36">
        <v>0</v>
      </c>
      <c r="AW87" s="36">
        <v>0</v>
      </c>
      <c r="AX87" s="36">
        <v>0</v>
      </c>
      <c r="AY87" s="11">
        <v>2</v>
      </c>
      <c r="AZ87" s="11">
        <v>0</v>
      </c>
      <c r="BA87" s="12">
        <f t="shared" si="29"/>
        <v>2</v>
      </c>
      <c r="BB87" s="12">
        <f t="shared" si="29"/>
        <v>0</v>
      </c>
      <c r="BC87" s="36">
        <v>2</v>
      </c>
      <c r="BD87" s="36">
        <v>0</v>
      </c>
      <c r="BE87" s="36">
        <v>2</v>
      </c>
      <c r="BF87" s="36">
        <v>0</v>
      </c>
      <c r="BG87" s="36">
        <v>2</v>
      </c>
      <c r="BH87" s="36">
        <v>0</v>
      </c>
      <c r="BI87" s="36">
        <v>2</v>
      </c>
      <c r="BJ87" s="36">
        <v>0</v>
      </c>
      <c r="BK87" s="36">
        <v>0</v>
      </c>
      <c r="BL87" s="36">
        <v>0</v>
      </c>
      <c r="BM87" s="365"/>
      <c r="BN87" s="365"/>
      <c r="BO87" s="368"/>
      <c r="BP87" s="368"/>
      <c r="BQ87" s="368"/>
    </row>
    <row r="88" spans="1:69" ht="40.799999999999997" x14ac:dyDescent="0.3">
      <c r="A88" s="178"/>
      <c r="B88" s="375"/>
      <c r="C88" s="378"/>
      <c r="D88" s="378"/>
      <c r="E88" s="378"/>
      <c r="F88" s="378"/>
      <c r="G88" s="363"/>
      <c r="H88" s="371"/>
      <c r="I88" s="512"/>
      <c r="J88" s="365"/>
      <c r="K88" s="365"/>
      <c r="L88" s="363"/>
      <c r="M88" s="363"/>
      <c r="N88" s="62" t="s">
        <v>111</v>
      </c>
      <c r="O88" s="36">
        <v>0</v>
      </c>
      <c r="P88" s="36">
        <v>0</v>
      </c>
      <c r="Q88" s="36">
        <v>0</v>
      </c>
      <c r="R88" s="36">
        <v>0</v>
      </c>
      <c r="S88" s="36">
        <v>0</v>
      </c>
      <c r="T88" s="36">
        <v>0</v>
      </c>
      <c r="U88" s="36">
        <v>0</v>
      </c>
      <c r="V88" s="36">
        <v>0</v>
      </c>
      <c r="W88" s="36">
        <v>0</v>
      </c>
      <c r="X88" s="36">
        <v>0</v>
      </c>
      <c r="Y88" s="36">
        <v>0</v>
      </c>
      <c r="Z88" s="36">
        <v>0</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s="36">
        <v>0</v>
      </c>
      <c r="AS88" s="36">
        <v>0</v>
      </c>
      <c r="AT88" s="36">
        <v>0</v>
      </c>
      <c r="AU88" s="36">
        <v>0</v>
      </c>
      <c r="AV88" s="36">
        <v>0</v>
      </c>
      <c r="AW88" s="36">
        <v>0</v>
      </c>
      <c r="AX88" s="36">
        <v>0</v>
      </c>
      <c r="AY88" s="11">
        <v>2</v>
      </c>
      <c r="AZ88" s="11">
        <v>0</v>
      </c>
      <c r="BA88" s="12">
        <f t="shared" si="29"/>
        <v>2</v>
      </c>
      <c r="BB88" s="12">
        <f t="shared" si="29"/>
        <v>0</v>
      </c>
      <c r="BC88" s="36">
        <v>2</v>
      </c>
      <c r="BD88" s="36">
        <v>0</v>
      </c>
      <c r="BE88" s="36">
        <v>2</v>
      </c>
      <c r="BF88" s="36">
        <v>0</v>
      </c>
      <c r="BG88" s="36">
        <v>2</v>
      </c>
      <c r="BH88" s="36">
        <v>0</v>
      </c>
      <c r="BI88" s="36">
        <v>2</v>
      </c>
      <c r="BJ88" s="36">
        <v>0</v>
      </c>
      <c r="BK88" s="36">
        <v>0</v>
      </c>
      <c r="BL88" s="36">
        <v>0</v>
      </c>
      <c r="BM88" s="365"/>
      <c r="BN88" s="365"/>
      <c r="BO88" s="368"/>
      <c r="BP88" s="368"/>
      <c r="BQ88" s="368"/>
    </row>
    <row r="89" spans="1:69" ht="31.2" customHeight="1" x14ac:dyDescent="0.3">
      <c r="A89" s="178"/>
      <c r="B89" s="376"/>
      <c r="C89" s="379"/>
      <c r="D89" s="379"/>
      <c r="E89" s="379"/>
      <c r="F89" s="379"/>
      <c r="G89" s="364"/>
      <c r="H89" s="372"/>
      <c r="I89" s="381"/>
      <c r="J89" s="366"/>
      <c r="K89" s="366"/>
      <c r="L89" s="364"/>
      <c r="M89" s="364"/>
      <c r="N89" s="18" t="s">
        <v>66</v>
      </c>
      <c r="O89" s="58">
        <f>SUM(O84:O88)</f>
        <v>0</v>
      </c>
      <c r="P89" s="58">
        <f t="shared" ref="P89:BL89" si="30">SUM(P84:P88)</f>
        <v>0</v>
      </c>
      <c r="Q89" s="58">
        <f t="shared" si="30"/>
        <v>0</v>
      </c>
      <c r="R89" s="58">
        <f t="shared" si="30"/>
        <v>0</v>
      </c>
      <c r="S89" s="58">
        <f t="shared" si="30"/>
        <v>0</v>
      </c>
      <c r="T89" s="58">
        <f t="shared" si="30"/>
        <v>0</v>
      </c>
      <c r="U89" s="58">
        <f t="shared" si="30"/>
        <v>0</v>
      </c>
      <c r="V89" s="58">
        <f t="shared" si="30"/>
        <v>0</v>
      </c>
      <c r="W89" s="58">
        <f t="shared" si="30"/>
        <v>0</v>
      </c>
      <c r="X89" s="58">
        <f t="shared" si="30"/>
        <v>0</v>
      </c>
      <c r="Y89" s="58">
        <f t="shared" si="30"/>
        <v>0</v>
      </c>
      <c r="Z89" s="58">
        <f t="shared" si="30"/>
        <v>0</v>
      </c>
      <c r="AA89" s="58">
        <f t="shared" si="30"/>
        <v>0</v>
      </c>
      <c r="AB89" s="58">
        <f t="shared" si="30"/>
        <v>0</v>
      </c>
      <c r="AC89" s="58">
        <f t="shared" si="30"/>
        <v>0</v>
      </c>
      <c r="AD89" s="58">
        <f t="shared" si="30"/>
        <v>0</v>
      </c>
      <c r="AE89" s="58">
        <f t="shared" si="30"/>
        <v>0</v>
      </c>
      <c r="AF89" s="58">
        <f t="shared" si="30"/>
        <v>0</v>
      </c>
      <c r="AG89" s="58">
        <f t="shared" si="30"/>
        <v>0</v>
      </c>
      <c r="AH89" s="58">
        <f t="shared" si="30"/>
        <v>0</v>
      </c>
      <c r="AI89" s="58">
        <f t="shared" si="30"/>
        <v>0</v>
      </c>
      <c r="AJ89" s="58">
        <f t="shared" si="30"/>
        <v>0</v>
      </c>
      <c r="AK89" s="58">
        <f t="shared" si="30"/>
        <v>0</v>
      </c>
      <c r="AL89" s="58">
        <f t="shared" si="30"/>
        <v>0</v>
      </c>
      <c r="AM89" s="58">
        <f t="shared" si="30"/>
        <v>0</v>
      </c>
      <c r="AN89" s="58">
        <f t="shared" si="30"/>
        <v>0</v>
      </c>
      <c r="AO89" s="58">
        <f t="shared" si="30"/>
        <v>0</v>
      </c>
      <c r="AP89" s="58">
        <f t="shared" si="30"/>
        <v>0</v>
      </c>
      <c r="AQ89" s="58">
        <f t="shared" si="30"/>
        <v>0</v>
      </c>
      <c r="AR89" s="58">
        <f t="shared" si="30"/>
        <v>0</v>
      </c>
      <c r="AS89" s="58">
        <f t="shared" si="30"/>
        <v>0</v>
      </c>
      <c r="AT89" s="58">
        <f t="shared" si="30"/>
        <v>0</v>
      </c>
      <c r="AU89" s="58">
        <f t="shared" si="30"/>
        <v>0</v>
      </c>
      <c r="AV89" s="58">
        <f t="shared" si="30"/>
        <v>0</v>
      </c>
      <c r="AW89" s="58">
        <f t="shared" si="30"/>
        <v>0</v>
      </c>
      <c r="AX89" s="58">
        <f t="shared" si="30"/>
        <v>0</v>
      </c>
      <c r="AY89" s="63">
        <f t="shared" si="30"/>
        <v>6.5</v>
      </c>
      <c r="AZ89" s="63">
        <f t="shared" si="30"/>
        <v>0</v>
      </c>
      <c r="BA89" s="63">
        <f t="shared" si="30"/>
        <v>6.5</v>
      </c>
      <c r="BB89" s="63">
        <f t="shared" si="30"/>
        <v>0</v>
      </c>
      <c r="BC89" s="63">
        <f t="shared" si="30"/>
        <v>15.5</v>
      </c>
      <c r="BD89" s="63">
        <f t="shared" si="30"/>
        <v>0</v>
      </c>
      <c r="BE89" s="63">
        <f t="shared" si="30"/>
        <v>15.5</v>
      </c>
      <c r="BF89" s="63">
        <f t="shared" si="30"/>
        <v>0</v>
      </c>
      <c r="BG89" s="63">
        <f t="shared" si="30"/>
        <v>15.5</v>
      </c>
      <c r="BH89" s="63">
        <f t="shared" si="30"/>
        <v>0</v>
      </c>
      <c r="BI89" s="63">
        <f t="shared" si="30"/>
        <v>21</v>
      </c>
      <c r="BJ89" s="63">
        <f t="shared" si="30"/>
        <v>0</v>
      </c>
      <c r="BK89" s="63">
        <f t="shared" si="30"/>
        <v>0</v>
      </c>
      <c r="BL89" s="63">
        <f t="shared" si="30"/>
        <v>0</v>
      </c>
      <c r="BM89" s="366"/>
      <c r="BN89" s="366"/>
      <c r="BO89" s="369"/>
      <c r="BP89" s="369"/>
      <c r="BQ89" s="369"/>
    </row>
    <row r="90" spans="1:69" ht="61.2" customHeight="1" x14ac:dyDescent="0.3">
      <c r="A90" s="178">
        <v>25</v>
      </c>
      <c r="B90" s="179" t="s">
        <v>47</v>
      </c>
      <c r="C90" s="179" t="s">
        <v>237</v>
      </c>
      <c r="D90" s="179" t="s">
        <v>238</v>
      </c>
      <c r="E90" s="179" t="s">
        <v>239</v>
      </c>
      <c r="F90" s="179" t="s">
        <v>240</v>
      </c>
      <c r="G90" s="187" t="s">
        <v>226</v>
      </c>
      <c r="H90" s="215">
        <v>0.01</v>
      </c>
      <c r="I90" s="513" t="s">
        <v>227</v>
      </c>
      <c r="J90" s="187" t="s">
        <v>228</v>
      </c>
      <c r="K90" s="73" t="s">
        <v>241</v>
      </c>
      <c r="L90" s="73" t="s">
        <v>56</v>
      </c>
      <c r="M90" s="74" t="s">
        <v>56</v>
      </c>
      <c r="N90" s="64" t="s">
        <v>230</v>
      </c>
      <c r="O90" s="65">
        <v>0</v>
      </c>
      <c r="P90" s="65">
        <v>0</v>
      </c>
      <c r="Q90" s="65">
        <v>0</v>
      </c>
      <c r="R90" s="65">
        <v>0</v>
      </c>
      <c r="S90" s="65">
        <v>0</v>
      </c>
      <c r="T90" s="65">
        <v>0</v>
      </c>
      <c r="U90" s="65">
        <v>0</v>
      </c>
      <c r="V90" s="65">
        <v>0</v>
      </c>
      <c r="W90" s="65">
        <v>0</v>
      </c>
      <c r="X90" s="65">
        <v>0</v>
      </c>
      <c r="Y90" s="65">
        <v>0</v>
      </c>
      <c r="Z90" s="65">
        <v>0</v>
      </c>
      <c r="AA90" s="65">
        <v>0</v>
      </c>
      <c r="AB90" s="65">
        <v>0</v>
      </c>
      <c r="AC90" s="65">
        <v>0</v>
      </c>
      <c r="AD90" s="65">
        <v>0</v>
      </c>
      <c r="AE90" s="65">
        <v>0</v>
      </c>
      <c r="AF90" s="65">
        <v>0</v>
      </c>
      <c r="AG90" s="65">
        <v>0</v>
      </c>
      <c r="AH90" s="65">
        <v>0</v>
      </c>
      <c r="AI90" s="65">
        <v>0</v>
      </c>
      <c r="AJ90" s="65">
        <v>0</v>
      </c>
      <c r="AK90" s="65">
        <v>405</v>
      </c>
      <c r="AL90" s="65">
        <v>405</v>
      </c>
      <c r="AM90" s="65">
        <v>0</v>
      </c>
      <c r="AN90" s="65">
        <v>0</v>
      </c>
      <c r="AO90" s="65">
        <v>68.81</v>
      </c>
      <c r="AP90" s="65">
        <v>68.81</v>
      </c>
      <c r="AQ90" s="65">
        <v>31.7</v>
      </c>
      <c r="AR90" s="65">
        <v>31.7</v>
      </c>
      <c r="AS90" s="65">
        <v>0</v>
      </c>
      <c r="AT90" s="65">
        <v>0</v>
      </c>
      <c r="AU90" s="65">
        <v>0</v>
      </c>
      <c r="AV90" s="65">
        <v>0</v>
      </c>
      <c r="AW90" s="67">
        <v>0</v>
      </c>
      <c r="AX90" s="67">
        <v>0</v>
      </c>
      <c r="AY90" s="67">
        <v>0</v>
      </c>
      <c r="AZ90" s="67">
        <v>0</v>
      </c>
      <c r="BA90" s="12">
        <f t="shared" ref="BA90:BB102" si="31">O90+Q90+S90+U90+W90+Y90+AA90+AC90+AE90+AG90+AI90+AK90+AM90+AO90+AQ90+AS90+AU90+AW90+AY90</f>
        <v>505.51</v>
      </c>
      <c r="BB90" s="12">
        <f t="shared" si="31"/>
        <v>505.51</v>
      </c>
      <c r="BC90" s="67">
        <v>0</v>
      </c>
      <c r="BD90" s="67">
        <v>0</v>
      </c>
      <c r="BE90" s="67">
        <v>0</v>
      </c>
      <c r="BF90" s="67">
        <v>0</v>
      </c>
      <c r="BG90" s="67">
        <v>0</v>
      </c>
      <c r="BH90" s="67">
        <v>0</v>
      </c>
      <c r="BI90" s="67">
        <v>0</v>
      </c>
      <c r="BJ90" s="67">
        <v>0</v>
      </c>
      <c r="BK90" s="67">
        <v>0</v>
      </c>
      <c r="BL90" s="67">
        <v>0</v>
      </c>
      <c r="BM90" s="172" t="s">
        <v>242</v>
      </c>
      <c r="BN90" s="170" t="s">
        <v>243</v>
      </c>
      <c r="BO90" s="170" t="s">
        <v>244</v>
      </c>
      <c r="BP90" s="170" t="s">
        <v>245</v>
      </c>
      <c r="BQ90" s="184" t="s">
        <v>246</v>
      </c>
    </row>
    <row r="91" spans="1:69" ht="45.6" customHeight="1" x14ac:dyDescent="0.3">
      <c r="A91" s="178"/>
      <c r="B91" s="180"/>
      <c r="C91" s="180"/>
      <c r="D91" s="180"/>
      <c r="E91" s="180"/>
      <c r="F91" s="180"/>
      <c r="G91" s="188"/>
      <c r="H91" s="216"/>
      <c r="I91" s="514"/>
      <c r="J91" s="188"/>
      <c r="K91" s="187" t="s">
        <v>229</v>
      </c>
      <c r="L91" s="73" t="s">
        <v>247</v>
      </c>
      <c r="M91" s="74" t="s">
        <v>248</v>
      </c>
      <c r="N91" s="64" t="s">
        <v>249</v>
      </c>
      <c r="O91" s="65">
        <v>0</v>
      </c>
      <c r="P91" s="65">
        <v>0</v>
      </c>
      <c r="Q91" s="65">
        <v>0</v>
      </c>
      <c r="R91" s="65">
        <v>0</v>
      </c>
      <c r="S91" s="65">
        <v>0</v>
      </c>
      <c r="T91" s="65">
        <v>0</v>
      </c>
      <c r="U91" s="65">
        <v>0</v>
      </c>
      <c r="V91" s="65">
        <v>0</v>
      </c>
      <c r="W91" s="65">
        <v>0</v>
      </c>
      <c r="X91" s="65">
        <v>0</v>
      </c>
      <c r="Y91" s="65">
        <v>0</v>
      </c>
      <c r="Z91" s="65">
        <v>0</v>
      </c>
      <c r="AA91" s="65">
        <v>0</v>
      </c>
      <c r="AB91" s="65">
        <v>0</v>
      </c>
      <c r="AC91" s="65">
        <v>0</v>
      </c>
      <c r="AD91" s="65">
        <v>0</v>
      </c>
      <c r="AE91" s="65">
        <v>0</v>
      </c>
      <c r="AF91" s="65">
        <v>0</v>
      </c>
      <c r="AG91" s="65">
        <v>0</v>
      </c>
      <c r="AH91" s="65">
        <v>0</v>
      </c>
      <c r="AI91" s="65">
        <v>0</v>
      </c>
      <c r="AJ91" s="65">
        <v>0</v>
      </c>
      <c r="AK91" s="65">
        <v>0</v>
      </c>
      <c r="AL91" s="65">
        <v>0</v>
      </c>
      <c r="AM91" s="65">
        <v>0</v>
      </c>
      <c r="AN91" s="65">
        <v>0</v>
      </c>
      <c r="AO91" s="65">
        <v>0</v>
      </c>
      <c r="AP91" s="65">
        <v>0</v>
      </c>
      <c r="AQ91" s="65">
        <v>0</v>
      </c>
      <c r="AR91" s="65">
        <v>0</v>
      </c>
      <c r="AS91" s="65">
        <v>0</v>
      </c>
      <c r="AT91" s="65">
        <v>0</v>
      </c>
      <c r="AU91" s="65">
        <v>0</v>
      </c>
      <c r="AV91" s="65">
        <v>0</v>
      </c>
      <c r="AW91" s="67">
        <v>0</v>
      </c>
      <c r="AX91" s="67">
        <v>0</v>
      </c>
      <c r="AY91" s="67">
        <v>0</v>
      </c>
      <c r="AZ91" s="67">
        <v>0</v>
      </c>
      <c r="BA91" s="12">
        <f t="shared" si="31"/>
        <v>0</v>
      </c>
      <c r="BB91" s="12">
        <f t="shared" si="31"/>
        <v>0</v>
      </c>
      <c r="BC91" s="67">
        <v>2254.9989999999998</v>
      </c>
      <c r="BD91" s="67">
        <v>0</v>
      </c>
      <c r="BE91" s="67">
        <v>7478.3990000000003</v>
      </c>
      <c r="BF91" s="67">
        <v>0</v>
      </c>
      <c r="BG91" s="67">
        <v>0</v>
      </c>
      <c r="BH91" s="67">
        <v>0</v>
      </c>
      <c r="BI91" s="67">
        <v>0</v>
      </c>
      <c r="BJ91" s="67">
        <v>0</v>
      </c>
      <c r="BK91" s="67">
        <v>0</v>
      </c>
      <c r="BL91" s="67">
        <v>0</v>
      </c>
      <c r="BM91" s="182"/>
      <c r="BN91" s="183"/>
      <c r="BO91" s="183"/>
      <c r="BP91" s="183"/>
      <c r="BQ91" s="185"/>
    </row>
    <row r="92" spans="1:69" ht="57.6" customHeight="1" x14ac:dyDescent="0.3">
      <c r="A92" s="178"/>
      <c r="B92" s="180"/>
      <c r="C92" s="180"/>
      <c r="D92" s="180"/>
      <c r="E92" s="180"/>
      <c r="F92" s="180"/>
      <c r="G92" s="188"/>
      <c r="H92" s="216"/>
      <c r="I92" s="514"/>
      <c r="J92" s="188"/>
      <c r="K92" s="188"/>
      <c r="L92" s="187" t="s">
        <v>56</v>
      </c>
      <c r="M92" s="179" t="s">
        <v>57</v>
      </c>
      <c r="N92" s="64" t="s">
        <v>230</v>
      </c>
      <c r="O92" s="65">
        <v>0</v>
      </c>
      <c r="P92" s="65">
        <v>0</v>
      </c>
      <c r="Q92" s="65">
        <v>0</v>
      </c>
      <c r="R92" s="65">
        <v>0</v>
      </c>
      <c r="S92" s="65">
        <v>0</v>
      </c>
      <c r="T92" s="65">
        <v>0</v>
      </c>
      <c r="U92" s="65">
        <v>0</v>
      </c>
      <c r="V92" s="65">
        <v>0</v>
      </c>
      <c r="W92" s="65">
        <v>0</v>
      </c>
      <c r="X92" s="65">
        <v>0</v>
      </c>
      <c r="Y92" s="65">
        <v>0</v>
      </c>
      <c r="Z92" s="65">
        <v>0</v>
      </c>
      <c r="AA92" s="65">
        <v>0</v>
      </c>
      <c r="AB92" s="65">
        <v>0</v>
      </c>
      <c r="AC92" s="65">
        <v>0</v>
      </c>
      <c r="AD92" s="65">
        <v>0</v>
      </c>
      <c r="AE92" s="65">
        <v>0</v>
      </c>
      <c r="AF92" s="65">
        <v>0</v>
      </c>
      <c r="AG92" s="65">
        <v>0</v>
      </c>
      <c r="AH92" s="65">
        <v>0</v>
      </c>
      <c r="AI92" s="65">
        <v>0</v>
      </c>
      <c r="AJ92" s="65">
        <v>0</v>
      </c>
      <c r="AK92" s="65">
        <v>0</v>
      </c>
      <c r="AL92" s="65">
        <v>0</v>
      </c>
      <c r="AM92" s="65">
        <v>0</v>
      </c>
      <c r="AN92" s="65">
        <v>0</v>
      </c>
      <c r="AO92" s="65">
        <v>0</v>
      </c>
      <c r="AP92" s="65">
        <v>0</v>
      </c>
      <c r="AQ92" s="65">
        <v>0</v>
      </c>
      <c r="AR92" s="65">
        <v>0</v>
      </c>
      <c r="AS92" s="65">
        <v>0</v>
      </c>
      <c r="AT92" s="65">
        <v>0</v>
      </c>
      <c r="AU92" s="65">
        <v>0</v>
      </c>
      <c r="AV92" s="65">
        <v>0</v>
      </c>
      <c r="AW92" s="67">
        <v>0</v>
      </c>
      <c r="AX92" s="67">
        <v>0</v>
      </c>
      <c r="AY92" s="67">
        <v>0</v>
      </c>
      <c r="AZ92" s="67">
        <v>0</v>
      </c>
      <c r="BA92" s="12">
        <f t="shared" si="31"/>
        <v>0</v>
      </c>
      <c r="BB92" s="12">
        <f t="shared" si="31"/>
        <v>0</v>
      </c>
      <c r="BC92" s="67">
        <v>128</v>
      </c>
      <c r="BD92" s="67">
        <v>0</v>
      </c>
      <c r="BE92" s="67">
        <v>35.6</v>
      </c>
      <c r="BF92" s="67">
        <v>0</v>
      </c>
      <c r="BG92" s="67">
        <v>0</v>
      </c>
      <c r="BH92" s="67">
        <v>0</v>
      </c>
      <c r="BI92" s="67">
        <v>0</v>
      </c>
      <c r="BJ92" s="67">
        <v>0</v>
      </c>
      <c r="BK92" s="67">
        <v>0</v>
      </c>
      <c r="BL92" s="67">
        <v>0</v>
      </c>
      <c r="BM92" s="182"/>
      <c r="BN92" s="183"/>
      <c r="BO92" s="183"/>
      <c r="BP92" s="183"/>
      <c r="BQ92" s="185"/>
    </row>
    <row r="93" spans="1:69" ht="63.6" customHeight="1" x14ac:dyDescent="0.3">
      <c r="A93" s="178"/>
      <c r="B93" s="180"/>
      <c r="C93" s="180"/>
      <c r="D93" s="180"/>
      <c r="E93" s="180"/>
      <c r="F93" s="180"/>
      <c r="G93" s="188"/>
      <c r="H93" s="216"/>
      <c r="I93" s="514"/>
      <c r="J93" s="188"/>
      <c r="K93" s="188"/>
      <c r="L93" s="188"/>
      <c r="M93" s="180"/>
      <c r="N93" s="64" t="s">
        <v>236</v>
      </c>
      <c r="O93" s="65">
        <v>0</v>
      </c>
      <c r="P93" s="65">
        <v>0</v>
      </c>
      <c r="Q93" s="65">
        <v>0</v>
      </c>
      <c r="R93" s="65">
        <v>0</v>
      </c>
      <c r="S93" s="65">
        <v>0</v>
      </c>
      <c r="T93" s="65">
        <v>0</v>
      </c>
      <c r="U93" s="65">
        <v>0</v>
      </c>
      <c r="V93" s="65">
        <v>0</v>
      </c>
      <c r="W93" s="65">
        <v>0</v>
      </c>
      <c r="X93" s="65">
        <v>0</v>
      </c>
      <c r="Y93" s="65">
        <v>0</v>
      </c>
      <c r="Z93" s="65">
        <v>0</v>
      </c>
      <c r="AA93" s="65">
        <v>0</v>
      </c>
      <c r="AB93" s="65">
        <v>0</v>
      </c>
      <c r="AC93" s="65">
        <v>0</v>
      </c>
      <c r="AD93" s="65">
        <v>0</v>
      </c>
      <c r="AE93" s="65">
        <v>0</v>
      </c>
      <c r="AF93" s="65">
        <v>0</v>
      </c>
      <c r="AG93" s="65">
        <v>0</v>
      </c>
      <c r="AH93" s="65">
        <v>0</v>
      </c>
      <c r="AI93" s="65">
        <v>0</v>
      </c>
      <c r="AJ93" s="65">
        <v>0</v>
      </c>
      <c r="AK93" s="65">
        <v>0</v>
      </c>
      <c r="AL93" s="65">
        <v>0</v>
      </c>
      <c r="AM93" s="65">
        <v>51.72</v>
      </c>
      <c r="AN93" s="65">
        <v>51.72</v>
      </c>
      <c r="AO93" s="65">
        <v>0</v>
      </c>
      <c r="AP93" s="65">
        <v>0</v>
      </c>
      <c r="AQ93" s="65">
        <v>0</v>
      </c>
      <c r="AR93" s="65">
        <v>0</v>
      </c>
      <c r="AS93" s="65">
        <v>0</v>
      </c>
      <c r="AT93" s="65">
        <v>0</v>
      </c>
      <c r="AU93" s="65">
        <v>0</v>
      </c>
      <c r="AV93" s="65">
        <v>0</v>
      </c>
      <c r="AW93" s="67">
        <v>0</v>
      </c>
      <c r="AX93" s="67">
        <v>0</v>
      </c>
      <c r="AY93" s="67">
        <v>0</v>
      </c>
      <c r="AZ93" s="67">
        <v>0</v>
      </c>
      <c r="BA93" s="12">
        <f t="shared" si="31"/>
        <v>51.72</v>
      </c>
      <c r="BB93" s="12">
        <f t="shared" si="31"/>
        <v>51.72</v>
      </c>
      <c r="BC93" s="67">
        <v>185</v>
      </c>
      <c r="BD93" s="67">
        <v>0</v>
      </c>
      <c r="BE93" s="67">
        <v>190</v>
      </c>
      <c r="BF93" s="67">
        <v>0</v>
      </c>
      <c r="BG93" s="67">
        <v>0</v>
      </c>
      <c r="BH93" s="67">
        <v>0</v>
      </c>
      <c r="BI93" s="67">
        <v>0</v>
      </c>
      <c r="BJ93" s="67">
        <v>0</v>
      </c>
      <c r="BK93" s="67">
        <v>0</v>
      </c>
      <c r="BL93" s="67">
        <v>0</v>
      </c>
      <c r="BM93" s="182"/>
      <c r="BN93" s="183"/>
      <c r="BO93" s="183"/>
      <c r="BP93" s="183"/>
      <c r="BQ93" s="185"/>
    </row>
    <row r="94" spans="1:69" x14ac:dyDescent="0.3">
      <c r="A94" s="178"/>
      <c r="B94" s="181"/>
      <c r="C94" s="181"/>
      <c r="D94" s="181"/>
      <c r="E94" s="181"/>
      <c r="F94" s="181"/>
      <c r="G94" s="189"/>
      <c r="H94" s="217"/>
      <c r="I94" s="515"/>
      <c r="J94" s="189"/>
      <c r="K94" s="189"/>
      <c r="L94" s="189"/>
      <c r="M94" s="181"/>
      <c r="N94" s="71" t="s">
        <v>66</v>
      </c>
      <c r="O94" s="72">
        <f>SUM(O90:O93)</f>
        <v>0</v>
      </c>
      <c r="P94" s="72">
        <f t="shared" ref="P94:BL94" si="32">SUM(P90:P93)</f>
        <v>0</v>
      </c>
      <c r="Q94" s="72">
        <f t="shared" si="32"/>
        <v>0</v>
      </c>
      <c r="R94" s="72">
        <f t="shared" si="32"/>
        <v>0</v>
      </c>
      <c r="S94" s="72">
        <f t="shared" si="32"/>
        <v>0</v>
      </c>
      <c r="T94" s="72">
        <f t="shared" si="32"/>
        <v>0</v>
      </c>
      <c r="U94" s="72">
        <f t="shared" si="32"/>
        <v>0</v>
      </c>
      <c r="V94" s="72">
        <f t="shared" si="32"/>
        <v>0</v>
      </c>
      <c r="W94" s="72">
        <f t="shared" si="32"/>
        <v>0</v>
      </c>
      <c r="X94" s="72">
        <f t="shared" si="32"/>
        <v>0</v>
      </c>
      <c r="Y94" s="72">
        <f t="shared" si="32"/>
        <v>0</v>
      </c>
      <c r="Z94" s="72">
        <f t="shared" si="32"/>
        <v>0</v>
      </c>
      <c r="AA94" s="72">
        <f t="shared" si="32"/>
        <v>0</v>
      </c>
      <c r="AB94" s="72">
        <f t="shared" si="32"/>
        <v>0</v>
      </c>
      <c r="AC94" s="72">
        <f t="shared" si="32"/>
        <v>0</v>
      </c>
      <c r="AD94" s="72">
        <f t="shared" si="32"/>
        <v>0</v>
      </c>
      <c r="AE94" s="72">
        <f t="shared" si="32"/>
        <v>0</v>
      </c>
      <c r="AF94" s="72">
        <f t="shared" si="32"/>
        <v>0</v>
      </c>
      <c r="AG94" s="72">
        <f t="shared" si="32"/>
        <v>0</v>
      </c>
      <c r="AH94" s="72">
        <f t="shared" si="32"/>
        <v>0</v>
      </c>
      <c r="AI94" s="72">
        <f t="shared" si="32"/>
        <v>0</v>
      </c>
      <c r="AJ94" s="72">
        <f t="shared" si="32"/>
        <v>0</v>
      </c>
      <c r="AK94" s="72">
        <f t="shared" si="32"/>
        <v>405</v>
      </c>
      <c r="AL94" s="72">
        <f t="shared" si="32"/>
        <v>405</v>
      </c>
      <c r="AM94" s="72">
        <f t="shared" si="32"/>
        <v>51.72</v>
      </c>
      <c r="AN94" s="72">
        <f t="shared" si="32"/>
        <v>51.72</v>
      </c>
      <c r="AO94" s="72">
        <f t="shared" si="32"/>
        <v>68.81</v>
      </c>
      <c r="AP94" s="72">
        <f t="shared" si="32"/>
        <v>68.81</v>
      </c>
      <c r="AQ94" s="72">
        <f t="shared" si="32"/>
        <v>31.7</v>
      </c>
      <c r="AR94" s="72">
        <f t="shared" si="32"/>
        <v>31.7</v>
      </c>
      <c r="AS94" s="72">
        <f t="shared" si="32"/>
        <v>0</v>
      </c>
      <c r="AT94" s="72">
        <f t="shared" si="32"/>
        <v>0</v>
      </c>
      <c r="AU94" s="72">
        <f t="shared" si="32"/>
        <v>0</v>
      </c>
      <c r="AV94" s="72">
        <f t="shared" si="32"/>
        <v>0</v>
      </c>
      <c r="AW94" s="72">
        <f t="shared" si="32"/>
        <v>0</v>
      </c>
      <c r="AX94" s="72">
        <f t="shared" si="32"/>
        <v>0</v>
      </c>
      <c r="AY94" s="72">
        <f t="shared" si="32"/>
        <v>0</v>
      </c>
      <c r="AZ94" s="72">
        <f t="shared" si="32"/>
        <v>0</v>
      </c>
      <c r="BA94" s="72">
        <f t="shared" si="32"/>
        <v>557.23</v>
      </c>
      <c r="BB94" s="72">
        <f t="shared" si="32"/>
        <v>557.23</v>
      </c>
      <c r="BC94" s="72">
        <f t="shared" si="32"/>
        <v>2567.9989999999998</v>
      </c>
      <c r="BD94" s="72">
        <f t="shared" si="32"/>
        <v>0</v>
      </c>
      <c r="BE94" s="72">
        <f t="shared" si="32"/>
        <v>7703.9990000000007</v>
      </c>
      <c r="BF94" s="72">
        <f t="shared" si="32"/>
        <v>0</v>
      </c>
      <c r="BG94" s="72">
        <f t="shared" si="32"/>
        <v>0</v>
      </c>
      <c r="BH94" s="72">
        <f t="shared" si="32"/>
        <v>0</v>
      </c>
      <c r="BI94" s="72">
        <f t="shared" si="32"/>
        <v>0</v>
      </c>
      <c r="BJ94" s="72">
        <f t="shared" si="32"/>
        <v>0</v>
      </c>
      <c r="BK94" s="72">
        <f t="shared" si="32"/>
        <v>0</v>
      </c>
      <c r="BL94" s="72">
        <f t="shared" si="32"/>
        <v>0</v>
      </c>
      <c r="BM94" s="182"/>
      <c r="BN94" s="171"/>
      <c r="BO94" s="171"/>
      <c r="BP94" s="171"/>
      <c r="BQ94" s="186"/>
    </row>
    <row r="95" spans="1:69" ht="142.19999999999999" customHeight="1" x14ac:dyDescent="0.3">
      <c r="A95" s="178">
        <v>26</v>
      </c>
      <c r="B95" s="179" t="s">
        <v>79</v>
      </c>
      <c r="C95" s="179" t="s">
        <v>237</v>
      </c>
      <c r="D95" s="179" t="s">
        <v>250</v>
      </c>
      <c r="E95" s="179" t="s">
        <v>251</v>
      </c>
      <c r="F95" s="179" t="s">
        <v>252</v>
      </c>
      <c r="G95" s="187" t="s">
        <v>226</v>
      </c>
      <c r="H95" s="215">
        <v>0.1</v>
      </c>
      <c r="I95" s="513" t="s">
        <v>227</v>
      </c>
      <c r="J95" s="187" t="s">
        <v>228</v>
      </c>
      <c r="K95" s="187" t="s">
        <v>229</v>
      </c>
      <c r="L95" s="187" t="s">
        <v>56</v>
      </c>
      <c r="M95" s="179" t="s">
        <v>56</v>
      </c>
      <c r="N95" s="64" t="s">
        <v>236</v>
      </c>
      <c r="O95" s="65">
        <v>0</v>
      </c>
      <c r="P95" s="65">
        <v>0</v>
      </c>
      <c r="Q95" s="65">
        <v>0</v>
      </c>
      <c r="R95" s="65">
        <v>0</v>
      </c>
      <c r="S95" s="65">
        <v>0</v>
      </c>
      <c r="T95" s="65">
        <v>0</v>
      </c>
      <c r="U95" s="65">
        <v>0</v>
      </c>
      <c r="V95" s="65">
        <v>0</v>
      </c>
      <c r="W95" s="65">
        <v>0</v>
      </c>
      <c r="X95" s="65">
        <v>0</v>
      </c>
      <c r="Y95" s="65">
        <v>0</v>
      </c>
      <c r="Z95" s="65">
        <v>0</v>
      </c>
      <c r="AA95" s="65">
        <v>0</v>
      </c>
      <c r="AB95" s="65">
        <v>0</v>
      </c>
      <c r="AC95" s="65">
        <v>0</v>
      </c>
      <c r="AD95" s="65">
        <v>0</v>
      </c>
      <c r="AE95" s="65">
        <v>0</v>
      </c>
      <c r="AF95" s="65">
        <v>0</v>
      </c>
      <c r="AG95" s="65">
        <v>0</v>
      </c>
      <c r="AH95" s="65">
        <v>0</v>
      </c>
      <c r="AI95" s="65">
        <v>0</v>
      </c>
      <c r="AJ95" s="65">
        <v>0</v>
      </c>
      <c r="AK95" s="65">
        <v>0</v>
      </c>
      <c r="AL95" s="65">
        <v>0</v>
      </c>
      <c r="AM95" s="65">
        <v>0</v>
      </c>
      <c r="AN95" s="65">
        <v>0</v>
      </c>
      <c r="AO95" s="65">
        <v>0</v>
      </c>
      <c r="AP95" s="65">
        <v>0</v>
      </c>
      <c r="AQ95" s="65">
        <v>0</v>
      </c>
      <c r="AR95" s="65">
        <v>0</v>
      </c>
      <c r="AS95" s="65">
        <v>19.37</v>
      </c>
      <c r="AT95" s="65">
        <v>19.37</v>
      </c>
      <c r="AU95" s="65">
        <v>48.15</v>
      </c>
      <c r="AV95" s="65">
        <v>48.15</v>
      </c>
      <c r="AW95" s="67">
        <v>22.83</v>
      </c>
      <c r="AX95" s="67">
        <v>22.83</v>
      </c>
      <c r="AY95" s="67">
        <v>41.97</v>
      </c>
      <c r="AZ95" s="67">
        <v>0</v>
      </c>
      <c r="BA95" s="12">
        <f t="shared" si="31"/>
        <v>132.32</v>
      </c>
      <c r="BB95" s="12">
        <f t="shared" si="31"/>
        <v>90.35</v>
      </c>
      <c r="BC95" s="67">
        <v>16</v>
      </c>
      <c r="BD95" s="67">
        <v>0</v>
      </c>
      <c r="BE95" s="67">
        <v>515.04</v>
      </c>
      <c r="BF95" s="67">
        <v>0</v>
      </c>
      <c r="BG95" s="67">
        <v>0</v>
      </c>
      <c r="BH95" s="67">
        <v>0</v>
      </c>
      <c r="BI95" s="67">
        <v>0</v>
      </c>
      <c r="BJ95" s="67">
        <v>0</v>
      </c>
      <c r="BK95" s="67">
        <v>0</v>
      </c>
      <c r="BL95" s="67">
        <v>0</v>
      </c>
      <c r="BM95" s="182"/>
      <c r="BN95" s="170" t="s">
        <v>253</v>
      </c>
      <c r="BO95" s="170" t="s">
        <v>254</v>
      </c>
      <c r="BP95" s="170" t="s">
        <v>255</v>
      </c>
      <c r="BQ95" s="350" t="s">
        <v>256</v>
      </c>
    </row>
    <row r="96" spans="1:69" ht="112.2" customHeight="1" x14ac:dyDescent="0.3">
      <c r="A96" s="178"/>
      <c r="B96" s="181"/>
      <c r="C96" s="181"/>
      <c r="D96" s="181"/>
      <c r="E96" s="181"/>
      <c r="F96" s="181"/>
      <c r="G96" s="189"/>
      <c r="H96" s="217"/>
      <c r="I96" s="515"/>
      <c r="J96" s="189"/>
      <c r="K96" s="189"/>
      <c r="L96" s="189"/>
      <c r="M96" s="181"/>
      <c r="N96" s="71" t="s">
        <v>66</v>
      </c>
      <c r="O96" s="72">
        <f>SUM(O95)</f>
        <v>0</v>
      </c>
      <c r="P96" s="72">
        <f t="shared" ref="P96:BL96" si="33">SUM(P95)</f>
        <v>0</v>
      </c>
      <c r="Q96" s="72">
        <f t="shared" si="33"/>
        <v>0</v>
      </c>
      <c r="R96" s="72">
        <f t="shared" si="33"/>
        <v>0</v>
      </c>
      <c r="S96" s="72">
        <f t="shared" si="33"/>
        <v>0</v>
      </c>
      <c r="T96" s="72">
        <f t="shared" si="33"/>
        <v>0</v>
      </c>
      <c r="U96" s="72">
        <f t="shared" si="33"/>
        <v>0</v>
      </c>
      <c r="V96" s="72">
        <f t="shared" si="33"/>
        <v>0</v>
      </c>
      <c r="W96" s="72">
        <f t="shared" si="33"/>
        <v>0</v>
      </c>
      <c r="X96" s="72">
        <f t="shared" si="33"/>
        <v>0</v>
      </c>
      <c r="Y96" s="72">
        <f t="shared" si="33"/>
        <v>0</v>
      </c>
      <c r="Z96" s="72">
        <f t="shared" si="33"/>
        <v>0</v>
      </c>
      <c r="AA96" s="72">
        <f t="shared" si="33"/>
        <v>0</v>
      </c>
      <c r="AB96" s="72">
        <f t="shared" si="33"/>
        <v>0</v>
      </c>
      <c r="AC96" s="72">
        <f t="shared" si="33"/>
        <v>0</v>
      </c>
      <c r="AD96" s="72">
        <f t="shared" si="33"/>
        <v>0</v>
      </c>
      <c r="AE96" s="72">
        <f t="shared" si="33"/>
        <v>0</v>
      </c>
      <c r="AF96" s="72">
        <f t="shared" si="33"/>
        <v>0</v>
      </c>
      <c r="AG96" s="72">
        <f t="shared" si="33"/>
        <v>0</v>
      </c>
      <c r="AH96" s="72">
        <f t="shared" si="33"/>
        <v>0</v>
      </c>
      <c r="AI96" s="72">
        <f t="shared" si="33"/>
        <v>0</v>
      </c>
      <c r="AJ96" s="72">
        <f t="shared" si="33"/>
        <v>0</v>
      </c>
      <c r="AK96" s="72">
        <f t="shared" si="33"/>
        <v>0</v>
      </c>
      <c r="AL96" s="72">
        <f t="shared" si="33"/>
        <v>0</v>
      </c>
      <c r="AM96" s="72">
        <f t="shared" si="33"/>
        <v>0</v>
      </c>
      <c r="AN96" s="72">
        <f t="shared" si="33"/>
        <v>0</v>
      </c>
      <c r="AO96" s="72">
        <f t="shared" si="33"/>
        <v>0</v>
      </c>
      <c r="AP96" s="72">
        <f t="shared" si="33"/>
        <v>0</v>
      </c>
      <c r="AQ96" s="72">
        <f t="shared" si="33"/>
        <v>0</v>
      </c>
      <c r="AR96" s="72">
        <f t="shared" si="33"/>
        <v>0</v>
      </c>
      <c r="AS96" s="72">
        <f t="shared" si="33"/>
        <v>19.37</v>
      </c>
      <c r="AT96" s="72">
        <f t="shared" si="33"/>
        <v>19.37</v>
      </c>
      <c r="AU96" s="72">
        <f t="shared" si="33"/>
        <v>48.15</v>
      </c>
      <c r="AV96" s="72">
        <f t="shared" si="33"/>
        <v>48.15</v>
      </c>
      <c r="AW96" s="76">
        <f t="shared" si="33"/>
        <v>22.83</v>
      </c>
      <c r="AX96" s="76">
        <f t="shared" si="33"/>
        <v>22.83</v>
      </c>
      <c r="AY96" s="76">
        <f>AY95</f>
        <v>41.97</v>
      </c>
      <c r="AZ96" s="76">
        <f>AZ95</f>
        <v>0</v>
      </c>
      <c r="BA96" s="76">
        <f>BA95</f>
        <v>132.32</v>
      </c>
      <c r="BB96" s="76">
        <f>BB95</f>
        <v>90.35</v>
      </c>
      <c r="BC96" s="77">
        <f t="shared" si="33"/>
        <v>16</v>
      </c>
      <c r="BD96" s="77">
        <f t="shared" si="33"/>
        <v>0</v>
      </c>
      <c r="BE96" s="77">
        <f t="shared" si="33"/>
        <v>515.04</v>
      </c>
      <c r="BF96" s="77">
        <f t="shared" si="33"/>
        <v>0</v>
      </c>
      <c r="BG96" s="77">
        <f t="shared" si="33"/>
        <v>0</v>
      </c>
      <c r="BH96" s="77">
        <f t="shared" si="33"/>
        <v>0</v>
      </c>
      <c r="BI96" s="77">
        <f t="shared" si="33"/>
        <v>0</v>
      </c>
      <c r="BJ96" s="77">
        <f t="shared" si="33"/>
        <v>0</v>
      </c>
      <c r="BK96" s="77">
        <f t="shared" si="33"/>
        <v>0</v>
      </c>
      <c r="BL96" s="77">
        <f t="shared" si="33"/>
        <v>0</v>
      </c>
      <c r="BM96" s="182"/>
      <c r="BN96" s="171"/>
      <c r="BO96" s="171"/>
      <c r="BP96" s="171"/>
      <c r="BQ96" s="352"/>
    </row>
    <row r="97" spans="1:69" ht="84" customHeight="1" x14ac:dyDescent="0.3">
      <c r="A97" s="178">
        <v>27</v>
      </c>
      <c r="B97" s="179" t="s">
        <v>86</v>
      </c>
      <c r="C97" s="179" t="s">
        <v>237</v>
      </c>
      <c r="D97" s="179" t="s">
        <v>257</v>
      </c>
      <c r="E97" s="266" t="s">
        <v>258</v>
      </c>
      <c r="F97" s="266" t="s">
        <v>259</v>
      </c>
      <c r="G97" s="179" t="s">
        <v>226</v>
      </c>
      <c r="H97" s="353" t="s">
        <v>260</v>
      </c>
      <c r="I97" s="266" t="s">
        <v>227</v>
      </c>
      <c r="J97" s="179" t="s">
        <v>228</v>
      </c>
      <c r="K97" s="179" t="s">
        <v>229</v>
      </c>
      <c r="L97" s="179" t="s">
        <v>56</v>
      </c>
      <c r="M97" s="179" t="s">
        <v>56</v>
      </c>
      <c r="N97" s="78" t="s">
        <v>236</v>
      </c>
      <c r="O97" s="69">
        <v>0</v>
      </c>
      <c r="P97" s="69">
        <v>0</v>
      </c>
      <c r="Q97" s="69">
        <v>0</v>
      </c>
      <c r="R97" s="69">
        <v>0</v>
      </c>
      <c r="S97" s="69">
        <v>0</v>
      </c>
      <c r="T97" s="69">
        <v>0</v>
      </c>
      <c r="U97" s="69">
        <v>0</v>
      </c>
      <c r="V97" s="69">
        <v>0</v>
      </c>
      <c r="W97" s="69">
        <v>0</v>
      </c>
      <c r="X97" s="69">
        <v>0</v>
      </c>
      <c r="Y97" s="69">
        <v>0</v>
      </c>
      <c r="Z97" s="69">
        <v>0</v>
      </c>
      <c r="AA97" s="69">
        <v>0</v>
      </c>
      <c r="AB97" s="69">
        <v>0</v>
      </c>
      <c r="AC97" s="69">
        <v>0</v>
      </c>
      <c r="AD97" s="69">
        <v>0</v>
      </c>
      <c r="AE97" s="69">
        <v>0</v>
      </c>
      <c r="AF97" s="69">
        <v>0</v>
      </c>
      <c r="AG97" s="69">
        <v>0</v>
      </c>
      <c r="AH97" s="69">
        <v>0</v>
      </c>
      <c r="AI97" s="69">
        <v>0</v>
      </c>
      <c r="AJ97" s="69">
        <v>0</v>
      </c>
      <c r="AK97" s="69">
        <v>0</v>
      </c>
      <c r="AL97" s="69">
        <v>0</v>
      </c>
      <c r="AM97" s="69">
        <v>0</v>
      </c>
      <c r="AN97" s="69">
        <v>0</v>
      </c>
      <c r="AO97" s="69">
        <v>0</v>
      </c>
      <c r="AP97" s="69">
        <v>0</v>
      </c>
      <c r="AQ97" s="69">
        <v>0</v>
      </c>
      <c r="AR97" s="69">
        <v>0</v>
      </c>
      <c r="AS97" s="69">
        <v>0</v>
      </c>
      <c r="AT97" s="69">
        <v>0</v>
      </c>
      <c r="AU97" s="69">
        <v>23.815999999999999</v>
      </c>
      <c r="AV97" s="69">
        <v>23.815999999999999</v>
      </c>
      <c r="AW97" s="79">
        <v>13.73</v>
      </c>
      <c r="AX97" s="79">
        <v>13.73</v>
      </c>
      <c r="AY97" s="79">
        <v>30</v>
      </c>
      <c r="AZ97" s="79">
        <v>0</v>
      </c>
      <c r="BA97" s="12">
        <f t="shared" si="31"/>
        <v>67.545999999999992</v>
      </c>
      <c r="BB97" s="12">
        <f t="shared" si="31"/>
        <v>37.545999999999999</v>
      </c>
      <c r="BC97" s="79">
        <v>20</v>
      </c>
      <c r="BD97" s="79">
        <v>0</v>
      </c>
      <c r="BE97" s="79">
        <v>81.588830000000002</v>
      </c>
      <c r="BF97" s="79">
        <v>0</v>
      </c>
      <c r="BG97" s="79">
        <v>84.590289999999996</v>
      </c>
      <c r="BH97" s="79">
        <v>0</v>
      </c>
      <c r="BI97" s="79">
        <v>201.5</v>
      </c>
      <c r="BJ97" s="79">
        <v>0</v>
      </c>
      <c r="BK97" s="79">
        <v>0</v>
      </c>
      <c r="BL97" s="79">
        <v>0</v>
      </c>
      <c r="BM97" s="360"/>
      <c r="BN97" s="170" t="s">
        <v>261</v>
      </c>
      <c r="BO97" s="170" t="s">
        <v>262</v>
      </c>
      <c r="BP97" s="170" t="s">
        <v>263</v>
      </c>
      <c r="BQ97" s="350" t="s">
        <v>264</v>
      </c>
    </row>
    <row r="98" spans="1:69" ht="36" customHeight="1" x14ac:dyDescent="0.3">
      <c r="A98" s="178"/>
      <c r="B98" s="181"/>
      <c r="C98" s="181"/>
      <c r="D98" s="181"/>
      <c r="E98" s="361"/>
      <c r="F98" s="361"/>
      <c r="G98" s="181"/>
      <c r="H98" s="355"/>
      <c r="I98" s="361"/>
      <c r="J98" s="181"/>
      <c r="K98" s="181"/>
      <c r="L98" s="181"/>
      <c r="M98" s="181"/>
      <c r="N98" s="71" t="s">
        <v>66</v>
      </c>
      <c r="O98" s="72">
        <f>O97</f>
        <v>0</v>
      </c>
      <c r="P98" s="72">
        <f t="shared" ref="P98:BL98" si="34">P97</f>
        <v>0</v>
      </c>
      <c r="Q98" s="72">
        <f t="shared" si="34"/>
        <v>0</v>
      </c>
      <c r="R98" s="72">
        <f t="shared" si="34"/>
        <v>0</v>
      </c>
      <c r="S98" s="72">
        <f t="shared" si="34"/>
        <v>0</v>
      </c>
      <c r="T98" s="72">
        <f t="shared" si="34"/>
        <v>0</v>
      </c>
      <c r="U98" s="72">
        <f t="shared" si="34"/>
        <v>0</v>
      </c>
      <c r="V98" s="72">
        <f t="shared" si="34"/>
        <v>0</v>
      </c>
      <c r="W98" s="72">
        <f t="shared" si="34"/>
        <v>0</v>
      </c>
      <c r="X98" s="72">
        <f t="shared" si="34"/>
        <v>0</v>
      </c>
      <c r="Y98" s="72">
        <f t="shared" si="34"/>
        <v>0</v>
      </c>
      <c r="Z98" s="72">
        <f t="shared" si="34"/>
        <v>0</v>
      </c>
      <c r="AA98" s="72">
        <f t="shared" si="34"/>
        <v>0</v>
      </c>
      <c r="AB98" s="72">
        <f t="shared" si="34"/>
        <v>0</v>
      </c>
      <c r="AC98" s="72">
        <f t="shared" si="34"/>
        <v>0</v>
      </c>
      <c r="AD98" s="72">
        <f t="shared" si="34"/>
        <v>0</v>
      </c>
      <c r="AE98" s="72">
        <f t="shared" si="34"/>
        <v>0</v>
      </c>
      <c r="AF98" s="72">
        <f t="shared" si="34"/>
        <v>0</v>
      </c>
      <c r="AG98" s="72">
        <f t="shared" si="34"/>
        <v>0</v>
      </c>
      <c r="AH98" s="72">
        <f t="shared" si="34"/>
        <v>0</v>
      </c>
      <c r="AI98" s="72">
        <f t="shared" si="34"/>
        <v>0</v>
      </c>
      <c r="AJ98" s="72">
        <f t="shared" si="34"/>
        <v>0</v>
      </c>
      <c r="AK98" s="72">
        <f t="shared" si="34"/>
        <v>0</v>
      </c>
      <c r="AL98" s="72">
        <f t="shared" si="34"/>
        <v>0</v>
      </c>
      <c r="AM98" s="72">
        <f t="shared" si="34"/>
        <v>0</v>
      </c>
      <c r="AN98" s="72">
        <f t="shared" si="34"/>
        <v>0</v>
      </c>
      <c r="AO98" s="72">
        <f t="shared" si="34"/>
        <v>0</v>
      </c>
      <c r="AP98" s="72">
        <f t="shared" si="34"/>
        <v>0</v>
      </c>
      <c r="AQ98" s="72">
        <f t="shared" si="34"/>
        <v>0</v>
      </c>
      <c r="AR98" s="72">
        <f t="shared" si="34"/>
        <v>0</v>
      </c>
      <c r="AS98" s="72">
        <f>AU97</f>
        <v>23.815999999999999</v>
      </c>
      <c r="AT98" s="72">
        <f>AV97</f>
        <v>23.815999999999999</v>
      </c>
      <c r="AU98" s="72">
        <f t="shared" ref="AU98:BB98" si="35">AU97</f>
        <v>23.815999999999999</v>
      </c>
      <c r="AV98" s="72">
        <f t="shared" si="35"/>
        <v>23.815999999999999</v>
      </c>
      <c r="AW98" s="76">
        <f t="shared" si="35"/>
        <v>13.73</v>
      </c>
      <c r="AX98" s="76">
        <f t="shared" si="35"/>
        <v>13.73</v>
      </c>
      <c r="AY98" s="76">
        <f t="shared" si="35"/>
        <v>30</v>
      </c>
      <c r="AZ98" s="76">
        <f t="shared" si="35"/>
        <v>0</v>
      </c>
      <c r="BA98" s="76">
        <f t="shared" si="35"/>
        <v>67.545999999999992</v>
      </c>
      <c r="BB98" s="76">
        <f t="shared" si="35"/>
        <v>37.545999999999999</v>
      </c>
      <c r="BC98" s="77">
        <f t="shared" si="34"/>
        <v>20</v>
      </c>
      <c r="BD98" s="77">
        <f t="shared" si="34"/>
        <v>0</v>
      </c>
      <c r="BE98" s="77">
        <f t="shared" si="34"/>
        <v>81.588830000000002</v>
      </c>
      <c r="BF98" s="77">
        <f t="shared" si="34"/>
        <v>0</v>
      </c>
      <c r="BG98" s="77">
        <f t="shared" si="34"/>
        <v>84.590289999999996</v>
      </c>
      <c r="BH98" s="77">
        <f t="shared" si="34"/>
        <v>0</v>
      </c>
      <c r="BI98" s="77">
        <f t="shared" si="34"/>
        <v>201.5</v>
      </c>
      <c r="BJ98" s="77">
        <f t="shared" si="34"/>
        <v>0</v>
      </c>
      <c r="BK98" s="77">
        <f t="shared" si="34"/>
        <v>0</v>
      </c>
      <c r="BL98" s="77">
        <f t="shared" si="34"/>
        <v>0</v>
      </c>
      <c r="BM98" s="182"/>
      <c r="BN98" s="171"/>
      <c r="BO98" s="171"/>
      <c r="BP98" s="171"/>
      <c r="BQ98" s="352"/>
    </row>
    <row r="99" spans="1:69" ht="37.200000000000003" customHeight="1" x14ac:dyDescent="0.3">
      <c r="A99" s="178">
        <v>28</v>
      </c>
      <c r="B99" s="237" t="s">
        <v>86</v>
      </c>
      <c r="C99" s="237" t="s">
        <v>237</v>
      </c>
      <c r="D99" s="237" t="s">
        <v>265</v>
      </c>
      <c r="E99" s="237" t="s">
        <v>266</v>
      </c>
      <c r="F99" s="237" t="s">
        <v>267</v>
      </c>
      <c r="G99" s="237" t="s">
        <v>226</v>
      </c>
      <c r="H99" s="359">
        <v>0.03</v>
      </c>
      <c r="I99" s="221" t="s">
        <v>227</v>
      </c>
      <c r="J99" s="179" t="s">
        <v>228</v>
      </c>
      <c r="K99" s="237" t="s">
        <v>229</v>
      </c>
      <c r="L99" s="237" t="s">
        <v>56</v>
      </c>
      <c r="M99" s="237" t="s">
        <v>56</v>
      </c>
      <c r="N99" s="78" t="s">
        <v>268</v>
      </c>
      <c r="O99" s="65">
        <v>0</v>
      </c>
      <c r="P99" s="65">
        <v>0</v>
      </c>
      <c r="Q99" s="65">
        <v>0</v>
      </c>
      <c r="R99" s="65">
        <v>0</v>
      </c>
      <c r="S99" s="65">
        <v>0</v>
      </c>
      <c r="T99" s="65">
        <v>0</v>
      </c>
      <c r="U99" s="65">
        <v>0</v>
      </c>
      <c r="V99" s="65">
        <v>0</v>
      </c>
      <c r="W99" s="65">
        <v>0</v>
      </c>
      <c r="X99" s="65">
        <v>0</v>
      </c>
      <c r="Y99" s="65">
        <v>0</v>
      </c>
      <c r="Z99" s="65">
        <v>0</v>
      </c>
      <c r="AA99" s="65">
        <v>0</v>
      </c>
      <c r="AB99" s="65">
        <v>0</v>
      </c>
      <c r="AC99" s="65">
        <v>0</v>
      </c>
      <c r="AD99" s="65">
        <v>0</v>
      </c>
      <c r="AE99" s="65">
        <v>0</v>
      </c>
      <c r="AF99" s="65">
        <v>0</v>
      </c>
      <c r="AG99" s="65">
        <v>0</v>
      </c>
      <c r="AH99" s="65">
        <v>0</v>
      </c>
      <c r="AI99" s="65">
        <v>0</v>
      </c>
      <c r="AJ99" s="65">
        <v>0</v>
      </c>
      <c r="AK99" s="65">
        <v>0</v>
      </c>
      <c r="AL99" s="65">
        <v>0</v>
      </c>
      <c r="AM99" s="65">
        <v>0</v>
      </c>
      <c r="AN99" s="65">
        <v>0</v>
      </c>
      <c r="AO99" s="65">
        <v>0</v>
      </c>
      <c r="AP99" s="65">
        <v>0</v>
      </c>
      <c r="AQ99" s="65">
        <v>0</v>
      </c>
      <c r="AR99" s="65">
        <v>0</v>
      </c>
      <c r="AS99" s="65">
        <v>0</v>
      </c>
      <c r="AT99" s="65">
        <v>0</v>
      </c>
      <c r="AU99" s="65">
        <v>0</v>
      </c>
      <c r="AV99" s="65">
        <v>0</v>
      </c>
      <c r="AW99" s="67">
        <v>24</v>
      </c>
      <c r="AX99" s="67">
        <v>24</v>
      </c>
      <c r="AY99" s="67">
        <v>0</v>
      </c>
      <c r="AZ99" s="67">
        <v>0</v>
      </c>
      <c r="BA99" s="80">
        <f>+O99+Q99+S99+U99+W99+Y99+AA99+AC99+AE99+AG99+AI99+AK99+AM99+AO99+AQ99+AS99+AU99+AW99+AY99</f>
        <v>24</v>
      </c>
      <c r="BB99" s="12">
        <f t="shared" si="31"/>
        <v>24</v>
      </c>
      <c r="BC99" s="81">
        <v>26.46</v>
      </c>
      <c r="BD99" s="82">
        <v>0</v>
      </c>
      <c r="BE99" s="81">
        <v>27.783000000000001</v>
      </c>
      <c r="BF99" s="82">
        <v>0</v>
      </c>
      <c r="BG99" s="81">
        <v>29.172000000000001</v>
      </c>
      <c r="BH99" s="82">
        <v>0</v>
      </c>
      <c r="BI99" s="81">
        <v>53.116</v>
      </c>
      <c r="BJ99" s="82">
        <v>0</v>
      </c>
      <c r="BK99" s="82">
        <v>0</v>
      </c>
      <c r="BL99" s="82">
        <v>0</v>
      </c>
      <c r="BM99" s="356"/>
      <c r="BN99" s="232" t="s">
        <v>269</v>
      </c>
      <c r="BO99" s="208" t="s">
        <v>244</v>
      </c>
      <c r="BP99" s="208" t="s">
        <v>245</v>
      </c>
      <c r="BQ99" s="350" t="s">
        <v>246</v>
      </c>
    </row>
    <row r="100" spans="1:69" ht="36" customHeight="1" x14ac:dyDescent="0.3">
      <c r="A100" s="178"/>
      <c r="B100" s="237"/>
      <c r="C100" s="237"/>
      <c r="D100" s="237"/>
      <c r="E100" s="237"/>
      <c r="F100" s="237"/>
      <c r="G100" s="237"/>
      <c r="H100" s="359"/>
      <c r="I100" s="221"/>
      <c r="J100" s="180"/>
      <c r="K100" s="237"/>
      <c r="L100" s="237"/>
      <c r="M100" s="237"/>
      <c r="N100" s="78" t="s">
        <v>58</v>
      </c>
      <c r="O100" s="65">
        <v>0</v>
      </c>
      <c r="P100" s="65">
        <v>0</v>
      </c>
      <c r="Q100" s="65">
        <v>0</v>
      </c>
      <c r="R100" s="65">
        <v>0</v>
      </c>
      <c r="S100" s="65">
        <v>0</v>
      </c>
      <c r="T100" s="65">
        <v>0</v>
      </c>
      <c r="U100" s="65">
        <v>0</v>
      </c>
      <c r="V100" s="65">
        <v>0</v>
      </c>
      <c r="W100" s="65">
        <v>0</v>
      </c>
      <c r="X100" s="65">
        <v>0</v>
      </c>
      <c r="Y100" s="65">
        <v>0</v>
      </c>
      <c r="Z100" s="65">
        <v>0</v>
      </c>
      <c r="AA100" s="65">
        <v>0</v>
      </c>
      <c r="AB100" s="65">
        <v>0</v>
      </c>
      <c r="AC100" s="65">
        <v>0</v>
      </c>
      <c r="AD100" s="65">
        <v>0</v>
      </c>
      <c r="AE100" s="65">
        <v>0</v>
      </c>
      <c r="AF100" s="65">
        <v>0</v>
      </c>
      <c r="AG100" s="65">
        <v>0</v>
      </c>
      <c r="AH100" s="65">
        <v>0</v>
      </c>
      <c r="AI100" s="65">
        <v>0</v>
      </c>
      <c r="AJ100" s="65">
        <v>0</v>
      </c>
      <c r="AK100" s="65">
        <v>0</v>
      </c>
      <c r="AL100" s="65">
        <v>0</v>
      </c>
      <c r="AM100" s="65">
        <v>0</v>
      </c>
      <c r="AN100" s="65">
        <v>0</v>
      </c>
      <c r="AO100" s="65">
        <v>0</v>
      </c>
      <c r="AP100" s="65">
        <v>0</v>
      </c>
      <c r="AQ100" s="65">
        <v>0</v>
      </c>
      <c r="AR100" s="65">
        <v>0</v>
      </c>
      <c r="AS100" s="65">
        <v>0</v>
      </c>
      <c r="AT100" s="65">
        <v>0</v>
      </c>
      <c r="AU100" s="65">
        <v>0</v>
      </c>
      <c r="AV100" s="65">
        <v>0</v>
      </c>
      <c r="AW100" s="67">
        <v>0</v>
      </c>
      <c r="AX100" s="67">
        <v>0</v>
      </c>
      <c r="AY100" s="67">
        <v>0</v>
      </c>
      <c r="AZ100" s="67">
        <v>0</v>
      </c>
      <c r="BA100" s="80">
        <f>+O100+Q100+S100+U100+W100+Y100+AA100+AC100+AE100+AG100+AI100+AK100+AM100+AO100+AQ100+AS100+AU100+AW100+AY100</f>
        <v>0</v>
      </c>
      <c r="BB100" s="12">
        <f t="shared" si="31"/>
        <v>0</v>
      </c>
      <c r="BC100" s="81">
        <v>76.44</v>
      </c>
      <c r="BD100" s="82">
        <v>0</v>
      </c>
      <c r="BE100" s="81">
        <v>84.216999999999999</v>
      </c>
      <c r="BF100" s="82">
        <v>0</v>
      </c>
      <c r="BG100" s="81">
        <v>90.826999999999998</v>
      </c>
      <c r="BH100" s="82">
        <v>0</v>
      </c>
      <c r="BI100" s="81">
        <v>234.88499999999999</v>
      </c>
      <c r="BJ100" s="82">
        <v>0</v>
      </c>
      <c r="BK100" s="82">
        <v>0</v>
      </c>
      <c r="BL100" s="82">
        <v>0</v>
      </c>
      <c r="BM100" s="357"/>
      <c r="BN100" s="233"/>
      <c r="BO100" s="209"/>
      <c r="BP100" s="209"/>
      <c r="BQ100" s="351"/>
    </row>
    <row r="101" spans="1:69" ht="42" customHeight="1" x14ac:dyDescent="0.3">
      <c r="A101" s="178"/>
      <c r="B101" s="237"/>
      <c r="C101" s="237"/>
      <c r="D101" s="237"/>
      <c r="E101" s="237"/>
      <c r="F101" s="237"/>
      <c r="G101" s="237"/>
      <c r="H101" s="359"/>
      <c r="I101" s="221"/>
      <c r="J101" s="180"/>
      <c r="K101" s="237"/>
      <c r="L101" s="237"/>
      <c r="M101" s="237"/>
      <c r="N101" s="78" t="s">
        <v>64</v>
      </c>
      <c r="O101" s="65">
        <v>0</v>
      </c>
      <c r="P101" s="65">
        <v>0</v>
      </c>
      <c r="Q101" s="65">
        <v>0</v>
      </c>
      <c r="R101" s="65">
        <v>0</v>
      </c>
      <c r="S101" s="65">
        <v>0</v>
      </c>
      <c r="T101" s="65">
        <v>0</v>
      </c>
      <c r="U101" s="65">
        <v>0</v>
      </c>
      <c r="V101" s="65">
        <v>0</v>
      </c>
      <c r="W101" s="65">
        <v>0</v>
      </c>
      <c r="X101" s="65">
        <v>0</v>
      </c>
      <c r="Y101" s="65">
        <v>0</v>
      </c>
      <c r="Z101" s="65">
        <v>0</v>
      </c>
      <c r="AA101" s="65">
        <v>0</v>
      </c>
      <c r="AB101" s="65">
        <v>0</v>
      </c>
      <c r="AC101" s="65">
        <v>0</v>
      </c>
      <c r="AD101" s="65">
        <v>0</v>
      </c>
      <c r="AE101" s="65">
        <v>0</v>
      </c>
      <c r="AF101" s="65">
        <v>0</v>
      </c>
      <c r="AG101" s="65">
        <v>0</v>
      </c>
      <c r="AH101" s="65">
        <v>0</v>
      </c>
      <c r="AI101" s="65">
        <v>0</v>
      </c>
      <c r="AJ101" s="65">
        <v>0</v>
      </c>
      <c r="AK101" s="65">
        <v>0</v>
      </c>
      <c r="AL101" s="65">
        <v>0</v>
      </c>
      <c r="AM101" s="65">
        <v>0</v>
      </c>
      <c r="AN101" s="65">
        <v>0</v>
      </c>
      <c r="AO101" s="65">
        <v>0</v>
      </c>
      <c r="AP101" s="65">
        <v>0</v>
      </c>
      <c r="AQ101" s="65">
        <v>0</v>
      </c>
      <c r="AR101" s="65">
        <v>0</v>
      </c>
      <c r="AS101" s="65">
        <v>0</v>
      </c>
      <c r="AT101" s="65">
        <v>0</v>
      </c>
      <c r="AU101" s="65">
        <v>0</v>
      </c>
      <c r="AV101" s="65">
        <v>0</v>
      </c>
      <c r="AW101" s="67">
        <v>40</v>
      </c>
      <c r="AX101" s="67">
        <v>40</v>
      </c>
      <c r="AY101" s="67">
        <v>0</v>
      </c>
      <c r="AZ101" s="67">
        <v>0</v>
      </c>
      <c r="BA101" s="80">
        <f>+O101+Q101+S101+U101+W101+Y101+AA101+AC101+AE101+AG101+AI101+AK101+AM101+AO101+AQ101+AS101+AU101+AW101+AY101</f>
        <v>40</v>
      </c>
      <c r="BB101" s="12">
        <f t="shared" si="31"/>
        <v>40</v>
      </c>
      <c r="BC101" s="81">
        <v>44.1</v>
      </c>
      <c r="BD101" s="82">
        <v>0</v>
      </c>
      <c r="BE101" s="81">
        <v>42</v>
      </c>
      <c r="BF101" s="82">
        <v>0</v>
      </c>
      <c r="BG101" s="81">
        <v>42</v>
      </c>
      <c r="BH101" s="82">
        <v>0</v>
      </c>
      <c r="BI101" s="81">
        <v>84</v>
      </c>
      <c r="BJ101" s="82">
        <v>0</v>
      </c>
      <c r="BK101" s="82">
        <v>0</v>
      </c>
      <c r="BL101" s="82">
        <v>0</v>
      </c>
      <c r="BM101" s="357"/>
      <c r="BN101" s="233"/>
      <c r="BO101" s="209"/>
      <c r="BP101" s="209"/>
      <c r="BQ101" s="351"/>
    </row>
    <row r="102" spans="1:69" ht="49.2" customHeight="1" x14ac:dyDescent="0.3">
      <c r="A102" s="178"/>
      <c r="B102" s="237"/>
      <c r="C102" s="237"/>
      <c r="D102" s="237"/>
      <c r="E102" s="237"/>
      <c r="F102" s="237"/>
      <c r="G102" s="237"/>
      <c r="H102" s="359"/>
      <c r="I102" s="221"/>
      <c r="J102" s="180"/>
      <c r="K102" s="237"/>
      <c r="L102" s="237"/>
      <c r="M102" s="237"/>
      <c r="N102" s="64" t="s">
        <v>236</v>
      </c>
      <c r="O102" s="65">
        <v>0</v>
      </c>
      <c r="P102" s="65">
        <v>0</v>
      </c>
      <c r="Q102" s="65">
        <v>0</v>
      </c>
      <c r="R102" s="65">
        <v>0</v>
      </c>
      <c r="S102" s="65">
        <v>0</v>
      </c>
      <c r="T102" s="65">
        <v>0</v>
      </c>
      <c r="U102" s="65">
        <v>0</v>
      </c>
      <c r="V102" s="65">
        <v>0</v>
      </c>
      <c r="W102" s="65">
        <v>0</v>
      </c>
      <c r="X102" s="65">
        <v>0</v>
      </c>
      <c r="Y102" s="65">
        <v>0</v>
      </c>
      <c r="Z102" s="65">
        <v>0</v>
      </c>
      <c r="AA102" s="65">
        <v>0</v>
      </c>
      <c r="AB102" s="65">
        <v>0</v>
      </c>
      <c r="AC102" s="65">
        <v>0</v>
      </c>
      <c r="AD102" s="65">
        <v>0</v>
      </c>
      <c r="AE102" s="65">
        <v>0</v>
      </c>
      <c r="AF102" s="65">
        <v>0</v>
      </c>
      <c r="AG102" s="65">
        <v>0</v>
      </c>
      <c r="AH102" s="65">
        <v>0</v>
      </c>
      <c r="AI102" s="65">
        <v>0</v>
      </c>
      <c r="AJ102" s="65">
        <v>0</v>
      </c>
      <c r="AK102" s="65">
        <v>0</v>
      </c>
      <c r="AL102" s="65">
        <v>0</v>
      </c>
      <c r="AM102" s="65">
        <v>0</v>
      </c>
      <c r="AN102" s="65">
        <v>0</v>
      </c>
      <c r="AO102" s="65">
        <v>0</v>
      </c>
      <c r="AP102" s="65">
        <v>0</v>
      </c>
      <c r="AQ102" s="65">
        <v>0</v>
      </c>
      <c r="AR102" s="65">
        <v>0</v>
      </c>
      <c r="AS102" s="65">
        <v>0</v>
      </c>
      <c r="AT102" s="65">
        <v>0</v>
      </c>
      <c r="AU102" s="65">
        <v>0</v>
      </c>
      <c r="AV102" s="65">
        <v>0</v>
      </c>
      <c r="AW102" s="67">
        <v>0</v>
      </c>
      <c r="AX102" s="67">
        <v>0</v>
      </c>
      <c r="AY102" s="67">
        <v>0</v>
      </c>
      <c r="AZ102" s="67">
        <v>0</v>
      </c>
      <c r="BA102" s="80">
        <f>+O102+Q102+S102+U102+W102+Y102+AA102+AC102+AE102+AG102+AI102+AK102+AM102+AO102+AQ102+AS102+AU102+AW102+AY102</f>
        <v>0</v>
      </c>
      <c r="BB102" s="12">
        <f t="shared" si="31"/>
        <v>0</v>
      </c>
      <c r="BC102" s="81">
        <v>415</v>
      </c>
      <c r="BD102" s="82">
        <v>0</v>
      </c>
      <c r="BE102" s="81">
        <v>350</v>
      </c>
      <c r="BF102" s="82">
        <v>0</v>
      </c>
      <c r="BG102" s="81">
        <v>165</v>
      </c>
      <c r="BH102" s="82">
        <v>0</v>
      </c>
      <c r="BI102" s="81">
        <v>955</v>
      </c>
      <c r="BJ102" s="82">
        <v>0</v>
      </c>
      <c r="BK102" s="82">
        <v>0</v>
      </c>
      <c r="BL102" s="82">
        <v>0</v>
      </c>
      <c r="BM102" s="357"/>
      <c r="BN102" s="233"/>
      <c r="BO102" s="209"/>
      <c r="BP102" s="209"/>
      <c r="BQ102" s="351"/>
    </row>
    <row r="103" spans="1:69" x14ac:dyDescent="0.3">
      <c r="A103" s="178"/>
      <c r="B103" s="237"/>
      <c r="C103" s="237"/>
      <c r="D103" s="237"/>
      <c r="E103" s="237"/>
      <c r="F103" s="237"/>
      <c r="G103" s="237"/>
      <c r="H103" s="359"/>
      <c r="I103" s="221"/>
      <c r="J103" s="181"/>
      <c r="K103" s="237"/>
      <c r="L103" s="237"/>
      <c r="M103" s="237"/>
      <c r="N103" s="71" t="s">
        <v>66</v>
      </c>
      <c r="O103" s="72">
        <f>O102</f>
        <v>0</v>
      </c>
      <c r="P103" s="72">
        <f t="shared" ref="P103:AX103" si="36">P102</f>
        <v>0</v>
      </c>
      <c r="Q103" s="72">
        <f t="shared" si="36"/>
        <v>0</v>
      </c>
      <c r="R103" s="72">
        <f t="shared" si="36"/>
        <v>0</v>
      </c>
      <c r="S103" s="72">
        <f t="shared" si="36"/>
        <v>0</v>
      </c>
      <c r="T103" s="72">
        <f t="shared" si="36"/>
        <v>0</v>
      </c>
      <c r="U103" s="72">
        <f t="shared" si="36"/>
        <v>0</v>
      </c>
      <c r="V103" s="72">
        <f t="shared" si="36"/>
        <v>0</v>
      </c>
      <c r="W103" s="72">
        <f t="shared" si="36"/>
        <v>0</v>
      </c>
      <c r="X103" s="72">
        <f t="shared" si="36"/>
        <v>0</v>
      </c>
      <c r="Y103" s="72">
        <f t="shared" si="36"/>
        <v>0</v>
      </c>
      <c r="Z103" s="72">
        <f t="shared" si="36"/>
        <v>0</v>
      </c>
      <c r="AA103" s="72">
        <f t="shared" si="36"/>
        <v>0</v>
      </c>
      <c r="AB103" s="72">
        <f t="shared" si="36"/>
        <v>0</v>
      </c>
      <c r="AC103" s="72">
        <f t="shared" si="36"/>
        <v>0</v>
      </c>
      <c r="AD103" s="72">
        <f t="shared" si="36"/>
        <v>0</v>
      </c>
      <c r="AE103" s="72">
        <f t="shared" si="36"/>
        <v>0</v>
      </c>
      <c r="AF103" s="72">
        <f t="shared" si="36"/>
        <v>0</v>
      </c>
      <c r="AG103" s="72">
        <f t="shared" si="36"/>
        <v>0</v>
      </c>
      <c r="AH103" s="72">
        <f t="shared" si="36"/>
        <v>0</v>
      </c>
      <c r="AI103" s="72">
        <f t="shared" si="36"/>
        <v>0</v>
      </c>
      <c r="AJ103" s="72">
        <f t="shared" si="36"/>
        <v>0</v>
      </c>
      <c r="AK103" s="72">
        <f t="shared" si="36"/>
        <v>0</v>
      </c>
      <c r="AL103" s="72">
        <f t="shared" si="36"/>
        <v>0</v>
      </c>
      <c r="AM103" s="72">
        <f t="shared" si="36"/>
        <v>0</v>
      </c>
      <c r="AN103" s="72">
        <f t="shared" si="36"/>
        <v>0</v>
      </c>
      <c r="AO103" s="72">
        <f t="shared" si="36"/>
        <v>0</v>
      </c>
      <c r="AP103" s="72">
        <f t="shared" si="36"/>
        <v>0</v>
      </c>
      <c r="AQ103" s="72">
        <f t="shared" si="36"/>
        <v>0</v>
      </c>
      <c r="AR103" s="72">
        <f t="shared" si="36"/>
        <v>0</v>
      </c>
      <c r="AS103" s="72">
        <f t="shared" si="36"/>
        <v>0</v>
      </c>
      <c r="AT103" s="72">
        <f t="shared" si="36"/>
        <v>0</v>
      </c>
      <c r="AU103" s="72">
        <f t="shared" si="36"/>
        <v>0</v>
      </c>
      <c r="AV103" s="72">
        <f t="shared" si="36"/>
        <v>0</v>
      </c>
      <c r="AW103" s="76">
        <f t="shared" si="36"/>
        <v>0</v>
      </c>
      <c r="AX103" s="76">
        <f t="shared" si="36"/>
        <v>0</v>
      </c>
      <c r="AY103" s="76">
        <f>AY102</f>
        <v>0</v>
      </c>
      <c r="AZ103" s="76">
        <f>AZ102</f>
        <v>0</v>
      </c>
      <c r="BA103" s="72">
        <f>BA102+BA99+BA100+BA101</f>
        <v>64</v>
      </c>
      <c r="BB103" s="72">
        <f>BB102+BB99+BB100+BB101</f>
        <v>64</v>
      </c>
      <c r="BC103" s="77">
        <f>BC102+BC99+BC100+BC101</f>
        <v>562</v>
      </c>
      <c r="BD103" s="77">
        <f t="shared" ref="BD103:BL103" si="37">BD102+BD99+BD100+BD101</f>
        <v>0</v>
      </c>
      <c r="BE103" s="77">
        <f t="shared" si="37"/>
        <v>504</v>
      </c>
      <c r="BF103" s="77">
        <f t="shared" si="37"/>
        <v>0</v>
      </c>
      <c r="BG103" s="77">
        <f t="shared" si="37"/>
        <v>326.99900000000002</v>
      </c>
      <c r="BH103" s="77">
        <f t="shared" si="37"/>
        <v>0</v>
      </c>
      <c r="BI103" s="77">
        <f t="shared" si="37"/>
        <v>1327.001</v>
      </c>
      <c r="BJ103" s="77">
        <f t="shared" si="37"/>
        <v>0</v>
      </c>
      <c r="BK103" s="77">
        <f t="shared" si="37"/>
        <v>0</v>
      </c>
      <c r="BL103" s="77">
        <f t="shared" si="37"/>
        <v>0</v>
      </c>
      <c r="BM103" s="358"/>
      <c r="BN103" s="234"/>
      <c r="BO103" s="210"/>
      <c r="BP103" s="210"/>
      <c r="BQ103" s="352"/>
    </row>
    <row r="104" spans="1:69" ht="55.2" customHeight="1" x14ac:dyDescent="0.3">
      <c r="A104" s="178">
        <v>29</v>
      </c>
      <c r="B104" s="179" t="s">
        <v>270</v>
      </c>
      <c r="C104" s="179" t="s">
        <v>237</v>
      </c>
      <c r="D104" s="179" t="s">
        <v>271</v>
      </c>
      <c r="E104" s="179" t="s">
        <v>272</v>
      </c>
      <c r="F104" s="179" t="s">
        <v>273</v>
      </c>
      <c r="G104" s="179" t="s">
        <v>226</v>
      </c>
      <c r="H104" s="353" t="s">
        <v>274</v>
      </c>
      <c r="I104" s="266" t="s">
        <v>227</v>
      </c>
      <c r="J104" s="179" t="s">
        <v>228</v>
      </c>
      <c r="K104" s="74" t="s">
        <v>229</v>
      </c>
      <c r="L104" s="74" t="s">
        <v>56</v>
      </c>
      <c r="M104" s="74" t="s">
        <v>56</v>
      </c>
      <c r="N104" s="64" t="s">
        <v>236</v>
      </c>
      <c r="O104" s="65">
        <v>0</v>
      </c>
      <c r="P104" s="65">
        <v>0</v>
      </c>
      <c r="Q104" s="65">
        <v>0</v>
      </c>
      <c r="R104" s="65">
        <v>0</v>
      </c>
      <c r="S104" s="65">
        <v>0</v>
      </c>
      <c r="T104" s="65">
        <v>0</v>
      </c>
      <c r="U104" s="65">
        <v>141.56200000000001</v>
      </c>
      <c r="V104" s="65">
        <v>141.56200000000001</v>
      </c>
      <c r="W104" s="65">
        <v>148.16999999999999</v>
      </c>
      <c r="X104" s="65">
        <v>148.16999999999999</v>
      </c>
      <c r="Y104" s="65">
        <v>252.59</v>
      </c>
      <c r="Z104" s="65">
        <v>252.59</v>
      </c>
      <c r="AA104" s="65">
        <v>0</v>
      </c>
      <c r="AB104" s="65">
        <v>0</v>
      </c>
      <c r="AC104" s="65">
        <v>1005.33</v>
      </c>
      <c r="AD104" s="65">
        <v>1005.33</v>
      </c>
      <c r="AE104" s="65">
        <v>108</v>
      </c>
      <c r="AF104" s="65">
        <v>108</v>
      </c>
      <c r="AG104" s="65">
        <v>250</v>
      </c>
      <c r="AH104" s="65">
        <v>250</v>
      </c>
      <c r="AI104" s="65">
        <v>50</v>
      </c>
      <c r="AJ104" s="65">
        <v>50</v>
      </c>
      <c r="AK104" s="65">
        <v>200</v>
      </c>
      <c r="AL104" s="65">
        <v>200</v>
      </c>
      <c r="AM104" s="65">
        <v>306.351</v>
      </c>
      <c r="AN104" s="65">
        <v>306.351</v>
      </c>
      <c r="AO104" s="65">
        <v>95.619</v>
      </c>
      <c r="AP104" s="65">
        <v>95.619</v>
      </c>
      <c r="AQ104" s="65">
        <v>81.787999999999997</v>
      </c>
      <c r="AR104" s="65">
        <v>81.787999999999997</v>
      </c>
      <c r="AS104" s="65">
        <v>1.63</v>
      </c>
      <c r="AT104" s="65">
        <v>1.63</v>
      </c>
      <c r="AU104" s="65">
        <v>0</v>
      </c>
      <c r="AV104" s="65">
        <v>0</v>
      </c>
      <c r="AW104" s="67">
        <v>0</v>
      </c>
      <c r="AX104" s="67">
        <v>0</v>
      </c>
      <c r="AY104" s="67">
        <v>0</v>
      </c>
      <c r="AZ104" s="67">
        <v>0</v>
      </c>
      <c r="BA104" s="80">
        <f t="shared" ref="BA104:BB119" si="38">+O104+Q104+S104+U104+W104+Y104+AA104+AC104+AE104+AG104+AI104+AK104+AM104+AO104+AQ104+AS104+AU104+AW104+AY104</f>
        <v>2641.0400000000004</v>
      </c>
      <c r="BB104" s="80">
        <f t="shared" si="38"/>
        <v>2641.0400000000004</v>
      </c>
      <c r="BC104" s="67">
        <v>0</v>
      </c>
      <c r="BD104" s="67">
        <v>0</v>
      </c>
      <c r="BE104" s="67">
        <v>0</v>
      </c>
      <c r="BF104" s="67">
        <v>0</v>
      </c>
      <c r="BG104" s="67">
        <v>0</v>
      </c>
      <c r="BH104" s="67">
        <v>0</v>
      </c>
      <c r="BI104" s="67">
        <v>0</v>
      </c>
      <c r="BJ104" s="67">
        <v>0</v>
      </c>
      <c r="BK104" s="67">
        <v>0</v>
      </c>
      <c r="BL104" s="67">
        <v>0</v>
      </c>
      <c r="BM104" s="182"/>
      <c r="BN104" s="170" t="s">
        <v>275</v>
      </c>
      <c r="BO104" s="170" t="s">
        <v>244</v>
      </c>
      <c r="BP104" s="170" t="s">
        <v>245</v>
      </c>
      <c r="BQ104" s="350" t="s">
        <v>246</v>
      </c>
    </row>
    <row r="105" spans="1:69" ht="100.8" customHeight="1" x14ac:dyDescent="0.3">
      <c r="A105" s="178"/>
      <c r="B105" s="180"/>
      <c r="C105" s="180"/>
      <c r="D105" s="180"/>
      <c r="E105" s="180"/>
      <c r="F105" s="180"/>
      <c r="G105" s="180"/>
      <c r="H105" s="354"/>
      <c r="I105" s="267"/>
      <c r="J105" s="180"/>
      <c r="K105" s="74" t="s">
        <v>241</v>
      </c>
      <c r="L105" s="74" t="s">
        <v>56</v>
      </c>
      <c r="M105" s="74" t="s">
        <v>56</v>
      </c>
      <c r="N105" s="64" t="s">
        <v>276</v>
      </c>
      <c r="O105" s="65">
        <v>0</v>
      </c>
      <c r="P105" s="65">
        <v>0</v>
      </c>
      <c r="Q105" s="65">
        <v>0</v>
      </c>
      <c r="R105" s="65">
        <v>0</v>
      </c>
      <c r="S105" s="65">
        <v>0</v>
      </c>
      <c r="T105" s="65">
        <v>0</v>
      </c>
      <c r="U105" s="65">
        <v>5.7</v>
      </c>
      <c r="V105" s="65">
        <v>5.7</v>
      </c>
      <c r="W105" s="65">
        <v>0</v>
      </c>
      <c r="X105" s="65">
        <v>0</v>
      </c>
      <c r="Y105" s="65">
        <v>0</v>
      </c>
      <c r="Z105" s="65">
        <v>0</v>
      </c>
      <c r="AA105" s="65">
        <v>0</v>
      </c>
      <c r="AB105" s="65">
        <v>0</v>
      </c>
      <c r="AC105" s="65">
        <v>0</v>
      </c>
      <c r="AD105" s="65">
        <v>0</v>
      </c>
      <c r="AE105" s="65">
        <v>0</v>
      </c>
      <c r="AF105" s="65">
        <v>0</v>
      </c>
      <c r="AG105" s="65">
        <v>0</v>
      </c>
      <c r="AH105" s="65">
        <v>0</v>
      </c>
      <c r="AI105" s="65">
        <v>0</v>
      </c>
      <c r="AJ105" s="65">
        <v>0</v>
      </c>
      <c r="AK105" s="65">
        <v>0</v>
      </c>
      <c r="AL105" s="65">
        <v>0</v>
      </c>
      <c r="AM105" s="65">
        <v>0</v>
      </c>
      <c r="AN105" s="65">
        <v>0</v>
      </c>
      <c r="AO105" s="65">
        <v>0</v>
      </c>
      <c r="AP105" s="65">
        <v>0</v>
      </c>
      <c r="AQ105" s="65">
        <v>0</v>
      </c>
      <c r="AR105" s="65">
        <v>0</v>
      </c>
      <c r="AS105" s="65">
        <v>0</v>
      </c>
      <c r="AT105" s="65">
        <v>0</v>
      </c>
      <c r="AU105" s="65">
        <v>0</v>
      </c>
      <c r="AV105" s="65">
        <v>0</v>
      </c>
      <c r="AW105" s="67">
        <v>0</v>
      </c>
      <c r="AX105" s="67">
        <v>0</v>
      </c>
      <c r="AY105" s="67">
        <v>0</v>
      </c>
      <c r="AZ105" s="67">
        <v>0</v>
      </c>
      <c r="BA105" s="80">
        <f t="shared" si="38"/>
        <v>5.7</v>
      </c>
      <c r="BB105" s="80">
        <f t="shared" si="38"/>
        <v>5.7</v>
      </c>
      <c r="BC105" s="67">
        <v>0</v>
      </c>
      <c r="BD105" s="67">
        <v>0</v>
      </c>
      <c r="BE105" s="67">
        <v>0</v>
      </c>
      <c r="BF105" s="67">
        <v>0</v>
      </c>
      <c r="BG105" s="67">
        <v>0</v>
      </c>
      <c r="BH105" s="67">
        <v>0</v>
      </c>
      <c r="BI105" s="67">
        <v>0</v>
      </c>
      <c r="BJ105" s="67">
        <v>0</v>
      </c>
      <c r="BK105" s="67">
        <v>0</v>
      </c>
      <c r="BL105" s="67">
        <v>0</v>
      </c>
      <c r="BM105" s="182"/>
      <c r="BN105" s="183"/>
      <c r="BO105" s="183"/>
      <c r="BP105" s="183"/>
      <c r="BQ105" s="351"/>
    </row>
    <row r="106" spans="1:69" ht="90" customHeight="1" x14ac:dyDescent="0.3">
      <c r="A106" s="178"/>
      <c r="B106" s="180"/>
      <c r="C106" s="180"/>
      <c r="D106" s="180"/>
      <c r="E106" s="180"/>
      <c r="F106" s="180"/>
      <c r="G106" s="180"/>
      <c r="H106" s="354"/>
      <c r="I106" s="267"/>
      <c r="J106" s="180"/>
      <c r="K106" s="179" t="s">
        <v>229</v>
      </c>
      <c r="L106" s="179" t="s">
        <v>78</v>
      </c>
      <c r="M106" s="179" t="s">
        <v>56</v>
      </c>
      <c r="N106" s="64" t="s">
        <v>236</v>
      </c>
      <c r="O106" s="65">
        <v>0</v>
      </c>
      <c r="P106" s="65">
        <v>0</v>
      </c>
      <c r="Q106" s="65">
        <v>0</v>
      </c>
      <c r="R106" s="65">
        <v>0</v>
      </c>
      <c r="S106" s="65">
        <v>0</v>
      </c>
      <c r="T106" s="65">
        <v>0</v>
      </c>
      <c r="U106" s="65">
        <v>574.28774999999996</v>
      </c>
      <c r="V106" s="65">
        <v>574.28774999999996</v>
      </c>
      <c r="W106" s="65">
        <v>148.17284000000001</v>
      </c>
      <c r="X106" s="65">
        <v>148.17284000000001</v>
      </c>
      <c r="Y106" s="65">
        <v>0</v>
      </c>
      <c r="Z106" s="65">
        <v>0</v>
      </c>
      <c r="AA106" s="65">
        <v>0</v>
      </c>
      <c r="AB106" s="65">
        <v>0</v>
      </c>
      <c r="AC106" s="65">
        <v>0</v>
      </c>
      <c r="AD106" s="65">
        <v>0</v>
      </c>
      <c r="AE106" s="65">
        <v>0</v>
      </c>
      <c r="AF106" s="65">
        <v>0</v>
      </c>
      <c r="AG106" s="65">
        <v>0</v>
      </c>
      <c r="AH106" s="65">
        <v>0</v>
      </c>
      <c r="AI106" s="65">
        <v>0</v>
      </c>
      <c r="AJ106" s="65">
        <v>0</v>
      </c>
      <c r="AK106" s="65">
        <v>0</v>
      </c>
      <c r="AL106" s="65">
        <v>0</v>
      </c>
      <c r="AM106" s="65">
        <v>0</v>
      </c>
      <c r="AN106" s="65">
        <v>0</v>
      </c>
      <c r="AO106" s="65">
        <v>0</v>
      </c>
      <c r="AP106" s="65">
        <v>0</v>
      </c>
      <c r="AQ106" s="65">
        <v>0</v>
      </c>
      <c r="AR106" s="65">
        <v>0</v>
      </c>
      <c r="AS106" s="65">
        <v>0</v>
      </c>
      <c r="AT106" s="65">
        <v>0</v>
      </c>
      <c r="AU106" s="65">
        <v>0</v>
      </c>
      <c r="AV106" s="65">
        <v>0</v>
      </c>
      <c r="AW106" s="67">
        <v>0</v>
      </c>
      <c r="AX106" s="67">
        <v>0</v>
      </c>
      <c r="AY106" s="67">
        <v>0</v>
      </c>
      <c r="AZ106" s="67">
        <v>0</v>
      </c>
      <c r="BA106" s="80">
        <f t="shared" si="38"/>
        <v>722.46058999999991</v>
      </c>
      <c r="BB106" s="80">
        <f t="shared" si="38"/>
        <v>722.46058999999991</v>
      </c>
      <c r="BC106" s="67">
        <v>0</v>
      </c>
      <c r="BD106" s="67">
        <v>0</v>
      </c>
      <c r="BE106" s="67">
        <v>0</v>
      </c>
      <c r="BF106" s="67">
        <v>0</v>
      </c>
      <c r="BG106" s="67">
        <v>0</v>
      </c>
      <c r="BH106" s="67">
        <v>0</v>
      </c>
      <c r="BI106" s="67">
        <v>0</v>
      </c>
      <c r="BJ106" s="67">
        <v>0</v>
      </c>
      <c r="BK106" s="67">
        <v>0</v>
      </c>
      <c r="BL106" s="67">
        <v>0</v>
      </c>
      <c r="BM106" s="182"/>
      <c r="BN106" s="183"/>
      <c r="BO106" s="183"/>
      <c r="BP106" s="183"/>
      <c r="BQ106" s="351"/>
    </row>
    <row r="107" spans="1:69" ht="71.400000000000006" customHeight="1" x14ac:dyDescent="0.3">
      <c r="A107" s="178"/>
      <c r="B107" s="180"/>
      <c r="C107" s="180"/>
      <c r="D107" s="180"/>
      <c r="E107" s="180"/>
      <c r="F107" s="180"/>
      <c r="G107" s="180"/>
      <c r="H107" s="354"/>
      <c r="I107" s="267"/>
      <c r="J107" s="180"/>
      <c r="K107" s="180"/>
      <c r="L107" s="180"/>
      <c r="M107" s="180"/>
      <c r="N107" s="64" t="s">
        <v>230</v>
      </c>
      <c r="O107" s="65">
        <v>0</v>
      </c>
      <c r="P107" s="65">
        <v>0</v>
      </c>
      <c r="Q107" s="65">
        <v>0</v>
      </c>
      <c r="R107" s="65">
        <v>0</v>
      </c>
      <c r="S107" s="65">
        <v>0</v>
      </c>
      <c r="T107" s="65">
        <v>0</v>
      </c>
      <c r="U107" s="65">
        <v>30.274429999999999</v>
      </c>
      <c r="V107" s="65">
        <v>30.274429999999999</v>
      </c>
      <c r="W107" s="65">
        <v>0</v>
      </c>
      <c r="X107" s="65">
        <v>0</v>
      </c>
      <c r="Y107" s="65">
        <v>0</v>
      </c>
      <c r="Z107" s="65">
        <v>0</v>
      </c>
      <c r="AA107" s="65">
        <v>0</v>
      </c>
      <c r="AB107" s="65">
        <v>0</v>
      </c>
      <c r="AC107" s="65">
        <v>0</v>
      </c>
      <c r="AD107" s="65">
        <v>0</v>
      </c>
      <c r="AE107" s="65">
        <v>0</v>
      </c>
      <c r="AF107" s="65">
        <v>0</v>
      </c>
      <c r="AG107" s="65">
        <v>0</v>
      </c>
      <c r="AH107" s="65">
        <v>0</v>
      </c>
      <c r="AI107" s="65">
        <v>0</v>
      </c>
      <c r="AJ107" s="65">
        <v>0</v>
      </c>
      <c r="AK107" s="65">
        <v>0</v>
      </c>
      <c r="AL107" s="65">
        <v>0</v>
      </c>
      <c r="AM107" s="65">
        <v>0</v>
      </c>
      <c r="AN107" s="65">
        <v>0</v>
      </c>
      <c r="AO107" s="65">
        <v>0</v>
      </c>
      <c r="AP107" s="65">
        <v>0</v>
      </c>
      <c r="AQ107" s="65">
        <v>0</v>
      </c>
      <c r="AR107" s="65">
        <v>0</v>
      </c>
      <c r="AS107" s="65">
        <v>0</v>
      </c>
      <c r="AT107" s="65">
        <v>0</v>
      </c>
      <c r="AU107" s="65">
        <v>0</v>
      </c>
      <c r="AV107" s="65">
        <v>0</v>
      </c>
      <c r="AW107" s="67">
        <v>0</v>
      </c>
      <c r="AX107" s="67">
        <v>0</v>
      </c>
      <c r="AY107" s="67">
        <v>0</v>
      </c>
      <c r="AZ107" s="67">
        <v>0</v>
      </c>
      <c r="BA107" s="80">
        <f t="shared" si="38"/>
        <v>30.274429999999999</v>
      </c>
      <c r="BB107" s="80">
        <f t="shared" si="38"/>
        <v>30.274429999999999</v>
      </c>
      <c r="BC107" s="67">
        <v>0</v>
      </c>
      <c r="BD107" s="67">
        <v>0</v>
      </c>
      <c r="BE107" s="67">
        <v>0</v>
      </c>
      <c r="BF107" s="67">
        <v>0</v>
      </c>
      <c r="BG107" s="67">
        <v>0</v>
      </c>
      <c r="BH107" s="67">
        <v>0</v>
      </c>
      <c r="BI107" s="67">
        <v>0</v>
      </c>
      <c r="BJ107" s="67">
        <v>0</v>
      </c>
      <c r="BK107" s="67">
        <v>0</v>
      </c>
      <c r="BL107" s="67">
        <v>0</v>
      </c>
      <c r="BM107" s="182"/>
      <c r="BN107" s="183"/>
      <c r="BO107" s="183"/>
      <c r="BP107" s="183"/>
      <c r="BQ107" s="351"/>
    </row>
    <row r="108" spans="1:69" ht="46.8" customHeight="1" x14ac:dyDescent="0.3">
      <c r="A108" s="178"/>
      <c r="B108" s="181"/>
      <c r="C108" s="181"/>
      <c r="D108" s="181"/>
      <c r="E108" s="181"/>
      <c r="F108" s="181"/>
      <c r="G108" s="181"/>
      <c r="H108" s="355"/>
      <c r="I108" s="361"/>
      <c r="J108" s="181"/>
      <c r="K108" s="181"/>
      <c r="L108" s="181"/>
      <c r="M108" s="181"/>
      <c r="N108" s="71" t="s">
        <v>66</v>
      </c>
      <c r="O108" s="72">
        <f>SUM(O104:O107)</f>
        <v>0</v>
      </c>
      <c r="P108" s="72">
        <f t="shared" ref="P108:BL108" si="39">SUM(P104:P107)</f>
        <v>0</v>
      </c>
      <c r="Q108" s="72">
        <f t="shared" si="39"/>
        <v>0</v>
      </c>
      <c r="R108" s="72">
        <f t="shared" si="39"/>
        <v>0</v>
      </c>
      <c r="S108" s="72">
        <f t="shared" si="39"/>
        <v>0</v>
      </c>
      <c r="T108" s="72">
        <f t="shared" si="39"/>
        <v>0</v>
      </c>
      <c r="U108" s="72">
        <f t="shared" si="39"/>
        <v>751.82417999999996</v>
      </c>
      <c r="V108" s="72">
        <f t="shared" si="39"/>
        <v>751.82417999999996</v>
      </c>
      <c r="W108" s="72">
        <f t="shared" si="39"/>
        <v>296.34284000000002</v>
      </c>
      <c r="X108" s="72">
        <f t="shared" si="39"/>
        <v>296.34284000000002</v>
      </c>
      <c r="Y108" s="72">
        <f t="shared" si="39"/>
        <v>252.59</v>
      </c>
      <c r="Z108" s="72">
        <f t="shared" si="39"/>
        <v>252.59</v>
      </c>
      <c r="AA108" s="72">
        <f t="shared" si="39"/>
        <v>0</v>
      </c>
      <c r="AB108" s="72">
        <f t="shared" si="39"/>
        <v>0</v>
      </c>
      <c r="AC108" s="72">
        <f t="shared" si="39"/>
        <v>1005.33</v>
      </c>
      <c r="AD108" s="72">
        <f t="shared" si="39"/>
        <v>1005.33</v>
      </c>
      <c r="AE108" s="72">
        <f t="shared" si="39"/>
        <v>108</v>
      </c>
      <c r="AF108" s="72">
        <f t="shared" si="39"/>
        <v>108</v>
      </c>
      <c r="AG108" s="72">
        <f t="shared" si="39"/>
        <v>250</v>
      </c>
      <c r="AH108" s="72">
        <f t="shared" si="39"/>
        <v>250</v>
      </c>
      <c r="AI108" s="72">
        <f t="shared" si="39"/>
        <v>50</v>
      </c>
      <c r="AJ108" s="72">
        <f t="shared" si="39"/>
        <v>50</v>
      </c>
      <c r="AK108" s="72">
        <f t="shared" si="39"/>
        <v>200</v>
      </c>
      <c r="AL108" s="72">
        <f t="shared" si="39"/>
        <v>200</v>
      </c>
      <c r="AM108" s="72">
        <f t="shared" si="39"/>
        <v>306.351</v>
      </c>
      <c r="AN108" s="72">
        <f t="shared" si="39"/>
        <v>306.351</v>
      </c>
      <c r="AO108" s="72">
        <f t="shared" si="39"/>
        <v>95.619</v>
      </c>
      <c r="AP108" s="72">
        <f t="shared" si="39"/>
        <v>95.619</v>
      </c>
      <c r="AQ108" s="72">
        <f t="shared" si="39"/>
        <v>81.787999999999997</v>
      </c>
      <c r="AR108" s="72">
        <f t="shared" si="39"/>
        <v>81.787999999999997</v>
      </c>
      <c r="AS108" s="72">
        <f t="shared" si="39"/>
        <v>1.63</v>
      </c>
      <c r="AT108" s="72">
        <f t="shared" si="39"/>
        <v>1.63</v>
      </c>
      <c r="AU108" s="72">
        <f t="shared" si="39"/>
        <v>0</v>
      </c>
      <c r="AV108" s="72">
        <f t="shared" si="39"/>
        <v>0</v>
      </c>
      <c r="AW108" s="76">
        <f t="shared" si="39"/>
        <v>0</v>
      </c>
      <c r="AX108" s="76">
        <f t="shared" si="39"/>
        <v>0</v>
      </c>
      <c r="AY108" s="76">
        <f>AY104+AY105+AY106+AY107</f>
        <v>0</v>
      </c>
      <c r="AZ108" s="76">
        <f>AZ104+AZ105+AZ106+AZ107</f>
        <v>0</v>
      </c>
      <c r="BA108" s="76">
        <f>BA104+BA105+BA106+BA107</f>
        <v>3399.4750200000003</v>
      </c>
      <c r="BB108" s="76">
        <f>BB104+BB105+BB106+BB107</f>
        <v>3399.4750200000003</v>
      </c>
      <c r="BC108" s="77">
        <f t="shared" si="39"/>
        <v>0</v>
      </c>
      <c r="BD108" s="77">
        <f t="shared" si="39"/>
        <v>0</v>
      </c>
      <c r="BE108" s="77">
        <f t="shared" si="39"/>
        <v>0</v>
      </c>
      <c r="BF108" s="77">
        <f t="shared" si="39"/>
        <v>0</v>
      </c>
      <c r="BG108" s="77">
        <f t="shared" si="39"/>
        <v>0</v>
      </c>
      <c r="BH108" s="77">
        <f t="shared" si="39"/>
        <v>0</v>
      </c>
      <c r="BI108" s="77">
        <f t="shared" si="39"/>
        <v>0</v>
      </c>
      <c r="BJ108" s="77">
        <f t="shared" si="39"/>
        <v>0</v>
      </c>
      <c r="BK108" s="77">
        <f t="shared" si="39"/>
        <v>0</v>
      </c>
      <c r="BL108" s="77">
        <f t="shared" si="39"/>
        <v>0</v>
      </c>
      <c r="BM108" s="182"/>
      <c r="BN108" s="171"/>
      <c r="BO108" s="171"/>
      <c r="BP108" s="171"/>
      <c r="BQ108" s="352"/>
    </row>
    <row r="109" spans="1:69" ht="38.4" customHeight="1" x14ac:dyDescent="0.3">
      <c r="A109" s="178">
        <v>30</v>
      </c>
      <c r="B109" s="341" t="s">
        <v>86</v>
      </c>
      <c r="C109" s="344" t="s">
        <v>237</v>
      </c>
      <c r="D109" s="347" t="s">
        <v>277</v>
      </c>
      <c r="E109" s="347" t="s">
        <v>278</v>
      </c>
      <c r="F109" s="347" t="s">
        <v>279</v>
      </c>
      <c r="G109" s="232" t="s">
        <v>99</v>
      </c>
      <c r="H109" s="338">
        <v>1</v>
      </c>
      <c r="I109" s="344" t="s">
        <v>280</v>
      </c>
      <c r="J109" s="232" t="s">
        <v>228</v>
      </c>
      <c r="K109" s="232" t="s">
        <v>229</v>
      </c>
      <c r="L109" s="179" t="s">
        <v>78</v>
      </c>
      <c r="M109" s="232" t="s">
        <v>281</v>
      </c>
      <c r="N109" s="68" t="s">
        <v>126</v>
      </c>
      <c r="O109" s="83">
        <v>0</v>
      </c>
      <c r="P109" s="83">
        <v>0</v>
      </c>
      <c r="Q109" s="83">
        <v>0</v>
      </c>
      <c r="R109" s="83">
        <v>0</v>
      </c>
      <c r="S109" s="83">
        <v>0</v>
      </c>
      <c r="T109" s="83">
        <v>0</v>
      </c>
      <c r="U109" s="83">
        <v>0</v>
      </c>
      <c r="V109" s="83">
        <v>0</v>
      </c>
      <c r="W109" s="83">
        <v>0</v>
      </c>
      <c r="X109" s="83">
        <v>0</v>
      </c>
      <c r="Y109" s="83">
        <v>0</v>
      </c>
      <c r="Z109" s="83">
        <v>0</v>
      </c>
      <c r="AA109" s="83">
        <v>0</v>
      </c>
      <c r="AB109" s="83">
        <v>0</v>
      </c>
      <c r="AC109" s="83">
        <v>0</v>
      </c>
      <c r="AD109" s="83">
        <v>0</v>
      </c>
      <c r="AE109" s="83">
        <v>0</v>
      </c>
      <c r="AF109" s="83">
        <v>0</v>
      </c>
      <c r="AG109" s="83">
        <v>0</v>
      </c>
      <c r="AH109" s="83">
        <v>0</v>
      </c>
      <c r="AI109" s="83">
        <v>0</v>
      </c>
      <c r="AJ109" s="83">
        <v>0</v>
      </c>
      <c r="AK109" s="84">
        <v>0</v>
      </c>
      <c r="AL109" s="84">
        <v>0</v>
      </c>
      <c r="AM109" s="84">
        <v>0</v>
      </c>
      <c r="AN109" s="84">
        <v>0</v>
      </c>
      <c r="AO109" s="84">
        <v>0</v>
      </c>
      <c r="AP109" s="84">
        <v>0</v>
      </c>
      <c r="AQ109" s="84">
        <v>0</v>
      </c>
      <c r="AR109" s="84">
        <v>0</v>
      </c>
      <c r="AS109" s="84">
        <v>0</v>
      </c>
      <c r="AT109" s="84">
        <v>0</v>
      </c>
      <c r="AU109" s="84">
        <v>0</v>
      </c>
      <c r="AV109" s="84">
        <v>0</v>
      </c>
      <c r="AW109" s="84">
        <v>0</v>
      </c>
      <c r="AX109" s="84">
        <v>0</v>
      </c>
      <c r="AY109" s="84">
        <v>0</v>
      </c>
      <c r="AZ109" s="84">
        <v>0</v>
      </c>
      <c r="BA109" s="80">
        <f t="shared" si="38"/>
        <v>0</v>
      </c>
      <c r="BB109" s="80">
        <f t="shared" si="38"/>
        <v>0</v>
      </c>
      <c r="BC109" s="85">
        <v>80</v>
      </c>
      <c r="BD109" s="85">
        <v>0</v>
      </c>
      <c r="BE109" s="85">
        <v>80</v>
      </c>
      <c r="BF109" s="85">
        <v>0</v>
      </c>
      <c r="BG109" s="85">
        <v>80</v>
      </c>
      <c r="BH109" s="85">
        <v>0</v>
      </c>
      <c r="BI109" s="85">
        <v>80</v>
      </c>
      <c r="BJ109" s="85">
        <v>0</v>
      </c>
      <c r="BK109" s="85">
        <v>0</v>
      </c>
      <c r="BL109" s="85">
        <v>0</v>
      </c>
      <c r="BM109" s="232" t="s">
        <v>282</v>
      </c>
      <c r="BN109" s="232" t="s">
        <v>283</v>
      </c>
      <c r="BO109" s="208" t="s">
        <v>284</v>
      </c>
      <c r="BP109" s="208" t="s">
        <v>285</v>
      </c>
      <c r="BQ109" s="335" t="s">
        <v>286</v>
      </c>
    </row>
    <row r="110" spans="1:69" ht="51.6" customHeight="1" x14ac:dyDescent="0.3">
      <c r="A110" s="178"/>
      <c r="B110" s="342"/>
      <c r="C110" s="345"/>
      <c r="D110" s="348"/>
      <c r="E110" s="348"/>
      <c r="F110" s="348"/>
      <c r="G110" s="233"/>
      <c r="H110" s="339"/>
      <c r="I110" s="345"/>
      <c r="J110" s="233"/>
      <c r="K110" s="233"/>
      <c r="L110" s="180"/>
      <c r="M110" s="233"/>
      <c r="N110" s="68" t="s">
        <v>287</v>
      </c>
      <c r="O110" s="83">
        <v>0</v>
      </c>
      <c r="P110" s="83">
        <v>0</v>
      </c>
      <c r="Q110" s="83">
        <v>0</v>
      </c>
      <c r="R110" s="83">
        <v>0</v>
      </c>
      <c r="S110" s="83">
        <v>0</v>
      </c>
      <c r="T110" s="83">
        <v>0</v>
      </c>
      <c r="U110" s="83">
        <v>0</v>
      </c>
      <c r="V110" s="83">
        <v>0</v>
      </c>
      <c r="W110" s="83">
        <v>0</v>
      </c>
      <c r="X110" s="83">
        <v>0</v>
      </c>
      <c r="Y110" s="83">
        <v>0</v>
      </c>
      <c r="Z110" s="83">
        <v>0</v>
      </c>
      <c r="AA110" s="83">
        <v>0</v>
      </c>
      <c r="AB110" s="83">
        <v>0</v>
      </c>
      <c r="AC110" s="83">
        <v>0</v>
      </c>
      <c r="AD110" s="83">
        <v>0</v>
      </c>
      <c r="AE110" s="83">
        <v>0</v>
      </c>
      <c r="AF110" s="83">
        <v>0</v>
      </c>
      <c r="AG110" s="83">
        <v>0</v>
      </c>
      <c r="AH110" s="83">
        <v>0</v>
      </c>
      <c r="AI110" s="83">
        <v>0</v>
      </c>
      <c r="AJ110" s="83">
        <v>0</v>
      </c>
      <c r="AK110" s="84">
        <v>0</v>
      </c>
      <c r="AL110" s="84">
        <v>0</v>
      </c>
      <c r="AM110" s="84">
        <v>0</v>
      </c>
      <c r="AN110" s="84">
        <v>0</v>
      </c>
      <c r="AO110" s="84">
        <v>0</v>
      </c>
      <c r="AP110" s="84">
        <v>0</v>
      </c>
      <c r="AQ110" s="84">
        <v>0</v>
      </c>
      <c r="AR110" s="84">
        <v>0</v>
      </c>
      <c r="AS110" s="84">
        <v>0</v>
      </c>
      <c r="AT110" s="84">
        <v>0</v>
      </c>
      <c r="AU110" s="84">
        <v>0</v>
      </c>
      <c r="AV110" s="84">
        <v>0</v>
      </c>
      <c r="AW110" s="84">
        <v>0</v>
      </c>
      <c r="AX110" s="84">
        <v>0</v>
      </c>
      <c r="AY110" s="84">
        <v>0</v>
      </c>
      <c r="AZ110" s="84">
        <v>0</v>
      </c>
      <c r="BA110" s="80">
        <f t="shared" si="38"/>
        <v>0</v>
      </c>
      <c r="BB110" s="80">
        <f t="shared" si="38"/>
        <v>0</v>
      </c>
      <c r="BC110" s="85">
        <v>2.5</v>
      </c>
      <c r="BD110" s="85">
        <v>0</v>
      </c>
      <c r="BE110" s="85">
        <v>3</v>
      </c>
      <c r="BF110" s="85">
        <v>0</v>
      </c>
      <c r="BG110" s="85">
        <v>3</v>
      </c>
      <c r="BH110" s="85">
        <v>0</v>
      </c>
      <c r="BI110" s="85">
        <v>3</v>
      </c>
      <c r="BJ110" s="85">
        <v>0</v>
      </c>
      <c r="BK110" s="85">
        <v>0</v>
      </c>
      <c r="BL110" s="85">
        <v>0</v>
      </c>
      <c r="BM110" s="233"/>
      <c r="BN110" s="233"/>
      <c r="BO110" s="209"/>
      <c r="BP110" s="209"/>
      <c r="BQ110" s="336"/>
    </row>
    <row r="111" spans="1:69" ht="52.8" customHeight="1" x14ac:dyDescent="0.3">
      <c r="A111" s="178"/>
      <c r="B111" s="342"/>
      <c r="C111" s="345"/>
      <c r="D111" s="348"/>
      <c r="E111" s="348"/>
      <c r="F111" s="348"/>
      <c r="G111" s="233"/>
      <c r="H111" s="339"/>
      <c r="I111" s="345"/>
      <c r="J111" s="233"/>
      <c r="K111" s="233"/>
      <c r="L111" s="180"/>
      <c r="M111" s="233"/>
      <c r="N111" s="68" t="s">
        <v>288</v>
      </c>
      <c r="O111" s="83">
        <v>0</v>
      </c>
      <c r="P111" s="83">
        <v>0</v>
      </c>
      <c r="Q111" s="83">
        <v>0</v>
      </c>
      <c r="R111" s="83">
        <v>0</v>
      </c>
      <c r="S111" s="83">
        <v>0</v>
      </c>
      <c r="T111" s="83">
        <v>0</v>
      </c>
      <c r="U111" s="83">
        <v>0</v>
      </c>
      <c r="V111" s="83">
        <v>0</v>
      </c>
      <c r="W111" s="83">
        <v>0</v>
      </c>
      <c r="X111" s="83">
        <v>0</v>
      </c>
      <c r="Y111" s="83">
        <v>0</v>
      </c>
      <c r="Z111" s="83">
        <v>0</v>
      </c>
      <c r="AA111" s="83">
        <v>0</v>
      </c>
      <c r="AB111" s="83">
        <v>0</v>
      </c>
      <c r="AC111" s="83">
        <v>0</v>
      </c>
      <c r="AD111" s="83">
        <v>0</v>
      </c>
      <c r="AE111" s="83">
        <v>0</v>
      </c>
      <c r="AF111" s="83">
        <v>0</v>
      </c>
      <c r="AG111" s="83">
        <v>0</v>
      </c>
      <c r="AH111" s="83">
        <v>0</v>
      </c>
      <c r="AI111" s="83">
        <v>0</v>
      </c>
      <c r="AJ111" s="83">
        <v>0</v>
      </c>
      <c r="AK111" s="84">
        <v>0</v>
      </c>
      <c r="AL111" s="84">
        <v>0</v>
      </c>
      <c r="AM111" s="84">
        <v>0</v>
      </c>
      <c r="AN111" s="84">
        <v>0</v>
      </c>
      <c r="AO111" s="84">
        <v>0</v>
      </c>
      <c r="AP111" s="84">
        <v>0</v>
      </c>
      <c r="AQ111" s="84">
        <v>0</v>
      </c>
      <c r="AR111" s="84">
        <v>0</v>
      </c>
      <c r="AS111" s="84">
        <v>0</v>
      </c>
      <c r="AT111" s="84">
        <v>0</v>
      </c>
      <c r="AU111" s="84">
        <v>0</v>
      </c>
      <c r="AV111" s="84">
        <v>0</v>
      </c>
      <c r="AW111" s="84">
        <v>0</v>
      </c>
      <c r="AX111" s="84">
        <v>0</v>
      </c>
      <c r="AY111" s="84">
        <v>0</v>
      </c>
      <c r="AZ111" s="84">
        <v>0</v>
      </c>
      <c r="BA111" s="80">
        <f t="shared" si="38"/>
        <v>0</v>
      </c>
      <c r="BB111" s="80">
        <f t="shared" si="38"/>
        <v>0</v>
      </c>
      <c r="BC111" s="85">
        <v>25</v>
      </c>
      <c r="BD111" s="85">
        <v>0</v>
      </c>
      <c r="BE111" s="85">
        <v>25</v>
      </c>
      <c r="BF111" s="85">
        <v>0</v>
      </c>
      <c r="BG111" s="85">
        <v>25</v>
      </c>
      <c r="BH111" s="85">
        <v>0</v>
      </c>
      <c r="BI111" s="85">
        <v>25</v>
      </c>
      <c r="BJ111" s="85">
        <v>0</v>
      </c>
      <c r="BK111" s="85">
        <v>0</v>
      </c>
      <c r="BL111" s="85">
        <v>0</v>
      </c>
      <c r="BM111" s="233"/>
      <c r="BN111" s="233"/>
      <c r="BO111" s="209"/>
      <c r="BP111" s="209"/>
      <c r="BQ111" s="336"/>
    </row>
    <row r="112" spans="1:69" ht="40.799999999999997" customHeight="1" x14ac:dyDescent="0.3">
      <c r="A112" s="178"/>
      <c r="B112" s="343"/>
      <c r="C112" s="346"/>
      <c r="D112" s="349"/>
      <c r="E112" s="349"/>
      <c r="F112" s="349"/>
      <c r="G112" s="234"/>
      <c r="H112" s="340"/>
      <c r="I112" s="346"/>
      <c r="J112" s="234"/>
      <c r="K112" s="234"/>
      <c r="L112" s="181"/>
      <c r="M112" s="234"/>
      <c r="N112" s="71" t="s">
        <v>66</v>
      </c>
      <c r="O112" s="72">
        <f>SUM(O108:O111)</f>
        <v>0</v>
      </c>
      <c r="P112" s="72">
        <f t="shared" ref="P112:AV112" si="40">SUM(P108:P111)</f>
        <v>0</v>
      </c>
      <c r="Q112" s="72">
        <f t="shared" si="40"/>
        <v>0</v>
      </c>
      <c r="R112" s="72">
        <f t="shared" si="40"/>
        <v>0</v>
      </c>
      <c r="S112" s="72">
        <f t="shared" si="40"/>
        <v>0</v>
      </c>
      <c r="T112" s="72">
        <f t="shared" si="40"/>
        <v>0</v>
      </c>
      <c r="U112" s="72">
        <f t="shared" si="40"/>
        <v>751.82417999999996</v>
      </c>
      <c r="V112" s="72">
        <f t="shared" si="40"/>
        <v>751.82417999999996</v>
      </c>
      <c r="W112" s="72">
        <f t="shared" si="40"/>
        <v>296.34284000000002</v>
      </c>
      <c r="X112" s="72">
        <f t="shared" si="40"/>
        <v>296.34284000000002</v>
      </c>
      <c r="Y112" s="72">
        <f t="shared" si="40"/>
        <v>252.59</v>
      </c>
      <c r="Z112" s="72">
        <f t="shared" si="40"/>
        <v>252.59</v>
      </c>
      <c r="AA112" s="72">
        <f t="shared" si="40"/>
        <v>0</v>
      </c>
      <c r="AB112" s="72">
        <f t="shared" si="40"/>
        <v>0</v>
      </c>
      <c r="AC112" s="72">
        <f t="shared" si="40"/>
        <v>1005.33</v>
      </c>
      <c r="AD112" s="72">
        <f t="shared" si="40"/>
        <v>1005.33</v>
      </c>
      <c r="AE112" s="72">
        <f t="shared" si="40"/>
        <v>108</v>
      </c>
      <c r="AF112" s="72">
        <f t="shared" si="40"/>
        <v>108</v>
      </c>
      <c r="AG112" s="72">
        <f t="shared" si="40"/>
        <v>250</v>
      </c>
      <c r="AH112" s="72">
        <f t="shared" si="40"/>
        <v>250</v>
      </c>
      <c r="AI112" s="72">
        <f t="shared" si="40"/>
        <v>50</v>
      </c>
      <c r="AJ112" s="72">
        <f t="shared" si="40"/>
        <v>50</v>
      </c>
      <c r="AK112" s="72">
        <f t="shared" si="40"/>
        <v>200</v>
      </c>
      <c r="AL112" s="72">
        <f t="shared" si="40"/>
        <v>200</v>
      </c>
      <c r="AM112" s="72">
        <f t="shared" si="40"/>
        <v>306.351</v>
      </c>
      <c r="AN112" s="72">
        <f t="shared" si="40"/>
        <v>306.351</v>
      </c>
      <c r="AO112" s="72">
        <f t="shared" si="40"/>
        <v>95.619</v>
      </c>
      <c r="AP112" s="72">
        <f t="shared" si="40"/>
        <v>95.619</v>
      </c>
      <c r="AQ112" s="72">
        <f t="shared" si="40"/>
        <v>81.787999999999997</v>
      </c>
      <c r="AR112" s="72">
        <f t="shared" si="40"/>
        <v>81.787999999999997</v>
      </c>
      <c r="AS112" s="72">
        <f t="shared" si="40"/>
        <v>1.63</v>
      </c>
      <c r="AT112" s="72">
        <f t="shared" si="40"/>
        <v>1.63</v>
      </c>
      <c r="AU112" s="72">
        <f t="shared" si="40"/>
        <v>0</v>
      </c>
      <c r="AV112" s="72">
        <f t="shared" si="40"/>
        <v>0</v>
      </c>
      <c r="AW112" s="76">
        <f>SUM(AW109:AW111)</f>
        <v>0</v>
      </c>
      <c r="AX112" s="76">
        <f t="shared" ref="AX112:BL112" si="41">SUM(AX109:AX111)</f>
        <v>0</v>
      </c>
      <c r="AY112" s="76">
        <f t="shared" si="41"/>
        <v>0</v>
      </c>
      <c r="AZ112" s="76">
        <f t="shared" si="41"/>
        <v>0</v>
      </c>
      <c r="BA112" s="76">
        <f t="shared" si="41"/>
        <v>0</v>
      </c>
      <c r="BB112" s="76">
        <f t="shared" si="41"/>
        <v>0</v>
      </c>
      <c r="BC112" s="76">
        <f t="shared" si="41"/>
        <v>107.5</v>
      </c>
      <c r="BD112" s="76">
        <f t="shared" si="41"/>
        <v>0</v>
      </c>
      <c r="BE112" s="76">
        <f t="shared" si="41"/>
        <v>108</v>
      </c>
      <c r="BF112" s="76">
        <f t="shared" si="41"/>
        <v>0</v>
      </c>
      <c r="BG112" s="76">
        <f>SUM(BG109:BG111)</f>
        <v>108</v>
      </c>
      <c r="BH112" s="76">
        <f t="shared" si="41"/>
        <v>0</v>
      </c>
      <c r="BI112" s="76">
        <f t="shared" si="41"/>
        <v>108</v>
      </c>
      <c r="BJ112" s="76">
        <f t="shared" si="41"/>
        <v>0</v>
      </c>
      <c r="BK112" s="76">
        <f t="shared" si="41"/>
        <v>0</v>
      </c>
      <c r="BL112" s="76">
        <f t="shared" si="41"/>
        <v>0</v>
      </c>
      <c r="BM112" s="234"/>
      <c r="BN112" s="234"/>
      <c r="BO112" s="210"/>
      <c r="BP112" s="210"/>
      <c r="BQ112" s="337"/>
    </row>
    <row r="113" spans="1:69" ht="58.8" customHeight="1" x14ac:dyDescent="0.3">
      <c r="A113" s="178">
        <v>31</v>
      </c>
      <c r="B113" s="341" t="s">
        <v>86</v>
      </c>
      <c r="C113" s="344" t="s">
        <v>237</v>
      </c>
      <c r="D113" s="347" t="s">
        <v>289</v>
      </c>
      <c r="E113" s="347" t="s">
        <v>290</v>
      </c>
      <c r="F113" s="347" t="s">
        <v>291</v>
      </c>
      <c r="G113" s="232" t="s">
        <v>99</v>
      </c>
      <c r="H113" s="338">
        <v>1</v>
      </c>
      <c r="I113" s="344" t="s">
        <v>280</v>
      </c>
      <c r="J113" s="232" t="s">
        <v>228</v>
      </c>
      <c r="K113" s="232" t="s">
        <v>229</v>
      </c>
      <c r="L113" s="179" t="s">
        <v>78</v>
      </c>
      <c r="M113" s="232" t="s">
        <v>281</v>
      </c>
      <c r="N113" s="68" t="s">
        <v>126</v>
      </c>
      <c r="O113" s="83">
        <v>0</v>
      </c>
      <c r="P113" s="83">
        <v>0</v>
      </c>
      <c r="Q113" s="83">
        <v>0</v>
      </c>
      <c r="R113" s="83">
        <v>0</v>
      </c>
      <c r="S113" s="83">
        <v>0</v>
      </c>
      <c r="T113" s="83">
        <v>0</v>
      </c>
      <c r="U113" s="83">
        <v>0</v>
      </c>
      <c r="V113" s="83">
        <v>0</v>
      </c>
      <c r="W113" s="83">
        <v>0</v>
      </c>
      <c r="X113" s="83">
        <v>0</v>
      </c>
      <c r="Y113" s="83">
        <v>0</v>
      </c>
      <c r="Z113" s="83">
        <v>0</v>
      </c>
      <c r="AA113" s="83">
        <v>0</v>
      </c>
      <c r="AB113" s="83">
        <v>0</v>
      </c>
      <c r="AC113" s="83">
        <v>0</v>
      </c>
      <c r="AD113" s="83">
        <v>0</v>
      </c>
      <c r="AE113" s="83">
        <v>0</v>
      </c>
      <c r="AF113" s="83">
        <v>0</v>
      </c>
      <c r="AG113" s="83">
        <v>0</v>
      </c>
      <c r="AH113" s="83">
        <v>0</v>
      </c>
      <c r="AI113" s="83">
        <v>0</v>
      </c>
      <c r="AJ113" s="83">
        <v>0</v>
      </c>
      <c r="AK113" s="84">
        <v>0</v>
      </c>
      <c r="AL113" s="84">
        <v>0</v>
      </c>
      <c r="AM113" s="84">
        <v>0</v>
      </c>
      <c r="AN113" s="84">
        <v>0</v>
      </c>
      <c r="AO113" s="84">
        <v>0</v>
      </c>
      <c r="AP113" s="84">
        <v>0</v>
      </c>
      <c r="AQ113" s="84">
        <v>0</v>
      </c>
      <c r="AR113" s="84">
        <v>0</v>
      </c>
      <c r="AS113" s="84">
        <v>0</v>
      </c>
      <c r="AT113" s="84">
        <v>0</v>
      </c>
      <c r="AU113" s="84">
        <v>0</v>
      </c>
      <c r="AV113" s="84">
        <v>0</v>
      </c>
      <c r="AW113" s="84">
        <v>0</v>
      </c>
      <c r="AX113" s="84">
        <v>0</v>
      </c>
      <c r="AY113" s="84">
        <v>5.6048</v>
      </c>
      <c r="AZ113" s="84">
        <v>0</v>
      </c>
      <c r="BA113" s="80">
        <f t="shared" si="38"/>
        <v>5.6048</v>
      </c>
      <c r="BB113" s="80">
        <f t="shared" si="38"/>
        <v>0</v>
      </c>
      <c r="BC113" s="85">
        <v>63.173969999999997</v>
      </c>
      <c r="BD113" s="85">
        <v>0</v>
      </c>
      <c r="BE113" s="85">
        <v>63.363669999999999</v>
      </c>
      <c r="BF113" s="85">
        <v>0</v>
      </c>
      <c r="BG113" s="85">
        <v>64.376620000000003</v>
      </c>
      <c r="BH113" s="85">
        <v>0</v>
      </c>
      <c r="BI113" s="85">
        <v>65.440209999999993</v>
      </c>
      <c r="BJ113" s="85">
        <v>0</v>
      </c>
      <c r="BK113" s="85">
        <v>0</v>
      </c>
      <c r="BL113" s="85">
        <v>0</v>
      </c>
      <c r="BM113" s="232" t="s">
        <v>282</v>
      </c>
      <c r="BN113" s="232" t="s">
        <v>292</v>
      </c>
      <c r="BO113" s="208" t="s">
        <v>293</v>
      </c>
      <c r="BP113" s="208" t="s">
        <v>294</v>
      </c>
      <c r="BQ113" s="208" t="s">
        <v>295</v>
      </c>
    </row>
    <row r="114" spans="1:69" ht="96" customHeight="1" x14ac:dyDescent="0.3">
      <c r="A114" s="178"/>
      <c r="B114" s="342"/>
      <c r="C114" s="345"/>
      <c r="D114" s="348"/>
      <c r="E114" s="348"/>
      <c r="F114" s="348"/>
      <c r="G114" s="233"/>
      <c r="H114" s="339"/>
      <c r="I114" s="345"/>
      <c r="J114" s="233"/>
      <c r="K114" s="233"/>
      <c r="L114" s="180"/>
      <c r="M114" s="233"/>
      <c r="N114" s="68" t="s">
        <v>288</v>
      </c>
      <c r="O114" s="83">
        <v>0</v>
      </c>
      <c r="P114" s="83">
        <v>0</v>
      </c>
      <c r="Q114" s="83">
        <v>0</v>
      </c>
      <c r="R114" s="83">
        <v>0</v>
      </c>
      <c r="S114" s="83">
        <v>0</v>
      </c>
      <c r="T114" s="83">
        <v>0</v>
      </c>
      <c r="U114" s="83">
        <v>0</v>
      </c>
      <c r="V114" s="83">
        <v>0</v>
      </c>
      <c r="W114" s="83">
        <v>0</v>
      </c>
      <c r="X114" s="83">
        <v>0</v>
      </c>
      <c r="Y114" s="83">
        <v>0</v>
      </c>
      <c r="Z114" s="83">
        <v>0</v>
      </c>
      <c r="AA114" s="83">
        <v>0</v>
      </c>
      <c r="AB114" s="83">
        <v>0</v>
      </c>
      <c r="AC114" s="83">
        <v>0</v>
      </c>
      <c r="AD114" s="83">
        <v>0</v>
      </c>
      <c r="AE114" s="83">
        <v>0</v>
      </c>
      <c r="AF114" s="83">
        <v>0</v>
      </c>
      <c r="AG114" s="83">
        <v>0</v>
      </c>
      <c r="AH114" s="83">
        <v>0</v>
      </c>
      <c r="AI114" s="83">
        <v>0</v>
      </c>
      <c r="AJ114" s="83">
        <v>0</v>
      </c>
      <c r="AK114" s="84">
        <v>0</v>
      </c>
      <c r="AL114" s="84">
        <v>0</v>
      </c>
      <c r="AM114" s="84">
        <v>0</v>
      </c>
      <c r="AN114" s="84">
        <v>0</v>
      </c>
      <c r="AO114" s="84">
        <v>0</v>
      </c>
      <c r="AP114" s="84">
        <v>0</v>
      </c>
      <c r="AQ114" s="84">
        <v>0</v>
      </c>
      <c r="AR114" s="84">
        <v>0</v>
      </c>
      <c r="AS114" s="84">
        <v>0</v>
      </c>
      <c r="AT114" s="84">
        <v>0</v>
      </c>
      <c r="AU114" s="84">
        <v>0</v>
      </c>
      <c r="AV114" s="84">
        <v>0</v>
      </c>
      <c r="AW114" s="84">
        <v>0</v>
      </c>
      <c r="AX114" s="84">
        <v>0</v>
      </c>
      <c r="AY114" s="84">
        <v>0</v>
      </c>
      <c r="AZ114" s="84">
        <v>0</v>
      </c>
      <c r="BA114" s="80">
        <f t="shared" si="38"/>
        <v>0</v>
      </c>
      <c r="BB114" s="80">
        <f t="shared" si="38"/>
        <v>0</v>
      </c>
      <c r="BC114" s="85">
        <v>6.8324199999999999</v>
      </c>
      <c r="BD114" s="85">
        <v>0</v>
      </c>
      <c r="BE114" s="85">
        <v>4.6386900000000004</v>
      </c>
      <c r="BF114" s="85">
        <v>0</v>
      </c>
      <c r="BG114" s="85">
        <v>4.8706199999999997</v>
      </c>
      <c r="BH114" s="85">
        <v>0</v>
      </c>
      <c r="BI114" s="85">
        <v>5.1141500000000004</v>
      </c>
      <c r="BJ114" s="85">
        <v>0</v>
      </c>
      <c r="BK114" s="85">
        <v>0</v>
      </c>
      <c r="BL114" s="85">
        <v>0</v>
      </c>
      <c r="BM114" s="233"/>
      <c r="BN114" s="233"/>
      <c r="BO114" s="209"/>
      <c r="BP114" s="209"/>
      <c r="BQ114" s="209"/>
    </row>
    <row r="115" spans="1:69" ht="81.599999999999994" customHeight="1" x14ac:dyDescent="0.3">
      <c r="A115" s="178"/>
      <c r="B115" s="343"/>
      <c r="C115" s="346"/>
      <c r="D115" s="349"/>
      <c r="E115" s="349"/>
      <c r="F115" s="349"/>
      <c r="G115" s="234"/>
      <c r="H115" s="340"/>
      <c r="I115" s="346"/>
      <c r="J115" s="234"/>
      <c r="K115" s="234"/>
      <c r="L115" s="181"/>
      <c r="M115" s="234"/>
      <c r="N115" s="71" t="s">
        <v>66</v>
      </c>
      <c r="O115" s="72">
        <f>SUM(O111:O114)</f>
        <v>0</v>
      </c>
      <c r="P115" s="72">
        <f t="shared" ref="P115:AV115" si="42">SUM(P111:P114)</f>
        <v>0</v>
      </c>
      <c r="Q115" s="72">
        <f t="shared" si="42"/>
        <v>0</v>
      </c>
      <c r="R115" s="72">
        <f t="shared" si="42"/>
        <v>0</v>
      </c>
      <c r="S115" s="72">
        <f t="shared" si="42"/>
        <v>0</v>
      </c>
      <c r="T115" s="72">
        <f t="shared" si="42"/>
        <v>0</v>
      </c>
      <c r="U115" s="72">
        <f t="shared" si="42"/>
        <v>751.82417999999996</v>
      </c>
      <c r="V115" s="72">
        <f t="shared" si="42"/>
        <v>751.82417999999996</v>
      </c>
      <c r="W115" s="72">
        <f t="shared" si="42"/>
        <v>296.34284000000002</v>
      </c>
      <c r="X115" s="72">
        <f t="shared" si="42"/>
        <v>296.34284000000002</v>
      </c>
      <c r="Y115" s="72">
        <f t="shared" si="42"/>
        <v>252.59</v>
      </c>
      <c r="Z115" s="72">
        <f t="shared" si="42"/>
        <v>252.59</v>
      </c>
      <c r="AA115" s="72">
        <f t="shared" si="42"/>
        <v>0</v>
      </c>
      <c r="AB115" s="72">
        <f t="shared" si="42"/>
        <v>0</v>
      </c>
      <c r="AC115" s="72">
        <f t="shared" si="42"/>
        <v>1005.33</v>
      </c>
      <c r="AD115" s="72">
        <f t="shared" si="42"/>
        <v>1005.33</v>
      </c>
      <c r="AE115" s="72">
        <f t="shared" si="42"/>
        <v>108</v>
      </c>
      <c r="AF115" s="72">
        <f t="shared" si="42"/>
        <v>108</v>
      </c>
      <c r="AG115" s="72">
        <f t="shared" si="42"/>
        <v>250</v>
      </c>
      <c r="AH115" s="72">
        <f t="shared" si="42"/>
        <v>250</v>
      </c>
      <c r="AI115" s="72">
        <f t="shared" si="42"/>
        <v>50</v>
      </c>
      <c r="AJ115" s="72">
        <f t="shared" si="42"/>
        <v>50</v>
      </c>
      <c r="AK115" s="72">
        <f t="shared" si="42"/>
        <v>200</v>
      </c>
      <c r="AL115" s="72">
        <f t="shared" si="42"/>
        <v>200</v>
      </c>
      <c r="AM115" s="72">
        <f t="shared" si="42"/>
        <v>306.351</v>
      </c>
      <c r="AN115" s="72">
        <f t="shared" si="42"/>
        <v>306.351</v>
      </c>
      <c r="AO115" s="72">
        <f t="shared" si="42"/>
        <v>95.619</v>
      </c>
      <c r="AP115" s="72">
        <f t="shared" si="42"/>
        <v>95.619</v>
      </c>
      <c r="AQ115" s="72">
        <f t="shared" si="42"/>
        <v>81.787999999999997</v>
      </c>
      <c r="AR115" s="72">
        <f t="shared" si="42"/>
        <v>81.787999999999997</v>
      </c>
      <c r="AS115" s="72">
        <f t="shared" si="42"/>
        <v>1.63</v>
      </c>
      <c r="AT115" s="72">
        <f t="shared" si="42"/>
        <v>1.63</v>
      </c>
      <c r="AU115" s="72">
        <f t="shared" si="42"/>
        <v>0</v>
      </c>
      <c r="AV115" s="72">
        <f t="shared" si="42"/>
        <v>0</v>
      </c>
      <c r="AW115" s="76">
        <f>SUM(AW113:AW114)</f>
        <v>0</v>
      </c>
      <c r="AX115" s="76">
        <f t="shared" ref="AX115:BL115" si="43">SUM(AX113:AX114)</f>
        <v>0</v>
      </c>
      <c r="AY115" s="76">
        <f t="shared" si="43"/>
        <v>5.6048</v>
      </c>
      <c r="AZ115" s="76">
        <f t="shared" si="43"/>
        <v>0</v>
      </c>
      <c r="BA115" s="76">
        <f t="shared" si="43"/>
        <v>5.6048</v>
      </c>
      <c r="BB115" s="76">
        <f t="shared" si="43"/>
        <v>0</v>
      </c>
      <c r="BC115" s="76">
        <f t="shared" si="43"/>
        <v>70.006389999999996</v>
      </c>
      <c r="BD115" s="76">
        <f t="shared" si="43"/>
        <v>0</v>
      </c>
      <c r="BE115" s="76">
        <f>SUM(BE113:BE114)</f>
        <v>68.002359999999996</v>
      </c>
      <c r="BF115" s="76">
        <f t="shared" si="43"/>
        <v>0</v>
      </c>
      <c r="BG115" s="76">
        <f t="shared" si="43"/>
        <v>69.247240000000005</v>
      </c>
      <c r="BH115" s="76">
        <f t="shared" si="43"/>
        <v>0</v>
      </c>
      <c r="BI115" s="76">
        <f t="shared" si="43"/>
        <v>70.554359999999988</v>
      </c>
      <c r="BJ115" s="76">
        <f t="shared" si="43"/>
        <v>0</v>
      </c>
      <c r="BK115" s="76">
        <f t="shared" si="43"/>
        <v>0</v>
      </c>
      <c r="BL115" s="76">
        <f t="shared" si="43"/>
        <v>0</v>
      </c>
      <c r="BM115" s="234"/>
      <c r="BN115" s="234"/>
      <c r="BO115" s="210"/>
      <c r="BP115" s="210"/>
      <c r="BQ115" s="210"/>
    </row>
    <row r="116" spans="1:69" ht="54.6" customHeight="1" x14ac:dyDescent="0.3">
      <c r="A116" s="178">
        <v>32</v>
      </c>
      <c r="B116" s="341" t="s">
        <v>86</v>
      </c>
      <c r="C116" s="344" t="s">
        <v>237</v>
      </c>
      <c r="D116" s="347" t="s">
        <v>296</v>
      </c>
      <c r="E116" s="347" t="s">
        <v>297</v>
      </c>
      <c r="F116" s="347" t="s">
        <v>298</v>
      </c>
      <c r="G116" s="232" t="s">
        <v>226</v>
      </c>
      <c r="H116" s="338">
        <v>0</v>
      </c>
      <c r="I116" s="344" t="s">
        <v>280</v>
      </c>
      <c r="J116" s="232" t="s">
        <v>228</v>
      </c>
      <c r="K116" s="232" t="s">
        <v>229</v>
      </c>
      <c r="L116" s="179" t="s">
        <v>78</v>
      </c>
      <c r="M116" s="232" t="s">
        <v>57</v>
      </c>
      <c r="N116" s="68" t="s">
        <v>299</v>
      </c>
      <c r="O116" s="83">
        <v>0</v>
      </c>
      <c r="P116" s="83">
        <v>0</v>
      </c>
      <c r="Q116" s="83">
        <v>0</v>
      </c>
      <c r="R116" s="83">
        <v>0</v>
      </c>
      <c r="S116" s="83">
        <v>0</v>
      </c>
      <c r="T116" s="83">
        <v>0</v>
      </c>
      <c r="U116" s="83">
        <v>0</v>
      </c>
      <c r="V116" s="83">
        <v>0</v>
      </c>
      <c r="W116" s="83">
        <v>0</v>
      </c>
      <c r="X116" s="83">
        <v>0</v>
      </c>
      <c r="Y116" s="83">
        <v>0</v>
      </c>
      <c r="Z116" s="83">
        <v>0</v>
      </c>
      <c r="AA116" s="83">
        <v>0</v>
      </c>
      <c r="AB116" s="83">
        <v>0</v>
      </c>
      <c r="AC116" s="83">
        <v>0</v>
      </c>
      <c r="AD116" s="83">
        <v>0</v>
      </c>
      <c r="AE116" s="83">
        <v>0</v>
      </c>
      <c r="AF116" s="83">
        <v>0</v>
      </c>
      <c r="AG116" s="83">
        <v>0</v>
      </c>
      <c r="AH116" s="83">
        <v>0</v>
      </c>
      <c r="AI116" s="83">
        <v>0</v>
      </c>
      <c r="AJ116" s="83">
        <v>0</v>
      </c>
      <c r="AK116" s="84">
        <v>0</v>
      </c>
      <c r="AL116" s="84">
        <v>0</v>
      </c>
      <c r="AM116" s="84">
        <v>0</v>
      </c>
      <c r="AN116" s="84">
        <v>0</v>
      </c>
      <c r="AO116" s="84">
        <v>0</v>
      </c>
      <c r="AP116" s="84">
        <v>0</v>
      </c>
      <c r="AQ116" s="84">
        <v>0</v>
      </c>
      <c r="AR116" s="84">
        <v>0</v>
      </c>
      <c r="AS116" s="84">
        <v>0</v>
      </c>
      <c r="AT116" s="84">
        <v>0</v>
      </c>
      <c r="AU116" s="84">
        <v>0</v>
      </c>
      <c r="AV116" s="84">
        <v>0</v>
      </c>
      <c r="AW116" s="84">
        <v>0</v>
      </c>
      <c r="AX116" s="84">
        <v>0</v>
      </c>
      <c r="AY116" s="84">
        <v>0</v>
      </c>
      <c r="AZ116" s="84">
        <v>0</v>
      </c>
      <c r="BA116" s="80">
        <f t="shared" si="38"/>
        <v>0</v>
      </c>
      <c r="BB116" s="80">
        <f t="shared" si="38"/>
        <v>0</v>
      </c>
      <c r="BC116" s="85">
        <v>0</v>
      </c>
      <c r="BD116" s="85">
        <v>0</v>
      </c>
      <c r="BE116" s="85">
        <v>2</v>
      </c>
      <c r="BF116" s="85">
        <v>0</v>
      </c>
      <c r="BG116" s="85">
        <v>2</v>
      </c>
      <c r="BH116" s="85">
        <v>0</v>
      </c>
      <c r="BI116" s="85">
        <v>2</v>
      </c>
      <c r="BJ116" s="85">
        <v>0</v>
      </c>
      <c r="BK116" s="85">
        <v>2</v>
      </c>
      <c r="BL116" s="85">
        <v>0</v>
      </c>
      <c r="BM116" s="232" t="s">
        <v>300</v>
      </c>
      <c r="BN116" s="232" t="s">
        <v>301</v>
      </c>
      <c r="BO116" s="208" t="s">
        <v>284</v>
      </c>
      <c r="BP116" s="208" t="s">
        <v>285</v>
      </c>
      <c r="BQ116" s="335" t="s">
        <v>286</v>
      </c>
    </row>
    <row r="117" spans="1:69" ht="60" customHeight="1" x14ac:dyDescent="0.3">
      <c r="A117" s="178"/>
      <c r="B117" s="342"/>
      <c r="C117" s="345"/>
      <c r="D117" s="348"/>
      <c r="E117" s="348"/>
      <c r="F117" s="348"/>
      <c r="G117" s="233"/>
      <c r="H117" s="339"/>
      <c r="I117" s="345"/>
      <c r="J117" s="233"/>
      <c r="K117" s="233"/>
      <c r="L117" s="180"/>
      <c r="M117" s="233"/>
      <c r="N117" s="68" t="s">
        <v>111</v>
      </c>
      <c r="O117" s="83">
        <v>0</v>
      </c>
      <c r="P117" s="83">
        <v>0</v>
      </c>
      <c r="Q117" s="83">
        <v>0</v>
      </c>
      <c r="R117" s="83">
        <v>0</v>
      </c>
      <c r="S117" s="83">
        <v>0</v>
      </c>
      <c r="T117" s="83">
        <v>0</v>
      </c>
      <c r="U117" s="83">
        <v>0</v>
      </c>
      <c r="V117" s="83">
        <v>0</v>
      </c>
      <c r="W117" s="83">
        <v>0</v>
      </c>
      <c r="X117" s="83">
        <v>0</v>
      </c>
      <c r="Y117" s="83">
        <v>0</v>
      </c>
      <c r="Z117" s="83">
        <v>0</v>
      </c>
      <c r="AA117" s="83">
        <v>0</v>
      </c>
      <c r="AB117" s="83">
        <v>0</v>
      </c>
      <c r="AC117" s="83">
        <v>0</v>
      </c>
      <c r="AD117" s="83">
        <v>0</v>
      </c>
      <c r="AE117" s="83">
        <v>0</v>
      </c>
      <c r="AF117" s="83">
        <v>0</v>
      </c>
      <c r="AG117" s="83">
        <v>0</v>
      </c>
      <c r="AH117" s="83">
        <v>0</v>
      </c>
      <c r="AI117" s="83">
        <v>0</v>
      </c>
      <c r="AJ117" s="83">
        <v>0</v>
      </c>
      <c r="AK117" s="84">
        <v>0</v>
      </c>
      <c r="AL117" s="84">
        <v>0</v>
      </c>
      <c r="AM117" s="84">
        <v>0</v>
      </c>
      <c r="AN117" s="84">
        <v>0</v>
      </c>
      <c r="AO117" s="84">
        <v>0</v>
      </c>
      <c r="AP117" s="84">
        <v>0</v>
      </c>
      <c r="AQ117" s="84">
        <v>0</v>
      </c>
      <c r="AR117" s="84">
        <v>0</v>
      </c>
      <c r="AS117" s="84">
        <v>0</v>
      </c>
      <c r="AT117" s="84">
        <v>0</v>
      </c>
      <c r="AU117" s="84">
        <v>0</v>
      </c>
      <c r="AV117" s="84">
        <v>0</v>
      </c>
      <c r="AW117" s="84">
        <v>0</v>
      </c>
      <c r="AX117" s="84">
        <v>0</v>
      </c>
      <c r="AY117" s="84">
        <v>0</v>
      </c>
      <c r="AZ117" s="84">
        <v>0</v>
      </c>
      <c r="BA117" s="80">
        <f t="shared" si="38"/>
        <v>0</v>
      </c>
      <c r="BB117" s="80">
        <f t="shared" si="38"/>
        <v>0</v>
      </c>
      <c r="BC117" s="85">
        <v>1.5</v>
      </c>
      <c r="BD117" s="85">
        <v>0</v>
      </c>
      <c r="BE117" s="85">
        <v>1.5</v>
      </c>
      <c r="BF117" s="85">
        <v>0</v>
      </c>
      <c r="BG117" s="85">
        <v>1.5</v>
      </c>
      <c r="BH117" s="85">
        <v>0</v>
      </c>
      <c r="BI117" s="85">
        <v>1.5</v>
      </c>
      <c r="BJ117" s="85">
        <v>0</v>
      </c>
      <c r="BK117" s="85">
        <v>1.5</v>
      </c>
      <c r="BL117" s="85">
        <v>0</v>
      </c>
      <c r="BM117" s="233"/>
      <c r="BN117" s="233"/>
      <c r="BO117" s="209"/>
      <c r="BP117" s="209"/>
      <c r="BQ117" s="336"/>
    </row>
    <row r="118" spans="1:69" ht="38.4" customHeight="1" x14ac:dyDescent="0.3">
      <c r="A118" s="178"/>
      <c r="B118" s="343"/>
      <c r="C118" s="346"/>
      <c r="D118" s="349"/>
      <c r="E118" s="349"/>
      <c r="F118" s="349"/>
      <c r="G118" s="234"/>
      <c r="H118" s="340"/>
      <c r="I118" s="346"/>
      <c r="J118" s="234"/>
      <c r="K118" s="234"/>
      <c r="L118" s="181"/>
      <c r="M118" s="234"/>
      <c r="N118" s="71" t="s">
        <v>66</v>
      </c>
      <c r="O118" s="72">
        <f>SUM(O114:O117)</f>
        <v>0</v>
      </c>
      <c r="P118" s="72">
        <f t="shared" ref="P118:AV118" si="44">SUM(P114:P117)</f>
        <v>0</v>
      </c>
      <c r="Q118" s="72">
        <f t="shared" si="44"/>
        <v>0</v>
      </c>
      <c r="R118" s="72">
        <f t="shared" si="44"/>
        <v>0</v>
      </c>
      <c r="S118" s="72">
        <f t="shared" si="44"/>
        <v>0</v>
      </c>
      <c r="T118" s="72">
        <f t="shared" si="44"/>
        <v>0</v>
      </c>
      <c r="U118" s="72">
        <f t="shared" si="44"/>
        <v>751.82417999999996</v>
      </c>
      <c r="V118" s="72">
        <f t="shared" si="44"/>
        <v>751.82417999999996</v>
      </c>
      <c r="W118" s="72">
        <f t="shared" si="44"/>
        <v>296.34284000000002</v>
      </c>
      <c r="X118" s="72">
        <f t="shared" si="44"/>
        <v>296.34284000000002</v>
      </c>
      <c r="Y118" s="72">
        <f t="shared" si="44"/>
        <v>252.59</v>
      </c>
      <c r="Z118" s="72">
        <f t="shared" si="44"/>
        <v>252.59</v>
      </c>
      <c r="AA118" s="72">
        <f t="shared" si="44"/>
        <v>0</v>
      </c>
      <c r="AB118" s="72">
        <f t="shared" si="44"/>
        <v>0</v>
      </c>
      <c r="AC118" s="72">
        <f t="shared" si="44"/>
        <v>1005.33</v>
      </c>
      <c r="AD118" s="72">
        <f t="shared" si="44"/>
        <v>1005.33</v>
      </c>
      <c r="AE118" s="72">
        <f t="shared" si="44"/>
        <v>108</v>
      </c>
      <c r="AF118" s="72">
        <f t="shared" si="44"/>
        <v>108</v>
      </c>
      <c r="AG118" s="72">
        <f t="shared" si="44"/>
        <v>250</v>
      </c>
      <c r="AH118" s="72">
        <f t="shared" si="44"/>
        <v>250</v>
      </c>
      <c r="AI118" s="72">
        <f t="shared" si="44"/>
        <v>50</v>
      </c>
      <c r="AJ118" s="72">
        <f t="shared" si="44"/>
        <v>50</v>
      </c>
      <c r="AK118" s="72">
        <f t="shared" si="44"/>
        <v>200</v>
      </c>
      <c r="AL118" s="72">
        <f t="shared" si="44"/>
        <v>200</v>
      </c>
      <c r="AM118" s="72">
        <f t="shared" si="44"/>
        <v>306.351</v>
      </c>
      <c r="AN118" s="72">
        <f t="shared" si="44"/>
        <v>306.351</v>
      </c>
      <c r="AO118" s="72">
        <f t="shared" si="44"/>
        <v>95.619</v>
      </c>
      <c r="AP118" s="72">
        <f t="shared" si="44"/>
        <v>95.619</v>
      </c>
      <c r="AQ118" s="72">
        <f t="shared" si="44"/>
        <v>81.787999999999997</v>
      </c>
      <c r="AR118" s="72">
        <f t="shared" si="44"/>
        <v>81.787999999999997</v>
      </c>
      <c r="AS118" s="72">
        <f t="shared" si="44"/>
        <v>1.63</v>
      </c>
      <c r="AT118" s="72">
        <f t="shared" si="44"/>
        <v>1.63</v>
      </c>
      <c r="AU118" s="72">
        <f t="shared" si="44"/>
        <v>0</v>
      </c>
      <c r="AV118" s="72">
        <f t="shared" si="44"/>
        <v>0</v>
      </c>
      <c r="AW118" s="76">
        <f>SUM(AW116:AW117)</f>
        <v>0</v>
      </c>
      <c r="AX118" s="76">
        <f t="shared" ref="AX118:BL118" si="45">SUM(AX116:AX117)</f>
        <v>0</v>
      </c>
      <c r="AY118" s="76">
        <f t="shared" si="45"/>
        <v>0</v>
      </c>
      <c r="AZ118" s="76">
        <f t="shared" si="45"/>
        <v>0</v>
      </c>
      <c r="BA118" s="76">
        <f t="shared" si="45"/>
        <v>0</v>
      </c>
      <c r="BB118" s="76">
        <f t="shared" si="45"/>
        <v>0</v>
      </c>
      <c r="BC118" s="76">
        <f t="shared" si="45"/>
        <v>1.5</v>
      </c>
      <c r="BD118" s="76">
        <f t="shared" si="45"/>
        <v>0</v>
      </c>
      <c r="BE118" s="76">
        <f t="shared" si="45"/>
        <v>3.5</v>
      </c>
      <c r="BF118" s="76">
        <f t="shared" si="45"/>
        <v>0</v>
      </c>
      <c r="BG118" s="76">
        <f t="shared" si="45"/>
        <v>3.5</v>
      </c>
      <c r="BH118" s="76">
        <f t="shared" si="45"/>
        <v>0</v>
      </c>
      <c r="BI118" s="76">
        <f t="shared" si="45"/>
        <v>3.5</v>
      </c>
      <c r="BJ118" s="76">
        <f t="shared" si="45"/>
        <v>0</v>
      </c>
      <c r="BK118" s="76">
        <f t="shared" si="45"/>
        <v>3.5</v>
      </c>
      <c r="BL118" s="76">
        <f t="shared" si="45"/>
        <v>0</v>
      </c>
      <c r="BM118" s="234"/>
      <c r="BN118" s="234"/>
      <c r="BO118" s="210"/>
      <c r="BP118" s="210"/>
      <c r="BQ118" s="337"/>
    </row>
    <row r="119" spans="1:69" ht="61.2" x14ac:dyDescent="0.3">
      <c r="A119" s="178">
        <v>33</v>
      </c>
      <c r="B119" s="333" t="s">
        <v>86</v>
      </c>
      <c r="C119" s="333" t="s">
        <v>237</v>
      </c>
      <c r="D119" s="333" t="s">
        <v>302</v>
      </c>
      <c r="E119" s="334" t="s">
        <v>303</v>
      </c>
      <c r="F119" s="334" t="s">
        <v>304</v>
      </c>
      <c r="G119" s="330" t="s">
        <v>226</v>
      </c>
      <c r="H119" s="332">
        <v>0</v>
      </c>
      <c r="I119" s="333" t="s">
        <v>280</v>
      </c>
      <c r="J119" s="330" t="s">
        <v>228</v>
      </c>
      <c r="K119" s="330" t="s">
        <v>229</v>
      </c>
      <c r="L119" s="237" t="s">
        <v>78</v>
      </c>
      <c r="M119" s="330" t="s">
        <v>57</v>
      </c>
      <c r="N119" s="68" t="s">
        <v>299</v>
      </c>
      <c r="O119" s="84">
        <v>0</v>
      </c>
      <c r="P119" s="84">
        <v>0</v>
      </c>
      <c r="Q119" s="84">
        <v>0</v>
      </c>
      <c r="R119" s="84">
        <v>0</v>
      </c>
      <c r="S119" s="84">
        <v>0</v>
      </c>
      <c r="T119" s="84">
        <v>0</v>
      </c>
      <c r="U119" s="84">
        <v>0</v>
      </c>
      <c r="V119" s="84">
        <v>0</v>
      </c>
      <c r="W119" s="84">
        <v>0</v>
      </c>
      <c r="X119" s="84">
        <v>0</v>
      </c>
      <c r="Y119" s="84">
        <v>0</v>
      </c>
      <c r="Z119" s="84">
        <v>0</v>
      </c>
      <c r="AA119" s="84">
        <v>0</v>
      </c>
      <c r="AB119" s="84">
        <v>0</v>
      </c>
      <c r="AC119" s="84">
        <v>0</v>
      </c>
      <c r="AD119" s="84">
        <v>0</v>
      </c>
      <c r="AE119" s="84">
        <v>0</v>
      </c>
      <c r="AF119" s="84">
        <v>0</v>
      </c>
      <c r="AG119" s="84">
        <v>0</v>
      </c>
      <c r="AH119" s="84">
        <v>0</v>
      </c>
      <c r="AI119" s="84">
        <v>0</v>
      </c>
      <c r="AJ119" s="84">
        <v>0</v>
      </c>
      <c r="AK119" s="84">
        <v>0</v>
      </c>
      <c r="AL119" s="84">
        <v>0</v>
      </c>
      <c r="AM119" s="84">
        <v>0</v>
      </c>
      <c r="AN119" s="84">
        <v>0</v>
      </c>
      <c r="AO119" s="84">
        <v>0</v>
      </c>
      <c r="AP119" s="84">
        <v>0</v>
      </c>
      <c r="AQ119" s="84">
        <v>0</v>
      </c>
      <c r="AR119" s="84">
        <v>0</v>
      </c>
      <c r="AS119" s="84">
        <v>0</v>
      </c>
      <c r="AT119" s="84">
        <v>0</v>
      </c>
      <c r="AU119" s="84">
        <v>0</v>
      </c>
      <c r="AV119" s="84">
        <v>0</v>
      </c>
      <c r="AW119" s="84">
        <v>0</v>
      </c>
      <c r="AX119" s="84">
        <v>0</v>
      </c>
      <c r="AY119" s="84">
        <v>1.1000000000000001</v>
      </c>
      <c r="AZ119" s="84">
        <v>0</v>
      </c>
      <c r="BA119" s="80">
        <f t="shared" si="38"/>
        <v>1.1000000000000001</v>
      </c>
      <c r="BB119" s="80">
        <f t="shared" si="38"/>
        <v>0</v>
      </c>
      <c r="BC119" s="84">
        <v>7.5839999999999996</v>
      </c>
      <c r="BD119" s="83">
        <v>0</v>
      </c>
      <c r="BE119" s="84">
        <v>6.8680000000000003</v>
      </c>
      <c r="BF119" s="85">
        <v>0</v>
      </c>
      <c r="BG119" s="84">
        <v>7.2119999999999997</v>
      </c>
      <c r="BH119" s="85">
        <v>0</v>
      </c>
      <c r="BI119" s="86">
        <v>7.5720000000000001</v>
      </c>
      <c r="BJ119" s="85">
        <v>0</v>
      </c>
      <c r="BK119" s="85">
        <v>0</v>
      </c>
      <c r="BL119" s="85">
        <v>0</v>
      </c>
      <c r="BM119" s="330" t="s">
        <v>305</v>
      </c>
      <c r="BN119" s="226" t="s">
        <v>306</v>
      </c>
      <c r="BO119" s="226" t="s">
        <v>307</v>
      </c>
      <c r="BP119" s="226" t="s">
        <v>308</v>
      </c>
      <c r="BQ119" s="331" t="s">
        <v>309</v>
      </c>
    </row>
    <row r="120" spans="1:69" ht="51" x14ac:dyDescent="0.3">
      <c r="A120" s="178"/>
      <c r="B120" s="333"/>
      <c r="C120" s="333"/>
      <c r="D120" s="333"/>
      <c r="E120" s="334"/>
      <c r="F120" s="334"/>
      <c r="G120" s="330"/>
      <c r="H120" s="332"/>
      <c r="I120" s="333"/>
      <c r="J120" s="330"/>
      <c r="K120" s="330"/>
      <c r="L120" s="237"/>
      <c r="M120" s="330"/>
      <c r="N120" s="68" t="s">
        <v>310</v>
      </c>
      <c r="O120" s="84">
        <v>0</v>
      </c>
      <c r="P120" s="84">
        <v>0</v>
      </c>
      <c r="Q120" s="84">
        <v>0</v>
      </c>
      <c r="R120" s="84">
        <v>0</v>
      </c>
      <c r="S120" s="84">
        <v>0</v>
      </c>
      <c r="T120" s="84">
        <v>0</v>
      </c>
      <c r="U120" s="84">
        <v>0</v>
      </c>
      <c r="V120" s="84">
        <v>0</v>
      </c>
      <c r="W120" s="84">
        <v>0</v>
      </c>
      <c r="X120" s="84">
        <v>0</v>
      </c>
      <c r="Y120" s="84">
        <v>0</v>
      </c>
      <c r="Z120" s="84">
        <v>0</v>
      </c>
      <c r="AA120" s="84">
        <v>0</v>
      </c>
      <c r="AB120" s="84">
        <v>0</v>
      </c>
      <c r="AC120" s="84">
        <v>0</v>
      </c>
      <c r="AD120" s="84">
        <v>0</v>
      </c>
      <c r="AE120" s="84">
        <v>0</v>
      </c>
      <c r="AF120" s="84">
        <v>0</v>
      </c>
      <c r="AG120" s="84">
        <v>0</v>
      </c>
      <c r="AH120" s="84">
        <v>0</v>
      </c>
      <c r="AI120" s="84">
        <v>0</v>
      </c>
      <c r="AJ120" s="84">
        <v>0</v>
      </c>
      <c r="AK120" s="84">
        <v>0</v>
      </c>
      <c r="AL120" s="84">
        <v>0</v>
      </c>
      <c r="AM120" s="84">
        <v>0</v>
      </c>
      <c r="AN120" s="84">
        <v>0</v>
      </c>
      <c r="AO120" s="84">
        <v>0</v>
      </c>
      <c r="AP120" s="84">
        <v>0</v>
      </c>
      <c r="AQ120" s="84">
        <v>0</v>
      </c>
      <c r="AR120" s="84">
        <v>0</v>
      </c>
      <c r="AS120" s="84">
        <v>0</v>
      </c>
      <c r="AT120" s="84">
        <v>0</v>
      </c>
      <c r="AU120" s="84">
        <v>0</v>
      </c>
      <c r="AV120" s="84">
        <v>0</v>
      </c>
      <c r="AW120" s="84">
        <v>0</v>
      </c>
      <c r="AX120" s="84">
        <v>0</v>
      </c>
      <c r="AY120" s="84">
        <v>7.91</v>
      </c>
      <c r="AZ120" s="84">
        <v>0</v>
      </c>
      <c r="BA120" s="80">
        <f t="shared" ref="BA120:BB123" si="46">+O120+Q120+S120+U120+W120+Y120+AA120+AC120+AE120+AG120+AI120+AK120+AM120+AO120+AQ120+AS120+AU120+AW120+AY120</f>
        <v>7.91</v>
      </c>
      <c r="BB120" s="80">
        <f t="shared" si="46"/>
        <v>0</v>
      </c>
      <c r="BC120" s="83">
        <v>14.6</v>
      </c>
      <c r="BD120" s="83">
        <v>0</v>
      </c>
      <c r="BE120" s="84">
        <v>19.141999999999999</v>
      </c>
      <c r="BF120" s="85">
        <v>0</v>
      </c>
      <c r="BG120" s="84">
        <v>20.129000000000001</v>
      </c>
      <c r="BH120" s="85">
        <v>0</v>
      </c>
      <c r="BI120" s="84">
        <v>21.163</v>
      </c>
      <c r="BJ120" s="85">
        <v>0</v>
      </c>
      <c r="BK120" s="85">
        <v>0</v>
      </c>
      <c r="BL120" s="85">
        <v>0</v>
      </c>
      <c r="BM120" s="330"/>
      <c r="BN120" s="226"/>
      <c r="BO120" s="226"/>
      <c r="BP120" s="226"/>
      <c r="BQ120" s="331"/>
    </row>
    <row r="121" spans="1:69" ht="51" x14ac:dyDescent="0.3">
      <c r="A121" s="178"/>
      <c r="B121" s="333"/>
      <c r="C121" s="333"/>
      <c r="D121" s="333"/>
      <c r="E121" s="334"/>
      <c r="F121" s="334"/>
      <c r="G121" s="330"/>
      <c r="H121" s="332"/>
      <c r="I121" s="333"/>
      <c r="J121" s="330"/>
      <c r="K121" s="330"/>
      <c r="L121" s="237"/>
      <c r="M121" s="330"/>
      <c r="N121" s="68" t="s">
        <v>109</v>
      </c>
      <c r="O121" s="84">
        <v>0</v>
      </c>
      <c r="P121" s="84">
        <v>0</v>
      </c>
      <c r="Q121" s="84">
        <v>0</v>
      </c>
      <c r="R121" s="84">
        <v>0</v>
      </c>
      <c r="S121" s="84">
        <v>0</v>
      </c>
      <c r="T121" s="84">
        <v>0</v>
      </c>
      <c r="U121" s="84">
        <v>0</v>
      </c>
      <c r="V121" s="84">
        <v>0</v>
      </c>
      <c r="W121" s="84">
        <v>0</v>
      </c>
      <c r="X121" s="84">
        <v>0</v>
      </c>
      <c r="Y121" s="84">
        <v>0</v>
      </c>
      <c r="Z121" s="84">
        <v>0</v>
      </c>
      <c r="AA121" s="84">
        <v>0</v>
      </c>
      <c r="AB121" s="84">
        <v>0</v>
      </c>
      <c r="AC121" s="84">
        <v>0</v>
      </c>
      <c r="AD121" s="84">
        <v>0</v>
      </c>
      <c r="AE121" s="84">
        <v>0</v>
      </c>
      <c r="AF121" s="84">
        <v>0</v>
      </c>
      <c r="AG121" s="84">
        <v>0</v>
      </c>
      <c r="AH121" s="84">
        <v>0</v>
      </c>
      <c r="AI121" s="84">
        <v>0</v>
      </c>
      <c r="AJ121" s="84">
        <v>0</v>
      </c>
      <c r="AK121" s="84">
        <v>0</v>
      </c>
      <c r="AL121" s="84">
        <v>0</v>
      </c>
      <c r="AM121" s="84">
        <v>0</v>
      </c>
      <c r="AN121" s="84">
        <v>0</v>
      </c>
      <c r="AO121" s="84">
        <v>0</v>
      </c>
      <c r="AP121" s="84">
        <v>0</v>
      </c>
      <c r="AQ121" s="84">
        <v>0</v>
      </c>
      <c r="AR121" s="84">
        <v>0</v>
      </c>
      <c r="AS121" s="84">
        <v>0</v>
      </c>
      <c r="AT121" s="84">
        <v>0</v>
      </c>
      <c r="AU121" s="84">
        <v>0</v>
      </c>
      <c r="AV121" s="84">
        <v>0</v>
      </c>
      <c r="AW121" s="84">
        <v>0</v>
      </c>
      <c r="AX121" s="84">
        <v>0</v>
      </c>
      <c r="AY121" s="84">
        <v>7</v>
      </c>
      <c r="AZ121" s="84">
        <v>0</v>
      </c>
      <c r="BA121" s="80">
        <f t="shared" si="46"/>
        <v>7</v>
      </c>
      <c r="BB121" s="80">
        <f t="shared" si="46"/>
        <v>0</v>
      </c>
      <c r="BC121" s="83">
        <v>16.579999999999998</v>
      </c>
      <c r="BD121" s="83">
        <v>0</v>
      </c>
      <c r="BE121" s="84">
        <v>14.263999999999999</v>
      </c>
      <c r="BF121" s="85">
        <v>0</v>
      </c>
      <c r="BG121" s="84">
        <v>14.352</v>
      </c>
      <c r="BH121" s="85">
        <v>0</v>
      </c>
      <c r="BI121" s="84">
        <v>14.444000000000001</v>
      </c>
      <c r="BJ121" s="85">
        <v>0</v>
      </c>
      <c r="BK121" s="85">
        <v>0</v>
      </c>
      <c r="BL121" s="85">
        <v>0</v>
      </c>
      <c r="BM121" s="330"/>
      <c r="BN121" s="226"/>
      <c r="BO121" s="226"/>
      <c r="BP121" s="226"/>
      <c r="BQ121" s="331"/>
    </row>
    <row r="122" spans="1:69" ht="61.2" x14ac:dyDescent="0.3">
      <c r="A122" s="178"/>
      <c r="B122" s="333"/>
      <c r="C122" s="333"/>
      <c r="D122" s="333"/>
      <c r="E122" s="334"/>
      <c r="F122" s="334"/>
      <c r="G122" s="330"/>
      <c r="H122" s="332"/>
      <c r="I122" s="333"/>
      <c r="J122" s="330"/>
      <c r="K122" s="330"/>
      <c r="L122" s="237"/>
      <c r="M122" s="330"/>
      <c r="N122" s="68" t="s">
        <v>311</v>
      </c>
      <c r="O122" s="84">
        <v>0</v>
      </c>
      <c r="P122" s="84">
        <v>0</v>
      </c>
      <c r="Q122" s="84">
        <v>0</v>
      </c>
      <c r="R122" s="84">
        <v>0</v>
      </c>
      <c r="S122" s="84">
        <v>0</v>
      </c>
      <c r="T122" s="84">
        <v>0</v>
      </c>
      <c r="U122" s="84">
        <v>0</v>
      </c>
      <c r="V122" s="84">
        <v>0</v>
      </c>
      <c r="W122" s="84">
        <v>0</v>
      </c>
      <c r="X122" s="84">
        <v>0</v>
      </c>
      <c r="Y122" s="84">
        <v>0</v>
      </c>
      <c r="Z122" s="84">
        <v>0</v>
      </c>
      <c r="AA122" s="84">
        <v>0</v>
      </c>
      <c r="AB122" s="84">
        <v>0</v>
      </c>
      <c r="AC122" s="84">
        <v>0</v>
      </c>
      <c r="AD122" s="84">
        <v>0</v>
      </c>
      <c r="AE122" s="84">
        <v>0</v>
      </c>
      <c r="AF122" s="84">
        <v>0</v>
      </c>
      <c r="AG122" s="84">
        <v>0</v>
      </c>
      <c r="AH122" s="84">
        <v>0</v>
      </c>
      <c r="AI122" s="84">
        <v>0</v>
      </c>
      <c r="AJ122" s="84">
        <v>0</v>
      </c>
      <c r="AK122" s="84">
        <v>0</v>
      </c>
      <c r="AL122" s="84">
        <v>0</v>
      </c>
      <c r="AM122" s="84">
        <v>0</v>
      </c>
      <c r="AN122" s="84">
        <v>0</v>
      </c>
      <c r="AO122" s="84">
        <v>0</v>
      </c>
      <c r="AP122" s="84">
        <v>0</v>
      </c>
      <c r="AQ122" s="84">
        <v>0</v>
      </c>
      <c r="AR122" s="84">
        <v>0</v>
      </c>
      <c r="AS122" s="84">
        <v>0</v>
      </c>
      <c r="AT122" s="84">
        <v>0</v>
      </c>
      <c r="AU122" s="84">
        <v>0</v>
      </c>
      <c r="AV122" s="84">
        <v>0</v>
      </c>
      <c r="AW122" s="84">
        <v>0</v>
      </c>
      <c r="AX122" s="84">
        <v>0</v>
      </c>
      <c r="AY122" s="84">
        <v>6.05</v>
      </c>
      <c r="AZ122" s="84">
        <v>0</v>
      </c>
      <c r="BA122" s="80">
        <f t="shared" si="46"/>
        <v>6.05</v>
      </c>
      <c r="BB122" s="80">
        <f t="shared" si="46"/>
        <v>0</v>
      </c>
      <c r="BC122" s="83">
        <v>6.2</v>
      </c>
      <c r="BD122" s="83">
        <v>0</v>
      </c>
      <c r="BE122" s="83">
        <v>18.5</v>
      </c>
      <c r="BF122" s="85">
        <v>0</v>
      </c>
      <c r="BG122" s="83">
        <v>18.5</v>
      </c>
      <c r="BH122" s="85">
        <v>0</v>
      </c>
      <c r="BI122" s="83">
        <v>13.5</v>
      </c>
      <c r="BJ122" s="85">
        <v>0</v>
      </c>
      <c r="BK122" s="85">
        <v>0</v>
      </c>
      <c r="BL122" s="85">
        <v>0</v>
      </c>
      <c r="BM122" s="330"/>
      <c r="BN122" s="226"/>
      <c r="BO122" s="226"/>
      <c r="BP122" s="226"/>
      <c r="BQ122" s="331"/>
    </row>
    <row r="123" spans="1:69" ht="40.799999999999997" x14ac:dyDescent="0.3">
      <c r="A123" s="178"/>
      <c r="B123" s="333"/>
      <c r="C123" s="333"/>
      <c r="D123" s="333"/>
      <c r="E123" s="334"/>
      <c r="F123" s="334"/>
      <c r="G123" s="330"/>
      <c r="H123" s="332"/>
      <c r="I123" s="333"/>
      <c r="J123" s="330"/>
      <c r="K123" s="330"/>
      <c r="L123" s="237"/>
      <c r="M123" s="330"/>
      <c r="N123" s="68" t="s">
        <v>111</v>
      </c>
      <c r="O123" s="84">
        <v>0</v>
      </c>
      <c r="P123" s="84">
        <v>0</v>
      </c>
      <c r="Q123" s="84">
        <v>0</v>
      </c>
      <c r="R123" s="84">
        <v>0</v>
      </c>
      <c r="S123" s="84">
        <v>0</v>
      </c>
      <c r="T123" s="84">
        <v>0</v>
      </c>
      <c r="U123" s="84">
        <v>0</v>
      </c>
      <c r="V123" s="84">
        <v>0</v>
      </c>
      <c r="W123" s="84">
        <v>0</v>
      </c>
      <c r="X123" s="84">
        <v>0</v>
      </c>
      <c r="Y123" s="84">
        <v>0</v>
      </c>
      <c r="Z123" s="84">
        <v>0</v>
      </c>
      <c r="AA123" s="84">
        <v>0</v>
      </c>
      <c r="AB123" s="84">
        <v>0</v>
      </c>
      <c r="AC123" s="84">
        <v>0</v>
      </c>
      <c r="AD123" s="84">
        <v>0</v>
      </c>
      <c r="AE123" s="84">
        <v>0</v>
      </c>
      <c r="AF123" s="84">
        <v>0</v>
      </c>
      <c r="AG123" s="84">
        <v>0</v>
      </c>
      <c r="AH123" s="84">
        <v>0</v>
      </c>
      <c r="AI123" s="84">
        <v>0</v>
      </c>
      <c r="AJ123" s="84">
        <v>0</v>
      </c>
      <c r="AK123" s="84">
        <v>0</v>
      </c>
      <c r="AL123" s="84">
        <v>0</v>
      </c>
      <c r="AM123" s="84">
        <v>0</v>
      </c>
      <c r="AN123" s="84">
        <v>0</v>
      </c>
      <c r="AO123" s="84">
        <v>0</v>
      </c>
      <c r="AP123" s="84">
        <v>0</v>
      </c>
      <c r="AQ123" s="84">
        <v>0</v>
      </c>
      <c r="AR123" s="84">
        <v>0</v>
      </c>
      <c r="AS123" s="84">
        <v>0</v>
      </c>
      <c r="AT123" s="84">
        <v>0</v>
      </c>
      <c r="AU123" s="84">
        <v>0</v>
      </c>
      <c r="AV123" s="84">
        <v>0</v>
      </c>
      <c r="AW123" s="84">
        <v>0</v>
      </c>
      <c r="AX123" s="84">
        <v>0</v>
      </c>
      <c r="AY123" s="84">
        <v>4.58</v>
      </c>
      <c r="AZ123" s="84">
        <v>0</v>
      </c>
      <c r="BA123" s="80">
        <f t="shared" si="46"/>
        <v>4.58</v>
      </c>
      <c r="BB123" s="80">
        <f t="shared" si="46"/>
        <v>0</v>
      </c>
      <c r="BC123" s="83">
        <v>7.7050000000000001</v>
      </c>
      <c r="BD123" s="83">
        <v>0</v>
      </c>
      <c r="BE123" s="83">
        <v>7.5419999999999998</v>
      </c>
      <c r="BF123" s="85">
        <v>0</v>
      </c>
      <c r="BG123" s="83">
        <v>7.7779999999999996</v>
      </c>
      <c r="BH123" s="85">
        <v>0</v>
      </c>
      <c r="BI123" s="84">
        <v>8.0169999999999995</v>
      </c>
      <c r="BJ123" s="85">
        <v>0</v>
      </c>
      <c r="BK123" s="85">
        <v>0</v>
      </c>
      <c r="BL123" s="85">
        <v>0</v>
      </c>
      <c r="BM123" s="330"/>
      <c r="BN123" s="226"/>
      <c r="BO123" s="226"/>
      <c r="BP123" s="226"/>
      <c r="BQ123" s="331"/>
    </row>
    <row r="124" spans="1:69" x14ac:dyDescent="0.3">
      <c r="A124" s="178"/>
      <c r="B124" s="333"/>
      <c r="C124" s="333"/>
      <c r="D124" s="333"/>
      <c r="E124" s="334"/>
      <c r="F124" s="334"/>
      <c r="G124" s="330"/>
      <c r="H124" s="332"/>
      <c r="I124" s="333"/>
      <c r="J124" s="330"/>
      <c r="K124" s="330"/>
      <c r="L124" s="237"/>
      <c r="M124" s="330"/>
      <c r="N124" s="71" t="s">
        <v>66</v>
      </c>
      <c r="O124" s="72">
        <f>SUM(O120:O123)</f>
        <v>0</v>
      </c>
      <c r="P124" s="72">
        <f t="shared" ref="P124:AV124" si="47">SUM(P120:P123)</f>
        <v>0</v>
      </c>
      <c r="Q124" s="72">
        <f t="shared" si="47"/>
        <v>0</v>
      </c>
      <c r="R124" s="72">
        <f t="shared" si="47"/>
        <v>0</v>
      </c>
      <c r="S124" s="72">
        <f t="shared" si="47"/>
        <v>0</v>
      </c>
      <c r="T124" s="72">
        <f t="shared" si="47"/>
        <v>0</v>
      </c>
      <c r="U124" s="72">
        <f t="shared" si="47"/>
        <v>0</v>
      </c>
      <c r="V124" s="72">
        <f t="shared" si="47"/>
        <v>0</v>
      </c>
      <c r="W124" s="72">
        <f t="shared" si="47"/>
        <v>0</v>
      </c>
      <c r="X124" s="72">
        <f t="shared" si="47"/>
        <v>0</v>
      </c>
      <c r="Y124" s="72">
        <f t="shared" si="47"/>
        <v>0</v>
      </c>
      <c r="Z124" s="72">
        <f t="shared" si="47"/>
        <v>0</v>
      </c>
      <c r="AA124" s="72">
        <f t="shared" si="47"/>
        <v>0</v>
      </c>
      <c r="AB124" s="72">
        <f t="shared" si="47"/>
        <v>0</v>
      </c>
      <c r="AC124" s="72">
        <f t="shared" si="47"/>
        <v>0</v>
      </c>
      <c r="AD124" s="72">
        <f t="shared" si="47"/>
        <v>0</v>
      </c>
      <c r="AE124" s="72">
        <f t="shared" si="47"/>
        <v>0</v>
      </c>
      <c r="AF124" s="72">
        <f t="shared" si="47"/>
        <v>0</v>
      </c>
      <c r="AG124" s="72">
        <f t="shared" si="47"/>
        <v>0</v>
      </c>
      <c r="AH124" s="72">
        <f t="shared" si="47"/>
        <v>0</v>
      </c>
      <c r="AI124" s="72">
        <f t="shared" si="47"/>
        <v>0</v>
      </c>
      <c r="AJ124" s="72">
        <f t="shared" si="47"/>
        <v>0</v>
      </c>
      <c r="AK124" s="72">
        <f t="shared" si="47"/>
        <v>0</v>
      </c>
      <c r="AL124" s="72">
        <f t="shared" si="47"/>
        <v>0</v>
      </c>
      <c r="AM124" s="72">
        <f t="shared" si="47"/>
        <v>0</v>
      </c>
      <c r="AN124" s="72">
        <f t="shared" si="47"/>
        <v>0</v>
      </c>
      <c r="AO124" s="72">
        <f t="shared" si="47"/>
        <v>0</v>
      </c>
      <c r="AP124" s="72">
        <f t="shared" si="47"/>
        <v>0</v>
      </c>
      <c r="AQ124" s="72">
        <f t="shared" si="47"/>
        <v>0</v>
      </c>
      <c r="AR124" s="72">
        <f t="shared" si="47"/>
        <v>0</v>
      </c>
      <c r="AS124" s="72">
        <f t="shared" si="47"/>
        <v>0</v>
      </c>
      <c r="AT124" s="72">
        <f t="shared" si="47"/>
        <v>0</v>
      </c>
      <c r="AU124" s="72">
        <f t="shared" si="47"/>
        <v>0</v>
      </c>
      <c r="AV124" s="72">
        <f t="shared" si="47"/>
        <v>0</v>
      </c>
      <c r="AW124" s="76">
        <f>SUM(AW119:AW123)</f>
        <v>0</v>
      </c>
      <c r="AX124" s="76">
        <f t="shared" ref="AX124:BL124" si="48">SUM(AX119:AX123)</f>
        <v>0</v>
      </c>
      <c r="AY124" s="76">
        <f t="shared" si="48"/>
        <v>26.64</v>
      </c>
      <c r="AZ124" s="76">
        <f t="shared" si="48"/>
        <v>0</v>
      </c>
      <c r="BA124" s="76">
        <f t="shared" si="48"/>
        <v>26.64</v>
      </c>
      <c r="BB124" s="76">
        <f t="shared" si="48"/>
        <v>0</v>
      </c>
      <c r="BC124" s="76">
        <f>SUM(BC119:BC123)</f>
        <v>52.668999999999997</v>
      </c>
      <c r="BD124" s="76">
        <f t="shared" si="48"/>
        <v>0</v>
      </c>
      <c r="BE124" s="76">
        <f t="shared" si="48"/>
        <v>66.316000000000003</v>
      </c>
      <c r="BF124" s="76">
        <f t="shared" si="48"/>
        <v>0</v>
      </c>
      <c r="BG124" s="76">
        <f t="shared" si="48"/>
        <v>67.971000000000004</v>
      </c>
      <c r="BH124" s="76">
        <f t="shared" si="48"/>
        <v>0</v>
      </c>
      <c r="BI124" s="76">
        <f t="shared" si="48"/>
        <v>64.695999999999998</v>
      </c>
      <c r="BJ124" s="76">
        <f t="shared" si="48"/>
        <v>0</v>
      </c>
      <c r="BK124" s="76">
        <f t="shared" si="48"/>
        <v>0</v>
      </c>
      <c r="BL124" s="76">
        <f t="shared" si="48"/>
        <v>0</v>
      </c>
      <c r="BM124" s="330"/>
      <c r="BN124" s="226"/>
      <c r="BO124" s="226"/>
      <c r="BP124" s="226"/>
      <c r="BQ124" s="331"/>
    </row>
    <row r="125" spans="1:69" ht="112.2" customHeight="1" x14ac:dyDescent="0.3">
      <c r="A125" s="178">
        <v>34</v>
      </c>
      <c r="B125" s="179" t="s">
        <v>86</v>
      </c>
      <c r="C125" s="179" t="s">
        <v>312</v>
      </c>
      <c r="D125" s="179" t="s">
        <v>313</v>
      </c>
      <c r="E125" s="179" t="s">
        <v>314</v>
      </c>
      <c r="F125" s="179" t="s">
        <v>315</v>
      </c>
      <c r="G125" s="187" t="s">
        <v>226</v>
      </c>
      <c r="H125" s="215">
        <v>0.11</v>
      </c>
      <c r="I125" s="513" t="s">
        <v>227</v>
      </c>
      <c r="J125" s="187" t="s">
        <v>228</v>
      </c>
      <c r="K125" s="187" t="s">
        <v>229</v>
      </c>
      <c r="L125" s="187" t="s">
        <v>56</v>
      </c>
      <c r="M125" s="179" t="s">
        <v>56</v>
      </c>
      <c r="N125" s="64" t="s">
        <v>230</v>
      </c>
      <c r="O125" s="87">
        <v>0</v>
      </c>
      <c r="P125" s="87">
        <v>0</v>
      </c>
      <c r="Q125" s="87">
        <v>0</v>
      </c>
      <c r="R125" s="87">
        <v>0</v>
      </c>
      <c r="S125" s="87">
        <v>0</v>
      </c>
      <c r="T125" s="87">
        <v>0</v>
      </c>
      <c r="U125" s="87">
        <v>0</v>
      </c>
      <c r="V125" s="87">
        <v>0</v>
      </c>
      <c r="W125" s="87">
        <v>0</v>
      </c>
      <c r="X125" s="87">
        <v>0</v>
      </c>
      <c r="Y125" s="87">
        <v>0</v>
      </c>
      <c r="Z125" s="87">
        <v>0</v>
      </c>
      <c r="AA125" s="87">
        <v>0</v>
      </c>
      <c r="AB125" s="87">
        <v>0</v>
      </c>
      <c r="AC125" s="87">
        <v>0</v>
      </c>
      <c r="AD125" s="87">
        <v>0</v>
      </c>
      <c r="AE125" s="87">
        <v>0</v>
      </c>
      <c r="AF125" s="87">
        <v>0</v>
      </c>
      <c r="AG125" s="87">
        <v>0</v>
      </c>
      <c r="AH125" s="87">
        <v>0</v>
      </c>
      <c r="AI125" s="87">
        <v>0</v>
      </c>
      <c r="AJ125" s="87">
        <v>0</v>
      </c>
      <c r="AK125" s="87">
        <v>0</v>
      </c>
      <c r="AL125" s="87">
        <v>0</v>
      </c>
      <c r="AM125" s="87">
        <v>0</v>
      </c>
      <c r="AN125" s="87">
        <v>0</v>
      </c>
      <c r="AO125" s="87">
        <v>0</v>
      </c>
      <c r="AP125" s="87">
        <v>0</v>
      </c>
      <c r="AQ125" s="87">
        <v>0</v>
      </c>
      <c r="AR125" s="87">
        <v>0</v>
      </c>
      <c r="AS125" s="65">
        <v>0</v>
      </c>
      <c r="AT125" s="65">
        <v>0</v>
      </c>
      <c r="AU125" s="65">
        <v>4</v>
      </c>
      <c r="AV125" s="65">
        <v>4</v>
      </c>
      <c r="AW125" s="67">
        <v>57.183489999999999</v>
      </c>
      <c r="AX125" s="67">
        <v>20.34</v>
      </c>
      <c r="AY125" s="67">
        <v>35.159999999999997</v>
      </c>
      <c r="AZ125" s="67">
        <v>3.35</v>
      </c>
      <c r="BA125" s="12">
        <f t="shared" ref="BA125:BB126" si="49">O125+Q125+S125+U125+W125+Y125+AA125+AC125+AE125+AG125+AI125+AK125+AM125+AO125+AQ125+AS125+AU125+AW125+AY125</f>
        <v>96.343490000000003</v>
      </c>
      <c r="BB125" s="12">
        <f t="shared" si="49"/>
        <v>27.69</v>
      </c>
      <c r="BC125" s="67">
        <v>25.3</v>
      </c>
      <c r="BD125" s="67">
        <v>0</v>
      </c>
      <c r="BE125" s="67">
        <v>25.3</v>
      </c>
      <c r="BF125" s="67">
        <v>0</v>
      </c>
      <c r="BG125" s="67">
        <v>0</v>
      </c>
      <c r="BH125" s="67">
        <v>0</v>
      </c>
      <c r="BI125" s="67">
        <v>0</v>
      </c>
      <c r="BJ125" s="67">
        <v>0</v>
      </c>
      <c r="BK125" s="67">
        <v>0</v>
      </c>
      <c r="BL125" s="67">
        <v>0</v>
      </c>
      <c r="BM125" s="328"/>
      <c r="BN125" s="256" t="s">
        <v>316</v>
      </c>
      <c r="BO125" s="170" t="s">
        <v>317</v>
      </c>
      <c r="BP125" s="170" t="s">
        <v>318</v>
      </c>
      <c r="BQ125" s="184" t="s">
        <v>319</v>
      </c>
    </row>
    <row r="126" spans="1:69" ht="90" customHeight="1" x14ac:dyDescent="0.3">
      <c r="A126" s="178"/>
      <c r="B126" s="180"/>
      <c r="C126" s="180"/>
      <c r="D126" s="180"/>
      <c r="E126" s="180"/>
      <c r="F126" s="180"/>
      <c r="G126" s="188"/>
      <c r="H126" s="216"/>
      <c r="I126" s="514"/>
      <c r="J126" s="188"/>
      <c r="K126" s="188"/>
      <c r="L126" s="188"/>
      <c r="M126" s="180"/>
      <c r="N126" s="64" t="s">
        <v>236</v>
      </c>
      <c r="O126" s="87">
        <v>0</v>
      </c>
      <c r="P126" s="87">
        <v>0</v>
      </c>
      <c r="Q126" s="87">
        <v>0</v>
      </c>
      <c r="R126" s="87">
        <v>0</v>
      </c>
      <c r="S126" s="87">
        <v>0</v>
      </c>
      <c r="T126" s="87">
        <v>0</v>
      </c>
      <c r="U126" s="87">
        <v>0</v>
      </c>
      <c r="V126" s="87">
        <v>0</v>
      </c>
      <c r="W126" s="87">
        <v>0</v>
      </c>
      <c r="X126" s="87">
        <v>0</v>
      </c>
      <c r="Y126" s="87">
        <v>0</v>
      </c>
      <c r="Z126" s="87">
        <v>0</v>
      </c>
      <c r="AA126" s="87">
        <v>0</v>
      </c>
      <c r="AB126" s="87">
        <v>0</v>
      </c>
      <c r="AC126" s="87">
        <v>0</v>
      </c>
      <c r="AD126" s="87">
        <v>0</v>
      </c>
      <c r="AE126" s="87">
        <v>0</v>
      </c>
      <c r="AF126" s="87">
        <v>0</v>
      </c>
      <c r="AG126" s="87">
        <v>0</v>
      </c>
      <c r="AH126" s="87">
        <v>0</v>
      </c>
      <c r="AI126" s="87">
        <v>0</v>
      </c>
      <c r="AJ126" s="87">
        <v>0</v>
      </c>
      <c r="AK126" s="87">
        <v>0</v>
      </c>
      <c r="AL126" s="87">
        <v>0</v>
      </c>
      <c r="AM126" s="87">
        <v>0</v>
      </c>
      <c r="AN126" s="87">
        <v>0</v>
      </c>
      <c r="AO126" s="87">
        <v>0</v>
      </c>
      <c r="AP126" s="87">
        <v>0</v>
      </c>
      <c r="AQ126" s="87">
        <v>0</v>
      </c>
      <c r="AR126" s="87">
        <v>0</v>
      </c>
      <c r="AS126" s="65">
        <v>3.76</v>
      </c>
      <c r="AT126" s="65">
        <v>3.76</v>
      </c>
      <c r="AU126" s="65">
        <v>0.6</v>
      </c>
      <c r="AV126" s="65">
        <v>0.6</v>
      </c>
      <c r="AW126" s="67">
        <v>17.600000000000001</v>
      </c>
      <c r="AX126" s="67">
        <v>48.8</v>
      </c>
      <c r="AY126" s="67">
        <v>23.18</v>
      </c>
      <c r="AZ126" s="67">
        <v>4.9400000000000004</v>
      </c>
      <c r="BA126" s="12">
        <f t="shared" si="49"/>
        <v>45.14</v>
      </c>
      <c r="BB126" s="12">
        <f t="shared" si="49"/>
        <v>58.099999999999994</v>
      </c>
      <c r="BC126" s="89">
        <v>54.67</v>
      </c>
      <c r="BD126" s="89">
        <v>0</v>
      </c>
      <c r="BE126" s="89">
        <v>28</v>
      </c>
      <c r="BF126" s="89">
        <v>0</v>
      </c>
      <c r="BG126" s="89">
        <v>0</v>
      </c>
      <c r="BH126" s="89">
        <v>0</v>
      </c>
      <c r="BI126" s="89">
        <v>0</v>
      </c>
      <c r="BJ126" s="89">
        <v>0</v>
      </c>
      <c r="BK126" s="89">
        <v>0</v>
      </c>
      <c r="BL126" s="89">
        <v>0</v>
      </c>
      <c r="BM126" s="327"/>
      <c r="BN126" s="329"/>
      <c r="BO126" s="183"/>
      <c r="BP126" s="183"/>
      <c r="BQ126" s="185"/>
    </row>
    <row r="127" spans="1:69" ht="79.8" customHeight="1" x14ac:dyDescent="0.3">
      <c r="A127" s="178"/>
      <c r="B127" s="181"/>
      <c r="C127" s="181"/>
      <c r="D127" s="181"/>
      <c r="E127" s="181"/>
      <c r="F127" s="181"/>
      <c r="G127" s="189"/>
      <c r="H127" s="217"/>
      <c r="I127" s="515"/>
      <c r="J127" s="189"/>
      <c r="K127" s="189"/>
      <c r="L127" s="189"/>
      <c r="M127" s="181"/>
      <c r="N127" s="90" t="s">
        <v>66</v>
      </c>
      <c r="O127" s="91">
        <f>O125+O126</f>
        <v>0</v>
      </c>
      <c r="P127" s="91">
        <f t="shared" ref="P127:AX127" si="50">P125+P126</f>
        <v>0</v>
      </c>
      <c r="Q127" s="91">
        <f t="shared" si="50"/>
        <v>0</v>
      </c>
      <c r="R127" s="91">
        <f t="shared" si="50"/>
        <v>0</v>
      </c>
      <c r="S127" s="91">
        <f t="shared" si="50"/>
        <v>0</v>
      </c>
      <c r="T127" s="91">
        <f t="shared" si="50"/>
        <v>0</v>
      </c>
      <c r="U127" s="91">
        <f t="shared" si="50"/>
        <v>0</v>
      </c>
      <c r="V127" s="91">
        <f t="shared" si="50"/>
        <v>0</v>
      </c>
      <c r="W127" s="91">
        <f t="shared" si="50"/>
        <v>0</v>
      </c>
      <c r="X127" s="91">
        <f t="shared" si="50"/>
        <v>0</v>
      </c>
      <c r="Y127" s="91">
        <f t="shared" si="50"/>
        <v>0</v>
      </c>
      <c r="Z127" s="91">
        <f t="shared" si="50"/>
        <v>0</v>
      </c>
      <c r="AA127" s="91">
        <f t="shared" si="50"/>
        <v>0</v>
      </c>
      <c r="AB127" s="91">
        <f t="shared" si="50"/>
        <v>0</v>
      </c>
      <c r="AC127" s="91">
        <f t="shared" si="50"/>
        <v>0</v>
      </c>
      <c r="AD127" s="91">
        <f t="shared" si="50"/>
        <v>0</v>
      </c>
      <c r="AE127" s="91">
        <f t="shared" si="50"/>
        <v>0</v>
      </c>
      <c r="AF127" s="91">
        <f t="shared" si="50"/>
        <v>0</v>
      </c>
      <c r="AG127" s="91">
        <f t="shared" si="50"/>
        <v>0</v>
      </c>
      <c r="AH127" s="91">
        <f t="shared" si="50"/>
        <v>0</v>
      </c>
      <c r="AI127" s="91">
        <f t="shared" si="50"/>
        <v>0</v>
      </c>
      <c r="AJ127" s="91">
        <f t="shared" si="50"/>
        <v>0</v>
      </c>
      <c r="AK127" s="91">
        <f t="shared" si="50"/>
        <v>0</v>
      </c>
      <c r="AL127" s="91">
        <f t="shared" si="50"/>
        <v>0</v>
      </c>
      <c r="AM127" s="91">
        <f t="shared" si="50"/>
        <v>0</v>
      </c>
      <c r="AN127" s="91">
        <f t="shared" si="50"/>
        <v>0</v>
      </c>
      <c r="AO127" s="91">
        <f t="shared" si="50"/>
        <v>0</v>
      </c>
      <c r="AP127" s="91">
        <f t="shared" si="50"/>
        <v>0</v>
      </c>
      <c r="AQ127" s="91">
        <f t="shared" si="50"/>
        <v>0</v>
      </c>
      <c r="AR127" s="91">
        <f t="shared" si="50"/>
        <v>0</v>
      </c>
      <c r="AS127" s="92">
        <f t="shared" si="50"/>
        <v>3.76</v>
      </c>
      <c r="AT127" s="92">
        <f t="shared" si="50"/>
        <v>3.76</v>
      </c>
      <c r="AU127" s="92">
        <f t="shared" si="50"/>
        <v>4.5999999999999996</v>
      </c>
      <c r="AV127" s="92">
        <f t="shared" si="50"/>
        <v>4.5999999999999996</v>
      </c>
      <c r="AW127" s="93">
        <f t="shared" si="50"/>
        <v>74.78349</v>
      </c>
      <c r="AX127" s="93">
        <f t="shared" si="50"/>
        <v>69.14</v>
      </c>
      <c r="AY127" s="93">
        <f>AY125+AY126</f>
        <v>58.339999999999996</v>
      </c>
      <c r="AZ127" s="93">
        <f>AZ125+AZ126</f>
        <v>8.2900000000000009</v>
      </c>
      <c r="BA127" s="93">
        <f>BA125+BA126</f>
        <v>141.48349000000002</v>
      </c>
      <c r="BB127" s="93">
        <f>BB125+BB126</f>
        <v>85.789999999999992</v>
      </c>
      <c r="BC127" s="93">
        <f t="shared" ref="BC127:BL127" si="51">BC125+BC126</f>
        <v>79.97</v>
      </c>
      <c r="BD127" s="93">
        <f t="shared" si="51"/>
        <v>0</v>
      </c>
      <c r="BE127" s="93">
        <f t="shared" si="51"/>
        <v>53.3</v>
      </c>
      <c r="BF127" s="93">
        <f t="shared" si="51"/>
        <v>0</v>
      </c>
      <c r="BG127" s="93">
        <f t="shared" si="51"/>
        <v>0</v>
      </c>
      <c r="BH127" s="93">
        <f t="shared" si="51"/>
        <v>0</v>
      </c>
      <c r="BI127" s="93">
        <f t="shared" si="51"/>
        <v>0</v>
      </c>
      <c r="BJ127" s="93">
        <f t="shared" si="51"/>
        <v>0</v>
      </c>
      <c r="BK127" s="93">
        <f t="shared" si="51"/>
        <v>0</v>
      </c>
      <c r="BL127" s="93">
        <f t="shared" si="51"/>
        <v>0</v>
      </c>
      <c r="BM127" s="235"/>
      <c r="BN127" s="257"/>
      <c r="BO127" s="171"/>
      <c r="BP127" s="171"/>
      <c r="BQ127" s="186"/>
    </row>
    <row r="128" spans="1:69" ht="85.2" customHeight="1" x14ac:dyDescent="0.3">
      <c r="A128" s="178">
        <v>35</v>
      </c>
      <c r="B128" s="179" t="s">
        <v>86</v>
      </c>
      <c r="C128" s="179" t="s">
        <v>320</v>
      </c>
      <c r="D128" s="179" t="s">
        <v>321</v>
      </c>
      <c r="E128" s="179" t="s">
        <v>322</v>
      </c>
      <c r="F128" s="179" t="s">
        <v>323</v>
      </c>
      <c r="G128" s="187" t="s">
        <v>226</v>
      </c>
      <c r="H128" s="215">
        <v>1</v>
      </c>
      <c r="I128" s="513" t="s">
        <v>227</v>
      </c>
      <c r="J128" s="187" t="s">
        <v>228</v>
      </c>
      <c r="K128" s="73" t="s">
        <v>241</v>
      </c>
      <c r="L128" s="73" t="s">
        <v>56</v>
      </c>
      <c r="M128" s="74" t="s">
        <v>56</v>
      </c>
      <c r="N128" s="64" t="s">
        <v>230</v>
      </c>
      <c r="O128" s="87">
        <v>0</v>
      </c>
      <c r="P128" s="87">
        <v>0</v>
      </c>
      <c r="Q128" s="87">
        <v>0</v>
      </c>
      <c r="R128" s="87">
        <v>0</v>
      </c>
      <c r="S128" s="87">
        <v>0</v>
      </c>
      <c r="T128" s="87">
        <v>0</v>
      </c>
      <c r="U128" s="87">
        <v>0</v>
      </c>
      <c r="V128" s="87">
        <v>0</v>
      </c>
      <c r="W128" s="87">
        <v>0</v>
      </c>
      <c r="X128" s="87">
        <v>0</v>
      </c>
      <c r="Y128" s="87">
        <v>0</v>
      </c>
      <c r="Z128" s="87">
        <v>0</v>
      </c>
      <c r="AA128" s="65">
        <v>0</v>
      </c>
      <c r="AB128" s="65">
        <v>0</v>
      </c>
      <c r="AC128" s="65">
        <v>0</v>
      </c>
      <c r="AD128" s="65">
        <v>0</v>
      </c>
      <c r="AE128" s="65">
        <v>0</v>
      </c>
      <c r="AF128" s="65">
        <v>0</v>
      </c>
      <c r="AG128" s="65">
        <v>9.4</v>
      </c>
      <c r="AH128" s="65">
        <v>9.4</v>
      </c>
      <c r="AI128" s="65">
        <v>4.8470000000000004</v>
      </c>
      <c r="AJ128" s="65">
        <v>4.8470000000000004</v>
      </c>
      <c r="AK128" s="65">
        <v>0</v>
      </c>
      <c r="AL128" s="65">
        <v>0</v>
      </c>
      <c r="AM128" s="65">
        <v>0</v>
      </c>
      <c r="AN128" s="65">
        <v>0</v>
      </c>
      <c r="AO128" s="65">
        <v>0</v>
      </c>
      <c r="AP128" s="65">
        <v>0</v>
      </c>
      <c r="AQ128" s="65">
        <v>0</v>
      </c>
      <c r="AR128" s="65">
        <v>0</v>
      </c>
      <c r="AS128" s="65">
        <v>0</v>
      </c>
      <c r="AT128" s="65">
        <v>0</v>
      </c>
      <c r="AU128" s="65">
        <v>0</v>
      </c>
      <c r="AV128" s="65">
        <f>+AU128</f>
        <v>0</v>
      </c>
      <c r="AW128" s="89">
        <v>0</v>
      </c>
      <c r="AX128" s="89">
        <v>0</v>
      </c>
      <c r="AY128" s="89">
        <v>0</v>
      </c>
      <c r="AZ128" s="89">
        <v>0</v>
      </c>
      <c r="BA128" s="12">
        <f t="shared" ref="BA128:BB133" si="52">O128+Q128+S128+U128+W128+Y128+AA128+AC128+AE128+AG128+AI128+AK128+AM128+AO128+AQ128+AS128+AU128+AW128+AY128</f>
        <v>14.247</v>
      </c>
      <c r="BB128" s="12">
        <f t="shared" si="52"/>
        <v>14.247</v>
      </c>
      <c r="BC128" s="89">
        <v>0</v>
      </c>
      <c r="BD128" s="89">
        <v>0</v>
      </c>
      <c r="BE128" s="89">
        <v>0</v>
      </c>
      <c r="BF128" s="89">
        <v>0</v>
      </c>
      <c r="BG128" s="89">
        <v>0</v>
      </c>
      <c r="BH128" s="89">
        <v>0</v>
      </c>
      <c r="BI128" s="89">
        <v>0</v>
      </c>
      <c r="BJ128" s="89">
        <v>0</v>
      </c>
      <c r="BK128" s="89">
        <v>0</v>
      </c>
      <c r="BL128" s="89">
        <v>0</v>
      </c>
      <c r="BM128" s="182" t="s">
        <v>324</v>
      </c>
      <c r="BN128" s="170" t="s">
        <v>325</v>
      </c>
      <c r="BO128" s="170" t="s">
        <v>326</v>
      </c>
      <c r="BP128" s="170" t="s">
        <v>327</v>
      </c>
      <c r="BQ128" s="184" t="s">
        <v>328</v>
      </c>
    </row>
    <row r="129" spans="1:69" ht="88.8" customHeight="1" x14ac:dyDescent="0.3">
      <c r="A129" s="178"/>
      <c r="B129" s="180"/>
      <c r="C129" s="180"/>
      <c r="D129" s="180"/>
      <c r="E129" s="180"/>
      <c r="F129" s="180"/>
      <c r="G129" s="188"/>
      <c r="H129" s="216"/>
      <c r="I129" s="514"/>
      <c r="J129" s="188"/>
      <c r="K129" s="187" t="s">
        <v>229</v>
      </c>
      <c r="L129" s="187" t="s">
        <v>56</v>
      </c>
      <c r="M129" s="179" t="s">
        <v>56</v>
      </c>
      <c r="N129" s="64" t="s">
        <v>230</v>
      </c>
      <c r="O129" s="87">
        <v>0</v>
      </c>
      <c r="P129" s="87">
        <v>0</v>
      </c>
      <c r="Q129" s="87">
        <v>0</v>
      </c>
      <c r="R129" s="87">
        <v>0</v>
      </c>
      <c r="S129" s="87">
        <v>0</v>
      </c>
      <c r="T129" s="87">
        <v>0</v>
      </c>
      <c r="U129" s="87">
        <v>0</v>
      </c>
      <c r="V129" s="87">
        <v>0</v>
      </c>
      <c r="W129" s="87">
        <v>0</v>
      </c>
      <c r="X129" s="87">
        <v>0</v>
      </c>
      <c r="Y129" s="87">
        <v>0</v>
      </c>
      <c r="Z129" s="87">
        <v>0</v>
      </c>
      <c r="AA129" s="94">
        <v>61.207000000000001</v>
      </c>
      <c r="AB129" s="94">
        <v>61.207000000000001</v>
      </c>
      <c r="AC129" s="94">
        <v>0</v>
      </c>
      <c r="AD129" s="94">
        <v>0</v>
      </c>
      <c r="AE129" s="94">
        <v>0</v>
      </c>
      <c r="AF129" s="94">
        <v>0</v>
      </c>
      <c r="AG129" s="94">
        <v>0</v>
      </c>
      <c r="AH129" s="94">
        <v>0</v>
      </c>
      <c r="AI129" s="94">
        <v>0</v>
      </c>
      <c r="AJ129" s="94">
        <v>0</v>
      </c>
      <c r="AK129" s="94">
        <v>0</v>
      </c>
      <c r="AL129" s="94">
        <v>0</v>
      </c>
      <c r="AM129" s="94">
        <v>0</v>
      </c>
      <c r="AN129" s="94">
        <v>0</v>
      </c>
      <c r="AO129" s="94">
        <v>0</v>
      </c>
      <c r="AP129" s="94">
        <v>0</v>
      </c>
      <c r="AQ129" s="94">
        <v>0</v>
      </c>
      <c r="AR129" s="94">
        <v>0</v>
      </c>
      <c r="AS129" s="94">
        <v>25.580100000000002</v>
      </c>
      <c r="AT129" s="94">
        <v>25.580100000000002</v>
      </c>
      <c r="AU129" s="94">
        <v>8.5887499999999992</v>
      </c>
      <c r="AV129" s="94">
        <v>8.5887499999999992</v>
      </c>
      <c r="AW129" s="94">
        <v>5.609</v>
      </c>
      <c r="AX129" s="94">
        <v>5.609</v>
      </c>
      <c r="AY129" s="89">
        <v>0</v>
      </c>
      <c r="AZ129" s="89">
        <v>0</v>
      </c>
      <c r="BA129" s="12">
        <f t="shared" si="52"/>
        <v>100.98485000000001</v>
      </c>
      <c r="BB129" s="12">
        <f t="shared" si="52"/>
        <v>100.98485000000001</v>
      </c>
      <c r="BC129" s="89">
        <v>0</v>
      </c>
      <c r="BD129" s="89">
        <v>0</v>
      </c>
      <c r="BE129" s="89">
        <v>0</v>
      </c>
      <c r="BF129" s="89">
        <v>0</v>
      </c>
      <c r="BG129" s="89">
        <v>0</v>
      </c>
      <c r="BH129" s="89">
        <v>0</v>
      </c>
      <c r="BI129" s="89">
        <v>0</v>
      </c>
      <c r="BJ129" s="89">
        <v>0</v>
      </c>
      <c r="BK129" s="89">
        <v>0</v>
      </c>
      <c r="BL129" s="89">
        <v>0</v>
      </c>
      <c r="BM129" s="182"/>
      <c r="BN129" s="327"/>
      <c r="BO129" s="183"/>
      <c r="BP129" s="183"/>
      <c r="BQ129" s="185"/>
    </row>
    <row r="130" spans="1:69" ht="96.6" customHeight="1" x14ac:dyDescent="0.3">
      <c r="A130" s="178"/>
      <c r="B130" s="180"/>
      <c r="C130" s="180"/>
      <c r="D130" s="180"/>
      <c r="E130" s="180"/>
      <c r="F130" s="180"/>
      <c r="G130" s="188"/>
      <c r="H130" s="216"/>
      <c r="I130" s="514"/>
      <c r="J130" s="188"/>
      <c r="K130" s="188"/>
      <c r="L130" s="188"/>
      <c r="M130" s="180"/>
      <c r="N130" s="64" t="s">
        <v>236</v>
      </c>
      <c r="O130" s="87">
        <v>0</v>
      </c>
      <c r="P130" s="87">
        <v>0</v>
      </c>
      <c r="Q130" s="87">
        <v>0</v>
      </c>
      <c r="R130" s="87">
        <v>0</v>
      </c>
      <c r="S130" s="95">
        <v>127</v>
      </c>
      <c r="T130" s="94">
        <v>127</v>
      </c>
      <c r="U130" s="94">
        <v>82.25</v>
      </c>
      <c r="V130" s="94">
        <v>82.25</v>
      </c>
      <c r="W130" s="94">
        <v>73.679000000000002</v>
      </c>
      <c r="X130" s="94">
        <v>73.679000000000002</v>
      </c>
      <c r="Y130" s="94">
        <v>126.43899999999999</v>
      </c>
      <c r="Z130" s="94">
        <v>126.43899999999999</v>
      </c>
      <c r="AA130" s="94">
        <v>120</v>
      </c>
      <c r="AB130" s="94">
        <v>120</v>
      </c>
      <c r="AC130" s="94">
        <v>37.604999999999997</v>
      </c>
      <c r="AD130" s="94">
        <v>37.604999999999997</v>
      </c>
      <c r="AE130" s="94">
        <v>4</v>
      </c>
      <c r="AF130" s="94">
        <v>4</v>
      </c>
      <c r="AG130" s="94">
        <v>0</v>
      </c>
      <c r="AH130" s="94">
        <v>0</v>
      </c>
      <c r="AI130" s="94">
        <v>152.565</v>
      </c>
      <c r="AJ130" s="94">
        <v>152.565</v>
      </c>
      <c r="AK130" s="94">
        <v>0</v>
      </c>
      <c r="AL130" s="94">
        <v>0</v>
      </c>
      <c r="AM130" s="94">
        <v>136.976</v>
      </c>
      <c r="AN130" s="94">
        <v>136.976</v>
      </c>
      <c r="AO130" s="94">
        <v>63.091000000000001</v>
      </c>
      <c r="AP130" s="94">
        <v>63.091000000000001</v>
      </c>
      <c r="AQ130" s="94">
        <v>7.6735600000000002</v>
      </c>
      <c r="AR130" s="94">
        <v>7.6735600000000002</v>
      </c>
      <c r="AS130" s="94">
        <v>0</v>
      </c>
      <c r="AT130" s="94">
        <v>0</v>
      </c>
      <c r="AU130" s="94">
        <v>0</v>
      </c>
      <c r="AV130" s="94">
        <v>0</v>
      </c>
      <c r="AW130" s="94">
        <v>15.7974</v>
      </c>
      <c r="AX130" s="94">
        <v>15.7974</v>
      </c>
      <c r="AY130" s="89">
        <v>0</v>
      </c>
      <c r="AZ130" s="89">
        <v>0</v>
      </c>
      <c r="BA130" s="12">
        <f t="shared" si="52"/>
        <v>947.07596000000001</v>
      </c>
      <c r="BB130" s="12">
        <f t="shared" si="52"/>
        <v>947.07596000000001</v>
      </c>
      <c r="BC130" s="96">
        <v>0</v>
      </c>
      <c r="BD130" s="96">
        <v>0</v>
      </c>
      <c r="BE130" s="96">
        <v>0</v>
      </c>
      <c r="BF130" s="96">
        <v>0</v>
      </c>
      <c r="BG130" s="96">
        <v>0</v>
      </c>
      <c r="BH130" s="96">
        <v>0</v>
      </c>
      <c r="BI130" s="96">
        <v>0</v>
      </c>
      <c r="BJ130" s="96">
        <v>0</v>
      </c>
      <c r="BK130" s="96">
        <v>0</v>
      </c>
      <c r="BL130" s="96">
        <v>0</v>
      </c>
      <c r="BM130" s="182"/>
      <c r="BN130" s="327"/>
      <c r="BO130" s="183"/>
      <c r="BP130" s="183"/>
      <c r="BQ130" s="185"/>
    </row>
    <row r="131" spans="1:69" ht="92.4" customHeight="1" x14ac:dyDescent="0.3">
      <c r="A131" s="178"/>
      <c r="B131" s="181"/>
      <c r="C131" s="181"/>
      <c r="D131" s="181"/>
      <c r="E131" s="181"/>
      <c r="F131" s="181"/>
      <c r="G131" s="189"/>
      <c r="H131" s="217"/>
      <c r="I131" s="515"/>
      <c r="J131" s="189"/>
      <c r="K131" s="189"/>
      <c r="L131" s="189"/>
      <c r="M131" s="181"/>
      <c r="N131" s="71" t="s">
        <v>66</v>
      </c>
      <c r="O131" s="92">
        <f>SUM(O128:O129)</f>
        <v>0</v>
      </c>
      <c r="P131" s="92">
        <f t="shared" ref="P131:BL131" si="53">SUM(P128:P129)</f>
        <v>0</v>
      </c>
      <c r="Q131" s="92">
        <f t="shared" si="53"/>
        <v>0</v>
      </c>
      <c r="R131" s="92">
        <f t="shared" si="53"/>
        <v>0</v>
      </c>
      <c r="S131" s="92">
        <f t="shared" si="53"/>
        <v>0</v>
      </c>
      <c r="T131" s="92">
        <f t="shared" si="53"/>
        <v>0</v>
      </c>
      <c r="U131" s="92">
        <f t="shared" si="53"/>
        <v>0</v>
      </c>
      <c r="V131" s="92">
        <f t="shared" si="53"/>
        <v>0</v>
      </c>
      <c r="W131" s="92">
        <f t="shared" si="53"/>
        <v>0</v>
      </c>
      <c r="X131" s="92">
        <f t="shared" si="53"/>
        <v>0</v>
      </c>
      <c r="Y131" s="92">
        <f t="shared" si="53"/>
        <v>0</v>
      </c>
      <c r="Z131" s="92">
        <f t="shared" si="53"/>
        <v>0</v>
      </c>
      <c r="AA131" s="92">
        <f t="shared" si="53"/>
        <v>61.207000000000001</v>
      </c>
      <c r="AB131" s="92">
        <f t="shared" si="53"/>
        <v>61.207000000000001</v>
      </c>
      <c r="AC131" s="92">
        <f t="shared" si="53"/>
        <v>0</v>
      </c>
      <c r="AD131" s="92">
        <f t="shared" si="53"/>
        <v>0</v>
      </c>
      <c r="AE131" s="92">
        <f t="shared" si="53"/>
        <v>0</v>
      </c>
      <c r="AF131" s="92">
        <f t="shared" si="53"/>
        <v>0</v>
      </c>
      <c r="AG131" s="92">
        <f t="shared" si="53"/>
        <v>9.4</v>
      </c>
      <c r="AH131" s="92">
        <f t="shared" si="53"/>
        <v>9.4</v>
      </c>
      <c r="AI131" s="92">
        <f t="shared" si="53"/>
        <v>4.8470000000000004</v>
      </c>
      <c r="AJ131" s="92">
        <f t="shared" si="53"/>
        <v>4.8470000000000004</v>
      </c>
      <c r="AK131" s="92">
        <f t="shared" si="53"/>
        <v>0</v>
      </c>
      <c r="AL131" s="92">
        <f t="shared" si="53"/>
        <v>0</v>
      </c>
      <c r="AM131" s="92">
        <f t="shared" si="53"/>
        <v>0</v>
      </c>
      <c r="AN131" s="92">
        <f t="shared" si="53"/>
        <v>0</v>
      </c>
      <c r="AO131" s="92">
        <f t="shared" si="53"/>
        <v>0</v>
      </c>
      <c r="AP131" s="92">
        <f t="shared" si="53"/>
        <v>0</v>
      </c>
      <c r="AQ131" s="92">
        <f t="shared" si="53"/>
        <v>0</v>
      </c>
      <c r="AR131" s="92">
        <f t="shared" si="53"/>
        <v>0</v>
      </c>
      <c r="AS131" s="92">
        <f t="shared" si="53"/>
        <v>25.580100000000002</v>
      </c>
      <c r="AT131" s="92">
        <f t="shared" si="53"/>
        <v>25.580100000000002</v>
      </c>
      <c r="AU131" s="92">
        <f t="shared" si="53"/>
        <v>8.5887499999999992</v>
      </c>
      <c r="AV131" s="92">
        <f t="shared" si="53"/>
        <v>8.5887499999999992</v>
      </c>
      <c r="AW131" s="93">
        <f t="shared" si="53"/>
        <v>5.609</v>
      </c>
      <c r="AX131" s="93">
        <f t="shared" si="53"/>
        <v>5.609</v>
      </c>
      <c r="AY131" s="93">
        <f>AY128+AY129</f>
        <v>0</v>
      </c>
      <c r="AZ131" s="93">
        <f>+AZ128+AZ129</f>
        <v>0</v>
      </c>
      <c r="BA131" s="93">
        <f>+BA128+BA129</f>
        <v>115.23185000000001</v>
      </c>
      <c r="BB131" s="93">
        <f>+BB128+BB129</f>
        <v>115.23185000000001</v>
      </c>
      <c r="BC131" s="93">
        <f>+BC128+BC129</f>
        <v>0</v>
      </c>
      <c r="BD131" s="97">
        <f t="shared" si="53"/>
        <v>0</v>
      </c>
      <c r="BE131" s="93">
        <f t="shared" si="53"/>
        <v>0</v>
      </c>
      <c r="BF131" s="97">
        <f t="shared" si="53"/>
        <v>0</v>
      </c>
      <c r="BG131" s="97">
        <f t="shared" si="53"/>
        <v>0</v>
      </c>
      <c r="BH131" s="97">
        <f t="shared" si="53"/>
        <v>0</v>
      </c>
      <c r="BI131" s="93">
        <f t="shared" si="53"/>
        <v>0</v>
      </c>
      <c r="BJ131" s="97">
        <f t="shared" si="53"/>
        <v>0</v>
      </c>
      <c r="BK131" s="97">
        <f t="shared" si="53"/>
        <v>0</v>
      </c>
      <c r="BL131" s="97">
        <f t="shared" si="53"/>
        <v>0</v>
      </c>
      <c r="BM131" s="182"/>
      <c r="BN131" s="235"/>
      <c r="BO131" s="171"/>
      <c r="BP131" s="171"/>
      <c r="BQ131" s="186"/>
    </row>
    <row r="132" spans="1:69" ht="51.6" customHeight="1" x14ac:dyDescent="0.3">
      <c r="A132" s="178">
        <v>36</v>
      </c>
      <c r="B132" s="179" t="s">
        <v>86</v>
      </c>
      <c r="C132" s="179" t="s">
        <v>320</v>
      </c>
      <c r="D132" s="179" t="s">
        <v>329</v>
      </c>
      <c r="E132" s="179" t="s">
        <v>330</v>
      </c>
      <c r="F132" s="179" t="s">
        <v>331</v>
      </c>
      <c r="G132" s="187" t="s">
        <v>226</v>
      </c>
      <c r="H132" s="215">
        <v>0.61</v>
      </c>
      <c r="I132" s="513" t="s">
        <v>227</v>
      </c>
      <c r="J132" s="187" t="s">
        <v>228</v>
      </c>
      <c r="K132" s="187" t="s">
        <v>229</v>
      </c>
      <c r="L132" s="187" t="s">
        <v>56</v>
      </c>
      <c r="M132" s="74" t="s">
        <v>56</v>
      </c>
      <c r="N132" s="64" t="s">
        <v>230</v>
      </c>
      <c r="O132" s="87">
        <v>0</v>
      </c>
      <c r="P132" s="87">
        <v>0</v>
      </c>
      <c r="Q132" s="87">
        <v>0</v>
      </c>
      <c r="R132" s="87">
        <v>0</v>
      </c>
      <c r="S132" s="87">
        <v>0</v>
      </c>
      <c r="T132" s="87">
        <v>0</v>
      </c>
      <c r="U132" s="87">
        <v>0</v>
      </c>
      <c r="V132" s="87">
        <v>0</v>
      </c>
      <c r="W132" s="87">
        <v>0</v>
      </c>
      <c r="X132" s="87">
        <v>0</v>
      </c>
      <c r="Y132" s="87">
        <v>0</v>
      </c>
      <c r="Z132" s="87">
        <v>0</v>
      </c>
      <c r="AA132" s="87">
        <v>0</v>
      </c>
      <c r="AB132" s="87">
        <v>0</v>
      </c>
      <c r="AC132" s="87">
        <v>0</v>
      </c>
      <c r="AD132" s="87">
        <v>0</v>
      </c>
      <c r="AE132" s="87">
        <v>0</v>
      </c>
      <c r="AF132" s="87">
        <v>0</v>
      </c>
      <c r="AG132" s="87">
        <v>0</v>
      </c>
      <c r="AH132" s="87">
        <v>0</v>
      </c>
      <c r="AI132" s="87">
        <v>0</v>
      </c>
      <c r="AJ132" s="87">
        <v>0</v>
      </c>
      <c r="AK132" s="87">
        <v>0</v>
      </c>
      <c r="AL132" s="87">
        <v>0</v>
      </c>
      <c r="AM132" s="87">
        <v>0</v>
      </c>
      <c r="AN132" s="87">
        <v>0</v>
      </c>
      <c r="AO132" s="87">
        <v>0</v>
      </c>
      <c r="AP132" s="87">
        <v>0</v>
      </c>
      <c r="AQ132" s="87">
        <v>0</v>
      </c>
      <c r="AR132" s="87">
        <v>0</v>
      </c>
      <c r="AS132" s="87">
        <v>0</v>
      </c>
      <c r="AT132" s="87">
        <v>0</v>
      </c>
      <c r="AU132" s="87">
        <v>0</v>
      </c>
      <c r="AV132" s="87">
        <v>0</v>
      </c>
      <c r="AW132" s="98">
        <v>21.016999999999999</v>
      </c>
      <c r="AX132" s="98">
        <v>21.016999999999999</v>
      </c>
      <c r="AY132" s="98">
        <v>22.6187</v>
      </c>
      <c r="AZ132" s="98">
        <v>0</v>
      </c>
      <c r="BA132" s="12">
        <f t="shared" si="52"/>
        <v>43.6357</v>
      </c>
      <c r="BB132" s="12">
        <f t="shared" si="52"/>
        <v>21.016999999999999</v>
      </c>
      <c r="BC132" s="98">
        <v>24.380569999999999</v>
      </c>
      <c r="BD132" s="98">
        <v>0</v>
      </c>
      <c r="BE132" s="98">
        <v>0</v>
      </c>
      <c r="BF132" s="98">
        <v>0</v>
      </c>
      <c r="BG132" s="98">
        <v>0</v>
      </c>
      <c r="BH132" s="98">
        <v>0</v>
      </c>
      <c r="BI132" s="98">
        <v>0</v>
      </c>
      <c r="BJ132" s="98">
        <v>0</v>
      </c>
      <c r="BK132" s="98">
        <v>0</v>
      </c>
      <c r="BL132" s="98">
        <v>0</v>
      </c>
      <c r="BM132" s="172" t="s">
        <v>332</v>
      </c>
      <c r="BN132" s="232" t="s">
        <v>333</v>
      </c>
      <c r="BO132" s="311" t="s">
        <v>326</v>
      </c>
      <c r="BP132" s="311" t="s">
        <v>327</v>
      </c>
      <c r="BQ132" s="314" t="s">
        <v>328</v>
      </c>
    </row>
    <row r="133" spans="1:69" ht="111" customHeight="1" x14ac:dyDescent="0.3">
      <c r="A133" s="178"/>
      <c r="B133" s="180"/>
      <c r="C133" s="180"/>
      <c r="D133" s="180"/>
      <c r="E133" s="180"/>
      <c r="F133" s="180"/>
      <c r="G133" s="188"/>
      <c r="H133" s="216"/>
      <c r="I133" s="514"/>
      <c r="J133" s="188"/>
      <c r="K133" s="188"/>
      <c r="L133" s="188"/>
      <c r="M133" s="179" t="s">
        <v>56</v>
      </c>
      <c r="N133" s="64" t="s">
        <v>236</v>
      </c>
      <c r="O133" s="87">
        <v>0</v>
      </c>
      <c r="P133" s="87">
        <v>0</v>
      </c>
      <c r="Q133" s="87">
        <v>0</v>
      </c>
      <c r="R133" s="87">
        <v>0</v>
      </c>
      <c r="S133" s="87">
        <v>0</v>
      </c>
      <c r="T133" s="87">
        <v>0</v>
      </c>
      <c r="U133" s="87">
        <v>0</v>
      </c>
      <c r="V133" s="87">
        <v>0</v>
      </c>
      <c r="W133" s="87">
        <v>0</v>
      </c>
      <c r="X133" s="87">
        <v>0</v>
      </c>
      <c r="Y133" s="87">
        <v>0</v>
      </c>
      <c r="Z133" s="87">
        <v>0</v>
      </c>
      <c r="AA133" s="87">
        <v>0</v>
      </c>
      <c r="AB133" s="87">
        <v>0</v>
      </c>
      <c r="AC133" s="87">
        <v>0</v>
      </c>
      <c r="AD133" s="87">
        <v>0</v>
      </c>
      <c r="AE133" s="87">
        <v>0</v>
      </c>
      <c r="AF133" s="87">
        <v>0</v>
      </c>
      <c r="AG133" s="87">
        <v>0</v>
      </c>
      <c r="AH133" s="87">
        <v>0</v>
      </c>
      <c r="AI133" s="87">
        <v>0</v>
      </c>
      <c r="AJ133" s="87">
        <v>0</v>
      </c>
      <c r="AK133" s="87">
        <v>0</v>
      </c>
      <c r="AL133" s="87">
        <v>0</v>
      </c>
      <c r="AM133" s="87">
        <v>0</v>
      </c>
      <c r="AN133" s="87">
        <v>0</v>
      </c>
      <c r="AO133" s="87">
        <v>0</v>
      </c>
      <c r="AP133" s="87">
        <v>0</v>
      </c>
      <c r="AQ133" s="87">
        <v>0</v>
      </c>
      <c r="AR133" s="87">
        <v>0</v>
      </c>
      <c r="AS133" s="98">
        <v>5.3789999999999996</v>
      </c>
      <c r="AT133" s="98">
        <v>5.3789999999999996</v>
      </c>
      <c r="AU133" s="98">
        <v>0</v>
      </c>
      <c r="AV133" s="98">
        <v>0</v>
      </c>
      <c r="AW133" s="98">
        <v>17.3065</v>
      </c>
      <c r="AX133" s="98">
        <v>17.3065</v>
      </c>
      <c r="AY133" s="98">
        <v>11.12715</v>
      </c>
      <c r="AZ133" s="98">
        <v>0</v>
      </c>
      <c r="BA133" s="12">
        <f t="shared" si="52"/>
        <v>33.812649999999998</v>
      </c>
      <c r="BB133" s="12">
        <f t="shared" si="52"/>
        <v>22.685499999999998</v>
      </c>
      <c r="BC133" s="98">
        <v>33.000999999999998</v>
      </c>
      <c r="BD133" s="98">
        <v>0</v>
      </c>
      <c r="BE133" s="98">
        <v>0</v>
      </c>
      <c r="BF133" s="98">
        <v>0</v>
      </c>
      <c r="BG133" s="98">
        <v>0</v>
      </c>
      <c r="BH133" s="98">
        <v>0</v>
      </c>
      <c r="BI133" s="98">
        <v>0</v>
      </c>
      <c r="BJ133" s="98">
        <v>0</v>
      </c>
      <c r="BK133" s="98">
        <v>0</v>
      </c>
      <c r="BL133" s="98">
        <v>0</v>
      </c>
      <c r="BM133" s="182"/>
      <c r="BN133" s="326"/>
      <c r="BO133" s="312"/>
      <c r="BP133" s="312"/>
      <c r="BQ133" s="315"/>
    </row>
    <row r="134" spans="1:69" ht="94.2" customHeight="1" x14ac:dyDescent="0.3">
      <c r="A134" s="178"/>
      <c r="B134" s="181"/>
      <c r="C134" s="181"/>
      <c r="D134" s="181"/>
      <c r="E134" s="181"/>
      <c r="F134" s="181"/>
      <c r="G134" s="189"/>
      <c r="H134" s="217"/>
      <c r="I134" s="515"/>
      <c r="J134" s="189"/>
      <c r="K134" s="189"/>
      <c r="L134" s="189"/>
      <c r="M134" s="181"/>
      <c r="N134" s="71" t="s">
        <v>66</v>
      </c>
      <c r="O134" s="92">
        <f>SUM(O132:O133)</f>
        <v>0</v>
      </c>
      <c r="P134" s="92">
        <f t="shared" ref="P134:BL134" si="54">SUM(P132:P133)</f>
        <v>0</v>
      </c>
      <c r="Q134" s="92">
        <f t="shared" si="54"/>
        <v>0</v>
      </c>
      <c r="R134" s="92">
        <f t="shared" si="54"/>
        <v>0</v>
      </c>
      <c r="S134" s="92">
        <f t="shared" si="54"/>
        <v>0</v>
      </c>
      <c r="T134" s="92">
        <f t="shared" si="54"/>
        <v>0</v>
      </c>
      <c r="U134" s="92">
        <f t="shared" si="54"/>
        <v>0</v>
      </c>
      <c r="V134" s="92">
        <f t="shared" si="54"/>
        <v>0</v>
      </c>
      <c r="W134" s="92">
        <f t="shared" si="54"/>
        <v>0</v>
      </c>
      <c r="X134" s="92">
        <f t="shared" si="54"/>
        <v>0</v>
      </c>
      <c r="Y134" s="92">
        <f t="shared" si="54"/>
        <v>0</v>
      </c>
      <c r="Z134" s="92">
        <f t="shared" si="54"/>
        <v>0</v>
      </c>
      <c r="AA134" s="92">
        <f t="shared" si="54"/>
        <v>0</v>
      </c>
      <c r="AB134" s="92">
        <f t="shared" si="54"/>
        <v>0</v>
      </c>
      <c r="AC134" s="92">
        <f t="shared" si="54"/>
        <v>0</v>
      </c>
      <c r="AD134" s="92">
        <f t="shared" si="54"/>
        <v>0</v>
      </c>
      <c r="AE134" s="92">
        <f t="shared" si="54"/>
        <v>0</v>
      </c>
      <c r="AF134" s="92">
        <f t="shared" si="54"/>
        <v>0</v>
      </c>
      <c r="AG134" s="92">
        <f t="shared" si="54"/>
        <v>0</v>
      </c>
      <c r="AH134" s="92">
        <f t="shared" si="54"/>
        <v>0</v>
      </c>
      <c r="AI134" s="92">
        <f t="shared" si="54"/>
        <v>0</v>
      </c>
      <c r="AJ134" s="92">
        <f t="shared" si="54"/>
        <v>0</v>
      </c>
      <c r="AK134" s="92">
        <f t="shared" si="54"/>
        <v>0</v>
      </c>
      <c r="AL134" s="92">
        <f t="shared" si="54"/>
        <v>0</v>
      </c>
      <c r="AM134" s="92">
        <f t="shared" si="54"/>
        <v>0</v>
      </c>
      <c r="AN134" s="92">
        <f t="shared" si="54"/>
        <v>0</v>
      </c>
      <c r="AO134" s="92">
        <f t="shared" si="54"/>
        <v>0</v>
      </c>
      <c r="AP134" s="92">
        <f t="shared" si="54"/>
        <v>0</v>
      </c>
      <c r="AQ134" s="92">
        <f t="shared" si="54"/>
        <v>0</v>
      </c>
      <c r="AR134" s="92">
        <f t="shared" si="54"/>
        <v>0</v>
      </c>
      <c r="AS134" s="92">
        <f t="shared" si="54"/>
        <v>5.3789999999999996</v>
      </c>
      <c r="AT134" s="92">
        <f t="shared" si="54"/>
        <v>5.3789999999999996</v>
      </c>
      <c r="AU134" s="92">
        <f t="shared" si="54"/>
        <v>0</v>
      </c>
      <c r="AV134" s="92">
        <f t="shared" si="54"/>
        <v>0</v>
      </c>
      <c r="AW134" s="93">
        <f t="shared" si="54"/>
        <v>38.323499999999996</v>
      </c>
      <c r="AX134" s="93">
        <f t="shared" si="54"/>
        <v>38.323499999999996</v>
      </c>
      <c r="AY134" s="93">
        <f>+AY132+AY133</f>
        <v>33.745850000000004</v>
      </c>
      <c r="AZ134" s="93">
        <f>+AZ132+AZ133</f>
        <v>0</v>
      </c>
      <c r="BA134" s="93">
        <f>+BA132+BA133</f>
        <v>77.448350000000005</v>
      </c>
      <c r="BB134" s="93">
        <f>+BB132+BB133</f>
        <v>43.702500000000001</v>
      </c>
      <c r="BC134" s="97">
        <f t="shared" si="54"/>
        <v>57.381569999999996</v>
      </c>
      <c r="BD134" s="97">
        <f t="shared" si="54"/>
        <v>0</v>
      </c>
      <c r="BE134" s="97">
        <f t="shared" si="54"/>
        <v>0</v>
      </c>
      <c r="BF134" s="97">
        <f t="shared" si="54"/>
        <v>0</v>
      </c>
      <c r="BG134" s="97">
        <f t="shared" si="54"/>
        <v>0</v>
      </c>
      <c r="BH134" s="97">
        <f t="shared" si="54"/>
        <v>0</v>
      </c>
      <c r="BI134" s="97">
        <f t="shared" si="54"/>
        <v>0</v>
      </c>
      <c r="BJ134" s="97">
        <f t="shared" si="54"/>
        <v>0</v>
      </c>
      <c r="BK134" s="97">
        <f t="shared" si="54"/>
        <v>0</v>
      </c>
      <c r="BL134" s="97">
        <f t="shared" si="54"/>
        <v>0</v>
      </c>
      <c r="BM134" s="182"/>
      <c r="BN134" s="236"/>
      <c r="BO134" s="313"/>
      <c r="BP134" s="313"/>
      <c r="BQ134" s="316"/>
    </row>
    <row r="135" spans="1:69" ht="39" customHeight="1" x14ac:dyDescent="0.3">
      <c r="A135" s="178">
        <v>37</v>
      </c>
      <c r="B135" s="320" t="s">
        <v>86</v>
      </c>
      <c r="C135" s="237" t="s">
        <v>320</v>
      </c>
      <c r="D135" s="320" t="s">
        <v>334</v>
      </c>
      <c r="E135" s="320" t="s">
        <v>335</v>
      </c>
      <c r="F135" s="320" t="s">
        <v>336</v>
      </c>
      <c r="G135" s="320" t="s">
        <v>170</v>
      </c>
      <c r="H135" s="325">
        <v>0.2</v>
      </c>
      <c r="I135" s="508" t="s">
        <v>227</v>
      </c>
      <c r="J135" s="320" t="s">
        <v>228</v>
      </c>
      <c r="K135" s="320" t="s">
        <v>229</v>
      </c>
      <c r="L135" s="320" t="s">
        <v>56</v>
      </c>
      <c r="M135" s="320" t="s">
        <v>56</v>
      </c>
      <c r="N135" s="35" t="s">
        <v>299</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11">
        <v>0.5</v>
      </c>
      <c r="AZ135" s="11">
        <v>0</v>
      </c>
      <c r="BA135" s="12">
        <f t="shared" ref="BA135:BB136" si="55">O135+Q135+S135+U135+W135+Y135+AA135+AC135+AE135+AG135+AI135+AK135+AM135+AO135+AQ135+AS135+AU135+AW135+AY135</f>
        <v>0.5</v>
      </c>
      <c r="BB135" s="12">
        <f t="shared" si="55"/>
        <v>0</v>
      </c>
      <c r="BC135" s="11">
        <v>0.6</v>
      </c>
      <c r="BD135" s="11">
        <v>0</v>
      </c>
      <c r="BE135" s="11">
        <v>0.7</v>
      </c>
      <c r="BF135" s="11">
        <v>0</v>
      </c>
      <c r="BG135" s="11">
        <v>0.8</v>
      </c>
      <c r="BH135" s="11">
        <v>0</v>
      </c>
      <c r="BI135" s="11">
        <v>0.9</v>
      </c>
      <c r="BJ135" s="11">
        <v>0</v>
      </c>
      <c r="BK135" s="11">
        <v>0</v>
      </c>
      <c r="BL135" s="11">
        <v>0</v>
      </c>
      <c r="BM135" s="321"/>
      <c r="BN135" s="320" t="s">
        <v>337</v>
      </c>
      <c r="BO135" s="323" t="s">
        <v>326</v>
      </c>
      <c r="BP135" s="323" t="s">
        <v>327</v>
      </c>
      <c r="BQ135" s="324" t="s">
        <v>328</v>
      </c>
    </row>
    <row r="136" spans="1:69" ht="45" customHeight="1" x14ac:dyDescent="0.3">
      <c r="A136" s="178"/>
      <c r="B136" s="320"/>
      <c r="C136" s="237"/>
      <c r="D136" s="320"/>
      <c r="E136" s="320"/>
      <c r="F136" s="320"/>
      <c r="G136" s="320"/>
      <c r="H136" s="320"/>
      <c r="I136" s="508"/>
      <c r="J136" s="320"/>
      <c r="K136" s="320"/>
      <c r="L136" s="320"/>
      <c r="M136" s="320"/>
      <c r="N136" s="35" t="s">
        <v>106</v>
      </c>
      <c r="O136" s="36">
        <v>0</v>
      </c>
      <c r="P136" s="36">
        <v>0</v>
      </c>
      <c r="Q136" s="36">
        <v>0</v>
      </c>
      <c r="R136" s="36">
        <v>0</v>
      </c>
      <c r="S136" s="36">
        <v>0</v>
      </c>
      <c r="T136" s="36">
        <v>0</v>
      </c>
      <c r="U136" s="36">
        <v>0</v>
      </c>
      <c r="V136" s="36">
        <v>0</v>
      </c>
      <c r="W136" s="36">
        <v>0</v>
      </c>
      <c r="X136" s="36">
        <v>0</v>
      </c>
      <c r="Y136" s="36">
        <v>0</v>
      </c>
      <c r="Z136" s="36">
        <v>0</v>
      </c>
      <c r="AA136" s="36">
        <v>0</v>
      </c>
      <c r="AB136" s="36">
        <v>0</v>
      </c>
      <c r="AC136" s="36">
        <v>0</v>
      </c>
      <c r="AD136" s="36">
        <v>0</v>
      </c>
      <c r="AE136" s="36">
        <v>0</v>
      </c>
      <c r="AF136" s="36">
        <v>0</v>
      </c>
      <c r="AG136" s="36">
        <v>0</v>
      </c>
      <c r="AH136" s="36">
        <v>0</v>
      </c>
      <c r="AI136" s="36">
        <v>0</v>
      </c>
      <c r="AJ136" s="36">
        <v>0</v>
      </c>
      <c r="AK136" s="36">
        <v>0</v>
      </c>
      <c r="AL136" s="36">
        <v>0</v>
      </c>
      <c r="AM136" s="36">
        <v>0</v>
      </c>
      <c r="AN136" s="36">
        <v>0</v>
      </c>
      <c r="AO136" s="36">
        <v>0</v>
      </c>
      <c r="AP136" s="36">
        <v>0</v>
      </c>
      <c r="AQ136" s="36">
        <v>0</v>
      </c>
      <c r="AR136" s="36">
        <v>0</v>
      </c>
      <c r="AS136" s="36">
        <v>0</v>
      </c>
      <c r="AT136" s="36">
        <v>0</v>
      </c>
      <c r="AU136" s="36">
        <v>0</v>
      </c>
      <c r="AV136" s="36">
        <v>0</v>
      </c>
      <c r="AW136" s="36">
        <v>0</v>
      </c>
      <c r="AX136" s="36">
        <v>0</v>
      </c>
      <c r="AY136" s="11">
        <v>1</v>
      </c>
      <c r="AZ136" s="11">
        <v>0</v>
      </c>
      <c r="BA136" s="12">
        <f t="shared" si="55"/>
        <v>1</v>
      </c>
      <c r="BB136" s="12">
        <f t="shared" si="55"/>
        <v>0</v>
      </c>
      <c r="BC136" s="11">
        <v>1.2</v>
      </c>
      <c r="BD136" s="11">
        <v>0</v>
      </c>
      <c r="BE136" s="11">
        <v>1.4</v>
      </c>
      <c r="BF136" s="11">
        <v>0</v>
      </c>
      <c r="BG136" s="11">
        <v>1.6</v>
      </c>
      <c r="BH136" s="11">
        <v>0</v>
      </c>
      <c r="BI136" s="11">
        <v>1.8</v>
      </c>
      <c r="BJ136" s="11">
        <v>0</v>
      </c>
      <c r="BK136" s="11">
        <v>0</v>
      </c>
      <c r="BL136" s="11">
        <v>0</v>
      </c>
      <c r="BM136" s="321"/>
      <c r="BN136" s="322"/>
      <c r="BO136" s="323"/>
      <c r="BP136" s="323"/>
      <c r="BQ136" s="323"/>
    </row>
    <row r="137" spans="1:69" x14ac:dyDescent="0.3">
      <c r="A137" s="178"/>
      <c r="B137" s="320"/>
      <c r="C137" s="237"/>
      <c r="D137" s="320"/>
      <c r="E137" s="320"/>
      <c r="F137" s="320"/>
      <c r="G137" s="320"/>
      <c r="H137" s="320"/>
      <c r="I137" s="508"/>
      <c r="J137" s="320"/>
      <c r="K137" s="320"/>
      <c r="L137" s="320"/>
      <c r="M137" s="320"/>
      <c r="N137" s="99" t="s">
        <v>66</v>
      </c>
      <c r="O137" s="100">
        <f>SUM(O135:O136)</f>
        <v>0</v>
      </c>
      <c r="P137" s="100">
        <f t="shared" ref="P137:BL137" si="56">SUM(P135:P136)</f>
        <v>0</v>
      </c>
      <c r="Q137" s="100">
        <f t="shared" si="56"/>
        <v>0</v>
      </c>
      <c r="R137" s="100">
        <f t="shared" si="56"/>
        <v>0</v>
      </c>
      <c r="S137" s="100">
        <f t="shared" si="56"/>
        <v>0</v>
      </c>
      <c r="T137" s="100">
        <f t="shared" si="56"/>
        <v>0</v>
      </c>
      <c r="U137" s="100">
        <f t="shared" si="56"/>
        <v>0</v>
      </c>
      <c r="V137" s="100">
        <f t="shared" si="56"/>
        <v>0</v>
      </c>
      <c r="W137" s="100">
        <f t="shared" si="56"/>
        <v>0</v>
      </c>
      <c r="X137" s="100">
        <f t="shared" si="56"/>
        <v>0</v>
      </c>
      <c r="Y137" s="100">
        <f t="shared" si="56"/>
        <v>0</v>
      </c>
      <c r="Z137" s="100">
        <f t="shared" si="56"/>
        <v>0</v>
      </c>
      <c r="AA137" s="100">
        <f t="shared" si="56"/>
        <v>0</v>
      </c>
      <c r="AB137" s="100">
        <f t="shared" si="56"/>
        <v>0</v>
      </c>
      <c r="AC137" s="100">
        <f t="shared" si="56"/>
        <v>0</v>
      </c>
      <c r="AD137" s="100">
        <f t="shared" si="56"/>
        <v>0</v>
      </c>
      <c r="AE137" s="100">
        <f t="shared" si="56"/>
        <v>0</v>
      </c>
      <c r="AF137" s="100">
        <f t="shared" si="56"/>
        <v>0</v>
      </c>
      <c r="AG137" s="100">
        <f t="shared" si="56"/>
        <v>0</v>
      </c>
      <c r="AH137" s="100">
        <f t="shared" si="56"/>
        <v>0</v>
      </c>
      <c r="AI137" s="100">
        <f t="shared" si="56"/>
        <v>0</v>
      </c>
      <c r="AJ137" s="100">
        <f t="shared" si="56"/>
        <v>0</v>
      </c>
      <c r="AK137" s="100">
        <f t="shared" si="56"/>
        <v>0</v>
      </c>
      <c r="AL137" s="100">
        <f t="shared" si="56"/>
        <v>0</v>
      </c>
      <c r="AM137" s="100">
        <f t="shared" si="56"/>
        <v>0</v>
      </c>
      <c r="AN137" s="100">
        <f t="shared" si="56"/>
        <v>0</v>
      </c>
      <c r="AO137" s="100">
        <f t="shared" si="56"/>
        <v>0</v>
      </c>
      <c r="AP137" s="100">
        <f t="shared" si="56"/>
        <v>0</v>
      </c>
      <c r="AQ137" s="100">
        <f t="shared" si="56"/>
        <v>0</v>
      </c>
      <c r="AR137" s="100">
        <f t="shared" si="56"/>
        <v>0</v>
      </c>
      <c r="AS137" s="100">
        <f t="shared" si="56"/>
        <v>0</v>
      </c>
      <c r="AT137" s="100">
        <f t="shared" si="56"/>
        <v>0</v>
      </c>
      <c r="AU137" s="100">
        <f t="shared" si="56"/>
        <v>0</v>
      </c>
      <c r="AV137" s="100">
        <f t="shared" si="56"/>
        <v>0</v>
      </c>
      <c r="AW137" s="100">
        <f t="shared" si="56"/>
        <v>0</v>
      </c>
      <c r="AX137" s="100">
        <f t="shared" si="56"/>
        <v>0</v>
      </c>
      <c r="AY137" s="100">
        <f t="shared" si="56"/>
        <v>1.5</v>
      </c>
      <c r="AZ137" s="100">
        <f t="shared" si="56"/>
        <v>0</v>
      </c>
      <c r="BA137" s="100">
        <f t="shared" si="56"/>
        <v>1.5</v>
      </c>
      <c r="BB137" s="100">
        <f t="shared" si="56"/>
        <v>0</v>
      </c>
      <c r="BC137" s="100">
        <f t="shared" si="56"/>
        <v>1.7999999999999998</v>
      </c>
      <c r="BD137" s="100">
        <f t="shared" si="56"/>
        <v>0</v>
      </c>
      <c r="BE137" s="100">
        <f t="shared" si="56"/>
        <v>2.0999999999999996</v>
      </c>
      <c r="BF137" s="100">
        <f t="shared" si="56"/>
        <v>0</v>
      </c>
      <c r="BG137" s="100">
        <f t="shared" si="56"/>
        <v>2.4000000000000004</v>
      </c>
      <c r="BH137" s="100">
        <f t="shared" si="56"/>
        <v>0</v>
      </c>
      <c r="BI137" s="100">
        <f t="shared" si="56"/>
        <v>2.7</v>
      </c>
      <c r="BJ137" s="100">
        <f t="shared" si="56"/>
        <v>0</v>
      </c>
      <c r="BK137" s="100">
        <f t="shared" si="56"/>
        <v>0</v>
      </c>
      <c r="BL137" s="100">
        <f t="shared" si="56"/>
        <v>0</v>
      </c>
      <c r="BM137" s="321"/>
      <c r="BN137" s="322"/>
      <c r="BO137" s="323"/>
      <c r="BP137" s="323"/>
      <c r="BQ137" s="323"/>
    </row>
    <row r="138" spans="1:69" ht="62.4" customHeight="1" x14ac:dyDescent="0.3">
      <c r="A138" s="178">
        <v>38</v>
      </c>
      <c r="B138" s="193" t="s">
        <v>79</v>
      </c>
      <c r="C138" s="193" t="s">
        <v>338</v>
      </c>
      <c r="D138" s="261" t="s">
        <v>339</v>
      </c>
      <c r="E138" s="193" t="s">
        <v>340</v>
      </c>
      <c r="F138" s="193" t="s">
        <v>341</v>
      </c>
      <c r="G138" s="193" t="s">
        <v>226</v>
      </c>
      <c r="H138" s="317">
        <v>0.33279999999999998</v>
      </c>
      <c r="I138" s="516" t="s">
        <v>227</v>
      </c>
      <c r="J138" s="272" t="s">
        <v>228</v>
      </c>
      <c r="K138" s="272" t="s">
        <v>229</v>
      </c>
      <c r="L138" s="272" t="s">
        <v>56</v>
      </c>
      <c r="M138" s="193" t="s">
        <v>56</v>
      </c>
      <c r="N138" s="101" t="s">
        <v>236</v>
      </c>
      <c r="O138" s="102">
        <v>0</v>
      </c>
      <c r="P138" s="102">
        <v>0</v>
      </c>
      <c r="Q138" s="102">
        <v>0</v>
      </c>
      <c r="R138" s="102">
        <v>0</v>
      </c>
      <c r="S138" s="102">
        <v>0</v>
      </c>
      <c r="T138" s="102">
        <v>0</v>
      </c>
      <c r="U138" s="102">
        <v>0</v>
      </c>
      <c r="V138" s="102">
        <v>0</v>
      </c>
      <c r="W138" s="102">
        <v>0</v>
      </c>
      <c r="X138" s="102">
        <v>0</v>
      </c>
      <c r="Y138" s="102">
        <v>0</v>
      </c>
      <c r="Z138" s="102">
        <v>0</v>
      </c>
      <c r="AA138" s="102">
        <v>0</v>
      </c>
      <c r="AB138" s="102">
        <v>0</v>
      </c>
      <c r="AC138" s="102">
        <v>0</v>
      </c>
      <c r="AD138" s="102">
        <v>0</v>
      </c>
      <c r="AE138" s="102">
        <v>0</v>
      </c>
      <c r="AF138" s="102">
        <v>0</v>
      </c>
      <c r="AG138" s="102">
        <v>0</v>
      </c>
      <c r="AH138" s="103">
        <v>0</v>
      </c>
      <c r="AI138" s="102">
        <v>0</v>
      </c>
      <c r="AJ138" s="102">
        <v>0</v>
      </c>
      <c r="AK138" s="102">
        <v>0</v>
      </c>
      <c r="AL138" s="102">
        <v>0</v>
      </c>
      <c r="AM138" s="102">
        <v>0</v>
      </c>
      <c r="AN138" s="102">
        <v>0</v>
      </c>
      <c r="AO138" s="102">
        <v>0</v>
      </c>
      <c r="AP138" s="102">
        <v>0</v>
      </c>
      <c r="AQ138" s="102">
        <v>0</v>
      </c>
      <c r="AR138" s="102">
        <v>0</v>
      </c>
      <c r="AS138" s="102">
        <v>0</v>
      </c>
      <c r="AT138" s="102">
        <v>0</v>
      </c>
      <c r="AU138" s="104">
        <v>0</v>
      </c>
      <c r="AV138" s="104">
        <v>0</v>
      </c>
      <c r="AW138" s="104">
        <v>0</v>
      </c>
      <c r="AX138" s="104">
        <v>0</v>
      </c>
      <c r="AY138" s="105">
        <v>0.9</v>
      </c>
      <c r="AZ138" s="105">
        <v>0</v>
      </c>
      <c r="BA138" s="12">
        <f t="shared" ref="BA138:BB141" si="57">O138+Q138+S138+U138+W138+Y138+AA138+AC138+AE138+AG138+AI138+AK138+AM138+AO138+AQ138+AS138+AU138+AW138+AY138</f>
        <v>0.9</v>
      </c>
      <c r="BB138" s="12">
        <f t="shared" si="57"/>
        <v>0</v>
      </c>
      <c r="BC138" s="106">
        <v>20.3</v>
      </c>
      <c r="BD138" s="106">
        <v>0</v>
      </c>
      <c r="BE138" s="106">
        <v>0</v>
      </c>
      <c r="BF138" s="106">
        <v>0</v>
      </c>
      <c r="BG138" s="106">
        <v>0</v>
      </c>
      <c r="BH138" s="106">
        <v>0</v>
      </c>
      <c r="BI138" s="106">
        <v>0</v>
      </c>
      <c r="BJ138" s="106">
        <v>0</v>
      </c>
      <c r="BK138" s="106">
        <v>0</v>
      </c>
      <c r="BL138" s="106">
        <v>0</v>
      </c>
      <c r="BM138" s="270" t="s">
        <v>342</v>
      </c>
      <c r="BN138" s="308" t="s">
        <v>343</v>
      </c>
      <c r="BO138" s="311" t="s">
        <v>344</v>
      </c>
      <c r="BP138" s="311" t="s">
        <v>345</v>
      </c>
      <c r="BQ138" s="314" t="s">
        <v>346</v>
      </c>
    </row>
    <row r="139" spans="1:69" ht="73.2" customHeight="1" x14ac:dyDescent="0.3">
      <c r="A139" s="178"/>
      <c r="B139" s="194"/>
      <c r="C139" s="194"/>
      <c r="D139" s="268"/>
      <c r="E139" s="194"/>
      <c r="F139" s="194"/>
      <c r="G139" s="194"/>
      <c r="H139" s="318"/>
      <c r="I139" s="517"/>
      <c r="J139" s="273"/>
      <c r="K139" s="273"/>
      <c r="L139" s="273"/>
      <c r="M139" s="194"/>
      <c r="N139" s="107" t="s">
        <v>230</v>
      </c>
      <c r="O139" s="102">
        <v>0</v>
      </c>
      <c r="P139" s="102">
        <v>0</v>
      </c>
      <c r="Q139" s="102">
        <v>0</v>
      </c>
      <c r="R139" s="102">
        <v>0</v>
      </c>
      <c r="S139" s="102">
        <v>0</v>
      </c>
      <c r="T139" s="102">
        <v>0</v>
      </c>
      <c r="U139" s="102">
        <v>0</v>
      </c>
      <c r="V139" s="102">
        <v>0</v>
      </c>
      <c r="W139" s="102">
        <v>0</v>
      </c>
      <c r="X139" s="102">
        <v>0</v>
      </c>
      <c r="Y139" s="102">
        <v>0</v>
      </c>
      <c r="Z139" s="102">
        <v>0</v>
      </c>
      <c r="AA139" s="102">
        <v>0</v>
      </c>
      <c r="AB139" s="102">
        <v>0</v>
      </c>
      <c r="AC139" s="102">
        <v>0</v>
      </c>
      <c r="AD139" s="102">
        <v>0</v>
      </c>
      <c r="AE139" s="102">
        <v>0</v>
      </c>
      <c r="AF139" s="102">
        <v>0</v>
      </c>
      <c r="AG139" s="102">
        <v>0</v>
      </c>
      <c r="AH139" s="103">
        <v>0</v>
      </c>
      <c r="AI139" s="102">
        <v>0</v>
      </c>
      <c r="AJ139" s="102">
        <v>0</v>
      </c>
      <c r="AK139" s="102">
        <v>0</v>
      </c>
      <c r="AL139" s="102">
        <v>0</v>
      </c>
      <c r="AM139" s="102">
        <v>0</v>
      </c>
      <c r="AN139" s="102">
        <v>0</v>
      </c>
      <c r="AO139" s="102">
        <v>0</v>
      </c>
      <c r="AP139" s="102">
        <v>0</v>
      </c>
      <c r="AQ139" s="102">
        <v>0</v>
      </c>
      <c r="AR139" s="102">
        <v>0</v>
      </c>
      <c r="AS139" s="102">
        <v>0</v>
      </c>
      <c r="AT139" s="102">
        <v>0</v>
      </c>
      <c r="AU139" s="105">
        <v>3.3759999999999999</v>
      </c>
      <c r="AV139" s="105">
        <v>3.3759999999999999</v>
      </c>
      <c r="AW139" s="105">
        <v>0</v>
      </c>
      <c r="AX139" s="105">
        <v>0</v>
      </c>
      <c r="AY139" s="105">
        <v>0</v>
      </c>
      <c r="AZ139" s="105">
        <v>0</v>
      </c>
      <c r="BA139" s="12">
        <f t="shared" si="57"/>
        <v>3.3759999999999999</v>
      </c>
      <c r="BB139" s="12">
        <f t="shared" si="57"/>
        <v>3.3759999999999999</v>
      </c>
      <c r="BC139" s="106">
        <v>4.5</v>
      </c>
      <c r="BD139" s="106">
        <v>0</v>
      </c>
      <c r="BE139" s="106">
        <v>0</v>
      </c>
      <c r="BF139" s="106">
        <v>0</v>
      </c>
      <c r="BG139" s="106">
        <v>0</v>
      </c>
      <c r="BH139" s="106">
        <v>0</v>
      </c>
      <c r="BI139" s="106">
        <v>0</v>
      </c>
      <c r="BJ139" s="106">
        <v>0</v>
      </c>
      <c r="BK139" s="106">
        <v>0</v>
      </c>
      <c r="BL139" s="106">
        <v>0</v>
      </c>
      <c r="BM139" s="270"/>
      <c r="BN139" s="309"/>
      <c r="BO139" s="312"/>
      <c r="BP139" s="312"/>
      <c r="BQ139" s="315"/>
    </row>
    <row r="140" spans="1:69" ht="84" customHeight="1" x14ac:dyDescent="0.3">
      <c r="A140" s="178"/>
      <c r="B140" s="195"/>
      <c r="C140" s="195"/>
      <c r="D140" s="262"/>
      <c r="E140" s="195"/>
      <c r="F140" s="195"/>
      <c r="G140" s="195"/>
      <c r="H140" s="319"/>
      <c r="I140" s="518"/>
      <c r="J140" s="274"/>
      <c r="K140" s="274"/>
      <c r="L140" s="274"/>
      <c r="M140" s="195"/>
      <c r="N140" s="108" t="s">
        <v>66</v>
      </c>
      <c r="O140" s="109">
        <f>O138</f>
        <v>0</v>
      </c>
      <c r="P140" s="109">
        <f t="shared" ref="P140:AT140" si="58">P138</f>
        <v>0</v>
      </c>
      <c r="Q140" s="109">
        <f t="shared" si="58"/>
        <v>0</v>
      </c>
      <c r="R140" s="109">
        <f t="shared" si="58"/>
        <v>0</v>
      </c>
      <c r="S140" s="109">
        <f t="shared" si="58"/>
        <v>0</v>
      </c>
      <c r="T140" s="109">
        <f t="shared" si="58"/>
        <v>0</v>
      </c>
      <c r="U140" s="109">
        <f t="shared" si="58"/>
        <v>0</v>
      </c>
      <c r="V140" s="109">
        <f t="shared" si="58"/>
        <v>0</v>
      </c>
      <c r="W140" s="109">
        <f t="shared" si="58"/>
        <v>0</v>
      </c>
      <c r="X140" s="109">
        <f t="shared" si="58"/>
        <v>0</v>
      </c>
      <c r="Y140" s="109">
        <f t="shared" si="58"/>
        <v>0</v>
      </c>
      <c r="Z140" s="109">
        <f t="shared" si="58"/>
        <v>0</v>
      </c>
      <c r="AA140" s="109">
        <f t="shared" si="58"/>
        <v>0</v>
      </c>
      <c r="AB140" s="109">
        <f t="shared" si="58"/>
        <v>0</v>
      </c>
      <c r="AC140" s="109">
        <f t="shared" si="58"/>
        <v>0</v>
      </c>
      <c r="AD140" s="109">
        <f t="shared" si="58"/>
        <v>0</v>
      </c>
      <c r="AE140" s="109">
        <f t="shared" si="58"/>
        <v>0</v>
      </c>
      <c r="AF140" s="109">
        <f t="shared" si="58"/>
        <v>0</v>
      </c>
      <c r="AG140" s="109">
        <f t="shared" si="58"/>
        <v>0</v>
      </c>
      <c r="AH140" s="110">
        <f t="shared" si="58"/>
        <v>0</v>
      </c>
      <c r="AI140" s="109">
        <f t="shared" si="58"/>
        <v>0</v>
      </c>
      <c r="AJ140" s="109">
        <f t="shared" si="58"/>
        <v>0</v>
      </c>
      <c r="AK140" s="109">
        <f t="shared" si="58"/>
        <v>0</v>
      </c>
      <c r="AL140" s="109">
        <f t="shared" si="58"/>
        <v>0</v>
      </c>
      <c r="AM140" s="109">
        <f t="shared" si="58"/>
        <v>0</v>
      </c>
      <c r="AN140" s="109">
        <f t="shared" si="58"/>
        <v>0</v>
      </c>
      <c r="AO140" s="109">
        <f t="shared" si="58"/>
        <v>0</v>
      </c>
      <c r="AP140" s="109">
        <f t="shared" si="58"/>
        <v>0</v>
      </c>
      <c r="AQ140" s="109">
        <f t="shared" si="58"/>
        <v>0</v>
      </c>
      <c r="AR140" s="109">
        <f t="shared" si="58"/>
        <v>0</v>
      </c>
      <c r="AS140" s="109">
        <f t="shared" si="58"/>
        <v>0</v>
      </c>
      <c r="AT140" s="109">
        <f t="shared" si="58"/>
        <v>0</v>
      </c>
      <c r="AU140" s="109">
        <f>AU138+AU139</f>
        <v>3.3759999999999999</v>
      </c>
      <c r="AV140" s="109">
        <f t="shared" ref="AV140:BL140" si="59">AV138+AV139</f>
        <v>3.3759999999999999</v>
      </c>
      <c r="AW140" s="109">
        <f t="shared" si="59"/>
        <v>0</v>
      </c>
      <c r="AX140" s="109">
        <f t="shared" si="59"/>
        <v>0</v>
      </c>
      <c r="AY140" s="109">
        <f t="shared" si="59"/>
        <v>0.9</v>
      </c>
      <c r="AZ140" s="109">
        <f t="shared" si="59"/>
        <v>0</v>
      </c>
      <c r="BA140" s="109">
        <f t="shared" si="59"/>
        <v>4.2759999999999998</v>
      </c>
      <c r="BB140" s="109">
        <f t="shared" si="59"/>
        <v>3.3759999999999999</v>
      </c>
      <c r="BC140" s="109">
        <f t="shared" si="59"/>
        <v>24.8</v>
      </c>
      <c r="BD140" s="109">
        <f t="shared" si="59"/>
        <v>0</v>
      </c>
      <c r="BE140" s="109">
        <f t="shared" si="59"/>
        <v>0</v>
      </c>
      <c r="BF140" s="109">
        <f t="shared" si="59"/>
        <v>0</v>
      </c>
      <c r="BG140" s="109">
        <f t="shared" si="59"/>
        <v>0</v>
      </c>
      <c r="BH140" s="109">
        <f t="shared" si="59"/>
        <v>0</v>
      </c>
      <c r="BI140" s="109">
        <f t="shared" si="59"/>
        <v>0</v>
      </c>
      <c r="BJ140" s="109">
        <f t="shared" si="59"/>
        <v>0</v>
      </c>
      <c r="BK140" s="109">
        <f t="shared" si="59"/>
        <v>0</v>
      </c>
      <c r="BL140" s="109">
        <f t="shared" si="59"/>
        <v>0</v>
      </c>
      <c r="BM140" s="270"/>
      <c r="BN140" s="310"/>
      <c r="BO140" s="313"/>
      <c r="BP140" s="313"/>
      <c r="BQ140" s="316"/>
    </row>
    <row r="141" spans="1:69" ht="39.6" customHeight="1" x14ac:dyDescent="0.3">
      <c r="A141" s="178">
        <v>39</v>
      </c>
      <c r="B141" s="306" t="s">
        <v>86</v>
      </c>
      <c r="C141" s="193" t="s">
        <v>338</v>
      </c>
      <c r="D141" s="193" t="s">
        <v>347</v>
      </c>
      <c r="E141" s="193" t="s">
        <v>348</v>
      </c>
      <c r="F141" s="193" t="s">
        <v>349</v>
      </c>
      <c r="G141" s="193" t="s">
        <v>99</v>
      </c>
      <c r="H141" s="193" t="s">
        <v>350</v>
      </c>
      <c r="I141" s="519" t="s">
        <v>227</v>
      </c>
      <c r="J141" s="193" t="s">
        <v>228</v>
      </c>
      <c r="K141" s="193" t="s">
        <v>351</v>
      </c>
      <c r="L141" s="193" t="s">
        <v>56</v>
      </c>
      <c r="M141" s="193" t="s">
        <v>56</v>
      </c>
      <c r="N141" s="111" t="s">
        <v>236</v>
      </c>
      <c r="O141" s="112">
        <v>0</v>
      </c>
      <c r="P141" s="112">
        <v>0</v>
      </c>
      <c r="Q141" s="112">
        <v>0</v>
      </c>
      <c r="R141" s="112">
        <v>0</v>
      </c>
      <c r="S141" s="112">
        <v>0</v>
      </c>
      <c r="T141" s="112">
        <v>0</v>
      </c>
      <c r="U141" s="112">
        <v>0</v>
      </c>
      <c r="V141" s="112">
        <v>0</v>
      </c>
      <c r="W141" s="112">
        <v>0</v>
      </c>
      <c r="X141" s="112">
        <v>0</v>
      </c>
      <c r="Y141" s="112">
        <v>0</v>
      </c>
      <c r="Z141" s="112">
        <v>0</v>
      </c>
      <c r="AA141" s="112">
        <v>0</v>
      </c>
      <c r="AB141" s="112">
        <v>0</v>
      </c>
      <c r="AC141" s="112">
        <v>0</v>
      </c>
      <c r="AD141" s="112">
        <v>0</v>
      </c>
      <c r="AE141" s="112">
        <v>0</v>
      </c>
      <c r="AF141" s="112">
        <v>0</v>
      </c>
      <c r="AG141" s="112">
        <v>0</v>
      </c>
      <c r="AH141" s="112">
        <v>0</v>
      </c>
      <c r="AI141" s="112">
        <v>0</v>
      </c>
      <c r="AJ141" s="112">
        <v>0</v>
      </c>
      <c r="AK141" s="112">
        <v>0</v>
      </c>
      <c r="AL141" s="112">
        <v>0</v>
      </c>
      <c r="AM141" s="112">
        <v>0</v>
      </c>
      <c r="AN141" s="112">
        <v>0</v>
      </c>
      <c r="AO141" s="112">
        <v>0</v>
      </c>
      <c r="AP141" s="112">
        <v>0</v>
      </c>
      <c r="AQ141" s="112">
        <v>0</v>
      </c>
      <c r="AR141" s="112">
        <v>0</v>
      </c>
      <c r="AS141" s="112">
        <v>0</v>
      </c>
      <c r="AT141" s="112">
        <v>0</v>
      </c>
      <c r="AU141" s="112">
        <v>0</v>
      </c>
      <c r="AV141" s="112">
        <v>0</v>
      </c>
      <c r="AW141" s="112">
        <v>0</v>
      </c>
      <c r="AX141" s="112">
        <v>0</v>
      </c>
      <c r="AY141" s="105">
        <v>0.9</v>
      </c>
      <c r="AZ141" s="105">
        <v>0</v>
      </c>
      <c r="BA141" s="12">
        <f t="shared" si="57"/>
        <v>0.9</v>
      </c>
      <c r="BB141" s="12">
        <f t="shared" si="57"/>
        <v>0</v>
      </c>
      <c r="BC141" s="105">
        <v>94.9</v>
      </c>
      <c r="BD141" s="105">
        <v>0</v>
      </c>
      <c r="BE141" s="105">
        <v>16.399999999999999</v>
      </c>
      <c r="BF141" s="105">
        <v>0</v>
      </c>
      <c r="BG141" s="105">
        <v>10.9</v>
      </c>
      <c r="BH141" s="105">
        <v>0</v>
      </c>
      <c r="BI141" s="105">
        <v>12.2</v>
      </c>
      <c r="BJ141" s="105">
        <v>0</v>
      </c>
      <c r="BK141" s="105">
        <v>0</v>
      </c>
      <c r="BL141" s="105">
        <v>0</v>
      </c>
      <c r="BM141" s="246" t="s">
        <v>172</v>
      </c>
      <c r="BN141" s="200" t="s">
        <v>352</v>
      </c>
      <c r="BO141" s="196" t="s">
        <v>353</v>
      </c>
      <c r="BP141" s="196" t="s">
        <v>345</v>
      </c>
      <c r="BQ141" s="196" t="s">
        <v>346</v>
      </c>
    </row>
    <row r="142" spans="1:69" ht="45" customHeight="1" x14ac:dyDescent="0.3">
      <c r="A142" s="178"/>
      <c r="B142" s="307"/>
      <c r="C142" s="195"/>
      <c r="D142" s="195"/>
      <c r="E142" s="195"/>
      <c r="F142" s="195"/>
      <c r="G142" s="195"/>
      <c r="H142" s="195"/>
      <c r="I142" s="520"/>
      <c r="J142" s="195"/>
      <c r="K142" s="195"/>
      <c r="L142" s="195"/>
      <c r="M142" s="195"/>
      <c r="N142" s="113" t="s">
        <v>66</v>
      </c>
      <c r="O142" s="109">
        <f>O141</f>
        <v>0</v>
      </c>
      <c r="P142" s="109">
        <f t="shared" ref="P142:BL142" si="60">P141</f>
        <v>0</v>
      </c>
      <c r="Q142" s="109">
        <f t="shared" si="60"/>
        <v>0</v>
      </c>
      <c r="R142" s="109">
        <f t="shared" si="60"/>
        <v>0</v>
      </c>
      <c r="S142" s="109">
        <f t="shared" si="60"/>
        <v>0</v>
      </c>
      <c r="T142" s="109">
        <f t="shared" si="60"/>
        <v>0</v>
      </c>
      <c r="U142" s="109">
        <f t="shared" si="60"/>
        <v>0</v>
      </c>
      <c r="V142" s="109">
        <f t="shared" si="60"/>
        <v>0</v>
      </c>
      <c r="W142" s="109">
        <f t="shared" si="60"/>
        <v>0</v>
      </c>
      <c r="X142" s="109">
        <f t="shared" si="60"/>
        <v>0</v>
      </c>
      <c r="Y142" s="109">
        <f t="shared" si="60"/>
        <v>0</v>
      </c>
      <c r="Z142" s="109">
        <f t="shared" si="60"/>
        <v>0</v>
      </c>
      <c r="AA142" s="109">
        <f t="shared" si="60"/>
        <v>0</v>
      </c>
      <c r="AB142" s="109">
        <f t="shared" si="60"/>
        <v>0</v>
      </c>
      <c r="AC142" s="109">
        <f t="shared" si="60"/>
        <v>0</v>
      </c>
      <c r="AD142" s="109">
        <f t="shared" si="60"/>
        <v>0</v>
      </c>
      <c r="AE142" s="109">
        <f t="shared" si="60"/>
        <v>0</v>
      </c>
      <c r="AF142" s="109">
        <f t="shared" si="60"/>
        <v>0</v>
      </c>
      <c r="AG142" s="109">
        <f t="shared" si="60"/>
        <v>0</v>
      </c>
      <c r="AH142" s="109">
        <f t="shared" si="60"/>
        <v>0</v>
      </c>
      <c r="AI142" s="109">
        <f t="shared" si="60"/>
        <v>0</v>
      </c>
      <c r="AJ142" s="109">
        <f t="shared" si="60"/>
        <v>0</v>
      </c>
      <c r="AK142" s="109">
        <f t="shared" si="60"/>
        <v>0</v>
      </c>
      <c r="AL142" s="109">
        <f t="shared" si="60"/>
        <v>0</v>
      </c>
      <c r="AM142" s="109">
        <f t="shared" si="60"/>
        <v>0</v>
      </c>
      <c r="AN142" s="109">
        <f t="shared" si="60"/>
        <v>0</v>
      </c>
      <c r="AO142" s="109">
        <f t="shared" si="60"/>
        <v>0</v>
      </c>
      <c r="AP142" s="109">
        <f t="shared" si="60"/>
        <v>0</v>
      </c>
      <c r="AQ142" s="109">
        <f t="shared" si="60"/>
        <v>0</v>
      </c>
      <c r="AR142" s="109">
        <f t="shared" si="60"/>
        <v>0</v>
      </c>
      <c r="AS142" s="109">
        <f t="shared" si="60"/>
        <v>0</v>
      </c>
      <c r="AT142" s="109">
        <f t="shared" si="60"/>
        <v>0</v>
      </c>
      <c r="AU142" s="109">
        <f t="shared" si="60"/>
        <v>0</v>
      </c>
      <c r="AV142" s="109">
        <f t="shared" si="60"/>
        <v>0</v>
      </c>
      <c r="AW142" s="109">
        <f t="shared" si="60"/>
        <v>0</v>
      </c>
      <c r="AX142" s="109">
        <f t="shared" si="60"/>
        <v>0</v>
      </c>
      <c r="AY142" s="109">
        <f t="shared" si="60"/>
        <v>0.9</v>
      </c>
      <c r="AZ142" s="109">
        <f t="shared" si="60"/>
        <v>0</v>
      </c>
      <c r="BA142" s="109">
        <f t="shared" si="60"/>
        <v>0.9</v>
      </c>
      <c r="BB142" s="109">
        <f t="shared" si="60"/>
        <v>0</v>
      </c>
      <c r="BC142" s="109">
        <f t="shared" si="60"/>
        <v>94.9</v>
      </c>
      <c r="BD142" s="109">
        <f t="shared" si="60"/>
        <v>0</v>
      </c>
      <c r="BE142" s="109">
        <f t="shared" si="60"/>
        <v>16.399999999999999</v>
      </c>
      <c r="BF142" s="109">
        <f t="shared" si="60"/>
        <v>0</v>
      </c>
      <c r="BG142" s="109">
        <f t="shared" si="60"/>
        <v>10.9</v>
      </c>
      <c r="BH142" s="109">
        <f t="shared" si="60"/>
        <v>0</v>
      </c>
      <c r="BI142" s="109">
        <f t="shared" si="60"/>
        <v>12.2</v>
      </c>
      <c r="BJ142" s="109">
        <f t="shared" si="60"/>
        <v>0</v>
      </c>
      <c r="BK142" s="109">
        <f t="shared" si="60"/>
        <v>0</v>
      </c>
      <c r="BL142" s="109">
        <f t="shared" si="60"/>
        <v>0</v>
      </c>
      <c r="BM142" s="246"/>
      <c r="BN142" s="200"/>
      <c r="BO142" s="196"/>
      <c r="BP142" s="196"/>
      <c r="BQ142" s="196"/>
    </row>
    <row r="143" spans="1:69" ht="105" customHeight="1" x14ac:dyDescent="0.3">
      <c r="A143" s="178">
        <v>40</v>
      </c>
      <c r="B143" s="294" t="s">
        <v>79</v>
      </c>
      <c r="C143" s="294" t="s">
        <v>354</v>
      </c>
      <c r="D143" s="170" t="s">
        <v>355</v>
      </c>
      <c r="E143" s="294" t="s">
        <v>356</v>
      </c>
      <c r="F143" s="294" t="s">
        <v>357</v>
      </c>
      <c r="G143" s="297" t="s">
        <v>358</v>
      </c>
      <c r="H143" s="300">
        <v>0</v>
      </c>
      <c r="I143" s="513" t="s">
        <v>227</v>
      </c>
      <c r="J143" s="218"/>
      <c r="K143" s="303" t="s">
        <v>229</v>
      </c>
      <c r="L143" s="303" t="s">
        <v>56</v>
      </c>
      <c r="M143" s="294" t="s">
        <v>56</v>
      </c>
      <c r="N143" s="64" t="s">
        <v>236</v>
      </c>
      <c r="O143" s="87">
        <v>0</v>
      </c>
      <c r="P143" s="87">
        <v>0</v>
      </c>
      <c r="Q143" s="87">
        <v>0</v>
      </c>
      <c r="R143" s="87">
        <v>0</v>
      </c>
      <c r="S143" s="87">
        <v>0</v>
      </c>
      <c r="T143" s="87">
        <v>0</v>
      </c>
      <c r="U143" s="87">
        <v>0</v>
      </c>
      <c r="V143" s="87">
        <v>0</v>
      </c>
      <c r="W143" s="87">
        <v>0</v>
      </c>
      <c r="X143" s="87">
        <v>0</v>
      </c>
      <c r="Y143" s="87">
        <v>0</v>
      </c>
      <c r="Z143" s="87">
        <v>0</v>
      </c>
      <c r="AA143" s="87">
        <v>0</v>
      </c>
      <c r="AB143" s="87">
        <v>0</v>
      </c>
      <c r="AC143" s="87">
        <v>0</v>
      </c>
      <c r="AD143" s="87">
        <v>0</v>
      </c>
      <c r="AE143" s="87">
        <v>0</v>
      </c>
      <c r="AF143" s="87">
        <v>0</v>
      </c>
      <c r="AG143" s="87">
        <v>0</v>
      </c>
      <c r="AH143" s="87">
        <v>0</v>
      </c>
      <c r="AI143" s="87">
        <v>0</v>
      </c>
      <c r="AJ143" s="87">
        <v>0</v>
      </c>
      <c r="AK143" s="87">
        <v>0</v>
      </c>
      <c r="AL143" s="87">
        <v>0</v>
      </c>
      <c r="AM143" s="87">
        <v>0</v>
      </c>
      <c r="AN143" s="87">
        <v>0</v>
      </c>
      <c r="AO143" s="87">
        <v>0</v>
      </c>
      <c r="AP143" s="87">
        <v>0</v>
      </c>
      <c r="AQ143" s="87">
        <v>0</v>
      </c>
      <c r="AR143" s="87">
        <v>0</v>
      </c>
      <c r="AS143" s="87">
        <v>0</v>
      </c>
      <c r="AT143" s="87">
        <v>0</v>
      </c>
      <c r="AU143" s="87">
        <v>0</v>
      </c>
      <c r="AV143" s="87">
        <v>0</v>
      </c>
      <c r="AW143" s="115">
        <v>6.0530600000000003</v>
      </c>
      <c r="AX143" s="115">
        <v>0</v>
      </c>
      <c r="AY143" s="115">
        <v>19.760000000000002</v>
      </c>
      <c r="AZ143" s="115">
        <v>0</v>
      </c>
      <c r="BA143" s="80">
        <f>+O143+Q143+S143+U143+W143+Y143+AA143+AC143+AE143+AG143+AI143+AK143+AM143+AO143+AQ143+AS143+AU143+AW143+AY143</f>
        <v>25.81306</v>
      </c>
      <c r="BB143" s="80">
        <f>+P143+R143+T143+V143+X143+Z143+AB143+AD143+AF143+AH143+AJ143+AL143+AN143+AP143+AR143+AT143+AV143+AX143+AZ143</f>
        <v>0</v>
      </c>
      <c r="BC143" s="67">
        <v>369.01</v>
      </c>
      <c r="BD143" s="67">
        <v>0</v>
      </c>
      <c r="BE143" s="67">
        <v>1.85</v>
      </c>
      <c r="BF143" s="67">
        <v>0</v>
      </c>
      <c r="BG143" s="67">
        <v>5.82</v>
      </c>
      <c r="BH143" s="67">
        <v>0</v>
      </c>
      <c r="BI143" s="67">
        <v>0</v>
      </c>
      <c r="BJ143" s="67">
        <v>0</v>
      </c>
      <c r="BK143" s="67">
        <v>0</v>
      </c>
      <c r="BL143" s="67">
        <v>0</v>
      </c>
      <c r="BM143" s="172" t="s">
        <v>359</v>
      </c>
      <c r="BN143" s="170" t="s">
        <v>360</v>
      </c>
      <c r="BO143" s="170" t="s">
        <v>361</v>
      </c>
      <c r="BP143" s="170" t="s">
        <v>362</v>
      </c>
      <c r="BQ143" s="184" t="s">
        <v>363</v>
      </c>
    </row>
    <row r="144" spans="1:69" ht="77.400000000000006" customHeight="1" x14ac:dyDescent="0.3">
      <c r="A144" s="178"/>
      <c r="B144" s="296"/>
      <c r="C144" s="296"/>
      <c r="D144" s="171"/>
      <c r="E144" s="296"/>
      <c r="F144" s="296"/>
      <c r="G144" s="299"/>
      <c r="H144" s="302"/>
      <c r="I144" s="515"/>
      <c r="J144" s="220"/>
      <c r="K144" s="305"/>
      <c r="L144" s="305"/>
      <c r="M144" s="296"/>
      <c r="N144" s="71" t="s">
        <v>66</v>
      </c>
      <c r="O144" s="71">
        <f>SUM(O143)</f>
        <v>0</v>
      </c>
      <c r="P144" s="71">
        <f t="shared" ref="P144:BL144" si="61">SUM(P143)</f>
        <v>0</v>
      </c>
      <c r="Q144" s="71">
        <f t="shared" si="61"/>
        <v>0</v>
      </c>
      <c r="R144" s="71">
        <f t="shared" si="61"/>
        <v>0</v>
      </c>
      <c r="S144" s="71">
        <f t="shared" si="61"/>
        <v>0</v>
      </c>
      <c r="T144" s="71">
        <f t="shared" si="61"/>
        <v>0</v>
      </c>
      <c r="U144" s="71">
        <f t="shared" si="61"/>
        <v>0</v>
      </c>
      <c r="V144" s="71">
        <f t="shared" si="61"/>
        <v>0</v>
      </c>
      <c r="W144" s="71">
        <f t="shared" si="61"/>
        <v>0</v>
      </c>
      <c r="X144" s="71">
        <f t="shared" si="61"/>
        <v>0</v>
      </c>
      <c r="Y144" s="71">
        <f t="shared" si="61"/>
        <v>0</v>
      </c>
      <c r="Z144" s="71">
        <f t="shared" si="61"/>
        <v>0</v>
      </c>
      <c r="AA144" s="71">
        <f t="shared" si="61"/>
        <v>0</v>
      </c>
      <c r="AB144" s="71">
        <f t="shared" si="61"/>
        <v>0</v>
      </c>
      <c r="AC144" s="71">
        <f t="shared" si="61"/>
        <v>0</v>
      </c>
      <c r="AD144" s="71">
        <f t="shared" si="61"/>
        <v>0</v>
      </c>
      <c r="AE144" s="71">
        <f t="shared" si="61"/>
        <v>0</v>
      </c>
      <c r="AF144" s="71">
        <f t="shared" si="61"/>
        <v>0</v>
      </c>
      <c r="AG144" s="71">
        <f t="shared" si="61"/>
        <v>0</v>
      </c>
      <c r="AH144" s="71">
        <f t="shared" si="61"/>
        <v>0</v>
      </c>
      <c r="AI144" s="71">
        <f t="shared" si="61"/>
        <v>0</v>
      </c>
      <c r="AJ144" s="71">
        <f t="shared" si="61"/>
        <v>0</v>
      </c>
      <c r="AK144" s="71">
        <f t="shared" si="61"/>
        <v>0</v>
      </c>
      <c r="AL144" s="71">
        <f t="shared" si="61"/>
        <v>0</v>
      </c>
      <c r="AM144" s="71">
        <f t="shared" si="61"/>
        <v>0</v>
      </c>
      <c r="AN144" s="71">
        <f t="shared" si="61"/>
        <v>0</v>
      </c>
      <c r="AO144" s="71">
        <f t="shared" si="61"/>
        <v>0</v>
      </c>
      <c r="AP144" s="71">
        <f t="shared" si="61"/>
        <v>0</v>
      </c>
      <c r="AQ144" s="71">
        <f t="shared" si="61"/>
        <v>0</v>
      </c>
      <c r="AR144" s="71">
        <f t="shared" si="61"/>
        <v>0</v>
      </c>
      <c r="AS144" s="71">
        <f t="shared" si="61"/>
        <v>0</v>
      </c>
      <c r="AT144" s="71">
        <f t="shared" si="61"/>
        <v>0</v>
      </c>
      <c r="AU144" s="71">
        <f t="shared" si="61"/>
        <v>0</v>
      </c>
      <c r="AV144" s="71">
        <f t="shared" si="61"/>
        <v>0</v>
      </c>
      <c r="AW144" s="93">
        <f t="shared" si="61"/>
        <v>6.0530600000000003</v>
      </c>
      <c r="AX144" s="93">
        <f t="shared" si="61"/>
        <v>0</v>
      </c>
      <c r="AY144" s="93">
        <f>AY143</f>
        <v>19.760000000000002</v>
      </c>
      <c r="AZ144" s="93">
        <f>AZ143</f>
        <v>0</v>
      </c>
      <c r="BA144" s="93">
        <f t="shared" si="61"/>
        <v>25.81306</v>
      </c>
      <c r="BB144" s="93">
        <f t="shared" si="61"/>
        <v>0</v>
      </c>
      <c r="BC144" s="93">
        <f t="shared" si="61"/>
        <v>369.01</v>
      </c>
      <c r="BD144" s="93">
        <f t="shared" si="61"/>
        <v>0</v>
      </c>
      <c r="BE144" s="93">
        <f t="shared" si="61"/>
        <v>1.85</v>
      </c>
      <c r="BF144" s="93">
        <f t="shared" si="61"/>
        <v>0</v>
      </c>
      <c r="BG144" s="93">
        <f t="shared" si="61"/>
        <v>5.82</v>
      </c>
      <c r="BH144" s="93">
        <f t="shared" si="61"/>
        <v>0</v>
      </c>
      <c r="BI144" s="93">
        <f t="shared" si="61"/>
        <v>0</v>
      </c>
      <c r="BJ144" s="93">
        <f t="shared" si="61"/>
        <v>0</v>
      </c>
      <c r="BK144" s="93">
        <f t="shared" si="61"/>
        <v>0</v>
      </c>
      <c r="BL144" s="93">
        <f t="shared" si="61"/>
        <v>0</v>
      </c>
      <c r="BM144" s="172"/>
      <c r="BN144" s="171"/>
      <c r="BO144" s="171"/>
      <c r="BP144" s="171"/>
      <c r="BQ144" s="186"/>
    </row>
    <row r="145" spans="1:69" ht="90" customHeight="1" x14ac:dyDescent="0.3">
      <c r="A145" s="178">
        <v>41</v>
      </c>
      <c r="B145" s="294" t="s">
        <v>79</v>
      </c>
      <c r="C145" s="294" t="s">
        <v>354</v>
      </c>
      <c r="D145" s="294" t="s">
        <v>364</v>
      </c>
      <c r="E145" s="294" t="s">
        <v>365</v>
      </c>
      <c r="F145" s="294" t="s">
        <v>366</v>
      </c>
      <c r="G145" s="218" t="s">
        <v>99</v>
      </c>
      <c r="H145" s="300">
        <v>0</v>
      </c>
      <c r="I145" s="513" t="s">
        <v>227</v>
      </c>
      <c r="J145" s="218"/>
      <c r="K145" s="303" t="s">
        <v>229</v>
      </c>
      <c r="L145" s="303" t="s">
        <v>56</v>
      </c>
      <c r="M145" s="294" t="s">
        <v>56</v>
      </c>
      <c r="N145" s="64" t="s">
        <v>230</v>
      </c>
      <c r="O145" s="87">
        <v>0</v>
      </c>
      <c r="P145" s="87">
        <v>0</v>
      </c>
      <c r="Q145" s="87">
        <v>0</v>
      </c>
      <c r="R145" s="87">
        <v>0</v>
      </c>
      <c r="S145" s="87">
        <v>0</v>
      </c>
      <c r="T145" s="87">
        <v>0</v>
      </c>
      <c r="U145" s="87">
        <v>0</v>
      </c>
      <c r="V145" s="87">
        <v>0</v>
      </c>
      <c r="W145" s="87">
        <v>0</v>
      </c>
      <c r="X145" s="87">
        <v>0</v>
      </c>
      <c r="Y145" s="87">
        <v>0</v>
      </c>
      <c r="Z145" s="87">
        <v>0</v>
      </c>
      <c r="AA145" s="87">
        <v>0</v>
      </c>
      <c r="AB145" s="87">
        <v>0</v>
      </c>
      <c r="AC145" s="87">
        <v>0</v>
      </c>
      <c r="AD145" s="87">
        <v>0</v>
      </c>
      <c r="AE145" s="87">
        <v>0</v>
      </c>
      <c r="AF145" s="87">
        <v>0</v>
      </c>
      <c r="AG145" s="87">
        <v>0</v>
      </c>
      <c r="AH145" s="87">
        <v>0</v>
      </c>
      <c r="AI145" s="87">
        <v>0</v>
      </c>
      <c r="AJ145" s="87">
        <v>0</v>
      </c>
      <c r="AK145" s="87">
        <v>0</v>
      </c>
      <c r="AL145" s="87">
        <v>0</v>
      </c>
      <c r="AM145" s="87">
        <v>0</v>
      </c>
      <c r="AN145" s="87">
        <v>0</v>
      </c>
      <c r="AO145" s="87">
        <v>0</v>
      </c>
      <c r="AP145" s="87">
        <v>0</v>
      </c>
      <c r="AQ145" s="87">
        <v>0</v>
      </c>
      <c r="AR145" s="87">
        <v>0</v>
      </c>
      <c r="AS145" s="87">
        <v>0</v>
      </c>
      <c r="AT145" s="87">
        <v>0</v>
      </c>
      <c r="AU145" s="87">
        <v>0</v>
      </c>
      <c r="AV145" s="87">
        <v>0</v>
      </c>
      <c r="AW145" s="67">
        <v>0</v>
      </c>
      <c r="AX145" s="67">
        <v>0</v>
      </c>
      <c r="AY145" s="67">
        <v>0</v>
      </c>
      <c r="AZ145" s="67">
        <v>0</v>
      </c>
      <c r="BA145" s="80">
        <f>+O145+Q145+S145+U145+W145+Y145+AA145+AC145+AE145+AG145+AI145+AK145+AM145+AO145+AQ145+AS145+AU145+AW145+AY145</f>
        <v>0</v>
      </c>
      <c r="BB145" s="80">
        <f>+P145+R145+T145+V145+X145+Z145+AB145+AD145+AF145+AH145+AJ145+AL145+AN145+AP145+AR145+AT145+AV145+AX145+AZ145</f>
        <v>0</v>
      </c>
      <c r="BC145" s="117">
        <v>5.9765199999999998</v>
      </c>
      <c r="BD145" s="117">
        <v>0</v>
      </c>
      <c r="BE145" s="117">
        <v>4.9765100000000002</v>
      </c>
      <c r="BF145" s="117">
        <v>0</v>
      </c>
      <c r="BG145" s="117">
        <v>5.77651</v>
      </c>
      <c r="BH145" s="117">
        <v>0</v>
      </c>
      <c r="BI145" s="67">
        <v>0</v>
      </c>
      <c r="BJ145" s="67">
        <v>0</v>
      </c>
      <c r="BK145" s="67">
        <v>0</v>
      </c>
      <c r="BL145" s="67">
        <v>0</v>
      </c>
      <c r="BM145" s="172" t="s">
        <v>367</v>
      </c>
      <c r="BN145" s="232" t="s">
        <v>368</v>
      </c>
      <c r="BO145" s="75" t="s">
        <v>361</v>
      </c>
      <c r="BP145" s="75" t="s">
        <v>362</v>
      </c>
      <c r="BQ145" s="118" t="s">
        <v>363</v>
      </c>
    </row>
    <row r="146" spans="1:69" ht="105" customHeight="1" x14ac:dyDescent="0.3">
      <c r="A146" s="178"/>
      <c r="B146" s="295"/>
      <c r="C146" s="295"/>
      <c r="D146" s="295"/>
      <c r="E146" s="295"/>
      <c r="F146" s="295"/>
      <c r="G146" s="219"/>
      <c r="H146" s="301"/>
      <c r="I146" s="514"/>
      <c r="J146" s="219"/>
      <c r="K146" s="304"/>
      <c r="L146" s="304"/>
      <c r="M146" s="295"/>
      <c r="N146" s="64" t="s">
        <v>236</v>
      </c>
      <c r="O146" s="87">
        <v>0</v>
      </c>
      <c r="P146" s="87">
        <v>0</v>
      </c>
      <c r="Q146" s="87">
        <v>0</v>
      </c>
      <c r="R146" s="87">
        <v>0</v>
      </c>
      <c r="S146" s="87">
        <v>0</v>
      </c>
      <c r="T146" s="87">
        <v>0</v>
      </c>
      <c r="U146" s="87">
        <v>0</v>
      </c>
      <c r="V146" s="87">
        <v>0</v>
      </c>
      <c r="W146" s="87">
        <v>0</v>
      </c>
      <c r="X146" s="87">
        <v>0</v>
      </c>
      <c r="Y146" s="87">
        <v>0</v>
      </c>
      <c r="Z146" s="87">
        <v>0</v>
      </c>
      <c r="AA146" s="87">
        <v>0</v>
      </c>
      <c r="AB146" s="87">
        <v>0</v>
      </c>
      <c r="AC146" s="87">
        <v>0</v>
      </c>
      <c r="AD146" s="87">
        <v>0</v>
      </c>
      <c r="AE146" s="87">
        <v>0</v>
      </c>
      <c r="AF146" s="87">
        <v>0</v>
      </c>
      <c r="AG146" s="87">
        <v>0</v>
      </c>
      <c r="AH146" s="87">
        <v>0</v>
      </c>
      <c r="AI146" s="87">
        <v>0</v>
      </c>
      <c r="AJ146" s="87">
        <v>0</v>
      </c>
      <c r="AK146" s="87">
        <v>0</v>
      </c>
      <c r="AL146" s="87">
        <v>0</v>
      </c>
      <c r="AM146" s="87">
        <v>0</v>
      </c>
      <c r="AN146" s="87">
        <v>0</v>
      </c>
      <c r="AO146" s="87">
        <v>0</v>
      </c>
      <c r="AP146" s="87">
        <v>0</v>
      </c>
      <c r="AQ146" s="87">
        <v>0</v>
      </c>
      <c r="AR146" s="87">
        <v>0</v>
      </c>
      <c r="AS146" s="87">
        <v>0</v>
      </c>
      <c r="AT146" s="87">
        <v>0</v>
      </c>
      <c r="AU146" s="87">
        <v>0</v>
      </c>
      <c r="AV146" s="87">
        <v>0</v>
      </c>
      <c r="AW146" s="67">
        <v>0</v>
      </c>
      <c r="AX146" s="67">
        <v>0</v>
      </c>
      <c r="AY146" s="67">
        <v>0</v>
      </c>
      <c r="AZ146" s="67">
        <v>0</v>
      </c>
      <c r="BA146" s="80">
        <f>+O146+Q146+S146+U146+W146+Y146+AA146+AC146+AE146+AG146+AI146+AK146+AM146+AO146+AQ146+AS146+AU146+AW146+AY146</f>
        <v>0</v>
      </c>
      <c r="BB146" s="80">
        <f>+P146+R146+T146+V146+X146+Z146+AB146+AD146+AF146+AH146+AJ146+AL146+AN146+AP146+AR146+AT146+AV146+AX146+AZ146</f>
        <v>0</v>
      </c>
      <c r="BC146" s="117">
        <v>65.036180000000002</v>
      </c>
      <c r="BD146" s="117">
        <v>0</v>
      </c>
      <c r="BE146" s="117">
        <v>52.905920000000002</v>
      </c>
      <c r="BF146" s="117">
        <v>0</v>
      </c>
      <c r="BG146" s="117">
        <v>52.905920000000002</v>
      </c>
      <c r="BH146" s="117">
        <v>0</v>
      </c>
      <c r="BI146" s="67">
        <v>0</v>
      </c>
      <c r="BJ146" s="67">
        <v>0</v>
      </c>
      <c r="BK146" s="67">
        <v>0</v>
      </c>
      <c r="BL146" s="67">
        <v>0</v>
      </c>
      <c r="BM146" s="172"/>
      <c r="BN146" s="233"/>
      <c r="BO146" s="170" t="s">
        <v>361</v>
      </c>
      <c r="BP146" s="170" t="s">
        <v>362</v>
      </c>
      <c r="BQ146" s="184" t="s">
        <v>363</v>
      </c>
    </row>
    <row r="147" spans="1:69" x14ac:dyDescent="0.3">
      <c r="A147" s="178"/>
      <c r="B147" s="296"/>
      <c r="C147" s="296"/>
      <c r="D147" s="296"/>
      <c r="E147" s="296"/>
      <c r="F147" s="296"/>
      <c r="G147" s="220"/>
      <c r="H147" s="302"/>
      <c r="I147" s="515"/>
      <c r="J147" s="220"/>
      <c r="K147" s="305"/>
      <c r="L147" s="305"/>
      <c r="M147" s="296"/>
      <c r="N147" s="71" t="s">
        <v>66</v>
      </c>
      <c r="O147" s="92">
        <f>SUM(O145:O146)</f>
        <v>0</v>
      </c>
      <c r="P147" s="92">
        <f t="shared" ref="P147:BL147" si="62">SUM(P145:P146)</f>
        <v>0</v>
      </c>
      <c r="Q147" s="92">
        <f t="shared" si="62"/>
        <v>0</v>
      </c>
      <c r="R147" s="92">
        <f t="shared" si="62"/>
        <v>0</v>
      </c>
      <c r="S147" s="92">
        <f t="shared" si="62"/>
        <v>0</v>
      </c>
      <c r="T147" s="92">
        <f t="shared" si="62"/>
        <v>0</v>
      </c>
      <c r="U147" s="92">
        <f t="shared" si="62"/>
        <v>0</v>
      </c>
      <c r="V147" s="92">
        <f t="shared" si="62"/>
        <v>0</v>
      </c>
      <c r="W147" s="92">
        <f t="shared" si="62"/>
        <v>0</v>
      </c>
      <c r="X147" s="92">
        <f t="shared" si="62"/>
        <v>0</v>
      </c>
      <c r="Y147" s="92">
        <f t="shared" si="62"/>
        <v>0</v>
      </c>
      <c r="Z147" s="92">
        <f t="shared" si="62"/>
        <v>0</v>
      </c>
      <c r="AA147" s="92">
        <f t="shared" si="62"/>
        <v>0</v>
      </c>
      <c r="AB147" s="92">
        <f t="shared" si="62"/>
        <v>0</v>
      </c>
      <c r="AC147" s="92">
        <f t="shared" si="62"/>
        <v>0</v>
      </c>
      <c r="AD147" s="92">
        <f t="shared" si="62"/>
        <v>0</v>
      </c>
      <c r="AE147" s="92">
        <f t="shared" si="62"/>
        <v>0</v>
      </c>
      <c r="AF147" s="92">
        <f t="shared" si="62"/>
        <v>0</v>
      </c>
      <c r="AG147" s="92">
        <f t="shared" si="62"/>
        <v>0</v>
      </c>
      <c r="AH147" s="92">
        <f t="shared" si="62"/>
        <v>0</v>
      </c>
      <c r="AI147" s="92">
        <f t="shared" si="62"/>
        <v>0</v>
      </c>
      <c r="AJ147" s="92">
        <f t="shared" si="62"/>
        <v>0</v>
      </c>
      <c r="AK147" s="92">
        <f t="shared" si="62"/>
        <v>0</v>
      </c>
      <c r="AL147" s="92">
        <f t="shared" si="62"/>
        <v>0</v>
      </c>
      <c r="AM147" s="92">
        <f t="shared" si="62"/>
        <v>0</v>
      </c>
      <c r="AN147" s="92">
        <f t="shared" si="62"/>
        <v>0</v>
      </c>
      <c r="AO147" s="92">
        <f t="shared" si="62"/>
        <v>0</v>
      </c>
      <c r="AP147" s="92">
        <f t="shared" si="62"/>
        <v>0</v>
      </c>
      <c r="AQ147" s="92">
        <f t="shared" si="62"/>
        <v>0</v>
      </c>
      <c r="AR147" s="92">
        <f t="shared" si="62"/>
        <v>0</v>
      </c>
      <c r="AS147" s="92">
        <f t="shared" si="62"/>
        <v>0</v>
      </c>
      <c r="AT147" s="92">
        <f t="shared" si="62"/>
        <v>0</v>
      </c>
      <c r="AU147" s="92">
        <f t="shared" si="62"/>
        <v>0</v>
      </c>
      <c r="AV147" s="92">
        <f t="shared" si="62"/>
        <v>0</v>
      </c>
      <c r="AW147" s="93">
        <f t="shared" si="62"/>
        <v>0</v>
      </c>
      <c r="AX147" s="93">
        <f t="shared" si="62"/>
        <v>0</v>
      </c>
      <c r="AY147" s="93">
        <f>AY146+AY145</f>
        <v>0</v>
      </c>
      <c r="AZ147" s="93">
        <f>AZ146+AZ145</f>
        <v>0</v>
      </c>
      <c r="BA147" s="92">
        <f t="shared" si="62"/>
        <v>0</v>
      </c>
      <c r="BB147" s="92">
        <f t="shared" si="62"/>
        <v>0</v>
      </c>
      <c r="BC147" s="97">
        <f t="shared" si="62"/>
        <v>71.012699999999995</v>
      </c>
      <c r="BD147" s="97">
        <f t="shared" si="62"/>
        <v>0</v>
      </c>
      <c r="BE147" s="97">
        <f t="shared" si="62"/>
        <v>57.882429999999999</v>
      </c>
      <c r="BF147" s="97">
        <f t="shared" si="62"/>
        <v>0</v>
      </c>
      <c r="BG147" s="97">
        <f t="shared" si="62"/>
        <v>58.682430000000004</v>
      </c>
      <c r="BH147" s="97">
        <f t="shared" si="62"/>
        <v>0</v>
      </c>
      <c r="BI147" s="97">
        <f t="shared" si="62"/>
        <v>0</v>
      </c>
      <c r="BJ147" s="97">
        <f t="shared" si="62"/>
        <v>0</v>
      </c>
      <c r="BK147" s="97">
        <f t="shared" si="62"/>
        <v>0</v>
      </c>
      <c r="BL147" s="97">
        <f t="shared" si="62"/>
        <v>0</v>
      </c>
      <c r="BM147" s="172"/>
      <c r="BN147" s="234"/>
      <c r="BO147" s="171"/>
      <c r="BP147" s="171"/>
      <c r="BQ147" s="186"/>
    </row>
    <row r="148" spans="1:69" ht="108" customHeight="1" x14ac:dyDescent="0.3">
      <c r="A148" s="178">
        <v>42</v>
      </c>
      <c r="B148" s="294" t="s">
        <v>86</v>
      </c>
      <c r="C148" s="294" t="s">
        <v>354</v>
      </c>
      <c r="D148" s="294" t="s">
        <v>369</v>
      </c>
      <c r="E148" s="294" t="s">
        <v>370</v>
      </c>
      <c r="F148" s="294" t="s">
        <v>371</v>
      </c>
      <c r="G148" s="297" t="s">
        <v>358</v>
      </c>
      <c r="H148" s="300">
        <v>0</v>
      </c>
      <c r="I148" s="513" t="s">
        <v>227</v>
      </c>
      <c r="J148" s="218"/>
      <c r="K148" s="303" t="s">
        <v>229</v>
      </c>
      <c r="L148" s="303" t="s">
        <v>56</v>
      </c>
      <c r="M148" s="294" t="s">
        <v>56</v>
      </c>
      <c r="N148" s="64" t="s">
        <v>230</v>
      </c>
      <c r="O148" s="87">
        <v>0</v>
      </c>
      <c r="P148" s="87">
        <v>0</v>
      </c>
      <c r="Q148" s="87">
        <v>0</v>
      </c>
      <c r="R148" s="87">
        <v>0</v>
      </c>
      <c r="S148" s="87">
        <v>0</v>
      </c>
      <c r="T148" s="87">
        <v>0</v>
      </c>
      <c r="U148" s="87">
        <v>0</v>
      </c>
      <c r="V148" s="87">
        <v>0</v>
      </c>
      <c r="W148" s="87">
        <v>0</v>
      </c>
      <c r="X148" s="87">
        <v>0</v>
      </c>
      <c r="Y148" s="87">
        <v>0</v>
      </c>
      <c r="Z148" s="87">
        <v>0</v>
      </c>
      <c r="AA148" s="87">
        <v>0</v>
      </c>
      <c r="AB148" s="87">
        <v>0</v>
      </c>
      <c r="AC148" s="87">
        <v>0</v>
      </c>
      <c r="AD148" s="87">
        <v>0</v>
      </c>
      <c r="AE148" s="87">
        <v>0</v>
      </c>
      <c r="AF148" s="87">
        <v>0</v>
      </c>
      <c r="AG148" s="87">
        <v>0</v>
      </c>
      <c r="AH148" s="87">
        <v>0</v>
      </c>
      <c r="AI148" s="87">
        <v>0</v>
      </c>
      <c r="AJ148" s="87">
        <v>0</v>
      </c>
      <c r="AK148" s="87">
        <v>0</v>
      </c>
      <c r="AL148" s="87">
        <v>0</v>
      </c>
      <c r="AM148" s="87">
        <v>0</v>
      </c>
      <c r="AN148" s="87">
        <v>0</v>
      </c>
      <c r="AO148" s="87">
        <v>0</v>
      </c>
      <c r="AP148" s="87">
        <v>0</v>
      </c>
      <c r="AQ148" s="87">
        <v>0</v>
      </c>
      <c r="AR148" s="87">
        <v>0</v>
      </c>
      <c r="AS148" s="87">
        <v>0</v>
      </c>
      <c r="AT148" s="87">
        <v>0</v>
      </c>
      <c r="AU148" s="87">
        <v>0</v>
      </c>
      <c r="AV148" s="87">
        <v>0</v>
      </c>
      <c r="AW148" s="115">
        <v>4.0741399999999999</v>
      </c>
      <c r="AX148" s="115">
        <v>0.37659999999999999</v>
      </c>
      <c r="AY148" s="115">
        <v>3.9674999999999998</v>
      </c>
      <c r="AZ148" s="115">
        <v>0</v>
      </c>
      <c r="BA148" s="80">
        <f>+O148+Q148+S148+U148+W148+Y148+AA148+AC148+AE148+AG148+AI148+AK148+AM148+AO148+AQ148+AS148+AU148+AW148+AY148</f>
        <v>8.0416399999999992</v>
      </c>
      <c r="BB148" s="80">
        <f>+P148+R148+T148+V148+X148+Z148+AB148+AD148+AF148+AH148+AJ148+AL148+AN148+AP148+AR148+AT148+AV148+AX148+AZ148</f>
        <v>0.37659999999999999</v>
      </c>
      <c r="BC148" s="69">
        <v>8.6767299999999992</v>
      </c>
      <c r="BD148" s="69">
        <v>0</v>
      </c>
      <c r="BE148" s="69">
        <v>5.5727900000000004</v>
      </c>
      <c r="BF148" s="69">
        <v>0</v>
      </c>
      <c r="BG148" s="69">
        <v>5.5727900000000004</v>
      </c>
      <c r="BH148" s="69">
        <v>0</v>
      </c>
      <c r="BI148" s="69">
        <v>0</v>
      </c>
      <c r="BJ148" s="69">
        <v>0</v>
      </c>
      <c r="BK148" s="69">
        <v>0</v>
      </c>
      <c r="BL148" s="69">
        <v>0</v>
      </c>
      <c r="BM148" s="172" t="s">
        <v>359</v>
      </c>
      <c r="BN148" s="232" t="s">
        <v>372</v>
      </c>
      <c r="BO148" s="75" t="s">
        <v>361</v>
      </c>
      <c r="BP148" s="75" t="s">
        <v>362</v>
      </c>
      <c r="BQ148" s="118" t="s">
        <v>363</v>
      </c>
    </row>
    <row r="149" spans="1:69" ht="96" customHeight="1" x14ac:dyDescent="0.3">
      <c r="A149" s="178"/>
      <c r="B149" s="295"/>
      <c r="C149" s="295"/>
      <c r="D149" s="295"/>
      <c r="E149" s="295"/>
      <c r="F149" s="295"/>
      <c r="G149" s="298"/>
      <c r="H149" s="301"/>
      <c r="I149" s="514"/>
      <c r="J149" s="219"/>
      <c r="K149" s="304"/>
      <c r="L149" s="304"/>
      <c r="M149" s="295"/>
      <c r="N149" s="64" t="s">
        <v>236</v>
      </c>
      <c r="O149" s="87">
        <v>0</v>
      </c>
      <c r="P149" s="87">
        <v>0</v>
      </c>
      <c r="Q149" s="87">
        <v>0</v>
      </c>
      <c r="R149" s="87">
        <v>0</v>
      </c>
      <c r="S149" s="87">
        <v>0</v>
      </c>
      <c r="T149" s="87">
        <v>0</v>
      </c>
      <c r="U149" s="87">
        <v>0</v>
      </c>
      <c r="V149" s="87">
        <v>0</v>
      </c>
      <c r="W149" s="87">
        <v>0</v>
      </c>
      <c r="X149" s="87">
        <v>0</v>
      </c>
      <c r="Y149" s="87">
        <v>0</v>
      </c>
      <c r="Z149" s="87">
        <v>0</v>
      </c>
      <c r="AA149" s="87">
        <v>0</v>
      </c>
      <c r="AB149" s="87">
        <v>0</v>
      </c>
      <c r="AC149" s="87">
        <v>0</v>
      </c>
      <c r="AD149" s="87">
        <v>0</v>
      </c>
      <c r="AE149" s="87">
        <v>0</v>
      </c>
      <c r="AF149" s="87">
        <v>0</v>
      </c>
      <c r="AG149" s="87">
        <v>0</v>
      </c>
      <c r="AH149" s="87">
        <v>0</v>
      </c>
      <c r="AI149" s="87">
        <v>0</v>
      </c>
      <c r="AJ149" s="87">
        <v>0</v>
      </c>
      <c r="AK149" s="87">
        <v>0</v>
      </c>
      <c r="AL149" s="87">
        <v>0</v>
      </c>
      <c r="AM149" s="87">
        <v>0</v>
      </c>
      <c r="AN149" s="87">
        <v>0</v>
      </c>
      <c r="AO149" s="87">
        <v>0</v>
      </c>
      <c r="AP149" s="87">
        <v>0</v>
      </c>
      <c r="AQ149" s="87">
        <v>0</v>
      </c>
      <c r="AR149" s="87">
        <v>0</v>
      </c>
      <c r="AS149" s="87">
        <v>0</v>
      </c>
      <c r="AT149" s="87">
        <v>0</v>
      </c>
      <c r="AU149" s="87">
        <v>0</v>
      </c>
      <c r="AV149" s="87">
        <v>0</v>
      </c>
      <c r="AW149" s="115">
        <v>6.67544</v>
      </c>
      <c r="AX149" s="115">
        <v>2.0548899999999999</v>
      </c>
      <c r="AY149" s="115">
        <v>6.0279999999999996</v>
      </c>
      <c r="AZ149" s="115">
        <v>0</v>
      </c>
      <c r="BA149" s="80">
        <f>+O149+Q149+S149+U149+W149+Y149+AA149+AC149+AE149+AG149+AI149+AK149+AM149+AO149+AQ149+AS149+AU149+AW149+AY149</f>
        <v>12.703440000000001</v>
      </c>
      <c r="BB149" s="80">
        <f>+P149+R149+T149+V149+X149+Z149+AB149+AD149+AF149+AH149+AJ149+AL149+AN149+AP149+AR149+AT149+AV149+AX149+AZ149</f>
        <v>2.0548899999999999</v>
      </c>
      <c r="BC149" s="69">
        <v>4.7380800000000001</v>
      </c>
      <c r="BD149" s="69">
        <v>0</v>
      </c>
      <c r="BE149" s="69">
        <v>5.8138399999999999</v>
      </c>
      <c r="BF149" s="69">
        <v>0</v>
      </c>
      <c r="BG149" s="69">
        <v>5.8138399999999999</v>
      </c>
      <c r="BH149" s="69">
        <v>0</v>
      </c>
      <c r="BI149" s="69">
        <v>0</v>
      </c>
      <c r="BJ149" s="69">
        <v>0</v>
      </c>
      <c r="BK149" s="69">
        <v>0</v>
      </c>
      <c r="BL149" s="69">
        <v>0</v>
      </c>
      <c r="BM149" s="172"/>
      <c r="BN149" s="233"/>
      <c r="BO149" s="170" t="s">
        <v>361</v>
      </c>
      <c r="BP149" s="170" t="s">
        <v>362</v>
      </c>
      <c r="BQ149" s="184" t="s">
        <v>363</v>
      </c>
    </row>
    <row r="150" spans="1:69" x14ac:dyDescent="0.3">
      <c r="A150" s="178"/>
      <c r="B150" s="296"/>
      <c r="C150" s="296"/>
      <c r="D150" s="296"/>
      <c r="E150" s="296"/>
      <c r="F150" s="296"/>
      <c r="G150" s="299"/>
      <c r="H150" s="302"/>
      <c r="I150" s="515"/>
      <c r="J150" s="220"/>
      <c r="K150" s="305"/>
      <c r="L150" s="305"/>
      <c r="M150" s="296"/>
      <c r="N150" s="71" t="s">
        <v>66</v>
      </c>
      <c r="O150" s="92">
        <f>SUM(O148+O149)</f>
        <v>0</v>
      </c>
      <c r="P150" s="92">
        <f t="shared" ref="P150:BL150" si="63">SUM(P148+P149)</f>
        <v>0</v>
      </c>
      <c r="Q150" s="92">
        <f t="shared" si="63"/>
        <v>0</v>
      </c>
      <c r="R150" s="92">
        <f t="shared" si="63"/>
        <v>0</v>
      </c>
      <c r="S150" s="92">
        <f t="shared" si="63"/>
        <v>0</v>
      </c>
      <c r="T150" s="92">
        <f t="shared" si="63"/>
        <v>0</v>
      </c>
      <c r="U150" s="92">
        <f t="shared" si="63"/>
        <v>0</v>
      </c>
      <c r="V150" s="92">
        <f t="shared" si="63"/>
        <v>0</v>
      </c>
      <c r="W150" s="92">
        <f t="shared" si="63"/>
        <v>0</v>
      </c>
      <c r="X150" s="92">
        <f t="shared" si="63"/>
        <v>0</v>
      </c>
      <c r="Y150" s="92">
        <f t="shared" si="63"/>
        <v>0</v>
      </c>
      <c r="Z150" s="92">
        <f t="shared" si="63"/>
        <v>0</v>
      </c>
      <c r="AA150" s="92">
        <f t="shared" si="63"/>
        <v>0</v>
      </c>
      <c r="AB150" s="92">
        <f t="shared" si="63"/>
        <v>0</v>
      </c>
      <c r="AC150" s="92">
        <f t="shared" si="63"/>
        <v>0</v>
      </c>
      <c r="AD150" s="92">
        <f t="shared" si="63"/>
        <v>0</v>
      </c>
      <c r="AE150" s="92">
        <f t="shared" si="63"/>
        <v>0</v>
      </c>
      <c r="AF150" s="92">
        <f t="shared" si="63"/>
        <v>0</v>
      </c>
      <c r="AG150" s="92">
        <f t="shared" si="63"/>
        <v>0</v>
      </c>
      <c r="AH150" s="92">
        <f t="shared" si="63"/>
        <v>0</v>
      </c>
      <c r="AI150" s="92">
        <f t="shared" si="63"/>
        <v>0</v>
      </c>
      <c r="AJ150" s="92">
        <f t="shared" si="63"/>
        <v>0</v>
      </c>
      <c r="AK150" s="92">
        <f t="shared" si="63"/>
        <v>0</v>
      </c>
      <c r="AL150" s="92">
        <f t="shared" si="63"/>
        <v>0</v>
      </c>
      <c r="AM150" s="92">
        <f t="shared" si="63"/>
        <v>0</v>
      </c>
      <c r="AN150" s="92">
        <f t="shared" si="63"/>
        <v>0</v>
      </c>
      <c r="AO150" s="92">
        <f t="shared" si="63"/>
        <v>0</v>
      </c>
      <c r="AP150" s="92">
        <f t="shared" si="63"/>
        <v>0</v>
      </c>
      <c r="AQ150" s="92">
        <f t="shared" si="63"/>
        <v>0</v>
      </c>
      <c r="AR150" s="92">
        <f t="shared" si="63"/>
        <v>0</v>
      </c>
      <c r="AS150" s="92">
        <f t="shared" si="63"/>
        <v>0</v>
      </c>
      <c r="AT150" s="92">
        <f t="shared" si="63"/>
        <v>0</v>
      </c>
      <c r="AU150" s="92">
        <f t="shared" si="63"/>
        <v>0</v>
      </c>
      <c r="AV150" s="92">
        <f t="shared" si="63"/>
        <v>0</v>
      </c>
      <c r="AW150" s="93">
        <f t="shared" si="63"/>
        <v>10.74958</v>
      </c>
      <c r="AX150" s="93">
        <f t="shared" si="63"/>
        <v>2.4314899999999997</v>
      </c>
      <c r="AY150" s="93">
        <f>AY149+AY148</f>
        <v>9.9954999999999998</v>
      </c>
      <c r="AZ150" s="93">
        <f>AZ149+AZ148</f>
        <v>0</v>
      </c>
      <c r="BA150" s="92">
        <f>SUM(BA148+BA149)</f>
        <v>20.745080000000002</v>
      </c>
      <c r="BB150" s="92">
        <f>SUM(BB148+BB149)</f>
        <v>2.4314899999999997</v>
      </c>
      <c r="BC150" s="97">
        <f t="shared" si="63"/>
        <v>13.414809999999999</v>
      </c>
      <c r="BD150" s="97">
        <f t="shared" si="63"/>
        <v>0</v>
      </c>
      <c r="BE150" s="97">
        <f t="shared" si="63"/>
        <v>11.38663</v>
      </c>
      <c r="BF150" s="97">
        <f t="shared" si="63"/>
        <v>0</v>
      </c>
      <c r="BG150" s="97">
        <f t="shared" si="63"/>
        <v>11.38663</v>
      </c>
      <c r="BH150" s="97">
        <f t="shared" si="63"/>
        <v>0</v>
      </c>
      <c r="BI150" s="97">
        <f t="shared" si="63"/>
        <v>0</v>
      </c>
      <c r="BJ150" s="97">
        <f t="shared" si="63"/>
        <v>0</v>
      </c>
      <c r="BK150" s="97">
        <f t="shared" si="63"/>
        <v>0</v>
      </c>
      <c r="BL150" s="97">
        <f t="shared" si="63"/>
        <v>0</v>
      </c>
      <c r="BM150" s="172"/>
      <c r="BN150" s="234"/>
      <c r="BO150" s="171"/>
      <c r="BP150" s="171"/>
      <c r="BQ150" s="186"/>
    </row>
    <row r="151" spans="1:69" ht="48" customHeight="1" x14ac:dyDescent="0.3">
      <c r="A151" s="178">
        <v>43</v>
      </c>
      <c r="B151" s="237" t="s">
        <v>79</v>
      </c>
      <c r="C151" s="237" t="s">
        <v>373</v>
      </c>
      <c r="D151" s="237" t="s">
        <v>374</v>
      </c>
      <c r="E151" s="237" t="s">
        <v>375</v>
      </c>
      <c r="F151" s="237" t="s">
        <v>376</v>
      </c>
      <c r="G151" s="251" t="s">
        <v>226</v>
      </c>
      <c r="H151" s="293">
        <v>0.67049999999999998</v>
      </c>
      <c r="I151" s="231" t="s">
        <v>227</v>
      </c>
      <c r="J151" s="251" t="s">
        <v>228</v>
      </c>
      <c r="K151" s="251" t="s">
        <v>229</v>
      </c>
      <c r="L151" s="251" t="s">
        <v>56</v>
      </c>
      <c r="M151" s="237" t="s">
        <v>56</v>
      </c>
      <c r="N151" s="68" t="s">
        <v>230</v>
      </c>
      <c r="O151" s="87">
        <v>0</v>
      </c>
      <c r="P151" s="87">
        <v>0</v>
      </c>
      <c r="Q151" s="87">
        <v>0</v>
      </c>
      <c r="R151" s="87">
        <v>0</v>
      </c>
      <c r="S151" s="87">
        <v>0</v>
      </c>
      <c r="T151" s="87">
        <v>0</v>
      </c>
      <c r="U151" s="87">
        <v>0</v>
      </c>
      <c r="V151" s="87">
        <v>0</v>
      </c>
      <c r="W151" s="87">
        <v>0</v>
      </c>
      <c r="X151" s="87">
        <v>0</v>
      </c>
      <c r="Y151" s="87">
        <v>0</v>
      </c>
      <c r="Z151" s="87">
        <v>0</v>
      </c>
      <c r="AA151" s="87">
        <v>0</v>
      </c>
      <c r="AB151" s="87">
        <v>0</v>
      </c>
      <c r="AC151" s="87">
        <v>0</v>
      </c>
      <c r="AD151" s="87">
        <v>0</v>
      </c>
      <c r="AE151" s="87">
        <v>0</v>
      </c>
      <c r="AF151" s="87">
        <v>0</v>
      </c>
      <c r="AG151" s="87">
        <v>0</v>
      </c>
      <c r="AH151" s="87">
        <v>0</v>
      </c>
      <c r="AI151" s="87">
        <v>0</v>
      </c>
      <c r="AJ151" s="87">
        <v>0</v>
      </c>
      <c r="AK151" s="87">
        <v>0</v>
      </c>
      <c r="AL151" s="87">
        <v>0</v>
      </c>
      <c r="AM151" s="87">
        <v>0</v>
      </c>
      <c r="AN151" s="87">
        <v>0</v>
      </c>
      <c r="AO151" s="87">
        <v>0</v>
      </c>
      <c r="AP151" s="87">
        <v>0</v>
      </c>
      <c r="AQ151" s="87">
        <v>0</v>
      </c>
      <c r="AR151" s="87">
        <v>0</v>
      </c>
      <c r="AS151" s="119">
        <v>3.5</v>
      </c>
      <c r="AT151" s="119">
        <v>3.5</v>
      </c>
      <c r="AU151" s="119">
        <v>2.5</v>
      </c>
      <c r="AV151" s="119">
        <v>2.5</v>
      </c>
      <c r="AW151" s="120">
        <v>6.5</v>
      </c>
      <c r="AX151" s="120">
        <v>6.5</v>
      </c>
      <c r="AY151" s="120">
        <v>15.57</v>
      </c>
      <c r="AZ151" s="120"/>
      <c r="BA151" s="12">
        <f t="shared" ref="BA151:BB154" si="64">O151+Q151+S151+U151+W151+Y151+AA151+AC151+AE151+AG151+AI151+AK151+AM151+AO151+AQ151+AS151+AU151+AW151+AY151</f>
        <v>28.07</v>
      </c>
      <c r="BB151" s="12">
        <f t="shared" si="64"/>
        <v>12.5</v>
      </c>
      <c r="BC151" s="121">
        <v>0.5</v>
      </c>
      <c r="BD151" s="121">
        <v>0</v>
      </c>
      <c r="BE151" s="121">
        <v>3.5</v>
      </c>
      <c r="BF151" s="121">
        <v>0</v>
      </c>
      <c r="BG151" s="121">
        <v>0</v>
      </c>
      <c r="BH151" s="121">
        <v>0</v>
      </c>
      <c r="BI151" s="121">
        <v>0</v>
      </c>
      <c r="BJ151" s="121">
        <v>0</v>
      </c>
      <c r="BK151" s="121">
        <v>0</v>
      </c>
      <c r="BL151" s="121">
        <v>0</v>
      </c>
      <c r="BM151" s="288" t="s">
        <v>377</v>
      </c>
      <c r="BN151" s="289" t="s">
        <v>378</v>
      </c>
      <c r="BO151" s="289" t="s">
        <v>379</v>
      </c>
      <c r="BP151" s="289" t="s">
        <v>202</v>
      </c>
      <c r="BQ151" s="184" t="s">
        <v>380</v>
      </c>
    </row>
    <row r="152" spans="1:69" ht="39.6" customHeight="1" x14ac:dyDescent="0.3">
      <c r="A152" s="178"/>
      <c r="B152" s="237"/>
      <c r="C152" s="237"/>
      <c r="D152" s="237"/>
      <c r="E152" s="237"/>
      <c r="F152" s="237"/>
      <c r="G152" s="251"/>
      <c r="H152" s="293"/>
      <c r="I152" s="231"/>
      <c r="J152" s="251"/>
      <c r="K152" s="251"/>
      <c r="L152" s="251"/>
      <c r="M152" s="237"/>
      <c r="N152" s="68" t="s">
        <v>236</v>
      </c>
      <c r="O152" s="87">
        <v>0</v>
      </c>
      <c r="P152" s="87">
        <v>0</v>
      </c>
      <c r="Q152" s="87">
        <v>0</v>
      </c>
      <c r="R152" s="87">
        <v>0</v>
      </c>
      <c r="S152" s="87">
        <v>0</v>
      </c>
      <c r="T152" s="87">
        <v>0</v>
      </c>
      <c r="U152" s="87">
        <v>0</v>
      </c>
      <c r="V152" s="87">
        <v>0</v>
      </c>
      <c r="W152" s="87">
        <v>0</v>
      </c>
      <c r="X152" s="87">
        <v>0</v>
      </c>
      <c r="Y152" s="87">
        <v>0</v>
      </c>
      <c r="Z152" s="87">
        <v>0</v>
      </c>
      <c r="AA152" s="87">
        <v>0</v>
      </c>
      <c r="AB152" s="87">
        <v>0</v>
      </c>
      <c r="AC152" s="87">
        <v>0</v>
      </c>
      <c r="AD152" s="87">
        <v>0</v>
      </c>
      <c r="AE152" s="87">
        <v>0</v>
      </c>
      <c r="AF152" s="87">
        <v>0</v>
      </c>
      <c r="AG152" s="87">
        <v>0</v>
      </c>
      <c r="AH152" s="87">
        <v>0</v>
      </c>
      <c r="AI152" s="87">
        <v>0</v>
      </c>
      <c r="AJ152" s="87">
        <v>0</v>
      </c>
      <c r="AK152" s="87">
        <v>0</v>
      </c>
      <c r="AL152" s="87">
        <v>0</v>
      </c>
      <c r="AM152" s="87">
        <v>0</v>
      </c>
      <c r="AN152" s="87">
        <v>0</v>
      </c>
      <c r="AO152" s="87">
        <v>0</v>
      </c>
      <c r="AP152" s="87">
        <v>0</v>
      </c>
      <c r="AQ152" s="87">
        <v>0</v>
      </c>
      <c r="AR152" s="87">
        <v>0</v>
      </c>
      <c r="AS152" s="87">
        <v>0</v>
      </c>
      <c r="AT152" s="87">
        <v>0</v>
      </c>
      <c r="AU152" s="119">
        <v>2.2795700000000001</v>
      </c>
      <c r="AV152" s="119">
        <v>2.2795700000000001</v>
      </c>
      <c r="AW152" s="120">
        <v>1.64</v>
      </c>
      <c r="AX152" s="120">
        <v>1.64</v>
      </c>
      <c r="AY152" s="120">
        <v>7</v>
      </c>
      <c r="AZ152" s="120"/>
      <c r="BA152" s="12">
        <f t="shared" si="64"/>
        <v>10.91957</v>
      </c>
      <c r="BB152" s="12">
        <f t="shared" si="64"/>
        <v>3.9195700000000002</v>
      </c>
      <c r="BC152" s="121">
        <v>0</v>
      </c>
      <c r="BD152" s="121">
        <v>0</v>
      </c>
      <c r="BE152" s="121">
        <v>4</v>
      </c>
      <c r="BF152" s="121">
        <v>0</v>
      </c>
      <c r="BG152" s="121">
        <v>0</v>
      </c>
      <c r="BH152" s="121">
        <v>0</v>
      </c>
      <c r="BI152" s="121">
        <v>0</v>
      </c>
      <c r="BJ152" s="121">
        <v>0</v>
      </c>
      <c r="BK152" s="121">
        <v>0</v>
      </c>
      <c r="BL152" s="121">
        <v>0</v>
      </c>
      <c r="BM152" s="288"/>
      <c r="BN152" s="291"/>
      <c r="BO152" s="291"/>
      <c r="BP152" s="291"/>
      <c r="BQ152" s="185"/>
    </row>
    <row r="153" spans="1:69" ht="49.2" customHeight="1" x14ac:dyDescent="0.3">
      <c r="A153" s="178"/>
      <c r="B153" s="237"/>
      <c r="C153" s="237"/>
      <c r="D153" s="237"/>
      <c r="E153" s="237"/>
      <c r="F153" s="237"/>
      <c r="G153" s="251"/>
      <c r="H153" s="293"/>
      <c r="I153" s="231"/>
      <c r="J153" s="251"/>
      <c r="K153" s="251"/>
      <c r="L153" s="251"/>
      <c r="M153" s="237"/>
      <c r="N153" s="71" t="s">
        <v>66</v>
      </c>
      <c r="O153" s="92">
        <f>SUM(O151:O152)</f>
        <v>0</v>
      </c>
      <c r="P153" s="92">
        <f t="shared" ref="P153:BL153" si="65">SUM(P151:P152)</f>
        <v>0</v>
      </c>
      <c r="Q153" s="92">
        <f t="shared" si="65"/>
        <v>0</v>
      </c>
      <c r="R153" s="92">
        <f t="shared" si="65"/>
        <v>0</v>
      </c>
      <c r="S153" s="92">
        <f t="shared" si="65"/>
        <v>0</v>
      </c>
      <c r="T153" s="92">
        <f t="shared" si="65"/>
        <v>0</v>
      </c>
      <c r="U153" s="92">
        <f t="shared" si="65"/>
        <v>0</v>
      </c>
      <c r="V153" s="92">
        <f t="shared" si="65"/>
        <v>0</v>
      </c>
      <c r="W153" s="92">
        <f t="shared" si="65"/>
        <v>0</v>
      </c>
      <c r="X153" s="92">
        <f t="shared" si="65"/>
        <v>0</v>
      </c>
      <c r="Y153" s="92">
        <f t="shared" si="65"/>
        <v>0</v>
      </c>
      <c r="Z153" s="92">
        <f t="shared" si="65"/>
        <v>0</v>
      </c>
      <c r="AA153" s="92">
        <f t="shared" si="65"/>
        <v>0</v>
      </c>
      <c r="AB153" s="92">
        <f t="shared" si="65"/>
        <v>0</v>
      </c>
      <c r="AC153" s="92">
        <f t="shared" si="65"/>
        <v>0</v>
      </c>
      <c r="AD153" s="92">
        <f t="shared" si="65"/>
        <v>0</v>
      </c>
      <c r="AE153" s="92">
        <f t="shared" si="65"/>
        <v>0</v>
      </c>
      <c r="AF153" s="92">
        <f t="shared" si="65"/>
        <v>0</v>
      </c>
      <c r="AG153" s="92">
        <f t="shared" si="65"/>
        <v>0</v>
      </c>
      <c r="AH153" s="92">
        <f t="shared" si="65"/>
        <v>0</v>
      </c>
      <c r="AI153" s="92">
        <f t="shared" si="65"/>
        <v>0</v>
      </c>
      <c r="AJ153" s="92">
        <f t="shared" si="65"/>
        <v>0</v>
      </c>
      <c r="AK153" s="92">
        <f t="shared" si="65"/>
        <v>0</v>
      </c>
      <c r="AL153" s="92">
        <f t="shared" si="65"/>
        <v>0</v>
      </c>
      <c r="AM153" s="92">
        <f t="shared" si="65"/>
        <v>0</v>
      </c>
      <c r="AN153" s="92">
        <f t="shared" si="65"/>
        <v>0</v>
      </c>
      <c r="AO153" s="92">
        <f t="shared" si="65"/>
        <v>0</v>
      </c>
      <c r="AP153" s="92">
        <f t="shared" si="65"/>
        <v>0</v>
      </c>
      <c r="AQ153" s="92">
        <f t="shared" si="65"/>
        <v>0</v>
      </c>
      <c r="AR153" s="92">
        <f t="shared" si="65"/>
        <v>0</v>
      </c>
      <c r="AS153" s="92">
        <f t="shared" si="65"/>
        <v>3.5</v>
      </c>
      <c r="AT153" s="92">
        <f t="shared" si="65"/>
        <v>3.5</v>
      </c>
      <c r="AU153" s="92">
        <f t="shared" si="65"/>
        <v>4.7795699999999997</v>
      </c>
      <c r="AV153" s="92">
        <f t="shared" si="65"/>
        <v>4.7795699999999997</v>
      </c>
      <c r="AW153" s="93">
        <f t="shared" si="65"/>
        <v>8.14</v>
      </c>
      <c r="AX153" s="93">
        <f t="shared" si="65"/>
        <v>8.14</v>
      </c>
      <c r="AY153" s="93">
        <f>AY151+AY152</f>
        <v>22.57</v>
      </c>
      <c r="AZ153" s="93">
        <f>AZ151+AZ152</f>
        <v>0</v>
      </c>
      <c r="BA153" s="93">
        <f>BA151+BA152</f>
        <v>38.989570000000001</v>
      </c>
      <c r="BB153" s="93">
        <f>BB151+BB152</f>
        <v>16.41957</v>
      </c>
      <c r="BC153" s="97">
        <f t="shared" si="65"/>
        <v>0.5</v>
      </c>
      <c r="BD153" s="97">
        <f t="shared" si="65"/>
        <v>0</v>
      </c>
      <c r="BE153" s="97">
        <f t="shared" si="65"/>
        <v>7.5</v>
      </c>
      <c r="BF153" s="97">
        <f t="shared" si="65"/>
        <v>0</v>
      </c>
      <c r="BG153" s="97">
        <f t="shared" si="65"/>
        <v>0</v>
      </c>
      <c r="BH153" s="97">
        <f t="shared" si="65"/>
        <v>0</v>
      </c>
      <c r="BI153" s="97">
        <f t="shared" si="65"/>
        <v>0</v>
      </c>
      <c r="BJ153" s="97">
        <f t="shared" si="65"/>
        <v>0</v>
      </c>
      <c r="BK153" s="97">
        <f t="shared" si="65"/>
        <v>0</v>
      </c>
      <c r="BL153" s="97">
        <f t="shared" si="65"/>
        <v>0</v>
      </c>
      <c r="BM153" s="288"/>
      <c r="BN153" s="290"/>
      <c r="BO153" s="290"/>
      <c r="BP153" s="290"/>
      <c r="BQ153" s="186"/>
    </row>
    <row r="154" spans="1:69" ht="51.6" customHeight="1" x14ac:dyDescent="0.3">
      <c r="A154" s="178">
        <v>44</v>
      </c>
      <c r="B154" s="237" t="s">
        <v>79</v>
      </c>
      <c r="C154" s="237" t="s">
        <v>373</v>
      </c>
      <c r="D154" s="237" t="s">
        <v>381</v>
      </c>
      <c r="E154" s="237" t="s">
        <v>382</v>
      </c>
      <c r="F154" s="237" t="s">
        <v>383</v>
      </c>
      <c r="G154" s="251" t="s">
        <v>226</v>
      </c>
      <c r="H154" s="292">
        <v>0</v>
      </c>
      <c r="I154" s="231" t="s">
        <v>227</v>
      </c>
      <c r="J154" s="251" t="s">
        <v>228</v>
      </c>
      <c r="K154" s="251" t="s">
        <v>229</v>
      </c>
      <c r="L154" s="251" t="s">
        <v>56</v>
      </c>
      <c r="M154" s="237" t="s">
        <v>56</v>
      </c>
      <c r="N154" s="88" t="s">
        <v>230</v>
      </c>
      <c r="O154" s="122">
        <v>0</v>
      </c>
      <c r="P154" s="122">
        <v>0</v>
      </c>
      <c r="Q154" s="122">
        <v>0</v>
      </c>
      <c r="R154" s="122">
        <v>0</v>
      </c>
      <c r="S154" s="122">
        <v>0</v>
      </c>
      <c r="T154" s="122">
        <v>0</v>
      </c>
      <c r="U154" s="122">
        <v>0</v>
      </c>
      <c r="V154" s="122">
        <v>0</v>
      </c>
      <c r="W154" s="122">
        <v>0</v>
      </c>
      <c r="X154" s="122">
        <v>0</v>
      </c>
      <c r="Y154" s="122">
        <v>0</v>
      </c>
      <c r="Z154" s="122">
        <v>0</v>
      </c>
      <c r="AA154" s="122">
        <v>0</v>
      </c>
      <c r="AB154" s="122">
        <v>0</v>
      </c>
      <c r="AC154" s="122">
        <v>0</v>
      </c>
      <c r="AD154" s="122">
        <v>0</v>
      </c>
      <c r="AE154" s="122">
        <v>0</v>
      </c>
      <c r="AF154" s="122">
        <v>0</v>
      </c>
      <c r="AG154" s="122">
        <v>0</v>
      </c>
      <c r="AH154" s="122">
        <v>0</v>
      </c>
      <c r="AI154" s="122">
        <v>0</v>
      </c>
      <c r="AJ154" s="122">
        <v>0</v>
      </c>
      <c r="AK154" s="122">
        <v>0</v>
      </c>
      <c r="AL154" s="122">
        <v>0</v>
      </c>
      <c r="AM154" s="122">
        <v>0</v>
      </c>
      <c r="AN154" s="122">
        <v>0</v>
      </c>
      <c r="AO154" s="122">
        <v>0</v>
      </c>
      <c r="AP154" s="122">
        <v>0</v>
      </c>
      <c r="AQ154" s="122">
        <v>0</v>
      </c>
      <c r="AR154" s="122">
        <v>0</v>
      </c>
      <c r="AS154" s="122">
        <v>0</v>
      </c>
      <c r="AT154" s="122">
        <v>0</v>
      </c>
      <c r="AU154" s="122">
        <v>0</v>
      </c>
      <c r="AV154" s="122">
        <v>0</v>
      </c>
      <c r="AW154" s="122">
        <v>0</v>
      </c>
      <c r="AX154" s="122">
        <v>0</v>
      </c>
      <c r="AY154" s="123">
        <v>2.2000000000000002</v>
      </c>
      <c r="AZ154" s="123">
        <v>0</v>
      </c>
      <c r="BA154" s="12">
        <f t="shared" si="64"/>
        <v>2.2000000000000002</v>
      </c>
      <c r="BB154" s="12">
        <f t="shared" si="64"/>
        <v>0</v>
      </c>
      <c r="BC154" s="123">
        <v>1.56</v>
      </c>
      <c r="BD154" s="123">
        <v>0</v>
      </c>
      <c r="BE154" s="123">
        <v>7.44</v>
      </c>
      <c r="BF154" s="123">
        <v>0</v>
      </c>
      <c r="BG154" s="123">
        <v>3</v>
      </c>
      <c r="BH154" s="123">
        <v>0</v>
      </c>
      <c r="BI154" s="123">
        <v>3</v>
      </c>
      <c r="BJ154" s="123">
        <v>0</v>
      </c>
      <c r="BK154" s="123">
        <v>3</v>
      </c>
      <c r="BL154" s="123">
        <v>0</v>
      </c>
      <c r="BM154" s="288" t="s">
        <v>377</v>
      </c>
      <c r="BN154" s="289" t="s">
        <v>384</v>
      </c>
      <c r="BO154" s="289" t="s">
        <v>379</v>
      </c>
      <c r="BP154" s="289" t="s">
        <v>202</v>
      </c>
      <c r="BQ154" s="184" t="s">
        <v>380</v>
      </c>
    </row>
    <row r="155" spans="1:69" ht="60" customHeight="1" x14ac:dyDescent="0.3">
      <c r="A155" s="178"/>
      <c r="B155" s="237"/>
      <c r="C155" s="237"/>
      <c r="D155" s="237"/>
      <c r="E155" s="237"/>
      <c r="F155" s="237"/>
      <c r="G155" s="251"/>
      <c r="H155" s="292"/>
      <c r="I155" s="231"/>
      <c r="J155" s="251"/>
      <c r="K155" s="251"/>
      <c r="L155" s="251"/>
      <c r="M155" s="237"/>
      <c r="N155" s="124" t="s">
        <v>66</v>
      </c>
      <c r="O155" s="125">
        <f>SUM(O154)</f>
        <v>0</v>
      </c>
      <c r="P155" s="125">
        <f t="shared" ref="P155:BL155" si="66">SUM(P154)</f>
        <v>0</v>
      </c>
      <c r="Q155" s="125">
        <f t="shared" si="66"/>
        <v>0</v>
      </c>
      <c r="R155" s="125">
        <f t="shared" si="66"/>
        <v>0</v>
      </c>
      <c r="S155" s="125">
        <f t="shared" si="66"/>
        <v>0</v>
      </c>
      <c r="T155" s="125">
        <f t="shared" si="66"/>
        <v>0</v>
      </c>
      <c r="U155" s="125">
        <f t="shared" si="66"/>
        <v>0</v>
      </c>
      <c r="V155" s="125">
        <f t="shared" si="66"/>
        <v>0</v>
      </c>
      <c r="W155" s="125">
        <f t="shared" si="66"/>
        <v>0</v>
      </c>
      <c r="X155" s="125">
        <f t="shared" si="66"/>
        <v>0</v>
      </c>
      <c r="Y155" s="125">
        <f t="shared" si="66"/>
        <v>0</v>
      </c>
      <c r="Z155" s="125">
        <f t="shared" si="66"/>
        <v>0</v>
      </c>
      <c r="AA155" s="125">
        <f t="shared" si="66"/>
        <v>0</v>
      </c>
      <c r="AB155" s="125">
        <f t="shared" si="66"/>
        <v>0</v>
      </c>
      <c r="AC155" s="125">
        <f t="shared" si="66"/>
        <v>0</v>
      </c>
      <c r="AD155" s="125">
        <f t="shared" si="66"/>
        <v>0</v>
      </c>
      <c r="AE155" s="125">
        <f t="shared" si="66"/>
        <v>0</v>
      </c>
      <c r="AF155" s="125">
        <f t="shared" si="66"/>
        <v>0</v>
      </c>
      <c r="AG155" s="125">
        <f t="shared" si="66"/>
        <v>0</v>
      </c>
      <c r="AH155" s="125">
        <f t="shared" si="66"/>
        <v>0</v>
      </c>
      <c r="AI155" s="125">
        <f t="shared" si="66"/>
        <v>0</v>
      </c>
      <c r="AJ155" s="125">
        <f t="shared" si="66"/>
        <v>0</v>
      </c>
      <c r="AK155" s="125">
        <f t="shared" si="66"/>
        <v>0</v>
      </c>
      <c r="AL155" s="125">
        <f t="shared" si="66"/>
        <v>0</v>
      </c>
      <c r="AM155" s="125">
        <f t="shared" si="66"/>
        <v>0</v>
      </c>
      <c r="AN155" s="125">
        <f t="shared" si="66"/>
        <v>0</v>
      </c>
      <c r="AO155" s="125">
        <f t="shared" si="66"/>
        <v>0</v>
      </c>
      <c r="AP155" s="125">
        <f t="shared" si="66"/>
        <v>0</v>
      </c>
      <c r="AQ155" s="125">
        <f t="shared" si="66"/>
        <v>0</v>
      </c>
      <c r="AR155" s="125">
        <f t="shared" si="66"/>
        <v>0</v>
      </c>
      <c r="AS155" s="125">
        <f t="shared" si="66"/>
        <v>0</v>
      </c>
      <c r="AT155" s="125">
        <f t="shared" si="66"/>
        <v>0</v>
      </c>
      <c r="AU155" s="125">
        <f t="shared" si="66"/>
        <v>0</v>
      </c>
      <c r="AV155" s="125">
        <f t="shared" si="66"/>
        <v>0</v>
      </c>
      <c r="AW155" s="125">
        <f t="shared" si="66"/>
        <v>0</v>
      </c>
      <c r="AX155" s="125">
        <f t="shared" si="66"/>
        <v>0</v>
      </c>
      <c r="AY155" s="125">
        <f t="shared" si="66"/>
        <v>2.2000000000000002</v>
      </c>
      <c r="AZ155" s="125">
        <f t="shared" si="66"/>
        <v>0</v>
      </c>
      <c r="BA155" s="125">
        <f t="shared" si="66"/>
        <v>2.2000000000000002</v>
      </c>
      <c r="BB155" s="125">
        <f t="shared" si="66"/>
        <v>0</v>
      </c>
      <c r="BC155" s="125">
        <f t="shared" si="66"/>
        <v>1.56</v>
      </c>
      <c r="BD155" s="125">
        <f t="shared" si="66"/>
        <v>0</v>
      </c>
      <c r="BE155" s="125">
        <f t="shared" si="66"/>
        <v>7.44</v>
      </c>
      <c r="BF155" s="125">
        <f t="shared" si="66"/>
        <v>0</v>
      </c>
      <c r="BG155" s="125">
        <f t="shared" si="66"/>
        <v>3</v>
      </c>
      <c r="BH155" s="125">
        <f t="shared" si="66"/>
        <v>0</v>
      </c>
      <c r="BI155" s="125">
        <f t="shared" si="66"/>
        <v>3</v>
      </c>
      <c r="BJ155" s="125">
        <f t="shared" si="66"/>
        <v>0</v>
      </c>
      <c r="BK155" s="125">
        <f t="shared" si="66"/>
        <v>3</v>
      </c>
      <c r="BL155" s="125">
        <f t="shared" si="66"/>
        <v>0</v>
      </c>
      <c r="BM155" s="288"/>
      <c r="BN155" s="290"/>
      <c r="BO155" s="291"/>
      <c r="BP155" s="291"/>
      <c r="BQ155" s="185"/>
    </row>
    <row r="156" spans="1:69" ht="41.4" customHeight="1" x14ac:dyDescent="0.3">
      <c r="A156" s="178">
        <v>45</v>
      </c>
      <c r="B156" s="193" t="s">
        <v>79</v>
      </c>
      <c r="C156" s="193" t="s">
        <v>385</v>
      </c>
      <c r="D156" s="179" t="s">
        <v>386</v>
      </c>
      <c r="E156" s="179" t="s">
        <v>387</v>
      </c>
      <c r="F156" s="179" t="s">
        <v>388</v>
      </c>
      <c r="G156" s="218" t="s">
        <v>99</v>
      </c>
      <c r="H156" s="283">
        <v>1</v>
      </c>
      <c r="I156" s="513" t="s">
        <v>227</v>
      </c>
      <c r="J156" s="286" t="s">
        <v>228</v>
      </c>
      <c r="K156" s="287" t="s">
        <v>229</v>
      </c>
      <c r="L156" s="287" t="s">
        <v>56</v>
      </c>
      <c r="M156" s="279" t="s">
        <v>56</v>
      </c>
      <c r="N156" s="126" t="s">
        <v>139</v>
      </c>
      <c r="O156" s="65">
        <v>0</v>
      </c>
      <c r="P156" s="65">
        <v>0</v>
      </c>
      <c r="Q156" s="65">
        <v>0</v>
      </c>
      <c r="R156" s="65">
        <v>0</v>
      </c>
      <c r="S156" s="65">
        <v>0</v>
      </c>
      <c r="T156" s="65">
        <v>0</v>
      </c>
      <c r="U156" s="65">
        <v>0</v>
      </c>
      <c r="V156" s="65">
        <v>0</v>
      </c>
      <c r="W156" s="65">
        <v>0</v>
      </c>
      <c r="X156" s="65">
        <v>0</v>
      </c>
      <c r="Y156" s="65">
        <v>0</v>
      </c>
      <c r="Z156" s="65">
        <v>0</v>
      </c>
      <c r="AA156" s="65">
        <v>0</v>
      </c>
      <c r="AB156" s="65">
        <v>0</v>
      </c>
      <c r="AC156" s="65">
        <v>0</v>
      </c>
      <c r="AD156" s="65">
        <v>0</v>
      </c>
      <c r="AE156" s="65">
        <v>0</v>
      </c>
      <c r="AF156" s="65">
        <v>0</v>
      </c>
      <c r="AG156" s="65">
        <v>0</v>
      </c>
      <c r="AH156" s="65">
        <v>0</v>
      </c>
      <c r="AI156" s="65">
        <v>0</v>
      </c>
      <c r="AJ156" s="65">
        <v>0</v>
      </c>
      <c r="AK156" s="65">
        <v>0</v>
      </c>
      <c r="AL156" s="65">
        <v>0</v>
      </c>
      <c r="AM156" s="65">
        <v>0</v>
      </c>
      <c r="AN156" s="65">
        <v>0</v>
      </c>
      <c r="AO156" s="65">
        <v>0</v>
      </c>
      <c r="AP156" s="65">
        <v>0</v>
      </c>
      <c r="AQ156" s="65">
        <v>0</v>
      </c>
      <c r="AR156" s="65">
        <v>0</v>
      </c>
      <c r="AS156" s="65">
        <v>0</v>
      </c>
      <c r="AT156" s="65">
        <v>0</v>
      </c>
      <c r="AU156" s="65">
        <v>0</v>
      </c>
      <c r="AV156" s="65">
        <v>0</v>
      </c>
      <c r="AW156" s="65">
        <v>0</v>
      </c>
      <c r="AX156" s="65">
        <v>0</v>
      </c>
      <c r="AY156" s="65">
        <v>0</v>
      </c>
      <c r="AZ156" s="65">
        <v>0</v>
      </c>
      <c r="BA156" s="80">
        <f t="shared" ref="BA156:BB158" si="67">+O156+Q156+S156+U156+W156+Y156+AA156+AC156+AE156+AG156+AI156+AK156+AM156+AO156+AQ156+AS156+AU156+AW156+AY156</f>
        <v>0</v>
      </c>
      <c r="BB156" s="80">
        <f t="shared" si="67"/>
        <v>0</v>
      </c>
      <c r="BC156" s="22">
        <v>0</v>
      </c>
      <c r="BD156" s="22">
        <v>0</v>
      </c>
      <c r="BE156" s="23">
        <v>45.24</v>
      </c>
      <c r="BF156" s="23">
        <v>0</v>
      </c>
      <c r="BG156" s="23">
        <v>0</v>
      </c>
      <c r="BH156" s="23">
        <v>0</v>
      </c>
      <c r="BI156" s="23">
        <v>0</v>
      </c>
      <c r="BJ156" s="23">
        <v>0</v>
      </c>
      <c r="BK156" s="23">
        <v>0</v>
      </c>
      <c r="BL156" s="23">
        <v>0</v>
      </c>
      <c r="BM156" s="280" t="s">
        <v>389</v>
      </c>
      <c r="BN156" s="280"/>
      <c r="BO156" s="280" t="s">
        <v>390</v>
      </c>
      <c r="BP156" s="280" t="s">
        <v>391</v>
      </c>
      <c r="BQ156" s="281" t="s">
        <v>392</v>
      </c>
    </row>
    <row r="157" spans="1:69" ht="40.200000000000003" customHeight="1" x14ac:dyDescent="0.3">
      <c r="A157" s="178"/>
      <c r="B157" s="194"/>
      <c r="C157" s="194"/>
      <c r="D157" s="180"/>
      <c r="E157" s="180"/>
      <c r="F157" s="180"/>
      <c r="G157" s="219"/>
      <c r="H157" s="284"/>
      <c r="I157" s="514"/>
      <c r="J157" s="286"/>
      <c r="K157" s="287"/>
      <c r="L157" s="287"/>
      <c r="M157" s="279"/>
      <c r="N157" s="126" t="s">
        <v>142</v>
      </c>
      <c r="O157" s="65">
        <v>0</v>
      </c>
      <c r="P157" s="65">
        <v>0</v>
      </c>
      <c r="Q157" s="65">
        <v>0</v>
      </c>
      <c r="R157" s="65">
        <v>0</v>
      </c>
      <c r="S157" s="65">
        <v>0</v>
      </c>
      <c r="T157" s="65">
        <v>0</v>
      </c>
      <c r="U157" s="65">
        <v>0</v>
      </c>
      <c r="V157" s="65">
        <v>0</v>
      </c>
      <c r="W157" s="65">
        <v>0</v>
      </c>
      <c r="X157" s="65">
        <v>0</v>
      </c>
      <c r="Y157" s="65">
        <v>0</v>
      </c>
      <c r="Z157" s="65">
        <v>0</v>
      </c>
      <c r="AA157" s="65">
        <v>0</v>
      </c>
      <c r="AB157" s="65">
        <v>0</v>
      </c>
      <c r="AC157" s="65">
        <v>0</v>
      </c>
      <c r="AD157" s="65">
        <v>0</v>
      </c>
      <c r="AE157" s="65">
        <v>0</v>
      </c>
      <c r="AF157" s="65">
        <v>0</v>
      </c>
      <c r="AG157" s="65">
        <v>0</v>
      </c>
      <c r="AH157" s="65">
        <v>0</v>
      </c>
      <c r="AI157" s="65">
        <v>0</v>
      </c>
      <c r="AJ157" s="65">
        <v>0</v>
      </c>
      <c r="AK157" s="65">
        <v>0</v>
      </c>
      <c r="AL157" s="65">
        <v>0</v>
      </c>
      <c r="AM157" s="65">
        <v>0</v>
      </c>
      <c r="AN157" s="65">
        <v>0</v>
      </c>
      <c r="AO157" s="65">
        <v>0</v>
      </c>
      <c r="AP157" s="65">
        <v>0</v>
      </c>
      <c r="AQ157" s="65">
        <v>0</v>
      </c>
      <c r="AR157" s="65">
        <v>0</v>
      </c>
      <c r="AS157" s="65">
        <v>0</v>
      </c>
      <c r="AT157" s="65">
        <v>0</v>
      </c>
      <c r="AU157" s="65">
        <v>0</v>
      </c>
      <c r="AV157" s="65">
        <v>0</v>
      </c>
      <c r="AW157" s="65">
        <v>0</v>
      </c>
      <c r="AX157" s="65">
        <v>0</v>
      </c>
      <c r="AY157" s="65">
        <v>0</v>
      </c>
      <c r="AZ157" s="65">
        <v>0</v>
      </c>
      <c r="BA157" s="80">
        <f t="shared" si="67"/>
        <v>0</v>
      </c>
      <c r="BB157" s="80">
        <f t="shared" si="67"/>
        <v>0</v>
      </c>
      <c r="BC157" s="22">
        <v>5.6</v>
      </c>
      <c r="BD157" s="23">
        <v>0</v>
      </c>
      <c r="BE157" s="23">
        <v>1.7</v>
      </c>
      <c r="BF157" s="23">
        <v>0</v>
      </c>
      <c r="BG157" s="23">
        <v>0.38</v>
      </c>
      <c r="BH157" s="23">
        <v>0</v>
      </c>
      <c r="BI157" s="23">
        <v>2</v>
      </c>
      <c r="BJ157" s="23">
        <v>0</v>
      </c>
      <c r="BK157" s="67">
        <v>0</v>
      </c>
      <c r="BL157" s="67">
        <v>0</v>
      </c>
      <c r="BM157" s="280"/>
      <c r="BN157" s="280"/>
      <c r="BO157" s="280"/>
      <c r="BP157" s="280"/>
      <c r="BQ157" s="282"/>
    </row>
    <row r="158" spans="1:69" ht="56.4" customHeight="1" x14ac:dyDescent="0.3">
      <c r="A158" s="178"/>
      <c r="B158" s="194"/>
      <c r="C158" s="194"/>
      <c r="D158" s="180"/>
      <c r="E158" s="180"/>
      <c r="F158" s="180"/>
      <c r="G158" s="219"/>
      <c r="H158" s="284"/>
      <c r="I158" s="514"/>
      <c r="J158" s="286"/>
      <c r="K158" s="287"/>
      <c r="L158" s="287"/>
      <c r="M158" s="279"/>
      <c r="N158" s="126" t="s">
        <v>393</v>
      </c>
      <c r="O158" s="65">
        <v>0</v>
      </c>
      <c r="P158" s="65">
        <v>0</v>
      </c>
      <c r="Q158" s="65">
        <v>0</v>
      </c>
      <c r="R158" s="65">
        <v>0</v>
      </c>
      <c r="S158" s="65">
        <v>0</v>
      </c>
      <c r="T158" s="65">
        <v>0</v>
      </c>
      <c r="U158" s="65">
        <v>0</v>
      </c>
      <c r="V158" s="65">
        <v>0</v>
      </c>
      <c r="W158" s="65">
        <v>0</v>
      </c>
      <c r="X158" s="65">
        <v>0</v>
      </c>
      <c r="Y158" s="65">
        <v>0</v>
      </c>
      <c r="Z158" s="65">
        <v>0</v>
      </c>
      <c r="AA158" s="65">
        <v>0</v>
      </c>
      <c r="AB158" s="65">
        <v>0</v>
      </c>
      <c r="AC158" s="65">
        <v>0</v>
      </c>
      <c r="AD158" s="65">
        <v>0</v>
      </c>
      <c r="AE158" s="65">
        <v>0</v>
      </c>
      <c r="AF158" s="65">
        <v>0</v>
      </c>
      <c r="AG158" s="65">
        <v>0</v>
      </c>
      <c r="AH158" s="65">
        <v>0</v>
      </c>
      <c r="AI158" s="65">
        <v>0</v>
      </c>
      <c r="AJ158" s="65">
        <v>0</v>
      </c>
      <c r="AK158" s="65">
        <v>0</v>
      </c>
      <c r="AL158" s="65">
        <v>0</v>
      </c>
      <c r="AM158" s="65">
        <v>0</v>
      </c>
      <c r="AN158" s="65">
        <v>0</v>
      </c>
      <c r="AO158" s="65">
        <v>0</v>
      </c>
      <c r="AP158" s="65">
        <v>0</v>
      </c>
      <c r="AQ158" s="65">
        <v>0</v>
      </c>
      <c r="AR158" s="65">
        <v>0</v>
      </c>
      <c r="AS158" s="65">
        <v>0</v>
      </c>
      <c r="AT158" s="65">
        <v>0</v>
      </c>
      <c r="AU158" s="65">
        <v>0</v>
      </c>
      <c r="AV158" s="65">
        <v>0</v>
      </c>
      <c r="AW158" s="65">
        <v>0</v>
      </c>
      <c r="AX158" s="65">
        <v>0</v>
      </c>
      <c r="AY158" s="65">
        <v>0</v>
      </c>
      <c r="AZ158" s="65">
        <v>0</v>
      </c>
      <c r="BA158" s="80">
        <f t="shared" si="67"/>
        <v>0</v>
      </c>
      <c r="BB158" s="80">
        <f t="shared" si="67"/>
        <v>0</v>
      </c>
      <c r="BC158" s="22">
        <v>2</v>
      </c>
      <c r="BD158" s="23">
        <v>0</v>
      </c>
      <c r="BE158" s="23">
        <v>2.1</v>
      </c>
      <c r="BF158" s="23">
        <v>0</v>
      </c>
      <c r="BG158" s="23">
        <v>2.2000000000000002</v>
      </c>
      <c r="BH158" s="23">
        <v>0</v>
      </c>
      <c r="BI158" s="23">
        <v>0</v>
      </c>
      <c r="BJ158" s="23">
        <v>0</v>
      </c>
      <c r="BK158" s="23">
        <v>0</v>
      </c>
      <c r="BL158" s="23">
        <v>0</v>
      </c>
      <c r="BM158" s="280"/>
      <c r="BN158" s="280"/>
      <c r="BO158" s="280"/>
      <c r="BP158" s="280"/>
      <c r="BQ158" s="282"/>
    </row>
    <row r="159" spans="1:69" ht="20.399999999999999" x14ac:dyDescent="0.3">
      <c r="A159" s="178"/>
      <c r="B159" s="195"/>
      <c r="C159" s="195"/>
      <c r="D159" s="181"/>
      <c r="E159" s="181"/>
      <c r="F159" s="181"/>
      <c r="G159" s="220"/>
      <c r="H159" s="285"/>
      <c r="I159" s="515"/>
      <c r="J159" s="286"/>
      <c r="K159" s="287"/>
      <c r="L159" s="287"/>
      <c r="M159" s="279"/>
      <c r="N159" s="127" t="s">
        <v>394</v>
      </c>
      <c r="O159" s="128">
        <f>SUM(O156:O158)</f>
        <v>0</v>
      </c>
      <c r="P159" s="128">
        <f t="shared" ref="P159:BL159" si="68">SUM(P156:P158)</f>
        <v>0</v>
      </c>
      <c r="Q159" s="128">
        <f t="shared" si="68"/>
        <v>0</v>
      </c>
      <c r="R159" s="128">
        <f t="shared" si="68"/>
        <v>0</v>
      </c>
      <c r="S159" s="128">
        <f t="shared" si="68"/>
        <v>0</v>
      </c>
      <c r="T159" s="128">
        <f t="shared" si="68"/>
        <v>0</v>
      </c>
      <c r="U159" s="128">
        <f t="shared" si="68"/>
        <v>0</v>
      </c>
      <c r="V159" s="128">
        <f t="shared" si="68"/>
        <v>0</v>
      </c>
      <c r="W159" s="128">
        <f t="shared" si="68"/>
        <v>0</v>
      </c>
      <c r="X159" s="128">
        <f t="shared" si="68"/>
        <v>0</v>
      </c>
      <c r="Y159" s="128">
        <f t="shared" si="68"/>
        <v>0</v>
      </c>
      <c r="Z159" s="128">
        <f t="shared" si="68"/>
        <v>0</v>
      </c>
      <c r="AA159" s="128">
        <f t="shared" si="68"/>
        <v>0</v>
      </c>
      <c r="AB159" s="128">
        <f t="shared" si="68"/>
        <v>0</v>
      </c>
      <c r="AC159" s="128">
        <f t="shared" si="68"/>
        <v>0</v>
      </c>
      <c r="AD159" s="128">
        <f t="shared" si="68"/>
        <v>0</v>
      </c>
      <c r="AE159" s="128">
        <f t="shared" si="68"/>
        <v>0</v>
      </c>
      <c r="AF159" s="128">
        <f t="shared" si="68"/>
        <v>0</v>
      </c>
      <c r="AG159" s="128">
        <f t="shared" si="68"/>
        <v>0</v>
      </c>
      <c r="AH159" s="128">
        <f t="shared" si="68"/>
        <v>0</v>
      </c>
      <c r="AI159" s="128">
        <f t="shared" si="68"/>
        <v>0</v>
      </c>
      <c r="AJ159" s="128">
        <f t="shared" si="68"/>
        <v>0</v>
      </c>
      <c r="AK159" s="128">
        <f t="shared" si="68"/>
        <v>0</v>
      </c>
      <c r="AL159" s="128">
        <f t="shared" si="68"/>
        <v>0</v>
      </c>
      <c r="AM159" s="128">
        <f t="shared" si="68"/>
        <v>0</v>
      </c>
      <c r="AN159" s="128">
        <f t="shared" si="68"/>
        <v>0</v>
      </c>
      <c r="AO159" s="128">
        <f t="shared" si="68"/>
        <v>0</v>
      </c>
      <c r="AP159" s="128">
        <f t="shared" si="68"/>
        <v>0</v>
      </c>
      <c r="AQ159" s="128">
        <f t="shared" si="68"/>
        <v>0</v>
      </c>
      <c r="AR159" s="128">
        <f t="shared" si="68"/>
        <v>0</v>
      </c>
      <c r="AS159" s="128">
        <f t="shared" si="68"/>
        <v>0</v>
      </c>
      <c r="AT159" s="128">
        <f t="shared" si="68"/>
        <v>0</v>
      </c>
      <c r="AU159" s="128">
        <f t="shared" si="68"/>
        <v>0</v>
      </c>
      <c r="AV159" s="128">
        <f t="shared" si="68"/>
        <v>0</v>
      </c>
      <c r="AW159" s="128">
        <f t="shared" si="68"/>
        <v>0</v>
      </c>
      <c r="AX159" s="128">
        <f t="shared" si="68"/>
        <v>0</v>
      </c>
      <c r="AY159" s="128">
        <f t="shared" si="68"/>
        <v>0</v>
      </c>
      <c r="AZ159" s="128">
        <f t="shared" si="68"/>
        <v>0</v>
      </c>
      <c r="BA159" s="128">
        <f t="shared" si="68"/>
        <v>0</v>
      </c>
      <c r="BB159" s="128">
        <f t="shared" si="68"/>
        <v>0</v>
      </c>
      <c r="BC159" s="128">
        <f t="shared" si="68"/>
        <v>7.6</v>
      </c>
      <c r="BD159" s="128">
        <f t="shared" si="68"/>
        <v>0</v>
      </c>
      <c r="BE159" s="128">
        <f t="shared" si="68"/>
        <v>49.040000000000006</v>
      </c>
      <c r="BF159" s="128">
        <f t="shared" si="68"/>
        <v>0</v>
      </c>
      <c r="BG159" s="128">
        <f t="shared" si="68"/>
        <v>2.58</v>
      </c>
      <c r="BH159" s="128">
        <f t="shared" si="68"/>
        <v>0</v>
      </c>
      <c r="BI159" s="128">
        <f t="shared" si="68"/>
        <v>2</v>
      </c>
      <c r="BJ159" s="128">
        <f t="shared" si="68"/>
        <v>0</v>
      </c>
      <c r="BK159" s="128">
        <f t="shared" si="68"/>
        <v>0</v>
      </c>
      <c r="BL159" s="128">
        <f t="shared" si="68"/>
        <v>0</v>
      </c>
      <c r="BM159" s="280"/>
      <c r="BN159" s="280"/>
      <c r="BO159" s="280"/>
      <c r="BP159" s="280"/>
      <c r="BQ159" s="281"/>
    </row>
    <row r="160" spans="1:69" ht="45.6" customHeight="1" x14ac:dyDescent="0.3">
      <c r="A160" s="178">
        <v>46</v>
      </c>
      <c r="B160" s="193" t="s">
        <v>47</v>
      </c>
      <c r="C160" s="193" t="s">
        <v>395</v>
      </c>
      <c r="D160" s="193" t="s">
        <v>396</v>
      </c>
      <c r="E160" s="193" t="s">
        <v>397</v>
      </c>
      <c r="F160" s="193" t="s">
        <v>398</v>
      </c>
      <c r="G160" s="272" t="s">
        <v>226</v>
      </c>
      <c r="H160" s="275">
        <v>0.35770000000000002</v>
      </c>
      <c r="I160" s="516" t="s">
        <v>227</v>
      </c>
      <c r="J160" s="272" t="s">
        <v>228</v>
      </c>
      <c r="K160" s="278" t="s">
        <v>241</v>
      </c>
      <c r="L160" s="278" t="s">
        <v>56</v>
      </c>
      <c r="M160" s="263" t="s">
        <v>56</v>
      </c>
      <c r="N160" s="107" t="s">
        <v>230</v>
      </c>
      <c r="O160" s="102">
        <v>0</v>
      </c>
      <c r="P160" s="102">
        <v>0</v>
      </c>
      <c r="Q160" s="102">
        <v>0</v>
      </c>
      <c r="R160" s="102">
        <v>0</v>
      </c>
      <c r="S160" s="102">
        <v>0</v>
      </c>
      <c r="T160" s="102">
        <v>0</v>
      </c>
      <c r="U160" s="102">
        <v>0</v>
      </c>
      <c r="V160" s="102">
        <v>0</v>
      </c>
      <c r="W160" s="102">
        <v>0</v>
      </c>
      <c r="X160" s="102">
        <v>0</v>
      </c>
      <c r="Y160" s="102">
        <v>0</v>
      </c>
      <c r="Z160" s="102">
        <v>0</v>
      </c>
      <c r="AA160" s="102">
        <v>14.77924</v>
      </c>
      <c r="AB160" s="102">
        <v>14.77924</v>
      </c>
      <c r="AC160" s="102">
        <v>134.46073999999999</v>
      </c>
      <c r="AD160" s="102">
        <v>134.46073999999999</v>
      </c>
      <c r="AE160" s="102">
        <v>8.7346699999999995</v>
      </c>
      <c r="AF160" s="102">
        <v>8.7346699999999995</v>
      </c>
      <c r="AG160" s="102">
        <v>2.0849899999999999</v>
      </c>
      <c r="AH160" s="102">
        <v>2.0849899999999999</v>
      </c>
      <c r="AI160" s="102">
        <v>0</v>
      </c>
      <c r="AJ160" s="102">
        <v>0</v>
      </c>
      <c r="AK160" s="102">
        <v>0</v>
      </c>
      <c r="AL160" s="102">
        <v>0</v>
      </c>
      <c r="AM160" s="102">
        <v>8.9149999999999991</v>
      </c>
      <c r="AN160" s="102">
        <v>8.9149999999999991</v>
      </c>
      <c r="AO160" s="102">
        <v>0</v>
      </c>
      <c r="AP160" s="102">
        <v>0</v>
      </c>
      <c r="AQ160" s="102">
        <v>0</v>
      </c>
      <c r="AR160" s="102">
        <v>0</v>
      </c>
      <c r="AS160" s="129">
        <v>0</v>
      </c>
      <c r="AT160" s="129">
        <v>0</v>
      </c>
      <c r="AU160" s="129">
        <v>0</v>
      </c>
      <c r="AV160" s="129">
        <v>0</v>
      </c>
      <c r="AW160" s="130">
        <v>0</v>
      </c>
      <c r="AX160" s="130">
        <v>0</v>
      </c>
      <c r="AY160" s="130">
        <v>0</v>
      </c>
      <c r="AZ160" s="130">
        <v>0</v>
      </c>
      <c r="BA160" s="12">
        <f t="shared" ref="BA160:BB171" si="69">O160+Q160+S160+U160+W160+Y160+AA160+AC160+AE160+AG160+AI160+AK160+AM160+AO160+AQ160+AS160+AU160+AW160+AY160</f>
        <v>168.97463999999997</v>
      </c>
      <c r="BB160" s="12">
        <f t="shared" si="69"/>
        <v>168.97463999999997</v>
      </c>
      <c r="BC160" s="131">
        <v>0</v>
      </c>
      <c r="BD160" s="131">
        <v>0</v>
      </c>
      <c r="BE160" s="131">
        <v>0</v>
      </c>
      <c r="BF160" s="131">
        <v>0</v>
      </c>
      <c r="BG160" s="131">
        <v>0</v>
      </c>
      <c r="BH160" s="131">
        <v>0</v>
      </c>
      <c r="BI160" s="131">
        <v>0</v>
      </c>
      <c r="BJ160" s="131">
        <v>0</v>
      </c>
      <c r="BK160" s="131">
        <v>0</v>
      </c>
      <c r="BL160" s="131">
        <v>0</v>
      </c>
      <c r="BM160" s="270" t="s">
        <v>399</v>
      </c>
      <c r="BN160" s="270" t="s">
        <v>400</v>
      </c>
      <c r="BO160" s="270" t="s">
        <v>401</v>
      </c>
      <c r="BP160" s="271" t="s">
        <v>345</v>
      </c>
      <c r="BQ160" s="270" t="s">
        <v>402</v>
      </c>
    </row>
    <row r="161" spans="1:69" ht="43.2" customHeight="1" x14ac:dyDescent="0.3">
      <c r="A161" s="178"/>
      <c r="B161" s="194"/>
      <c r="C161" s="194"/>
      <c r="D161" s="194"/>
      <c r="E161" s="194"/>
      <c r="F161" s="194"/>
      <c r="G161" s="273"/>
      <c r="H161" s="276"/>
      <c r="I161" s="517"/>
      <c r="J161" s="273"/>
      <c r="K161" s="278"/>
      <c r="L161" s="278"/>
      <c r="M161" s="263"/>
      <c r="N161" s="133" t="s">
        <v>125</v>
      </c>
      <c r="O161" s="102">
        <v>0</v>
      </c>
      <c r="P161" s="102">
        <v>0</v>
      </c>
      <c r="Q161" s="102">
        <v>0</v>
      </c>
      <c r="R161" s="102">
        <v>0</v>
      </c>
      <c r="S161" s="102">
        <v>0</v>
      </c>
      <c r="T161" s="102">
        <v>0</v>
      </c>
      <c r="U161" s="102">
        <v>0</v>
      </c>
      <c r="V161" s="102">
        <v>0</v>
      </c>
      <c r="W161" s="102">
        <v>0</v>
      </c>
      <c r="X161" s="102">
        <v>0</v>
      </c>
      <c r="Y161" s="102">
        <v>0</v>
      </c>
      <c r="Z161" s="102">
        <v>0</v>
      </c>
      <c r="AA161" s="102">
        <v>0</v>
      </c>
      <c r="AB161" s="102">
        <v>0</v>
      </c>
      <c r="AC161" s="102">
        <v>0</v>
      </c>
      <c r="AD161" s="102">
        <v>0</v>
      </c>
      <c r="AE161" s="102">
        <v>3.0367999999999999</v>
      </c>
      <c r="AF161" s="102">
        <v>3.0367999999999999</v>
      </c>
      <c r="AG161" s="102">
        <v>0</v>
      </c>
      <c r="AH161" s="102">
        <v>0</v>
      </c>
      <c r="AI161" s="102">
        <v>0</v>
      </c>
      <c r="AJ161" s="102">
        <v>0</v>
      </c>
      <c r="AK161" s="102">
        <v>0</v>
      </c>
      <c r="AL161" s="102">
        <v>0</v>
      </c>
      <c r="AM161" s="102">
        <v>0</v>
      </c>
      <c r="AN161" s="102">
        <v>0</v>
      </c>
      <c r="AO161" s="102">
        <v>0</v>
      </c>
      <c r="AP161" s="102">
        <v>0</v>
      </c>
      <c r="AQ161" s="102">
        <v>0</v>
      </c>
      <c r="AR161" s="102">
        <v>0</v>
      </c>
      <c r="AS161" s="129">
        <v>0</v>
      </c>
      <c r="AT161" s="129">
        <v>0</v>
      </c>
      <c r="AU161" s="129">
        <v>0</v>
      </c>
      <c r="AV161" s="129">
        <v>0</v>
      </c>
      <c r="AW161" s="130">
        <v>0</v>
      </c>
      <c r="AX161" s="130">
        <v>0</v>
      </c>
      <c r="AY161" s="130">
        <v>0</v>
      </c>
      <c r="AZ161" s="130">
        <v>0</v>
      </c>
      <c r="BA161" s="12">
        <f t="shared" si="69"/>
        <v>3.0367999999999999</v>
      </c>
      <c r="BB161" s="12">
        <f t="shared" si="69"/>
        <v>3.0367999999999999</v>
      </c>
      <c r="BC161" s="131">
        <v>0</v>
      </c>
      <c r="BD161" s="131">
        <v>0</v>
      </c>
      <c r="BE161" s="131">
        <v>0</v>
      </c>
      <c r="BF161" s="131">
        <v>0</v>
      </c>
      <c r="BG161" s="131">
        <v>0</v>
      </c>
      <c r="BH161" s="131">
        <v>0</v>
      </c>
      <c r="BI161" s="131">
        <v>0</v>
      </c>
      <c r="BJ161" s="131">
        <v>0</v>
      </c>
      <c r="BK161" s="131">
        <v>0</v>
      </c>
      <c r="BL161" s="131">
        <v>0</v>
      </c>
      <c r="BM161" s="270"/>
      <c r="BN161" s="270"/>
      <c r="BO161" s="270"/>
      <c r="BP161" s="271"/>
      <c r="BQ161" s="270"/>
    </row>
    <row r="162" spans="1:69" ht="36" customHeight="1" x14ac:dyDescent="0.3">
      <c r="A162" s="178"/>
      <c r="B162" s="194"/>
      <c r="C162" s="194"/>
      <c r="D162" s="194"/>
      <c r="E162" s="194"/>
      <c r="F162" s="194"/>
      <c r="G162" s="273"/>
      <c r="H162" s="276"/>
      <c r="I162" s="517"/>
      <c r="J162" s="273"/>
      <c r="K162" s="272" t="s">
        <v>229</v>
      </c>
      <c r="L162" s="272" t="s">
        <v>56</v>
      </c>
      <c r="M162" s="193" t="s">
        <v>56</v>
      </c>
      <c r="N162" s="107" t="s">
        <v>276</v>
      </c>
      <c r="O162" s="102">
        <v>0</v>
      </c>
      <c r="P162" s="102">
        <v>0</v>
      </c>
      <c r="Q162" s="102">
        <v>0</v>
      </c>
      <c r="R162" s="102">
        <v>0</v>
      </c>
      <c r="S162" s="102">
        <v>0</v>
      </c>
      <c r="T162" s="102">
        <v>0</v>
      </c>
      <c r="U162" s="102">
        <v>0</v>
      </c>
      <c r="V162" s="102">
        <v>0</v>
      </c>
      <c r="W162" s="102">
        <v>0</v>
      </c>
      <c r="X162" s="102">
        <v>0</v>
      </c>
      <c r="Y162" s="102">
        <v>0</v>
      </c>
      <c r="Z162" s="102">
        <v>0</v>
      </c>
      <c r="AA162" s="102">
        <v>0</v>
      </c>
      <c r="AB162" s="102">
        <v>0</v>
      </c>
      <c r="AC162" s="102">
        <v>0</v>
      </c>
      <c r="AD162" s="102">
        <v>0</v>
      </c>
      <c r="AE162" s="102">
        <v>0</v>
      </c>
      <c r="AF162" s="102">
        <v>0</v>
      </c>
      <c r="AG162" s="102">
        <v>0</v>
      </c>
      <c r="AH162" s="102">
        <v>0</v>
      </c>
      <c r="AI162" s="102">
        <v>0</v>
      </c>
      <c r="AJ162" s="102">
        <v>0</v>
      </c>
      <c r="AK162" s="102">
        <v>0</v>
      </c>
      <c r="AL162" s="102">
        <v>0</v>
      </c>
      <c r="AM162" s="102">
        <v>0</v>
      </c>
      <c r="AN162" s="102">
        <v>0</v>
      </c>
      <c r="AO162" s="102">
        <v>0</v>
      </c>
      <c r="AP162" s="102">
        <v>0</v>
      </c>
      <c r="AQ162" s="102">
        <v>0</v>
      </c>
      <c r="AR162" s="102">
        <v>0</v>
      </c>
      <c r="AS162" s="129">
        <v>0</v>
      </c>
      <c r="AT162" s="129">
        <v>0</v>
      </c>
      <c r="AU162" s="129">
        <v>0</v>
      </c>
      <c r="AV162" s="129">
        <v>0</v>
      </c>
      <c r="AW162" s="130">
        <v>0</v>
      </c>
      <c r="AX162" s="130">
        <v>0</v>
      </c>
      <c r="AY162" s="130">
        <v>0</v>
      </c>
      <c r="AZ162" s="130">
        <v>0</v>
      </c>
      <c r="BA162" s="12">
        <f t="shared" si="69"/>
        <v>0</v>
      </c>
      <c r="BB162" s="12">
        <f t="shared" si="69"/>
        <v>0</v>
      </c>
      <c r="BC162" s="131">
        <v>0</v>
      </c>
      <c r="BD162" s="131">
        <v>0</v>
      </c>
      <c r="BE162" s="131">
        <v>0</v>
      </c>
      <c r="BF162" s="131">
        <v>0</v>
      </c>
      <c r="BG162" s="131">
        <v>0</v>
      </c>
      <c r="BH162" s="131">
        <v>0</v>
      </c>
      <c r="BI162" s="131">
        <v>0</v>
      </c>
      <c r="BJ162" s="131">
        <v>0</v>
      </c>
      <c r="BK162" s="131">
        <v>0</v>
      </c>
      <c r="BL162" s="131">
        <v>0</v>
      </c>
      <c r="BM162" s="270"/>
      <c r="BN162" s="270"/>
      <c r="BO162" s="270"/>
      <c r="BP162" s="271"/>
      <c r="BQ162" s="270"/>
    </row>
    <row r="163" spans="1:69" ht="46.8" customHeight="1" x14ac:dyDescent="0.3">
      <c r="A163" s="178"/>
      <c r="B163" s="194"/>
      <c r="C163" s="194"/>
      <c r="D163" s="194"/>
      <c r="E163" s="194"/>
      <c r="F163" s="194"/>
      <c r="G163" s="273"/>
      <c r="H163" s="276"/>
      <c r="I163" s="517"/>
      <c r="J163" s="273"/>
      <c r="K163" s="273"/>
      <c r="L163" s="273"/>
      <c r="M163" s="194"/>
      <c r="N163" s="107" t="s">
        <v>230</v>
      </c>
      <c r="O163" s="102">
        <v>0</v>
      </c>
      <c r="P163" s="102">
        <v>0</v>
      </c>
      <c r="Q163" s="102">
        <v>0</v>
      </c>
      <c r="R163" s="102">
        <v>0</v>
      </c>
      <c r="S163" s="102">
        <v>0</v>
      </c>
      <c r="T163" s="102">
        <v>0</v>
      </c>
      <c r="U163" s="102">
        <v>0</v>
      </c>
      <c r="V163" s="102">
        <v>0</v>
      </c>
      <c r="W163" s="102">
        <v>0</v>
      </c>
      <c r="X163" s="102">
        <v>0</v>
      </c>
      <c r="Y163" s="102">
        <v>0</v>
      </c>
      <c r="Z163" s="102">
        <v>0</v>
      </c>
      <c r="AA163" s="102">
        <v>0</v>
      </c>
      <c r="AB163" s="102">
        <v>0</v>
      </c>
      <c r="AC163" s="102">
        <v>0</v>
      </c>
      <c r="AD163" s="102">
        <v>0</v>
      </c>
      <c r="AE163" s="102">
        <v>0</v>
      </c>
      <c r="AF163" s="102">
        <v>0</v>
      </c>
      <c r="AG163" s="102">
        <v>0</v>
      </c>
      <c r="AH163" s="102">
        <v>0</v>
      </c>
      <c r="AI163" s="102">
        <v>0</v>
      </c>
      <c r="AJ163" s="102">
        <v>0</v>
      </c>
      <c r="AK163" s="102">
        <v>0</v>
      </c>
      <c r="AL163" s="102">
        <v>0</v>
      </c>
      <c r="AM163" s="102">
        <v>0</v>
      </c>
      <c r="AN163" s="102">
        <v>0</v>
      </c>
      <c r="AO163" s="102">
        <v>0</v>
      </c>
      <c r="AP163" s="102">
        <v>0</v>
      </c>
      <c r="AQ163" s="102">
        <v>0</v>
      </c>
      <c r="AR163" s="102">
        <v>0</v>
      </c>
      <c r="AS163" s="129">
        <v>0</v>
      </c>
      <c r="AT163" s="129">
        <v>0</v>
      </c>
      <c r="AU163" s="129">
        <v>0</v>
      </c>
      <c r="AV163" s="129">
        <v>0</v>
      </c>
      <c r="AW163" s="130">
        <v>0</v>
      </c>
      <c r="AX163" s="130">
        <v>0</v>
      </c>
      <c r="AY163" s="130">
        <v>0</v>
      </c>
      <c r="AZ163" s="130">
        <v>0</v>
      </c>
      <c r="BA163" s="12">
        <f t="shared" si="69"/>
        <v>0</v>
      </c>
      <c r="BB163" s="12">
        <f t="shared" si="69"/>
        <v>0</v>
      </c>
      <c r="BC163" s="131">
        <v>0</v>
      </c>
      <c r="BD163" s="131">
        <v>0</v>
      </c>
      <c r="BE163" s="131">
        <v>0</v>
      </c>
      <c r="BF163" s="131">
        <v>0</v>
      </c>
      <c r="BG163" s="131">
        <v>0</v>
      </c>
      <c r="BH163" s="131">
        <v>0</v>
      </c>
      <c r="BI163" s="131">
        <v>0</v>
      </c>
      <c r="BJ163" s="131">
        <v>0</v>
      </c>
      <c r="BK163" s="131">
        <v>0</v>
      </c>
      <c r="BL163" s="131">
        <v>0</v>
      </c>
      <c r="BM163" s="270"/>
      <c r="BN163" s="270"/>
      <c r="BO163" s="270"/>
      <c r="BP163" s="271"/>
      <c r="BQ163" s="270"/>
    </row>
    <row r="164" spans="1:69" ht="52.8" customHeight="1" x14ac:dyDescent="0.3">
      <c r="A164" s="178"/>
      <c r="B164" s="194"/>
      <c r="C164" s="194"/>
      <c r="D164" s="194"/>
      <c r="E164" s="194"/>
      <c r="F164" s="194"/>
      <c r="G164" s="273"/>
      <c r="H164" s="276"/>
      <c r="I164" s="517"/>
      <c r="J164" s="273"/>
      <c r="K164" s="273"/>
      <c r="L164" s="273"/>
      <c r="M164" s="194"/>
      <c r="N164" s="107" t="s">
        <v>403</v>
      </c>
      <c r="O164" s="102">
        <v>0</v>
      </c>
      <c r="P164" s="102">
        <v>0</v>
      </c>
      <c r="Q164" s="102">
        <v>0</v>
      </c>
      <c r="R164" s="102">
        <v>0</v>
      </c>
      <c r="S164" s="102">
        <v>0</v>
      </c>
      <c r="T164" s="102">
        <v>0</v>
      </c>
      <c r="U164" s="102">
        <v>0</v>
      </c>
      <c r="V164" s="102">
        <v>0</v>
      </c>
      <c r="W164" s="102">
        <v>0</v>
      </c>
      <c r="X164" s="102">
        <v>0</v>
      </c>
      <c r="Y164" s="102">
        <v>0</v>
      </c>
      <c r="Z164" s="102">
        <v>0</v>
      </c>
      <c r="AA164" s="102">
        <v>0</v>
      </c>
      <c r="AB164" s="102">
        <v>0</v>
      </c>
      <c r="AC164" s="102">
        <v>0</v>
      </c>
      <c r="AD164" s="102">
        <v>0</v>
      </c>
      <c r="AE164" s="102">
        <v>0</v>
      </c>
      <c r="AF164" s="102">
        <v>0</v>
      </c>
      <c r="AG164" s="102">
        <v>0</v>
      </c>
      <c r="AH164" s="102">
        <v>0</v>
      </c>
      <c r="AI164" s="102">
        <v>0</v>
      </c>
      <c r="AJ164" s="102">
        <v>0</v>
      </c>
      <c r="AK164" s="102">
        <v>0</v>
      </c>
      <c r="AL164" s="102">
        <v>0</v>
      </c>
      <c r="AM164" s="102">
        <v>0</v>
      </c>
      <c r="AN164" s="102">
        <v>0</v>
      </c>
      <c r="AO164" s="102">
        <v>0</v>
      </c>
      <c r="AP164" s="102">
        <v>0</v>
      </c>
      <c r="AQ164" s="102">
        <v>0</v>
      </c>
      <c r="AR164" s="102">
        <v>0</v>
      </c>
      <c r="AS164" s="129">
        <v>0</v>
      </c>
      <c r="AT164" s="129">
        <v>0</v>
      </c>
      <c r="AU164" s="129">
        <v>0</v>
      </c>
      <c r="AV164" s="129">
        <v>0</v>
      </c>
      <c r="AW164" s="130">
        <v>0</v>
      </c>
      <c r="AX164" s="130">
        <v>0</v>
      </c>
      <c r="AY164" s="130">
        <v>0</v>
      </c>
      <c r="AZ164" s="130">
        <v>0</v>
      </c>
      <c r="BA164" s="12">
        <f t="shared" si="69"/>
        <v>0</v>
      </c>
      <c r="BB164" s="12">
        <f t="shared" si="69"/>
        <v>0</v>
      </c>
      <c r="BC164" s="131">
        <v>0</v>
      </c>
      <c r="BD164" s="131">
        <v>0</v>
      </c>
      <c r="BE164" s="131">
        <v>0</v>
      </c>
      <c r="BF164" s="131">
        <v>0</v>
      </c>
      <c r="BG164" s="131">
        <v>0</v>
      </c>
      <c r="BH164" s="131">
        <v>0</v>
      </c>
      <c r="BI164" s="131">
        <v>0</v>
      </c>
      <c r="BJ164" s="131">
        <v>0</v>
      </c>
      <c r="BK164" s="131">
        <v>0</v>
      </c>
      <c r="BL164" s="131">
        <v>0</v>
      </c>
      <c r="BM164" s="270"/>
      <c r="BN164" s="270"/>
      <c r="BO164" s="270"/>
      <c r="BP164" s="271"/>
      <c r="BQ164" s="270"/>
    </row>
    <row r="165" spans="1:69" ht="74.400000000000006" customHeight="1" x14ac:dyDescent="0.3">
      <c r="A165" s="178"/>
      <c r="B165" s="194"/>
      <c r="C165" s="194"/>
      <c r="D165" s="194"/>
      <c r="E165" s="194"/>
      <c r="F165" s="194"/>
      <c r="G165" s="273"/>
      <c r="H165" s="276"/>
      <c r="I165" s="517"/>
      <c r="J165" s="273"/>
      <c r="K165" s="273"/>
      <c r="L165" s="273"/>
      <c r="M165" s="194"/>
      <c r="N165" s="107" t="s">
        <v>236</v>
      </c>
      <c r="O165" s="102">
        <v>0</v>
      </c>
      <c r="P165" s="102">
        <v>0</v>
      </c>
      <c r="Q165" s="102">
        <v>0</v>
      </c>
      <c r="R165" s="102">
        <v>0</v>
      </c>
      <c r="S165" s="102">
        <v>0</v>
      </c>
      <c r="T165" s="102">
        <v>0</v>
      </c>
      <c r="U165" s="102">
        <v>0</v>
      </c>
      <c r="V165" s="102">
        <v>0</v>
      </c>
      <c r="W165" s="102">
        <v>0</v>
      </c>
      <c r="X165" s="102">
        <v>0</v>
      </c>
      <c r="Y165" s="102">
        <v>0</v>
      </c>
      <c r="Z165" s="102">
        <v>0</v>
      </c>
      <c r="AA165" s="102">
        <v>0</v>
      </c>
      <c r="AB165" s="102">
        <v>0</v>
      </c>
      <c r="AC165" s="102">
        <v>99.547780000000003</v>
      </c>
      <c r="AD165" s="102">
        <v>99.547780000000003</v>
      </c>
      <c r="AE165" s="102">
        <v>0</v>
      </c>
      <c r="AF165" s="102">
        <v>0</v>
      </c>
      <c r="AG165" s="102">
        <v>0</v>
      </c>
      <c r="AH165" s="102">
        <v>0</v>
      </c>
      <c r="AI165" s="102">
        <v>0</v>
      </c>
      <c r="AJ165" s="102">
        <v>0</v>
      </c>
      <c r="AK165" s="102">
        <v>0</v>
      </c>
      <c r="AL165" s="102">
        <v>0</v>
      </c>
      <c r="AM165" s="102">
        <v>0</v>
      </c>
      <c r="AN165" s="102">
        <v>0</v>
      </c>
      <c r="AO165" s="102">
        <v>0</v>
      </c>
      <c r="AP165" s="102">
        <v>0</v>
      </c>
      <c r="AQ165" s="102">
        <v>0</v>
      </c>
      <c r="AR165" s="102">
        <v>0</v>
      </c>
      <c r="AS165" s="102">
        <v>3.1386700000008498</v>
      </c>
      <c r="AT165" s="102">
        <v>3.1386699999999998</v>
      </c>
      <c r="AU165" s="102">
        <v>37.372919999999901</v>
      </c>
      <c r="AV165" s="102">
        <v>37.372920000000001</v>
      </c>
      <c r="AW165" s="130">
        <v>0</v>
      </c>
      <c r="AX165" s="130">
        <v>0</v>
      </c>
      <c r="AY165" s="130">
        <v>0</v>
      </c>
      <c r="AZ165" s="130">
        <v>0</v>
      </c>
      <c r="BA165" s="12">
        <f t="shared" si="69"/>
        <v>140.05937000000074</v>
      </c>
      <c r="BB165" s="12">
        <f t="shared" si="69"/>
        <v>140.05937</v>
      </c>
      <c r="BC165" s="131">
        <v>0</v>
      </c>
      <c r="BD165" s="131">
        <v>0</v>
      </c>
      <c r="BE165" s="131">
        <v>0</v>
      </c>
      <c r="BF165" s="131">
        <v>0</v>
      </c>
      <c r="BG165" s="131">
        <v>0</v>
      </c>
      <c r="BH165" s="131">
        <v>0</v>
      </c>
      <c r="BI165" s="131">
        <v>0</v>
      </c>
      <c r="BJ165" s="131">
        <v>0</v>
      </c>
      <c r="BK165" s="131">
        <v>0</v>
      </c>
      <c r="BL165" s="131">
        <v>0</v>
      </c>
      <c r="BM165" s="270"/>
      <c r="BN165" s="270"/>
      <c r="BO165" s="270"/>
      <c r="BP165" s="271"/>
      <c r="BQ165" s="270"/>
    </row>
    <row r="166" spans="1:69" ht="80.400000000000006" customHeight="1" x14ac:dyDescent="0.3">
      <c r="A166" s="178"/>
      <c r="B166" s="194"/>
      <c r="C166" s="194"/>
      <c r="D166" s="194"/>
      <c r="E166" s="194"/>
      <c r="F166" s="194"/>
      <c r="G166" s="273"/>
      <c r="H166" s="276"/>
      <c r="I166" s="517"/>
      <c r="J166" s="273"/>
      <c r="K166" s="273"/>
      <c r="L166" s="273"/>
      <c r="M166" s="194"/>
      <c r="N166" s="107" t="s">
        <v>125</v>
      </c>
      <c r="O166" s="102">
        <v>0</v>
      </c>
      <c r="P166" s="102">
        <v>0</v>
      </c>
      <c r="Q166" s="102">
        <v>0</v>
      </c>
      <c r="R166" s="102">
        <v>0</v>
      </c>
      <c r="S166" s="102">
        <v>0</v>
      </c>
      <c r="T166" s="102">
        <v>0</v>
      </c>
      <c r="U166" s="102">
        <v>0</v>
      </c>
      <c r="V166" s="102">
        <v>0</v>
      </c>
      <c r="W166" s="102">
        <v>0</v>
      </c>
      <c r="X166" s="102">
        <v>0</v>
      </c>
      <c r="Y166" s="102">
        <v>0</v>
      </c>
      <c r="Z166" s="102">
        <v>0</v>
      </c>
      <c r="AA166" s="102">
        <v>0</v>
      </c>
      <c r="AB166" s="102">
        <v>0</v>
      </c>
      <c r="AC166" s="102">
        <v>0</v>
      </c>
      <c r="AD166" s="102">
        <v>0</v>
      </c>
      <c r="AE166" s="102">
        <v>0</v>
      </c>
      <c r="AF166" s="102">
        <v>0</v>
      </c>
      <c r="AG166" s="102">
        <v>0</v>
      </c>
      <c r="AH166" s="102">
        <v>0</v>
      </c>
      <c r="AI166" s="102">
        <v>0</v>
      </c>
      <c r="AJ166" s="102">
        <v>0</v>
      </c>
      <c r="AK166" s="102">
        <v>0</v>
      </c>
      <c r="AL166" s="102">
        <v>0</v>
      </c>
      <c r="AM166" s="102">
        <v>0</v>
      </c>
      <c r="AN166" s="102">
        <v>0</v>
      </c>
      <c r="AO166" s="102">
        <v>0</v>
      </c>
      <c r="AP166" s="102">
        <v>0</v>
      </c>
      <c r="AQ166" s="102">
        <v>0</v>
      </c>
      <c r="AR166" s="102">
        <v>0</v>
      </c>
      <c r="AS166" s="102">
        <v>0</v>
      </c>
      <c r="AT166" s="102">
        <v>0</v>
      </c>
      <c r="AU166" s="102">
        <v>0</v>
      </c>
      <c r="AV166" s="102">
        <v>0</v>
      </c>
      <c r="AW166" s="131">
        <v>0</v>
      </c>
      <c r="AX166" s="131">
        <v>0</v>
      </c>
      <c r="AY166" s="130">
        <v>0</v>
      </c>
      <c r="AZ166" s="130">
        <v>0</v>
      </c>
      <c r="BA166" s="12">
        <f t="shared" si="69"/>
        <v>0</v>
      </c>
      <c r="BB166" s="12">
        <f t="shared" si="69"/>
        <v>0</v>
      </c>
      <c r="BC166" s="131">
        <v>0</v>
      </c>
      <c r="BD166" s="131">
        <v>0</v>
      </c>
      <c r="BE166" s="131">
        <v>0</v>
      </c>
      <c r="BF166" s="131">
        <v>0</v>
      </c>
      <c r="BG166" s="131">
        <v>0</v>
      </c>
      <c r="BH166" s="131">
        <v>0</v>
      </c>
      <c r="BI166" s="131">
        <v>0</v>
      </c>
      <c r="BJ166" s="131">
        <v>0</v>
      </c>
      <c r="BK166" s="131">
        <v>0</v>
      </c>
      <c r="BL166" s="131">
        <v>0</v>
      </c>
      <c r="BM166" s="270"/>
      <c r="BN166" s="270"/>
      <c r="BO166" s="270"/>
      <c r="BP166" s="271"/>
      <c r="BQ166" s="270"/>
    </row>
    <row r="167" spans="1:69" ht="74.400000000000006" customHeight="1" x14ac:dyDescent="0.3">
      <c r="A167" s="178"/>
      <c r="B167" s="195"/>
      <c r="C167" s="195"/>
      <c r="D167" s="195"/>
      <c r="E167" s="195"/>
      <c r="F167" s="195"/>
      <c r="G167" s="274"/>
      <c r="H167" s="277"/>
      <c r="I167" s="518"/>
      <c r="J167" s="274"/>
      <c r="K167" s="274"/>
      <c r="L167" s="274"/>
      <c r="M167" s="195"/>
      <c r="N167" s="108" t="s">
        <v>66</v>
      </c>
      <c r="O167" s="109">
        <f>SUM(O160:O166)</f>
        <v>0</v>
      </c>
      <c r="P167" s="109">
        <f t="shared" ref="P167:BL167" si="70">SUM(P160:P166)</f>
        <v>0</v>
      </c>
      <c r="Q167" s="109">
        <f t="shared" si="70"/>
        <v>0</v>
      </c>
      <c r="R167" s="109">
        <f t="shared" si="70"/>
        <v>0</v>
      </c>
      <c r="S167" s="109">
        <f t="shared" si="70"/>
        <v>0</v>
      </c>
      <c r="T167" s="109">
        <f t="shared" si="70"/>
        <v>0</v>
      </c>
      <c r="U167" s="109">
        <f t="shared" si="70"/>
        <v>0</v>
      </c>
      <c r="V167" s="109">
        <f t="shared" si="70"/>
        <v>0</v>
      </c>
      <c r="W167" s="109">
        <f t="shared" si="70"/>
        <v>0</v>
      </c>
      <c r="X167" s="109">
        <f t="shared" si="70"/>
        <v>0</v>
      </c>
      <c r="Y167" s="109">
        <f t="shared" si="70"/>
        <v>0</v>
      </c>
      <c r="Z167" s="109">
        <f t="shared" si="70"/>
        <v>0</v>
      </c>
      <c r="AA167" s="109">
        <f t="shared" si="70"/>
        <v>14.77924</v>
      </c>
      <c r="AB167" s="109">
        <f t="shared" si="70"/>
        <v>14.77924</v>
      </c>
      <c r="AC167" s="109">
        <f t="shared" si="70"/>
        <v>234.00851999999998</v>
      </c>
      <c r="AD167" s="109">
        <f t="shared" si="70"/>
        <v>234.00851999999998</v>
      </c>
      <c r="AE167" s="109">
        <f t="shared" si="70"/>
        <v>11.771469999999999</v>
      </c>
      <c r="AF167" s="109">
        <f t="shared" si="70"/>
        <v>11.771469999999999</v>
      </c>
      <c r="AG167" s="109">
        <f>SUM(AG160:AG166)</f>
        <v>2.0849899999999999</v>
      </c>
      <c r="AH167" s="109">
        <f t="shared" si="70"/>
        <v>2.0849899999999999</v>
      </c>
      <c r="AI167" s="109">
        <f t="shared" si="70"/>
        <v>0</v>
      </c>
      <c r="AJ167" s="109">
        <f t="shared" si="70"/>
        <v>0</v>
      </c>
      <c r="AK167" s="109">
        <f t="shared" si="70"/>
        <v>0</v>
      </c>
      <c r="AL167" s="109">
        <f t="shared" si="70"/>
        <v>0</v>
      </c>
      <c r="AM167" s="109">
        <f t="shared" si="70"/>
        <v>8.9149999999999991</v>
      </c>
      <c r="AN167" s="109">
        <f t="shared" si="70"/>
        <v>8.9149999999999991</v>
      </c>
      <c r="AO167" s="109">
        <f t="shared" si="70"/>
        <v>0</v>
      </c>
      <c r="AP167" s="109">
        <f t="shared" si="70"/>
        <v>0</v>
      </c>
      <c r="AQ167" s="109">
        <f t="shared" si="70"/>
        <v>0</v>
      </c>
      <c r="AR167" s="109">
        <f t="shared" si="70"/>
        <v>0</v>
      </c>
      <c r="AS167" s="109">
        <f>SUM(AS160:AS166)</f>
        <v>3.1386700000008498</v>
      </c>
      <c r="AT167" s="109">
        <f t="shared" si="70"/>
        <v>3.1386699999999998</v>
      </c>
      <c r="AU167" s="109">
        <f t="shared" si="70"/>
        <v>37.372919999999901</v>
      </c>
      <c r="AV167" s="109">
        <f t="shared" si="70"/>
        <v>37.372920000000001</v>
      </c>
      <c r="AW167" s="134">
        <f t="shared" si="70"/>
        <v>0</v>
      </c>
      <c r="AX167" s="134">
        <f t="shared" si="70"/>
        <v>0</v>
      </c>
      <c r="AY167" s="134">
        <f t="shared" si="70"/>
        <v>0</v>
      </c>
      <c r="AZ167" s="134">
        <f t="shared" si="70"/>
        <v>0</v>
      </c>
      <c r="BA167" s="134">
        <f t="shared" si="70"/>
        <v>312.07081000000073</v>
      </c>
      <c r="BB167" s="134">
        <f t="shared" si="70"/>
        <v>312.07080999999994</v>
      </c>
      <c r="BC167" s="134">
        <f t="shared" si="70"/>
        <v>0</v>
      </c>
      <c r="BD167" s="109">
        <f t="shared" si="70"/>
        <v>0</v>
      </c>
      <c r="BE167" s="109">
        <f t="shared" si="70"/>
        <v>0</v>
      </c>
      <c r="BF167" s="109">
        <f t="shared" si="70"/>
        <v>0</v>
      </c>
      <c r="BG167" s="109">
        <f t="shared" si="70"/>
        <v>0</v>
      </c>
      <c r="BH167" s="109">
        <f t="shared" si="70"/>
        <v>0</v>
      </c>
      <c r="BI167" s="109">
        <f t="shared" si="70"/>
        <v>0</v>
      </c>
      <c r="BJ167" s="109">
        <f t="shared" si="70"/>
        <v>0</v>
      </c>
      <c r="BK167" s="109">
        <f t="shared" si="70"/>
        <v>0</v>
      </c>
      <c r="BL167" s="109">
        <f t="shared" si="70"/>
        <v>0</v>
      </c>
      <c r="BM167" s="270"/>
      <c r="BN167" s="270"/>
      <c r="BO167" s="270"/>
      <c r="BP167" s="271"/>
      <c r="BQ167" s="270"/>
    </row>
    <row r="168" spans="1:69" ht="95.4" customHeight="1" x14ac:dyDescent="0.3">
      <c r="A168" s="178">
        <v>47</v>
      </c>
      <c r="B168" s="263" t="s">
        <v>86</v>
      </c>
      <c r="C168" s="263" t="s">
        <v>395</v>
      </c>
      <c r="D168" s="263" t="s">
        <v>404</v>
      </c>
      <c r="E168" s="263" t="s">
        <v>405</v>
      </c>
      <c r="F168" s="263" t="s">
        <v>406</v>
      </c>
      <c r="G168" s="263" t="s">
        <v>99</v>
      </c>
      <c r="H168" s="269">
        <v>1</v>
      </c>
      <c r="I168" s="521" t="s">
        <v>227</v>
      </c>
      <c r="J168" s="193" t="s">
        <v>228</v>
      </c>
      <c r="K168" s="263" t="s">
        <v>229</v>
      </c>
      <c r="L168" s="263" t="s">
        <v>56</v>
      </c>
      <c r="M168" s="263" t="s">
        <v>56</v>
      </c>
      <c r="N168" s="133" t="s">
        <v>230</v>
      </c>
      <c r="O168" s="135">
        <v>0</v>
      </c>
      <c r="P168" s="135">
        <v>0</v>
      </c>
      <c r="Q168" s="135">
        <v>0</v>
      </c>
      <c r="R168" s="135">
        <v>0</v>
      </c>
      <c r="S168" s="135">
        <v>0</v>
      </c>
      <c r="T168" s="135">
        <v>0</v>
      </c>
      <c r="U168" s="135">
        <v>0</v>
      </c>
      <c r="V168" s="135">
        <v>0</v>
      </c>
      <c r="W168" s="135">
        <v>0</v>
      </c>
      <c r="X168" s="135">
        <v>0</v>
      </c>
      <c r="Y168" s="135">
        <v>0</v>
      </c>
      <c r="Z168" s="135">
        <v>0</v>
      </c>
      <c r="AA168" s="135">
        <v>0</v>
      </c>
      <c r="AB168" s="135">
        <v>0</v>
      </c>
      <c r="AC168" s="135">
        <v>0</v>
      </c>
      <c r="AD168" s="135">
        <v>0</v>
      </c>
      <c r="AE168" s="135">
        <v>0</v>
      </c>
      <c r="AF168" s="135">
        <v>0</v>
      </c>
      <c r="AG168" s="135">
        <v>0</v>
      </c>
      <c r="AH168" s="135">
        <v>0</v>
      </c>
      <c r="AI168" s="135">
        <v>0</v>
      </c>
      <c r="AJ168" s="135">
        <v>0</v>
      </c>
      <c r="AK168" s="135">
        <v>0</v>
      </c>
      <c r="AL168" s="135">
        <v>0</v>
      </c>
      <c r="AM168" s="135">
        <v>0</v>
      </c>
      <c r="AN168" s="135">
        <v>0</v>
      </c>
      <c r="AO168" s="135">
        <v>0</v>
      </c>
      <c r="AP168" s="135">
        <v>0</v>
      </c>
      <c r="AQ168" s="135">
        <v>0</v>
      </c>
      <c r="AR168" s="135">
        <v>0</v>
      </c>
      <c r="AS168" s="135">
        <v>0</v>
      </c>
      <c r="AT168" s="135">
        <v>0</v>
      </c>
      <c r="AU168" s="135">
        <v>0</v>
      </c>
      <c r="AV168" s="135">
        <v>0</v>
      </c>
      <c r="AW168" s="130">
        <v>22.52317</v>
      </c>
      <c r="AX168" s="130">
        <v>22.52317</v>
      </c>
      <c r="AY168" s="130">
        <v>19</v>
      </c>
      <c r="AZ168" s="130">
        <v>4.9302900000000003</v>
      </c>
      <c r="BA168" s="12">
        <f t="shared" si="69"/>
        <v>41.52317</v>
      </c>
      <c r="BB168" s="12">
        <f t="shared" si="69"/>
        <v>27.45346</v>
      </c>
      <c r="BC168" s="131">
        <v>19</v>
      </c>
      <c r="BD168" s="131">
        <v>0</v>
      </c>
      <c r="BE168" s="131">
        <v>19</v>
      </c>
      <c r="BF168" s="131">
        <v>0</v>
      </c>
      <c r="BG168" s="131">
        <v>14.97683</v>
      </c>
      <c r="BH168" s="131">
        <v>0</v>
      </c>
      <c r="BI168" s="131"/>
      <c r="BJ168" s="131"/>
      <c r="BK168" s="131"/>
      <c r="BL168" s="131"/>
      <c r="BM168" s="200" t="s">
        <v>407</v>
      </c>
      <c r="BN168" s="200" t="s">
        <v>408</v>
      </c>
      <c r="BO168" s="200" t="s">
        <v>401</v>
      </c>
      <c r="BP168" s="200" t="s">
        <v>345</v>
      </c>
      <c r="BQ168" s="200" t="s">
        <v>402</v>
      </c>
    </row>
    <row r="169" spans="1:69" ht="74.400000000000006" customHeight="1" x14ac:dyDescent="0.3">
      <c r="A169" s="178"/>
      <c r="B169" s="263"/>
      <c r="C169" s="263"/>
      <c r="D169" s="263"/>
      <c r="E169" s="263"/>
      <c r="F169" s="263"/>
      <c r="G169" s="263"/>
      <c r="H169" s="269"/>
      <c r="I169" s="521"/>
      <c r="J169" s="195"/>
      <c r="K169" s="263"/>
      <c r="L169" s="263"/>
      <c r="M169" s="263"/>
      <c r="N169" s="108" t="s">
        <v>66</v>
      </c>
      <c r="O169" s="109">
        <f>O168</f>
        <v>0</v>
      </c>
      <c r="P169" s="109">
        <f t="shared" ref="P169:AI169" si="71">P168</f>
        <v>0</v>
      </c>
      <c r="Q169" s="109">
        <f t="shared" si="71"/>
        <v>0</v>
      </c>
      <c r="R169" s="109">
        <f t="shared" si="71"/>
        <v>0</v>
      </c>
      <c r="S169" s="109">
        <f t="shared" si="71"/>
        <v>0</v>
      </c>
      <c r="T169" s="109">
        <f t="shared" si="71"/>
        <v>0</v>
      </c>
      <c r="U169" s="109">
        <f t="shared" si="71"/>
        <v>0</v>
      </c>
      <c r="V169" s="109">
        <f t="shared" si="71"/>
        <v>0</v>
      </c>
      <c r="W169" s="109">
        <f t="shared" si="71"/>
        <v>0</v>
      </c>
      <c r="X169" s="109">
        <f t="shared" si="71"/>
        <v>0</v>
      </c>
      <c r="Y169" s="109">
        <f t="shared" si="71"/>
        <v>0</v>
      </c>
      <c r="Z169" s="109">
        <f t="shared" si="71"/>
        <v>0</v>
      </c>
      <c r="AA169" s="109">
        <f t="shared" si="71"/>
        <v>0</v>
      </c>
      <c r="AB169" s="109">
        <f t="shared" si="71"/>
        <v>0</v>
      </c>
      <c r="AC169" s="109">
        <f t="shared" si="71"/>
        <v>0</v>
      </c>
      <c r="AD169" s="109">
        <f t="shared" si="71"/>
        <v>0</v>
      </c>
      <c r="AE169" s="109">
        <f t="shared" si="71"/>
        <v>0</v>
      </c>
      <c r="AF169" s="109">
        <f t="shared" si="71"/>
        <v>0</v>
      </c>
      <c r="AG169" s="109">
        <f t="shared" si="71"/>
        <v>0</v>
      </c>
      <c r="AH169" s="109">
        <f t="shared" si="71"/>
        <v>0</v>
      </c>
      <c r="AI169" s="109">
        <f t="shared" si="71"/>
        <v>0</v>
      </c>
      <c r="AJ169" s="109">
        <f>SUM(AJ168)</f>
        <v>0</v>
      </c>
      <c r="AK169" s="109">
        <f t="shared" ref="AK169:AR169" si="72">SUM(AK168)</f>
        <v>0</v>
      </c>
      <c r="AL169" s="109">
        <f t="shared" si="72"/>
        <v>0</v>
      </c>
      <c r="AM169" s="109">
        <f t="shared" si="72"/>
        <v>0</v>
      </c>
      <c r="AN169" s="109">
        <f t="shared" si="72"/>
        <v>0</v>
      </c>
      <c r="AO169" s="109">
        <f t="shared" si="72"/>
        <v>0</v>
      </c>
      <c r="AP169" s="109">
        <f t="shared" si="72"/>
        <v>0</v>
      </c>
      <c r="AQ169" s="109">
        <f t="shared" si="72"/>
        <v>0</v>
      </c>
      <c r="AR169" s="109">
        <f t="shared" si="72"/>
        <v>0</v>
      </c>
      <c r="AS169" s="109">
        <f>AS168</f>
        <v>0</v>
      </c>
      <c r="AT169" s="109">
        <f t="shared" ref="AT169:BL169" si="73">AT168</f>
        <v>0</v>
      </c>
      <c r="AU169" s="109">
        <f t="shared" si="73"/>
        <v>0</v>
      </c>
      <c r="AV169" s="109">
        <f t="shared" si="73"/>
        <v>0</v>
      </c>
      <c r="AW169" s="134">
        <f t="shared" si="73"/>
        <v>22.52317</v>
      </c>
      <c r="AX169" s="134">
        <f t="shared" si="73"/>
        <v>22.52317</v>
      </c>
      <c r="AY169" s="134">
        <f t="shared" si="73"/>
        <v>19</v>
      </c>
      <c r="AZ169" s="134">
        <f t="shared" si="73"/>
        <v>4.9302900000000003</v>
      </c>
      <c r="BA169" s="134">
        <f t="shared" si="73"/>
        <v>41.52317</v>
      </c>
      <c r="BB169" s="134">
        <f t="shared" si="73"/>
        <v>27.45346</v>
      </c>
      <c r="BC169" s="109">
        <f t="shared" si="73"/>
        <v>19</v>
      </c>
      <c r="BD169" s="109">
        <f t="shared" si="73"/>
        <v>0</v>
      </c>
      <c r="BE169" s="109">
        <f t="shared" si="73"/>
        <v>19</v>
      </c>
      <c r="BF169" s="109">
        <f t="shared" si="73"/>
        <v>0</v>
      </c>
      <c r="BG169" s="109">
        <f t="shared" si="73"/>
        <v>14.97683</v>
      </c>
      <c r="BH169" s="109">
        <f t="shared" si="73"/>
        <v>0</v>
      </c>
      <c r="BI169" s="109">
        <f t="shared" si="73"/>
        <v>0</v>
      </c>
      <c r="BJ169" s="109">
        <f t="shared" si="73"/>
        <v>0</v>
      </c>
      <c r="BK169" s="109">
        <f t="shared" si="73"/>
        <v>0</v>
      </c>
      <c r="BL169" s="109">
        <f t="shared" si="73"/>
        <v>0</v>
      </c>
      <c r="BM169" s="200"/>
      <c r="BN169" s="200"/>
      <c r="BO169" s="200"/>
      <c r="BP169" s="200"/>
      <c r="BQ169" s="200"/>
    </row>
    <row r="170" spans="1:69" ht="73.8" customHeight="1" x14ac:dyDescent="0.3">
      <c r="A170" s="178">
        <v>48</v>
      </c>
      <c r="B170" s="263" t="s">
        <v>79</v>
      </c>
      <c r="C170" s="263" t="s">
        <v>395</v>
      </c>
      <c r="D170" s="263" t="s">
        <v>409</v>
      </c>
      <c r="E170" s="263" t="s">
        <v>410</v>
      </c>
      <c r="F170" s="263" t="s">
        <v>411</v>
      </c>
      <c r="G170" s="263" t="s">
        <v>412</v>
      </c>
      <c r="H170" s="269">
        <v>0.2</v>
      </c>
      <c r="I170" s="521" t="s">
        <v>227</v>
      </c>
      <c r="J170" s="193" t="s">
        <v>228</v>
      </c>
      <c r="K170" s="263" t="s">
        <v>229</v>
      </c>
      <c r="L170" s="263" t="s">
        <v>56</v>
      </c>
      <c r="M170" s="263" t="s">
        <v>56</v>
      </c>
      <c r="N170" s="133" t="s">
        <v>413</v>
      </c>
      <c r="O170" s="112">
        <v>0</v>
      </c>
      <c r="P170" s="112">
        <v>0</v>
      </c>
      <c r="Q170" s="112">
        <v>0</v>
      </c>
      <c r="R170" s="112">
        <v>0</v>
      </c>
      <c r="S170" s="112">
        <v>0</v>
      </c>
      <c r="T170" s="112">
        <v>0</v>
      </c>
      <c r="U170" s="112">
        <v>0</v>
      </c>
      <c r="V170" s="112">
        <v>0</v>
      </c>
      <c r="W170" s="112">
        <v>0</v>
      </c>
      <c r="X170" s="112">
        <v>0</v>
      </c>
      <c r="Y170" s="112">
        <v>0</v>
      </c>
      <c r="Z170" s="112">
        <v>0</v>
      </c>
      <c r="AA170" s="112">
        <v>0</v>
      </c>
      <c r="AB170" s="112">
        <v>0</v>
      </c>
      <c r="AC170" s="112">
        <v>0</v>
      </c>
      <c r="AD170" s="112">
        <v>0</v>
      </c>
      <c r="AE170" s="112">
        <v>0</v>
      </c>
      <c r="AF170" s="112">
        <v>0</v>
      </c>
      <c r="AG170" s="112">
        <v>0</v>
      </c>
      <c r="AH170" s="112">
        <v>0</v>
      </c>
      <c r="AI170" s="112">
        <v>0</v>
      </c>
      <c r="AJ170" s="112">
        <v>0</v>
      </c>
      <c r="AK170" s="112">
        <v>0</v>
      </c>
      <c r="AL170" s="112">
        <v>0</v>
      </c>
      <c r="AM170" s="112">
        <v>0</v>
      </c>
      <c r="AN170" s="112">
        <v>0</v>
      </c>
      <c r="AO170" s="112">
        <v>0</v>
      </c>
      <c r="AP170" s="112">
        <v>0</v>
      </c>
      <c r="AQ170" s="112">
        <v>0</v>
      </c>
      <c r="AR170" s="112">
        <v>0</v>
      </c>
      <c r="AS170" s="112">
        <v>0</v>
      </c>
      <c r="AT170" s="112">
        <v>0</v>
      </c>
      <c r="AU170" s="112">
        <v>0</v>
      </c>
      <c r="AV170" s="112">
        <v>0</v>
      </c>
      <c r="AW170" s="112">
        <v>0</v>
      </c>
      <c r="AX170" s="112">
        <v>0</v>
      </c>
      <c r="AY170" s="112">
        <v>0</v>
      </c>
      <c r="AZ170" s="112">
        <v>0</v>
      </c>
      <c r="BA170" s="12">
        <f t="shared" si="69"/>
        <v>0</v>
      </c>
      <c r="BB170" s="12">
        <f t="shared" si="69"/>
        <v>0</v>
      </c>
      <c r="BC170" s="117">
        <v>2</v>
      </c>
      <c r="BD170" s="117">
        <v>0</v>
      </c>
      <c r="BE170" s="117">
        <v>0</v>
      </c>
      <c r="BF170" s="117">
        <v>0</v>
      </c>
      <c r="BG170" s="117">
        <v>0</v>
      </c>
      <c r="BH170" s="117">
        <v>0</v>
      </c>
      <c r="BI170" s="26">
        <v>0</v>
      </c>
      <c r="BJ170" s="26">
        <v>0</v>
      </c>
      <c r="BK170" s="26">
        <v>0</v>
      </c>
      <c r="BL170" s="26">
        <v>0</v>
      </c>
      <c r="BM170" s="261" t="s">
        <v>407</v>
      </c>
      <c r="BN170" s="200" t="s">
        <v>414</v>
      </c>
      <c r="BO170" s="200" t="s">
        <v>401</v>
      </c>
      <c r="BP170" s="200" t="s">
        <v>345</v>
      </c>
      <c r="BQ170" s="200" t="s">
        <v>402</v>
      </c>
    </row>
    <row r="171" spans="1:69" ht="65.400000000000006" customHeight="1" x14ac:dyDescent="0.3">
      <c r="A171" s="178"/>
      <c r="B171" s="263"/>
      <c r="C171" s="263"/>
      <c r="D171" s="263"/>
      <c r="E171" s="263"/>
      <c r="F171" s="263"/>
      <c r="G171" s="263"/>
      <c r="H171" s="269"/>
      <c r="I171" s="521"/>
      <c r="J171" s="194"/>
      <c r="K171" s="263"/>
      <c r="L171" s="263"/>
      <c r="M171" s="263"/>
      <c r="N171" s="133" t="s">
        <v>415</v>
      </c>
      <c r="O171" s="112">
        <v>0</v>
      </c>
      <c r="P171" s="112">
        <v>0</v>
      </c>
      <c r="Q171" s="112">
        <v>0</v>
      </c>
      <c r="R171" s="112">
        <v>0</v>
      </c>
      <c r="S171" s="112">
        <v>0</v>
      </c>
      <c r="T171" s="112">
        <v>0</v>
      </c>
      <c r="U171" s="112">
        <v>0</v>
      </c>
      <c r="V171" s="112">
        <v>0</v>
      </c>
      <c r="W171" s="112">
        <v>0</v>
      </c>
      <c r="X171" s="112">
        <v>0</v>
      </c>
      <c r="Y171" s="112">
        <v>0</v>
      </c>
      <c r="Z171" s="112">
        <v>0</v>
      </c>
      <c r="AA171" s="112">
        <v>0</v>
      </c>
      <c r="AB171" s="112">
        <v>0</v>
      </c>
      <c r="AC171" s="112">
        <v>0</v>
      </c>
      <c r="AD171" s="112">
        <v>0</v>
      </c>
      <c r="AE171" s="112">
        <v>0</v>
      </c>
      <c r="AF171" s="112">
        <v>0</v>
      </c>
      <c r="AG171" s="112">
        <v>0</v>
      </c>
      <c r="AH171" s="112">
        <v>0</v>
      </c>
      <c r="AI171" s="112">
        <v>0</v>
      </c>
      <c r="AJ171" s="112">
        <v>0</v>
      </c>
      <c r="AK171" s="112">
        <v>0</v>
      </c>
      <c r="AL171" s="112">
        <v>0</v>
      </c>
      <c r="AM171" s="112">
        <v>0</v>
      </c>
      <c r="AN171" s="112">
        <v>0</v>
      </c>
      <c r="AO171" s="112">
        <v>0</v>
      </c>
      <c r="AP171" s="112">
        <v>0</v>
      </c>
      <c r="AQ171" s="112">
        <v>0</v>
      </c>
      <c r="AR171" s="112">
        <v>0</v>
      </c>
      <c r="AS171" s="112">
        <v>0</v>
      </c>
      <c r="AT171" s="112">
        <v>0</v>
      </c>
      <c r="AU171" s="112">
        <v>0</v>
      </c>
      <c r="AV171" s="112">
        <v>0</v>
      </c>
      <c r="AW171" s="26">
        <v>10.644880000000001</v>
      </c>
      <c r="AX171" s="26">
        <v>10.644880000000001</v>
      </c>
      <c r="AY171" s="26">
        <v>36.483640000000001</v>
      </c>
      <c r="AZ171" s="26">
        <v>0</v>
      </c>
      <c r="BA171" s="12">
        <f t="shared" si="69"/>
        <v>47.128520000000002</v>
      </c>
      <c r="BB171" s="12">
        <f t="shared" si="69"/>
        <v>10.644880000000001</v>
      </c>
      <c r="BC171" s="117">
        <v>38.5</v>
      </c>
      <c r="BD171" s="117">
        <v>0</v>
      </c>
      <c r="BE171" s="117">
        <v>40.5</v>
      </c>
      <c r="BF171" s="117">
        <v>0</v>
      </c>
      <c r="BG171" s="117">
        <v>46.851089999999999</v>
      </c>
      <c r="BH171" s="117">
        <v>0</v>
      </c>
      <c r="BI171" s="26">
        <v>0</v>
      </c>
      <c r="BJ171" s="26">
        <v>0</v>
      </c>
      <c r="BK171" s="26">
        <v>0</v>
      </c>
      <c r="BL171" s="26">
        <v>0</v>
      </c>
      <c r="BM171" s="268"/>
      <c r="BN171" s="200"/>
      <c r="BO171" s="200"/>
      <c r="BP171" s="200"/>
      <c r="BQ171" s="200"/>
    </row>
    <row r="172" spans="1:69" ht="73.2" customHeight="1" x14ac:dyDescent="0.3">
      <c r="A172" s="178"/>
      <c r="B172" s="263"/>
      <c r="C172" s="263"/>
      <c r="D172" s="263"/>
      <c r="E172" s="263"/>
      <c r="F172" s="263"/>
      <c r="G172" s="263"/>
      <c r="H172" s="269"/>
      <c r="I172" s="521"/>
      <c r="J172" s="195"/>
      <c r="K172" s="263"/>
      <c r="L172" s="263"/>
      <c r="M172" s="263"/>
      <c r="N172" s="108" t="s">
        <v>66</v>
      </c>
      <c r="O172" s="136">
        <f>SUM(O170:O171)</f>
        <v>0</v>
      </c>
      <c r="P172" s="136">
        <f>SUM(P170:P171)</f>
        <v>0</v>
      </c>
      <c r="Q172" s="136">
        <f>SUM(Q170:Q171)</f>
        <v>0</v>
      </c>
      <c r="R172" s="136">
        <f t="shared" ref="R172:T172" si="74">SUM(R170:R171)</f>
        <v>0</v>
      </c>
      <c r="S172" s="136">
        <f t="shared" si="74"/>
        <v>0</v>
      </c>
      <c r="T172" s="136">
        <f t="shared" si="74"/>
        <v>0</v>
      </c>
      <c r="U172" s="136">
        <f>SUM(U170:U171)</f>
        <v>0</v>
      </c>
      <c r="V172" s="136">
        <f t="shared" ref="V172:BL172" si="75">SUM(V170:V171)</f>
        <v>0</v>
      </c>
      <c r="W172" s="136">
        <f t="shared" si="75"/>
        <v>0</v>
      </c>
      <c r="X172" s="136">
        <f t="shared" si="75"/>
        <v>0</v>
      </c>
      <c r="Y172" s="136">
        <f t="shared" si="75"/>
        <v>0</v>
      </c>
      <c r="Z172" s="136">
        <f t="shared" si="75"/>
        <v>0</v>
      </c>
      <c r="AA172" s="136">
        <f t="shared" si="75"/>
        <v>0</v>
      </c>
      <c r="AB172" s="136">
        <f t="shared" si="75"/>
        <v>0</v>
      </c>
      <c r="AC172" s="136">
        <f t="shared" si="75"/>
        <v>0</v>
      </c>
      <c r="AD172" s="136">
        <f t="shared" si="75"/>
        <v>0</v>
      </c>
      <c r="AE172" s="136">
        <f t="shared" si="75"/>
        <v>0</v>
      </c>
      <c r="AF172" s="136">
        <f t="shared" si="75"/>
        <v>0</v>
      </c>
      <c r="AG172" s="136">
        <f t="shared" si="75"/>
        <v>0</v>
      </c>
      <c r="AH172" s="136">
        <f t="shared" si="75"/>
        <v>0</v>
      </c>
      <c r="AI172" s="136">
        <f t="shared" si="75"/>
        <v>0</v>
      </c>
      <c r="AJ172" s="136">
        <f t="shared" si="75"/>
        <v>0</v>
      </c>
      <c r="AK172" s="136">
        <f t="shared" si="75"/>
        <v>0</v>
      </c>
      <c r="AL172" s="136">
        <f t="shared" si="75"/>
        <v>0</v>
      </c>
      <c r="AM172" s="136">
        <f t="shared" si="75"/>
        <v>0</v>
      </c>
      <c r="AN172" s="136">
        <f t="shared" si="75"/>
        <v>0</v>
      </c>
      <c r="AO172" s="136">
        <f t="shared" si="75"/>
        <v>0</v>
      </c>
      <c r="AP172" s="136">
        <f t="shared" si="75"/>
        <v>0</v>
      </c>
      <c r="AQ172" s="136">
        <f t="shared" si="75"/>
        <v>0</v>
      </c>
      <c r="AR172" s="136">
        <f t="shared" si="75"/>
        <v>0</v>
      </c>
      <c r="AS172" s="136">
        <f t="shared" si="75"/>
        <v>0</v>
      </c>
      <c r="AT172" s="136">
        <f t="shared" si="75"/>
        <v>0</v>
      </c>
      <c r="AU172" s="136">
        <f t="shared" si="75"/>
        <v>0</v>
      </c>
      <c r="AV172" s="136">
        <f t="shared" si="75"/>
        <v>0</v>
      </c>
      <c r="AW172" s="136">
        <f t="shared" si="75"/>
        <v>10.644880000000001</v>
      </c>
      <c r="AX172" s="136">
        <f t="shared" si="75"/>
        <v>10.644880000000001</v>
      </c>
      <c r="AY172" s="136">
        <f t="shared" si="75"/>
        <v>36.483640000000001</v>
      </c>
      <c r="AZ172" s="136">
        <f t="shared" si="75"/>
        <v>0</v>
      </c>
      <c r="BA172" s="136">
        <f t="shared" si="75"/>
        <v>47.128520000000002</v>
      </c>
      <c r="BB172" s="136">
        <f t="shared" si="75"/>
        <v>10.644880000000001</v>
      </c>
      <c r="BC172" s="136">
        <f t="shared" si="75"/>
        <v>40.5</v>
      </c>
      <c r="BD172" s="136">
        <f t="shared" si="75"/>
        <v>0</v>
      </c>
      <c r="BE172" s="136">
        <f t="shared" si="75"/>
        <v>40.5</v>
      </c>
      <c r="BF172" s="136">
        <f t="shared" si="75"/>
        <v>0</v>
      </c>
      <c r="BG172" s="136">
        <f t="shared" si="75"/>
        <v>46.851089999999999</v>
      </c>
      <c r="BH172" s="136">
        <f t="shared" si="75"/>
        <v>0</v>
      </c>
      <c r="BI172" s="136">
        <f t="shared" si="75"/>
        <v>0</v>
      </c>
      <c r="BJ172" s="136">
        <f t="shared" si="75"/>
        <v>0</v>
      </c>
      <c r="BK172" s="136">
        <f t="shared" si="75"/>
        <v>0</v>
      </c>
      <c r="BL172" s="136">
        <f t="shared" si="75"/>
        <v>0</v>
      </c>
      <c r="BM172" s="262"/>
      <c r="BN172" s="200"/>
      <c r="BO172" s="200"/>
      <c r="BP172" s="200"/>
      <c r="BQ172" s="200"/>
    </row>
    <row r="173" spans="1:69" ht="121.2" customHeight="1" x14ac:dyDescent="0.3">
      <c r="A173" s="178">
        <v>49</v>
      </c>
      <c r="B173" s="179" t="s">
        <v>47</v>
      </c>
      <c r="C173" s="179" t="s">
        <v>416</v>
      </c>
      <c r="D173" s="179" t="s">
        <v>417</v>
      </c>
      <c r="E173" s="179" t="s">
        <v>418</v>
      </c>
      <c r="F173" s="179" t="s">
        <v>419</v>
      </c>
      <c r="G173" s="187" t="s">
        <v>420</v>
      </c>
      <c r="H173" s="264">
        <v>0</v>
      </c>
      <c r="I173" s="513" t="s">
        <v>227</v>
      </c>
      <c r="J173" s="187" t="s">
        <v>228</v>
      </c>
      <c r="K173" s="187" t="s">
        <v>229</v>
      </c>
      <c r="L173" s="187" t="s">
        <v>78</v>
      </c>
      <c r="M173" s="179" t="s">
        <v>56</v>
      </c>
      <c r="N173" s="64" t="s">
        <v>236</v>
      </c>
      <c r="O173" s="65">
        <v>0</v>
      </c>
      <c r="P173" s="65">
        <v>0</v>
      </c>
      <c r="Q173" s="65">
        <v>0</v>
      </c>
      <c r="R173" s="65">
        <v>0</v>
      </c>
      <c r="S173" s="65">
        <v>0</v>
      </c>
      <c r="T173" s="65">
        <v>0</v>
      </c>
      <c r="U173" s="65">
        <v>0</v>
      </c>
      <c r="V173" s="65">
        <v>0</v>
      </c>
      <c r="W173" s="65">
        <v>0</v>
      </c>
      <c r="X173" s="65">
        <v>0</v>
      </c>
      <c r="Y173" s="65">
        <v>0</v>
      </c>
      <c r="Z173" s="65">
        <v>0</v>
      </c>
      <c r="AA173" s="65">
        <v>0</v>
      </c>
      <c r="AB173" s="65">
        <v>0</v>
      </c>
      <c r="AC173" s="65">
        <v>0</v>
      </c>
      <c r="AD173" s="65">
        <v>0</v>
      </c>
      <c r="AE173" s="65">
        <v>0</v>
      </c>
      <c r="AF173" s="65">
        <v>0</v>
      </c>
      <c r="AG173" s="65">
        <v>0</v>
      </c>
      <c r="AH173" s="65">
        <v>0</v>
      </c>
      <c r="AI173" s="65">
        <v>0</v>
      </c>
      <c r="AJ173" s="65">
        <v>0</v>
      </c>
      <c r="AK173" s="65">
        <v>0</v>
      </c>
      <c r="AL173" s="65">
        <v>0</v>
      </c>
      <c r="AM173" s="65">
        <v>0</v>
      </c>
      <c r="AN173" s="65">
        <v>0</v>
      </c>
      <c r="AO173" s="65">
        <v>0</v>
      </c>
      <c r="AP173" s="65">
        <v>0</v>
      </c>
      <c r="AQ173" s="65">
        <v>0</v>
      </c>
      <c r="AR173" s="65">
        <v>0</v>
      </c>
      <c r="AS173" s="65">
        <v>0</v>
      </c>
      <c r="AT173" s="65">
        <v>0</v>
      </c>
      <c r="AU173" s="65">
        <v>0</v>
      </c>
      <c r="AV173" s="65">
        <v>0</v>
      </c>
      <c r="AW173" s="67">
        <v>0</v>
      </c>
      <c r="AX173" s="67">
        <v>0</v>
      </c>
      <c r="AY173" s="67">
        <v>0</v>
      </c>
      <c r="AZ173" s="67">
        <v>0</v>
      </c>
      <c r="BA173" s="80">
        <f t="shared" ref="BA173:BB173" si="76">+O173+Q173+S173+U173+W173+Y173+AA173+AC173+AE173+AG173+AI173+AK173+AM173+AO173+AQ173+AS173+AU173+AW173+AY173</f>
        <v>0</v>
      </c>
      <c r="BB173" s="80">
        <f t="shared" si="76"/>
        <v>0</v>
      </c>
      <c r="BC173" s="67">
        <v>0</v>
      </c>
      <c r="BD173" s="67">
        <v>0</v>
      </c>
      <c r="BE173" s="67">
        <v>0</v>
      </c>
      <c r="BF173" s="67">
        <v>0</v>
      </c>
      <c r="BG173" s="67">
        <v>0</v>
      </c>
      <c r="BH173" s="67">
        <v>0</v>
      </c>
      <c r="BI173" s="67">
        <v>0</v>
      </c>
      <c r="BJ173" s="67">
        <v>0</v>
      </c>
      <c r="BK173" s="67">
        <v>0</v>
      </c>
      <c r="BL173" s="67">
        <v>0</v>
      </c>
      <c r="BM173" s="172" t="s">
        <v>421</v>
      </c>
      <c r="BN173" s="170" t="s">
        <v>422</v>
      </c>
      <c r="BO173" s="170" t="s">
        <v>423</v>
      </c>
      <c r="BP173" s="170" t="s">
        <v>424</v>
      </c>
      <c r="BQ173" s="184" t="s">
        <v>425</v>
      </c>
    </row>
    <row r="174" spans="1:69" ht="50.4" customHeight="1" x14ac:dyDescent="0.3">
      <c r="A174" s="178"/>
      <c r="B174" s="181"/>
      <c r="C174" s="181"/>
      <c r="D174" s="181"/>
      <c r="E174" s="181"/>
      <c r="F174" s="181"/>
      <c r="G174" s="189"/>
      <c r="H174" s="265"/>
      <c r="I174" s="515"/>
      <c r="J174" s="189"/>
      <c r="K174" s="189"/>
      <c r="L174" s="189"/>
      <c r="M174" s="181"/>
      <c r="N174" s="71" t="s">
        <v>66</v>
      </c>
      <c r="O174" s="72">
        <f>SUM(O173)</f>
        <v>0</v>
      </c>
      <c r="P174" s="72">
        <f t="shared" ref="P174:BL174" si="77">SUM(P173)</f>
        <v>0</v>
      </c>
      <c r="Q174" s="72">
        <f t="shared" si="77"/>
        <v>0</v>
      </c>
      <c r="R174" s="72">
        <f t="shared" si="77"/>
        <v>0</v>
      </c>
      <c r="S174" s="72">
        <f t="shared" si="77"/>
        <v>0</v>
      </c>
      <c r="T174" s="72">
        <f t="shared" si="77"/>
        <v>0</v>
      </c>
      <c r="U174" s="72">
        <f t="shared" si="77"/>
        <v>0</v>
      </c>
      <c r="V174" s="72">
        <f t="shared" si="77"/>
        <v>0</v>
      </c>
      <c r="W174" s="72">
        <f t="shared" si="77"/>
        <v>0</v>
      </c>
      <c r="X174" s="72">
        <f t="shared" si="77"/>
        <v>0</v>
      </c>
      <c r="Y174" s="72">
        <f t="shared" si="77"/>
        <v>0</v>
      </c>
      <c r="Z174" s="72">
        <f t="shared" si="77"/>
        <v>0</v>
      </c>
      <c r="AA174" s="72">
        <f t="shared" si="77"/>
        <v>0</v>
      </c>
      <c r="AB174" s="72">
        <f t="shared" si="77"/>
        <v>0</v>
      </c>
      <c r="AC174" s="72">
        <f t="shared" si="77"/>
        <v>0</v>
      </c>
      <c r="AD174" s="72">
        <f t="shared" si="77"/>
        <v>0</v>
      </c>
      <c r="AE174" s="72">
        <f t="shared" si="77"/>
        <v>0</v>
      </c>
      <c r="AF174" s="72">
        <f t="shared" si="77"/>
        <v>0</v>
      </c>
      <c r="AG174" s="72">
        <f t="shared" si="77"/>
        <v>0</v>
      </c>
      <c r="AH174" s="72">
        <f t="shared" si="77"/>
        <v>0</v>
      </c>
      <c r="AI174" s="72">
        <f t="shared" si="77"/>
        <v>0</v>
      </c>
      <c r="AJ174" s="72">
        <f t="shared" si="77"/>
        <v>0</v>
      </c>
      <c r="AK174" s="72">
        <f t="shared" si="77"/>
        <v>0</v>
      </c>
      <c r="AL174" s="72">
        <f t="shared" si="77"/>
        <v>0</v>
      </c>
      <c r="AM174" s="72">
        <f t="shared" si="77"/>
        <v>0</v>
      </c>
      <c r="AN174" s="72">
        <f t="shared" si="77"/>
        <v>0</v>
      </c>
      <c r="AO174" s="72">
        <f t="shared" si="77"/>
        <v>0</v>
      </c>
      <c r="AP174" s="72">
        <f t="shared" si="77"/>
        <v>0</v>
      </c>
      <c r="AQ174" s="72">
        <f t="shared" si="77"/>
        <v>0</v>
      </c>
      <c r="AR174" s="72">
        <f t="shared" si="77"/>
        <v>0</v>
      </c>
      <c r="AS174" s="72">
        <f t="shared" si="77"/>
        <v>0</v>
      </c>
      <c r="AT174" s="72">
        <f t="shared" si="77"/>
        <v>0</v>
      </c>
      <c r="AU174" s="72">
        <f t="shared" si="77"/>
        <v>0</v>
      </c>
      <c r="AV174" s="72">
        <f t="shared" si="77"/>
        <v>0</v>
      </c>
      <c r="AW174" s="76">
        <f t="shared" si="77"/>
        <v>0</v>
      </c>
      <c r="AX174" s="76">
        <f t="shared" si="77"/>
        <v>0</v>
      </c>
      <c r="AY174" s="76">
        <f>AY173</f>
        <v>0</v>
      </c>
      <c r="AZ174" s="76">
        <f>AZ173</f>
        <v>0</v>
      </c>
      <c r="BA174" s="76">
        <f>BA173</f>
        <v>0</v>
      </c>
      <c r="BB174" s="76">
        <f>BB173</f>
        <v>0</v>
      </c>
      <c r="BC174" s="77">
        <f t="shared" si="77"/>
        <v>0</v>
      </c>
      <c r="BD174" s="77">
        <f t="shared" si="77"/>
        <v>0</v>
      </c>
      <c r="BE174" s="77">
        <f t="shared" si="77"/>
        <v>0</v>
      </c>
      <c r="BF174" s="77">
        <f t="shared" si="77"/>
        <v>0</v>
      </c>
      <c r="BG174" s="77">
        <f t="shared" si="77"/>
        <v>0</v>
      </c>
      <c r="BH174" s="77">
        <f t="shared" si="77"/>
        <v>0</v>
      </c>
      <c r="BI174" s="77">
        <f t="shared" si="77"/>
        <v>0</v>
      </c>
      <c r="BJ174" s="77">
        <f t="shared" si="77"/>
        <v>0</v>
      </c>
      <c r="BK174" s="77">
        <f t="shared" si="77"/>
        <v>0</v>
      </c>
      <c r="BL174" s="77">
        <f t="shared" si="77"/>
        <v>0</v>
      </c>
      <c r="BM174" s="172"/>
      <c r="BN174" s="171"/>
      <c r="BO174" s="171"/>
      <c r="BP174" s="171"/>
      <c r="BQ174" s="186"/>
    </row>
    <row r="175" spans="1:69" ht="120" customHeight="1" x14ac:dyDescent="0.3">
      <c r="A175" s="178">
        <v>50</v>
      </c>
      <c r="B175" s="266" t="s">
        <v>86</v>
      </c>
      <c r="C175" s="179" t="s">
        <v>416</v>
      </c>
      <c r="D175" s="179" t="s">
        <v>426</v>
      </c>
      <c r="E175" s="179" t="s">
        <v>427</v>
      </c>
      <c r="F175" s="179" t="s">
        <v>428</v>
      </c>
      <c r="G175" s="187" t="s">
        <v>99</v>
      </c>
      <c r="H175" s="264">
        <v>0</v>
      </c>
      <c r="I175" s="513" t="s">
        <v>227</v>
      </c>
      <c r="J175" s="187" t="s">
        <v>228</v>
      </c>
      <c r="K175" s="187" t="s">
        <v>229</v>
      </c>
      <c r="L175" s="187" t="s">
        <v>56</v>
      </c>
      <c r="M175" s="179" t="s">
        <v>56</v>
      </c>
      <c r="N175" s="78" t="s">
        <v>126</v>
      </c>
      <c r="O175" s="69">
        <v>0</v>
      </c>
      <c r="P175" s="69">
        <v>0</v>
      </c>
      <c r="Q175" s="69">
        <v>0</v>
      </c>
      <c r="R175" s="69">
        <v>0</v>
      </c>
      <c r="S175" s="69">
        <v>0</v>
      </c>
      <c r="T175" s="69">
        <v>0</v>
      </c>
      <c r="U175" s="69">
        <v>0</v>
      </c>
      <c r="V175" s="69">
        <v>0</v>
      </c>
      <c r="W175" s="69">
        <v>0</v>
      </c>
      <c r="X175" s="69">
        <v>0</v>
      </c>
      <c r="Y175" s="69">
        <v>0</v>
      </c>
      <c r="Z175" s="69">
        <v>0</v>
      </c>
      <c r="AA175" s="69">
        <v>0</v>
      </c>
      <c r="AB175" s="69">
        <v>0</v>
      </c>
      <c r="AC175" s="69">
        <v>0</v>
      </c>
      <c r="AD175" s="69">
        <v>0</v>
      </c>
      <c r="AE175" s="69">
        <v>0</v>
      </c>
      <c r="AF175" s="69">
        <v>0</v>
      </c>
      <c r="AG175" s="69">
        <v>0</v>
      </c>
      <c r="AH175" s="69">
        <v>0</v>
      </c>
      <c r="AI175" s="69">
        <v>0</v>
      </c>
      <c r="AJ175" s="69">
        <v>0</v>
      </c>
      <c r="AK175" s="69">
        <v>0</v>
      </c>
      <c r="AL175" s="69">
        <v>0</v>
      </c>
      <c r="AM175" s="69">
        <v>0</v>
      </c>
      <c r="AN175" s="69">
        <v>0</v>
      </c>
      <c r="AO175" s="69">
        <v>0</v>
      </c>
      <c r="AP175" s="69">
        <v>0</v>
      </c>
      <c r="AQ175" s="69">
        <v>0</v>
      </c>
      <c r="AR175" s="69">
        <v>0</v>
      </c>
      <c r="AS175" s="69">
        <v>0</v>
      </c>
      <c r="AT175" s="69">
        <v>0</v>
      </c>
      <c r="AU175" s="69">
        <v>0</v>
      </c>
      <c r="AV175" s="69">
        <v>0</v>
      </c>
      <c r="AW175" s="79">
        <v>0</v>
      </c>
      <c r="AX175" s="79">
        <v>0</v>
      </c>
      <c r="AY175" s="79">
        <v>0</v>
      </c>
      <c r="AZ175" s="79">
        <v>0</v>
      </c>
      <c r="BA175" s="80">
        <f t="shared" ref="BA175:BB175" si="78">+O175+Q175+S175+U175+W175+Y175+AA175+AC175+AE175+AG175+AI175+AK175+AM175+AO175+AQ175+AS175+AU175+AW175+AY175</f>
        <v>0</v>
      </c>
      <c r="BB175" s="80">
        <f t="shared" si="78"/>
        <v>0</v>
      </c>
      <c r="BC175" s="137">
        <v>20</v>
      </c>
      <c r="BD175" s="137">
        <v>0</v>
      </c>
      <c r="BE175" s="137">
        <v>8</v>
      </c>
      <c r="BF175" s="137">
        <v>0</v>
      </c>
      <c r="BG175" s="137">
        <v>10</v>
      </c>
      <c r="BH175" s="137">
        <v>0</v>
      </c>
      <c r="BI175" s="137">
        <v>12</v>
      </c>
      <c r="BJ175" s="137">
        <v>0</v>
      </c>
      <c r="BK175" s="137">
        <v>13</v>
      </c>
      <c r="BL175" s="137">
        <v>0</v>
      </c>
      <c r="BM175" s="208"/>
      <c r="BN175" s="232" t="s">
        <v>429</v>
      </c>
      <c r="BO175" s="170" t="s">
        <v>423</v>
      </c>
      <c r="BP175" s="170" t="s">
        <v>424</v>
      </c>
      <c r="BQ175" s="184" t="s">
        <v>425</v>
      </c>
    </row>
    <row r="176" spans="1:69" ht="39.6" customHeight="1" x14ac:dyDescent="0.3">
      <c r="A176" s="178"/>
      <c r="B176" s="267"/>
      <c r="C176" s="181"/>
      <c r="D176" s="181"/>
      <c r="E176" s="181"/>
      <c r="F176" s="181"/>
      <c r="G176" s="189"/>
      <c r="H176" s="265"/>
      <c r="I176" s="515"/>
      <c r="J176" s="189"/>
      <c r="K176" s="189"/>
      <c r="L176" s="189"/>
      <c r="M176" s="181"/>
      <c r="N176" s="71" t="s">
        <v>66</v>
      </c>
      <c r="O176" s="72">
        <f>SUM(O175)</f>
        <v>0</v>
      </c>
      <c r="P176" s="72">
        <f t="shared" ref="P176:AZ176" si="79">SUM(P175)</f>
        <v>0</v>
      </c>
      <c r="Q176" s="72">
        <f t="shared" si="79"/>
        <v>0</v>
      </c>
      <c r="R176" s="72">
        <f t="shared" si="79"/>
        <v>0</v>
      </c>
      <c r="S176" s="72">
        <f t="shared" si="79"/>
        <v>0</v>
      </c>
      <c r="T176" s="72">
        <f t="shared" si="79"/>
        <v>0</v>
      </c>
      <c r="U176" s="72">
        <f t="shared" si="79"/>
        <v>0</v>
      </c>
      <c r="V176" s="72">
        <f t="shared" si="79"/>
        <v>0</v>
      </c>
      <c r="W176" s="72">
        <f t="shared" si="79"/>
        <v>0</v>
      </c>
      <c r="X176" s="72">
        <f t="shared" si="79"/>
        <v>0</v>
      </c>
      <c r="Y176" s="72">
        <f t="shared" si="79"/>
        <v>0</v>
      </c>
      <c r="Z176" s="72">
        <f t="shared" si="79"/>
        <v>0</v>
      </c>
      <c r="AA176" s="72">
        <f t="shared" si="79"/>
        <v>0</v>
      </c>
      <c r="AB176" s="72">
        <f t="shared" si="79"/>
        <v>0</v>
      </c>
      <c r="AC176" s="72">
        <f t="shared" si="79"/>
        <v>0</v>
      </c>
      <c r="AD176" s="72">
        <f t="shared" si="79"/>
        <v>0</v>
      </c>
      <c r="AE176" s="72">
        <f t="shared" si="79"/>
        <v>0</v>
      </c>
      <c r="AF176" s="72">
        <f t="shared" si="79"/>
        <v>0</v>
      </c>
      <c r="AG176" s="72">
        <f t="shared" si="79"/>
        <v>0</v>
      </c>
      <c r="AH176" s="72">
        <f t="shared" si="79"/>
        <v>0</v>
      </c>
      <c r="AI176" s="72">
        <f t="shared" si="79"/>
        <v>0</v>
      </c>
      <c r="AJ176" s="72">
        <f t="shared" si="79"/>
        <v>0</v>
      </c>
      <c r="AK176" s="72">
        <f t="shared" si="79"/>
        <v>0</v>
      </c>
      <c r="AL176" s="72">
        <f t="shared" si="79"/>
        <v>0</v>
      </c>
      <c r="AM176" s="72">
        <f t="shared" si="79"/>
        <v>0</v>
      </c>
      <c r="AN176" s="72">
        <f t="shared" si="79"/>
        <v>0</v>
      </c>
      <c r="AO176" s="72">
        <f t="shared" si="79"/>
        <v>0</v>
      </c>
      <c r="AP176" s="72">
        <f t="shared" si="79"/>
        <v>0</v>
      </c>
      <c r="AQ176" s="72">
        <f t="shared" si="79"/>
        <v>0</v>
      </c>
      <c r="AR176" s="72">
        <f t="shared" si="79"/>
        <v>0</v>
      </c>
      <c r="AS176" s="72">
        <f t="shared" si="79"/>
        <v>0</v>
      </c>
      <c r="AT176" s="72">
        <f t="shared" si="79"/>
        <v>0</v>
      </c>
      <c r="AU176" s="72">
        <f t="shared" si="79"/>
        <v>0</v>
      </c>
      <c r="AV176" s="72">
        <f t="shared" si="79"/>
        <v>0</v>
      </c>
      <c r="AW176" s="72">
        <f t="shared" si="79"/>
        <v>0</v>
      </c>
      <c r="AX176" s="72">
        <f t="shared" si="79"/>
        <v>0</v>
      </c>
      <c r="AY176" s="72">
        <f t="shared" si="79"/>
        <v>0</v>
      </c>
      <c r="AZ176" s="72">
        <f t="shared" si="79"/>
        <v>0</v>
      </c>
      <c r="BA176" s="72">
        <f>SUM(BA175)</f>
        <v>0</v>
      </c>
      <c r="BB176" s="72">
        <f>SUM(BB175)</f>
        <v>0</v>
      </c>
      <c r="BC176" s="72">
        <f>SUM(BC175)</f>
        <v>20</v>
      </c>
      <c r="BD176" s="77">
        <f t="shared" ref="BD176:BL176" si="80">SUM(BD175)</f>
        <v>0</v>
      </c>
      <c r="BE176" s="77">
        <f t="shared" si="80"/>
        <v>8</v>
      </c>
      <c r="BF176" s="77">
        <f t="shared" si="80"/>
        <v>0</v>
      </c>
      <c r="BG176" s="77">
        <f t="shared" si="80"/>
        <v>10</v>
      </c>
      <c r="BH176" s="77">
        <f t="shared" si="80"/>
        <v>0</v>
      </c>
      <c r="BI176" s="77">
        <f t="shared" si="80"/>
        <v>12</v>
      </c>
      <c r="BJ176" s="77">
        <f t="shared" si="80"/>
        <v>0</v>
      </c>
      <c r="BK176" s="77">
        <f t="shared" si="80"/>
        <v>13</v>
      </c>
      <c r="BL176" s="77">
        <f t="shared" si="80"/>
        <v>0</v>
      </c>
      <c r="BM176" s="210"/>
      <c r="BN176" s="234"/>
      <c r="BO176" s="171"/>
      <c r="BP176" s="171"/>
      <c r="BQ176" s="186"/>
    </row>
    <row r="177" spans="1:69" ht="100.8" customHeight="1" x14ac:dyDescent="0.3">
      <c r="A177" s="178">
        <v>51</v>
      </c>
      <c r="B177" s="237" t="s">
        <v>86</v>
      </c>
      <c r="C177" s="237" t="s">
        <v>416</v>
      </c>
      <c r="D177" s="237" t="s">
        <v>430</v>
      </c>
      <c r="E177" s="237" t="s">
        <v>431</v>
      </c>
      <c r="F177" s="237" t="s">
        <v>432</v>
      </c>
      <c r="G177" s="251" t="s">
        <v>99</v>
      </c>
      <c r="H177" s="258">
        <v>0</v>
      </c>
      <c r="I177" s="231" t="s">
        <v>227</v>
      </c>
      <c r="J177" s="251" t="s">
        <v>228</v>
      </c>
      <c r="K177" s="251" t="s">
        <v>229</v>
      </c>
      <c r="L177" s="251" t="s">
        <v>56</v>
      </c>
      <c r="M177" s="237" t="s">
        <v>56</v>
      </c>
      <c r="N177" s="78" t="s">
        <v>126</v>
      </c>
      <c r="O177" s="69">
        <v>0</v>
      </c>
      <c r="P177" s="69">
        <v>0</v>
      </c>
      <c r="Q177" s="69">
        <v>0</v>
      </c>
      <c r="R177" s="69">
        <v>0</v>
      </c>
      <c r="S177" s="69">
        <v>0</v>
      </c>
      <c r="T177" s="69">
        <v>0</v>
      </c>
      <c r="U177" s="69">
        <v>0</v>
      </c>
      <c r="V177" s="69">
        <v>0</v>
      </c>
      <c r="W177" s="69">
        <v>0</v>
      </c>
      <c r="X177" s="69">
        <v>0</v>
      </c>
      <c r="Y177" s="69">
        <v>0</v>
      </c>
      <c r="Z177" s="69">
        <v>0</v>
      </c>
      <c r="AA177" s="69">
        <v>0</v>
      </c>
      <c r="AB177" s="69">
        <v>0</v>
      </c>
      <c r="AC177" s="69">
        <v>0</v>
      </c>
      <c r="AD177" s="69">
        <v>0</v>
      </c>
      <c r="AE177" s="69">
        <v>0</v>
      </c>
      <c r="AF177" s="69">
        <v>0</v>
      </c>
      <c r="AG177" s="69">
        <v>0</v>
      </c>
      <c r="AH177" s="69">
        <v>0</v>
      </c>
      <c r="AI177" s="69">
        <v>0</v>
      </c>
      <c r="AJ177" s="69">
        <v>0</v>
      </c>
      <c r="AK177" s="69">
        <v>0</v>
      </c>
      <c r="AL177" s="69">
        <v>0</v>
      </c>
      <c r="AM177" s="69">
        <v>0</v>
      </c>
      <c r="AN177" s="69">
        <v>0</v>
      </c>
      <c r="AO177" s="69">
        <v>0</v>
      </c>
      <c r="AP177" s="69">
        <v>0</v>
      </c>
      <c r="AQ177" s="69">
        <v>0</v>
      </c>
      <c r="AR177" s="69">
        <v>0</v>
      </c>
      <c r="AS177" s="69">
        <v>0</v>
      </c>
      <c r="AT177" s="69">
        <v>0</v>
      </c>
      <c r="AU177" s="69">
        <v>0</v>
      </c>
      <c r="AV177" s="69">
        <v>0</v>
      </c>
      <c r="AW177" s="79">
        <v>0</v>
      </c>
      <c r="AX177" s="79">
        <v>0</v>
      </c>
      <c r="AY177" s="79">
        <v>0</v>
      </c>
      <c r="AZ177" s="79">
        <v>0</v>
      </c>
      <c r="BA177" s="80">
        <f t="shared" ref="BA177:BB181" si="81">+O177+Q177+S177+U177+W177+Y177+AA177+AC177+AE177+AG177+AI177+AK177+AM177+AO177+AQ177+AS177+AU177+AW177+AY177</f>
        <v>0</v>
      </c>
      <c r="BB177" s="80">
        <f t="shared" si="81"/>
        <v>0</v>
      </c>
      <c r="BC177" s="137">
        <v>10</v>
      </c>
      <c r="BD177" s="137">
        <v>0</v>
      </c>
      <c r="BE177" s="137">
        <v>12</v>
      </c>
      <c r="BF177" s="137">
        <v>0</v>
      </c>
      <c r="BG177" s="137">
        <v>14</v>
      </c>
      <c r="BH177" s="137">
        <v>0</v>
      </c>
      <c r="BI177" s="137">
        <v>16</v>
      </c>
      <c r="BJ177" s="137">
        <v>0</v>
      </c>
      <c r="BK177" s="137">
        <v>18</v>
      </c>
      <c r="BL177" s="137">
        <v>0</v>
      </c>
      <c r="BM177" s="208"/>
      <c r="BN177" s="232" t="s">
        <v>433</v>
      </c>
      <c r="BO177" s="170" t="s">
        <v>423</v>
      </c>
      <c r="BP177" s="170" t="s">
        <v>424</v>
      </c>
      <c r="BQ177" s="184" t="s">
        <v>425</v>
      </c>
    </row>
    <row r="178" spans="1:69" ht="51.6" customHeight="1" x14ac:dyDescent="0.3">
      <c r="A178" s="178"/>
      <c r="B178" s="237"/>
      <c r="C178" s="237"/>
      <c r="D178" s="237"/>
      <c r="E178" s="237"/>
      <c r="F178" s="237"/>
      <c r="G178" s="251"/>
      <c r="H178" s="258"/>
      <c r="I178" s="231"/>
      <c r="J178" s="251"/>
      <c r="K178" s="251"/>
      <c r="L178" s="251"/>
      <c r="M178" s="237"/>
      <c r="N178" s="71" t="s">
        <v>66</v>
      </c>
      <c r="O178" s="72">
        <f>SUM(O177)</f>
        <v>0</v>
      </c>
      <c r="P178" s="72">
        <f t="shared" ref="P178:AZ178" si="82">SUM(P177)</f>
        <v>0</v>
      </c>
      <c r="Q178" s="72">
        <f t="shared" si="82"/>
        <v>0</v>
      </c>
      <c r="R178" s="72">
        <f t="shared" si="82"/>
        <v>0</v>
      </c>
      <c r="S178" s="72">
        <f t="shared" si="82"/>
        <v>0</v>
      </c>
      <c r="T178" s="72">
        <f t="shared" si="82"/>
        <v>0</v>
      </c>
      <c r="U178" s="72">
        <f t="shared" si="82"/>
        <v>0</v>
      </c>
      <c r="V178" s="72">
        <f t="shared" si="82"/>
        <v>0</v>
      </c>
      <c r="W178" s="72">
        <f t="shared" si="82"/>
        <v>0</v>
      </c>
      <c r="X178" s="72">
        <f t="shared" si="82"/>
        <v>0</v>
      </c>
      <c r="Y178" s="72">
        <f t="shared" si="82"/>
        <v>0</v>
      </c>
      <c r="Z178" s="72">
        <f t="shared" si="82"/>
        <v>0</v>
      </c>
      <c r="AA178" s="72">
        <f t="shared" si="82"/>
        <v>0</v>
      </c>
      <c r="AB178" s="72">
        <f t="shared" si="82"/>
        <v>0</v>
      </c>
      <c r="AC178" s="72">
        <f t="shared" si="82"/>
        <v>0</v>
      </c>
      <c r="AD178" s="72">
        <f t="shared" si="82"/>
        <v>0</v>
      </c>
      <c r="AE178" s="72">
        <f t="shared" si="82"/>
        <v>0</v>
      </c>
      <c r="AF178" s="72">
        <f t="shared" si="82"/>
        <v>0</v>
      </c>
      <c r="AG178" s="72">
        <f t="shared" si="82"/>
        <v>0</v>
      </c>
      <c r="AH178" s="72">
        <f t="shared" si="82"/>
        <v>0</v>
      </c>
      <c r="AI178" s="72">
        <f t="shared" si="82"/>
        <v>0</v>
      </c>
      <c r="AJ178" s="72">
        <f t="shared" si="82"/>
        <v>0</v>
      </c>
      <c r="AK178" s="72">
        <f t="shared" si="82"/>
        <v>0</v>
      </c>
      <c r="AL178" s="72">
        <f t="shared" si="82"/>
        <v>0</v>
      </c>
      <c r="AM178" s="72">
        <f t="shared" si="82"/>
        <v>0</v>
      </c>
      <c r="AN178" s="72">
        <f t="shared" si="82"/>
        <v>0</v>
      </c>
      <c r="AO178" s="72">
        <f t="shared" si="82"/>
        <v>0</v>
      </c>
      <c r="AP178" s="72">
        <f t="shared" si="82"/>
        <v>0</v>
      </c>
      <c r="AQ178" s="72">
        <f t="shared" si="82"/>
        <v>0</v>
      </c>
      <c r="AR178" s="72">
        <f t="shared" si="82"/>
        <v>0</v>
      </c>
      <c r="AS178" s="72">
        <f t="shared" si="82"/>
        <v>0</v>
      </c>
      <c r="AT178" s="72">
        <f t="shared" si="82"/>
        <v>0</v>
      </c>
      <c r="AU178" s="72">
        <f t="shared" si="82"/>
        <v>0</v>
      </c>
      <c r="AV178" s="72">
        <f t="shared" si="82"/>
        <v>0</v>
      </c>
      <c r="AW178" s="72">
        <f t="shared" si="82"/>
        <v>0</v>
      </c>
      <c r="AX178" s="72">
        <f t="shared" si="82"/>
        <v>0</v>
      </c>
      <c r="AY178" s="72">
        <f t="shared" si="82"/>
        <v>0</v>
      </c>
      <c r="AZ178" s="72">
        <f t="shared" si="82"/>
        <v>0</v>
      </c>
      <c r="BA178" s="72">
        <f>SUM(BA177)</f>
        <v>0</v>
      </c>
      <c r="BB178" s="72">
        <f>SUM(BB177)</f>
        <v>0</v>
      </c>
      <c r="BC178" s="77">
        <f t="shared" ref="BC178:BL178" si="83">SUM(BC177)</f>
        <v>10</v>
      </c>
      <c r="BD178" s="77">
        <f t="shared" si="83"/>
        <v>0</v>
      </c>
      <c r="BE178" s="77">
        <f t="shared" si="83"/>
        <v>12</v>
      </c>
      <c r="BF178" s="77">
        <f t="shared" si="83"/>
        <v>0</v>
      </c>
      <c r="BG178" s="77">
        <f t="shared" si="83"/>
        <v>14</v>
      </c>
      <c r="BH178" s="77">
        <f t="shared" si="83"/>
        <v>0</v>
      </c>
      <c r="BI178" s="77">
        <f t="shared" si="83"/>
        <v>16</v>
      </c>
      <c r="BJ178" s="77">
        <f t="shared" si="83"/>
        <v>0</v>
      </c>
      <c r="BK178" s="77">
        <f t="shared" si="83"/>
        <v>18</v>
      </c>
      <c r="BL178" s="77">
        <f t="shared" si="83"/>
        <v>0</v>
      </c>
      <c r="BM178" s="210"/>
      <c r="BN178" s="234"/>
      <c r="BO178" s="171"/>
      <c r="BP178" s="171"/>
      <c r="BQ178" s="186"/>
    </row>
    <row r="179" spans="1:69" ht="97.2" customHeight="1" x14ac:dyDescent="0.3">
      <c r="A179" s="178">
        <v>52</v>
      </c>
      <c r="B179" s="246" t="s">
        <v>86</v>
      </c>
      <c r="C179" s="263" t="s">
        <v>416</v>
      </c>
      <c r="D179" s="200" t="s">
        <v>434</v>
      </c>
      <c r="E179" s="200" t="s">
        <v>435</v>
      </c>
      <c r="F179" s="200" t="s">
        <v>436</v>
      </c>
      <c r="G179" s="246" t="s">
        <v>226</v>
      </c>
      <c r="H179" s="258">
        <v>0</v>
      </c>
      <c r="I179" s="240" t="s">
        <v>227</v>
      </c>
      <c r="J179" s="246" t="s">
        <v>228</v>
      </c>
      <c r="K179" s="246" t="s">
        <v>229</v>
      </c>
      <c r="L179" s="246" t="s">
        <v>56</v>
      </c>
      <c r="M179" s="246" t="s">
        <v>56</v>
      </c>
      <c r="N179" s="132" t="s">
        <v>437</v>
      </c>
      <c r="O179" s="138">
        <v>0</v>
      </c>
      <c r="P179" s="138">
        <v>0</v>
      </c>
      <c r="Q179" s="138">
        <v>0</v>
      </c>
      <c r="R179" s="138">
        <v>0</v>
      </c>
      <c r="S179" s="138">
        <v>0</v>
      </c>
      <c r="T179" s="138">
        <v>0</v>
      </c>
      <c r="U179" s="138">
        <v>0</v>
      </c>
      <c r="V179" s="138">
        <f>SUM(W179:W180)</f>
        <v>0</v>
      </c>
      <c r="W179" s="138">
        <v>0</v>
      </c>
      <c r="X179" s="138">
        <v>0</v>
      </c>
      <c r="Y179" s="138">
        <v>0</v>
      </c>
      <c r="Z179" s="138">
        <v>0</v>
      </c>
      <c r="AA179" s="138">
        <v>0</v>
      </c>
      <c r="AB179" s="138">
        <v>0</v>
      </c>
      <c r="AC179" s="138">
        <v>0</v>
      </c>
      <c r="AD179" s="138">
        <v>0</v>
      </c>
      <c r="AE179" s="138">
        <v>0</v>
      </c>
      <c r="AF179" s="138">
        <v>0</v>
      </c>
      <c r="AG179" s="138">
        <v>0</v>
      </c>
      <c r="AH179" s="138">
        <v>0</v>
      </c>
      <c r="AI179" s="138">
        <v>0</v>
      </c>
      <c r="AJ179" s="138">
        <v>0</v>
      </c>
      <c r="AK179" s="138">
        <v>0</v>
      </c>
      <c r="AL179" s="138">
        <v>0</v>
      </c>
      <c r="AM179" s="138">
        <f>SUM(AN179:AN180)</f>
        <v>0</v>
      </c>
      <c r="AN179" s="138">
        <v>0</v>
      </c>
      <c r="AO179" s="138">
        <v>0</v>
      </c>
      <c r="AP179" s="138">
        <v>0</v>
      </c>
      <c r="AQ179" s="138">
        <v>0</v>
      </c>
      <c r="AR179" s="138">
        <v>0</v>
      </c>
      <c r="AS179" s="138">
        <v>0</v>
      </c>
      <c r="AT179" s="138">
        <v>0</v>
      </c>
      <c r="AU179" s="138">
        <v>0</v>
      </c>
      <c r="AV179" s="138">
        <v>0</v>
      </c>
      <c r="AW179" s="139">
        <v>0</v>
      </c>
      <c r="AX179" s="139">
        <v>0</v>
      </c>
      <c r="AY179" s="139">
        <v>7.21</v>
      </c>
      <c r="AZ179" s="139">
        <v>0</v>
      </c>
      <c r="BA179" s="80">
        <f t="shared" si="81"/>
        <v>7.21</v>
      </c>
      <c r="BB179" s="80">
        <f t="shared" si="81"/>
        <v>0</v>
      </c>
      <c r="BC179" s="140">
        <v>13.79</v>
      </c>
      <c r="BD179" s="140">
        <v>0</v>
      </c>
      <c r="BE179" s="140">
        <v>16</v>
      </c>
      <c r="BF179" s="140">
        <v>0</v>
      </c>
      <c r="BG179" s="140">
        <v>15</v>
      </c>
      <c r="BH179" s="140">
        <v>0</v>
      </c>
      <c r="BI179" s="140">
        <v>13</v>
      </c>
      <c r="BJ179" s="140">
        <v>0</v>
      </c>
      <c r="BK179" s="140">
        <v>0</v>
      </c>
      <c r="BL179" s="140">
        <v>0</v>
      </c>
      <c r="BM179" s="259"/>
      <c r="BN179" s="261" t="s">
        <v>438</v>
      </c>
      <c r="BO179" s="170" t="s">
        <v>423</v>
      </c>
      <c r="BP179" s="170" t="s">
        <v>424</v>
      </c>
      <c r="BQ179" s="184" t="s">
        <v>425</v>
      </c>
    </row>
    <row r="180" spans="1:69" ht="73.2" customHeight="1" x14ac:dyDescent="0.3">
      <c r="A180" s="178"/>
      <c r="B180" s="246"/>
      <c r="C180" s="263"/>
      <c r="D180" s="200"/>
      <c r="E180" s="200"/>
      <c r="F180" s="200"/>
      <c r="G180" s="246"/>
      <c r="H180" s="258"/>
      <c r="I180" s="240"/>
      <c r="J180" s="246"/>
      <c r="K180" s="246"/>
      <c r="L180" s="246"/>
      <c r="M180" s="246"/>
      <c r="N180" s="141" t="s">
        <v>66</v>
      </c>
      <c r="O180" s="109">
        <v>0</v>
      </c>
      <c r="P180" s="109">
        <f t="shared" ref="P180:BL180" si="84">SUM(P179)</f>
        <v>0</v>
      </c>
      <c r="Q180" s="109">
        <f t="shared" si="84"/>
        <v>0</v>
      </c>
      <c r="R180" s="109">
        <f t="shared" si="84"/>
        <v>0</v>
      </c>
      <c r="S180" s="109">
        <f t="shared" si="84"/>
        <v>0</v>
      </c>
      <c r="T180" s="109">
        <f t="shared" si="84"/>
        <v>0</v>
      </c>
      <c r="U180" s="109">
        <f t="shared" si="84"/>
        <v>0</v>
      </c>
      <c r="V180" s="109">
        <f t="shared" si="84"/>
        <v>0</v>
      </c>
      <c r="W180" s="109">
        <f t="shared" si="84"/>
        <v>0</v>
      </c>
      <c r="X180" s="109">
        <f t="shared" si="84"/>
        <v>0</v>
      </c>
      <c r="Y180" s="109">
        <f t="shared" si="84"/>
        <v>0</v>
      </c>
      <c r="Z180" s="109">
        <f t="shared" si="84"/>
        <v>0</v>
      </c>
      <c r="AA180" s="109">
        <f t="shared" si="84"/>
        <v>0</v>
      </c>
      <c r="AB180" s="109">
        <f t="shared" si="84"/>
        <v>0</v>
      </c>
      <c r="AC180" s="109">
        <f t="shared" si="84"/>
        <v>0</v>
      </c>
      <c r="AD180" s="109">
        <f t="shared" si="84"/>
        <v>0</v>
      </c>
      <c r="AE180" s="109">
        <f t="shared" si="84"/>
        <v>0</v>
      </c>
      <c r="AF180" s="109">
        <f t="shared" si="84"/>
        <v>0</v>
      </c>
      <c r="AG180" s="109">
        <f t="shared" si="84"/>
        <v>0</v>
      </c>
      <c r="AH180" s="109">
        <f t="shared" si="84"/>
        <v>0</v>
      </c>
      <c r="AI180" s="109">
        <f t="shared" si="84"/>
        <v>0</v>
      </c>
      <c r="AJ180" s="109">
        <f t="shared" si="84"/>
        <v>0</v>
      </c>
      <c r="AK180" s="109">
        <f t="shared" si="84"/>
        <v>0</v>
      </c>
      <c r="AL180" s="109">
        <f t="shared" si="84"/>
        <v>0</v>
      </c>
      <c r="AM180" s="109">
        <f t="shared" si="84"/>
        <v>0</v>
      </c>
      <c r="AN180" s="109">
        <f t="shared" si="84"/>
        <v>0</v>
      </c>
      <c r="AO180" s="109">
        <f t="shared" si="84"/>
        <v>0</v>
      </c>
      <c r="AP180" s="109">
        <f t="shared" si="84"/>
        <v>0</v>
      </c>
      <c r="AQ180" s="109">
        <f t="shared" si="84"/>
        <v>0</v>
      </c>
      <c r="AR180" s="109">
        <f t="shared" si="84"/>
        <v>0</v>
      </c>
      <c r="AS180" s="109">
        <f t="shared" si="84"/>
        <v>0</v>
      </c>
      <c r="AT180" s="109">
        <f t="shared" si="84"/>
        <v>0</v>
      </c>
      <c r="AU180" s="109">
        <f t="shared" si="84"/>
        <v>0</v>
      </c>
      <c r="AV180" s="109">
        <f t="shared" si="84"/>
        <v>0</v>
      </c>
      <c r="AW180" s="134">
        <f t="shared" si="84"/>
        <v>0</v>
      </c>
      <c r="AX180" s="134">
        <f t="shared" si="84"/>
        <v>0</v>
      </c>
      <c r="AY180" s="134">
        <f t="shared" si="84"/>
        <v>7.21</v>
      </c>
      <c r="AZ180" s="134">
        <f t="shared" si="84"/>
        <v>0</v>
      </c>
      <c r="BA180" s="134">
        <f>SUM(BA179)</f>
        <v>7.21</v>
      </c>
      <c r="BB180" s="134">
        <f>SUM(BB179)</f>
        <v>0</v>
      </c>
      <c r="BC180" s="142">
        <f t="shared" si="84"/>
        <v>13.79</v>
      </c>
      <c r="BD180" s="142">
        <f t="shared" si="84"/>
        <v>0</v>
      </c>
      <c r="BE180" s="142">
        <f t="shared" si="84"/>
        <v>16</v>
      </c>
      <c r="BF180" s="142">
        <f t="shared" si="84"/>
        <v>0</v>
      </c>
      <c r="BG180" s="142">
        <f t="shared" si="84"/>
        <v>15</v>
      </c>
      <c r="BH180" s="142">
        <f t="shared" si="84"/>
        <v>0</v>
      </c>
      <c r="BI180" s="142">
        <f t="shared" si="84"/>
        <v>13</v>
      </c>
      <c r="BJ180" s="142">
        <f t="shared" si="84"/>
        <v>0</v>
      </c>
      <c r="BK180" s="142">
        <f t="shared" si="84"/>
        <v>0</v>
      </c>
      <c r="BL180" s="142">
        <f t="shared" si="84"/>
        <v>0</v>
      </c>
      <c r="BM180" s="260"/>
      <c r="BN180" s="262"/>
      <c r="BO180" s="171"/>
      <c r="BP180" s="171"/>
      <c r="BQ180" s="186"/>
    </row>
    <row r="181" spans="1:69" ht="231" customHeight="1" x14ac:dyDescent="0.3">
      <c r="A181" s="178">
        <v>53</v>
      </c>
      <c r="B181" s="237" t="s">
        <v>86</v>
      </c>
      <c r="C181" s="237" t="s">
        <v>416</v>
      </c>
      <c r="D181" s="237" t="s">
        <v>439</v>
      </c>
      <c r="E181" s="237" t="s">
        <v>440</v>
      </c>
      <c r="F181" s="237" t="s">
        <v>441</v>
      </c>
      <c r="G181" s="251" t="s">
        <v>226</v>
      </c>
      <c r="H181" s="258">
        <v>0.91</v>
      </c>
      <c r="I181" s="231" t="s">
        <v>227</v>
      </c>
      <c r="J181" s="251" t="s">
        <v>228</v>
      </c>
      <c r="K181" s="251" t="s">
        <v>229</v>
      </c>
      <c r="L181" s="251" t="s">
        <v>56</v>
      </c>
      <c r="M181" s="237" t="s">
        <v>56</v>
      </c>
      <c r="N181" s="64" t="s">
        <v>236</v>
      </c>
      <c r="O181" s="65">
        <v>0</v>
      </c>
      <c r="P181" s="65">
        <v>0</v>
      </c>
      <c r="Q181" s="65">
        <v>0</v>
      </c>
      <c r="R181" s="65">
        <v>0</v>
      </c>
      <c r="S181" s="65">
        <v>0</v>
      </c>
      <c r="T181" s="65">
        <v>0</v>
      </c>
      <c r="U181" s="65">
        <v>0</v>
      </c>
      <c r="V181" s="65">
        <v>0</v>
      </c>
      <c r="W181" s="65">
        <v>0</v>
      </c>
      <c r="X181" s="65">
        <v>0</v>
      </c>
      <c r="Y181" s="65">
        <v>0</v>
      </c>
      <c r="Z181" s="65">
        <v>0</v>
      </c>
      <c r="AA181" s="65">
        <v>0</v>
      </c>
      <c r="AB181" s="65">
        <v>0</v>
      </c>
      <c r="AC181" s="65">
        <v>0</v>
      </c>
      <c r="AD181" s="65">
        <v>0</v>
      </c>
      <c r="AE181" s="65">
        <v>0</v>
      </c>
      <c r="AF181" s="65">
        <v>0</v>
      </c>
      <c r="AG181" s="65">
        <v>0</v>
      </c>
      <c r="AH181" s="65">
        <v>0</v>
      </c>
      <c r="AI181" s="65">
        <v>0</v>
      </c>
      <c r="AJ181" s="65">
        <v>0</v>
      </c>
      <c r="AK181" s="65">
        <v>0</v>
      </c>
      <c r="AL181" s="65">
        <v>0</v>
      </c>
      <c r="AM181" s="65">
        <v>17.234950000000001</v>
      </c>
      <c r="AN181" s="65">
        <v>17.234950000000001</v>
      </c>
      <c r="AO181" s="65">
        <v>42.260179999999998</v>
      </c>
      <c r="AP181" s="65">
        <v>42.260179999999998</v>
      </c>
      <c r="AQ181" s="65">
        <v>105.96615</v>
      </c>
      <c r="AR181" s="65">
        <v>105.96615</v>
      </c>
      <c r="AS181" s="65">
        <v>0</v>
      </c>
      <c r="AT181" s="65">
        <v>0</v>
      </c>
      <c r="AU181" s="65">
        <v>14.10145</v>
      </c>
      <c r="AV181" s="65">
        <v>14.10145</v>
      </c>
      <c r="AW181" s="67">
        <v>15.1</v>
      </c>
      <c r="AX181" s="67">
        <v>15.1</v>
      </c>
      <c r="AY181" s="67">
        <v>57.2</v>
      </c>
      <c r="AZ181" s="67">
        <v>0</v>
      </c>
      <c r="BA181" s="80">
        <f t="shared" si="81"/>
        <v>251.86273</v>
      </c>
      <c r="BB181" s="80">
        <f t="shared" si="81"/>
        <v>194.66272999999998</v>
      </c>
      <c r="BC181" s="67">
        <v>0</v>
      </c>
      <c r="BD181" s="67">
        <v>0</v>
      </c>
      <c r="BE181" s="67">
        <v>0</v>
      </c>
      <c r="BF181" s="67">
        <v>0</v>
      </c>
      <c r="BG181" s="67">
        <v>0</v>
      </c>
      <c r="BH181" s="67">
        <v>0</v>
      </c>
      <c r="BI181" s="67">
        <v>0</v>
      </c>
      <c r="BJ181" s="67">
        <v>0</v>
      </c>
      <c r="BK181" s="67">
        <v>0</v>
      </c>
      <c r="BL181" s="67">
        <v>0</v>
      </c>
      <c r="BM181" s="172" t="s">
        <v>442</v>
      </c>
      <c r="BN181" s="170" t="s">
        <v>443</v>
      </c>
      <c r="BO181" s="170" t="s">
        <v>423</v>
      </c>
      <c r="BP181" s="170" t="s">
        <v>424</v>
      </c>
      <c r="BQ181" s="256" t="s">
        <v>425</v>
      </c>
    </row>
    <row r="182" spans="1:69" ht="176.4" customHeight="1" x14ac:dyDescent="0.3">
      <c r="A182" s="178"/>
      <c r="B182" s="237"/>
      <c r="C182" s="237"/>
      <c r="D182" s="237"/>
      <c r="E182" s="237"/>
      <c r="F182" s="237"/>
      <c r="G182" s="251"/>
      <c r="H182" s="258"/>
      <c r="I182" s="231"/>
      <c r="J182" s="251"/>
      <c r="K182" s="251"/>
      <c r="L182" s="251"/>
      <c r="M182" s="237"/>
      <c r="N182" s="71" t="s">
        <v>66</v>
      </c>
      <c r="O182" s="72">
        <f>O181</f>
        <v>0</v>
      </c>
      <c r="P182" s="72">
        <f t="shared" ref="P182:BL182" si="85">P181</f>
        <v>0</v>
      </c>
      <c r="Q182" s="72">
        <f t="shared" si="85"/>
        <v>0</v>
      </c>
      <c r="R182" s="72">
        <f t="shared" si="85"/>
        <v>0</v>
      </c>
      <c r="S182" s="72">
        <f t="shared" si="85"/>
        <v>0</v>
      </c>
      <c r="T182" s="72">
        <f t="shared" si="85"/>
        <v>0</v>
      </c>
      <c r="U182" s="72">
        <f t="shared" si="85"/>
        <v>0</v>
      </c>
      <c r="V182" s="72">
        <f t="shared" si="85"/>
        <v>0</v>
      </c>
      <c r="W182" s="72">
        <f t="shared" si="85"/>
        <v>0</v>
      </c>
      <c r="X182" s="72">
        <f t="shared" si="85"/>
        <v>0</v>
      </c>
      <c r="Y182" s="72">
        <f t="shared" si="85"/>
        <v>0</v>
      </c>
      <c r="Z182" s="72">
        <f t="shared" si="85"/>
        <v>0</v>
      </c>
      <c r="AA182" s="72">
        <f t="shared" si="85"/>
        <v>0</v>
      </c>
      <c r="AB182" s="72">
        <f t="shared" si="85"/>
        <v>0</v>
      </c>
      <c r="AC182" s="72">
        <f t="shared" si="85"/>
        <v>0</v>
      </c>
      <c r="AD182" s="72">
        <f t="shared" si="85"/>
        <v>0</v>
      </c>
      <c r="AE182" s="72">
        <f t="shared" si="85"/>
        <v>0</v>
      </c>
      <c r="AF182" s="72">
        <f t="shared" si="85"/>
        <v>0</v>
      </c>
      <c r="AG182" s="72">
        <f t="shared" si="85"/>
        <v>0</v>
      </c>
      <c r="AH182" s="72">
        <f t="shared" si="85"/>
        <v>0</v>
      </c>
      <c r="AI182" s="72">
        <f t="shared" si="85"/>
        <v>0</v>
      </c>
      <c r="AJ182" s="72">
        <f t="shared" si="85"/>
        <v>0</v>
      </c>
      <c r="AK182" s="72">
        <f t="shared" si="85"/>
        <v>0</v>
      </c>
      <c r="AL182" s="72">
        <f t="shared" si="85"/>
        <v>0</v>
      </c>
      <c r="AM182" s="72">
        <f t="shared" si="85"/>
        <v>17.234950000000001</v>
      </c>
      <c r="AN182" s="72">
        <f t="shared" si="85"/>
        <v>17.234950000000001</v>
      </c>
      <c r="AO182" s="72">
        <f t="shared" si="85"/>
        <v>42.260179999999998</v>
      </c>
      <c r="AP182" s="72">
        <f t="shared" si="85"/>
        <v>42.260179999999998</v>
      </c>
      <c r="AQ182" s="72">
        <f t="shared" si="85"/>
        <v>105.96615</v>
      </c>
      <c r="AR182" s="72">
        <f t="shared" si="85"/>
        <v>105.96615</v>
      </c>
      <c r="AS182" s="72">
        <f t="shared" si="85"/>
        <v>0</v>
      </c>
      <c r="AT182" s="72">
        <f t="shared" si="85"/>
        <v>0</v>
      </c>
      <c r="AU182" s="72">
        <f t="shared" si="85"/>
        <v>14.10145</v>
      </c>
      <c r="AV182" s="72">
        <f t="shared" si="85"/>
        <v>14.10145</v>
      </c>
      <c r="AW182" s="76">
        <f t="shared" si="85"/>
        <v>15.1</v>
      </c>
      <c r="AX182" s="76">
        <f t="shared" si="85"/>
        <v>15.1</v>
      </c>
      <c r="AY182" s="76">
        <f>AY181</f>
        <v>57.2</v>
      </c>
      <c r="AZ182" s="76">
        <f>AZ181</f>
        <v>0</v>
      </c>
      <c r="BA182" s="76">
        <f>BA181</f>
        <v>251.86273</v>
      </c>
      <c r="BB182" s="76">
        <f>BB181</f>
        <v>194.66272999999998</v>
      </c>
      <c r="BC182" s="77">
        <f t="shared" si="85"/>
        <v>0</v>
      </c>
      <c r="BD182" s="77">
        <f t="shared" si="85"/>
        <v>0</v>
      </c>
      <c r="BE182" s="77">
        <f t="shared" si="85"/>
        <v>0</v>
      </c>
      <c r="BF182" s="77">
        <f t="shared" si="85"/>
        <v>0</v>
      </c>
      <c r="BG182" s="77">
        <f t="shared" si="85"/>
        <v>0</v>
      </c>
      <c r="BH182" s="77">
        <f t="shared" si="85"/>
        <v>0</v>
      </c>
      <c r="BI182" s="77">
        <f t="shared" si="85"/>
        <v>0</v>
      </c>
      <c r="BJ182" s="77">
        <f t="shared" si="85"/>
        <v>0</v>
      </c>
      <c r="BK182" s="77">
        <f t="shared" si="85"/>
        <v>0</v>
      </c>
      <c r="BL182" s="77">
        <f t="shared" si="85"/>
        <v>0</v>
      </c>
      <c r="BM182" s="172"/>
      <c r="BN182" s="171"/>
      <c r="BO182" s="171"/>
      <c r="BP182" s="171"/>
      <c r="BQ182" s="257"/>
    </row>
    <row r="183" spans="1:69" ht="27.6" customHeight="1" x14ac:dyDescent="0.3">
      <c r="A183" s="178">
        <v>54</v>
      </c>
      <c r="B183" s="237" t="s">
        <v>47</v>
      </c>
      <c r="C183" s="237" t="s">
        <v>444</v>
      </c>
      <c r="D183" s="237" t="s">
        <v>445</v>
      </c>
      <c r="E183" s="237" t="s">
        <v>446</v>
      </c>
      <c r="F183" s="237" t="s">
        <v>447</v>
      </c>
      <c r="G183" s="251" t="s">
        <v>226</v>
      </c>
      <c r="H183" s="255">
        <v>9.5000000000000001E-2</v>
      </c>
      <c r="I183" s="231" t="s">
        <v>227</v>
      </c>
      <c r="J183" s="251" t="s">
        <v>228</v>
      </c>
      <c r="K183" s="251" t="s">
        <v>241</v>
      </c>
      <c r="L183" s="73" t="s">
        <v>247</v>
      </c>
      <c r="M183" s="74" t="s">
        <v>448</v>
      </c>
      <c r="N183" s="64" t="s">
        <v>230</v>
      </c>
      <c r="O183" s="87">
        <v>0</v>
      </c>
      <c r="P183" s="87">
        <v>0</v>
      </c>
      <c r="Q183" s="87">
        <v>0</v>
      </c>
      <c r="R183" s="87">
        <v>0</v>
      </c>
      <c r="S183" s="87">
        <v>0</v>
      </c>
      <c r="T183" s="87">
        <v>0</v>
      </c>
      <c r="U183" s="87">
        <v>0</v>
      </c>
      <c r="V183" s="87">
        <v>0</v>
      </c>
      <c r="W183" s="87">
        <v>0</v>
      </c>
      <c r="X183" s="87">
        <v>0</v>
      </c>
      <c r="Y183" s="87">
        <v>0</v>
      </c>
      <c r="Z183" s="87">
        <v>0</v>
      </c>
      <c r="AA183" s="87">
        <v>0</v>
      </c>
      <c r="AB183" s="87">
        <v>0</v>
      </c>
      <c r="AC183" s="87">
        <v>0</v>
      </c>
      <c r="AD183" s="87">
        <v>0</v>
      </c>
      <c r="AE183" s="87">
        <v>0</v>
      </c>
      <c r="AF183" s="87">
        <v>0</v>
      </c>
      <c r="AG183" s="87">
        <v>0</v>
      </c>
      <c r="AH183" s="87">
        <v>0</v>
      </c>
      <c r="AI183" s="87">
        <v>0</v>
      </c>
      <c r="AJ183" s="87">
        <v>0</v>
      </c>
      <c r="AK183" s="143">
        <v>11.017530000000001</v>
      </c>
      <c r="AL183" s="143">
        <v>11.017530000000001</v>
      </c>
      <c r="AM183" s="143">
        <v>0</v>
      </c>
      <c r="AN183" s="143">
        <v>0</v>
      </c>
      <c r="AO183" s="143">
        <v>0</v>
      </c>
      <c r="AP183" s="143">
        <v>0</v>
      </c>
      <c r="AQ183" s="143">
        <v>0</v>
      </c>
      <c r="AR183" s="143">
        <v>0</v>
      </c>
      <c r="AS183" s="143">
        <v>0</v>
      </c>
      <c r="AT183" s="143">
        <v>0</v>
      </c>
      <c r="AU183" s="143">
        <v>0</v>
      </c>
      <c r="AV183" s="143">
        <v>0</v>
      </c>
      <c r="AW183" s="143">
        <v>0</v>
      </c>
      <c r="AX183" s="143">
        <v>0</v>
      </c>
      <c r="AY183" s="143">
        <v>0</v>
      </c>
      <c r="AZ183" s="143">
        <v>0</v>
      </c>
      <c r="BA183" s="80">
        <f t="shared" ref="BA183:BB198" si="86">+O183+Q183+S183+U183+W183+Y183+AA183+AC183+AE183+AG183+AI183+AK183+AM183+AO183+AQ183+AS183+AU183+AW183+AY183</f>
        <v>11.017530000000001</v>
      </c>
      <c r="BB183" s="80">
        <f t="shared" si="86"/>
        <v>11.017530000000001</v>
      </c>
      <c r="BC183" s="67">
        <v>0</v>
      </c>
      <c r="BD183" s="67">
        <v>0</v>
      </c>
      <c r="BE183" s="67">
        <v>0</v>
      </c>
      <c r="BF183" s="67">
        <v>0</v>
      </c>
      <c r="BG183" s="67">
        <v>0</v>
      </c>
      <c r="BH183" s="67">
        <v>0</v>
      </c>
      <c r="BI183" s="67">
        <v>0</v>
      </c>
      <c r="BJ183" s="67">
        <v>0</v>
      </c>
      <c r="BK183" s="67">
        <v>0</v>
      </c>
      <c r="BL183" s="67">
        <v>0</v>
      </c>
      <c r="BM183" s="252"/>
      <c r="BN183" s="253" t="s">
        <v>449</v>
      </c>
      <c r="BO183" s="226" t="s">
        <v>450</v>
      </c>
      <c r="BP183" s="226" t="s">
        <v>149</v>
      </c>
      <c r="BQ183" s="254" t="s">
        <v>451</v>
      </c>
    </row>
    <row r="184" spans="1:69" ht="27.6" customHeight="1" x14ac:dyDescent="0.3">
      <c r="A184" s="178"/>
      <c r="B184" s="237"/>
      <c r="C184" s="237"/>
      <c r="D184" s="237"/>
      <c r="E184" s="237"/>
      <c r="F184" s="237"/>
      <c r="G184" s="251"/>
      <c r="H184" s="255"/>
      <c r="I184" s="231"/>
      <c r="J184" s="251"/>
      <c r="K184" s="251"/>
      <c r="L184" s="251" t="s">
        <v>56</v>
      </c>
      <c r="M184" s="237" t="s">
        <v>56</v>
      </c>
      <c r="N184" s="64" t="s">
        <v>276</v>
      </c>
      <c r="O184" s="87">
        <v>0</v>
      </c>
      <c r="P184" s="87">
        <v>0</v>
      </c>
      <c r="Q184" s="87">
        <v>0</v>
      </c>
      <c r="R184" s="87">
        <v>0</v>
      </c>
      <c r="S184" s="87">
        <v>0</v>
      </c>
      <c r="T184" s="87">
        <v>0</v>
      </c>
      <c r="U184" s="87">
        <v>0</v>
      </c>
      <c r="V184" s="87">
        <v>0</v>
      </c>
      <c r="W184" s="87">
        <v>0</v>
      </c>
      <c r="X184" s="87">
        <v>0</v>
      </c>
      <c r="Y184" s="87">
        <v>0</v>
      </c>
      <c r="Z184" s="87">
        <v>0</v>
      </c>
      <c r="AA184" s="87">
        <v>0</v>
      </c>
      <c r="AB184" s="87">
        <v>0</v>
      </c>
      <c r="AC184" s="87">
        <v>0</v>
      </c>
      <c r="AD184" s="87">
        <v>0</v>
      </c>
      <c r="AE184" s="87">
        <v>0</v>
      </c>
      <c r="AF184" s="87">
        <v>0</v>
      </c>
      <c r="AG184" s="87">
        <v>0</v>
      </c>
      <c r="AH184" s="87">
        <v>0</v>
      </c>
      <c r="AI184" s="143">
        <v>8.16</v>
      </c>
      <c r="AJ184" s="143">
        <v>8.16</v>
      </c>
      <c r="AK184" s="143">
        <v>13.84</v>
      </c>
      <c r="AL184" s="143">
        <v>13.84</v>
      </c>
      <c r="AM184" s="143">
        <v>37.964880000000001</v>
      </c>
      <c r="AN184" s="143">
        <v>37.964880000000001</v>
      </c>
      <c r="AO184" s="143">
        <v>18.333939999999998</v>
      </c>
      <c r="AP184" s="143">
        <v>18.333939999999998</v>
      </c>
      <c r="AQ184" s="143">
        <v>0</v>
      </c>
      <c r="AR184" s="143">
        <v>0</v>
      </c>
      <c r="AS184" s="143">
        <v>25.524000000000001</v>
      </c>
      <c r="AT184" s="143">
        <v>25.524000000000001</v>
      </c>
      <c r="AU184" s="143">
        <v>8.4060000000000006</v>
      </c>
      <c r="AV184" s="143">
        <v>8.4060000000000006</v>
      </c>
      <c r="AW184" s="143">
        <v>4.2030000000000003</v>
      </c>
      <c r="AX184" s="143">
        <v>0</v>
      </c>
      <c r="AY184" s="143">
        <v>4.2030000000000003</v>
      </c>
      <c r="AZ184" s="143">
        <v>0</v>
      </c>
      <c r="BA184" s="80">
        <f t="shared" si="86"/>
        <v>120.63482000000002</v>
      </c>
      <c r="BB184" s="80">
        <f t="shared" si="86"/>
        <v>112.22882000000001</v>
      </c>
      <c r="BC184" s="67">
        <v>0</v>
      </c>
      <c r="BD184" s="67">
        <v>0</v>
      </c>
      <c r="BE184" s="67">
        <v>0</v>
      </c>
      <c r="BF184" s="67">
        <v>0</v>
      </c>
      <c r="BG184" s="67">
        <v>0</v>
      </c>
      <c r="BH184" s="67">
        <v>0</v>
      </c>
      <c r="BI184" s="67">
        <v>0</v>
      </c>
      <c r="BJ184" s="67">
        <v>0</v>
      </c>
      <c r="BK184" s="67">
        <v>0</v>
      </c>
      <c r="BL184" s="67">
        <v>0</v>
      </c>
      <c r="BM184" s="252"/>
      <c r="BN184" s="253"/>
      <c r="BO184" s="226"/>
      <c r="BP184" s="226"/>
      <c r="BQ184" s="227"/>
    </row>
    <row r="185" spans="1:69" ht="27.6" customHeight="1" x14ac:dyDescent="0.3">
      <c r="A185" s="178"/>
      <c r="B185" s="237"/>
      <c r="C185" s="237"/>
      <c r="D185" s="237"/>
      <c r="E185" s="237"/>
      <c r="F185" s="237"/>
      <c r="G185" s="251"/>
      <c r="H185" s="255"/>
      <c r="I185" s="231"/>
      <c r="J185" s="251"/>
      <c r="K185" s="251"/>
      <c r="L185" s="251"/>
      <c r="M185" s="237"/>
      <c r="N185" s="64" t="s">
        <v>230</v>
      </c>
      <c r="O185" s="87">
        <v>0</v>
      </c>
      <c r="P185" s="87">
        <v>0</v>
      </c>
      <c r="Q185" s="87">
        <v>0</v>
      </c>
      <c r="R185" s="87">
        <v>0</v>
      </c>
      <c r="S185" s="87">
        <v>0</v>
      </c>
      <c r="T185" s="87">
        <v>0</v>
      </c>
      <c r="U185" s="87">
        <v>0</v>
      </c>
      <c r="V185" s="87">
        <v>0</v>
      </c>
      <c r="W185" s="87">
        <v>0</v>
      </c>
      <c r="X185" s="87">
        <v>0</v>
      </c>
      <c r="Y185" s="87">
        <v>0</v>
      </c>
      <c r="Z185" s="87">
        <v>0</v>
      </c>
      <c r="AA185" s="87">
        <v>0</v>
      </c>
      <c r="AB185" s="87">
        <v>0</v>
      </c>
      <c r="AC185" s="87">
        <v>0</v>
      </c>
      <c r="AD185" s="87">
        <v>0</v>
      </c>
      <c r="AE185" s="87">
        <v>0</v>
      </c>
      <c r="AF185" s="87">
        <v>0</v>
      </c>
      <c r="AG185" s="87">
        <v>0</v>
      </c>
      <c r="AH185" s="87">
        <v>0</v>
      </c>
      <c r="AI185" s="87">
        <v>0</v>
      </c>
      <c r="AJ185" s="87">
        <v>0</v>
      </c>
      <c r="AK185" s="87">
        <v>0</v>
      </c>
      <c r="AL185" s="87">
        <v>0</v>
      </c>
      <c r="AM185" s="87">
        <v>0</v>
      </c>
      <c r="AN185" s="87">
        <v>0</v>
      </c>
      <c r="AO185" s="143">
        <v>0</v>
      </c>
      <c r="AP185" s="143">
        <v>0</v>
      </c>
      <c r="AQ185" s="143">
        <v>0</v>
      </c>
      <c r="AR185" s="143">
        <v>0</v>
      </c>
      <c r="AS185" s="143">
        <v>197.97</v>
      </c>
      <c r="AT185" s="143">
        <v>197.97</v>
      </c>
      <c r="AU185" s="143">
        <v>188.756</v>
      </c>
      <c r="AV185" s="143">
        <v>188.756</v>
      </c>
      <c r="AW185" s="143">
        <v>171.589</v>
      </c>
      <c r="AX185" s="143">
        <v>72.8</v>
      </c>
      <c r="AY185" s="143">
        <v>25.529</v>
      </c>
      <c r="AZ185" s="143">
        <v>0</v>
      </c>
      <c r="BA185" s="80">
        <f t="shared" si="86"/>
        <v>583.84400000000005</v>
      </c>
      <c r="BB185" s="80">
        <f t="shared" si="86"/>
        <v>459.52600000000001</v>
      </c>
      <c r="BC185" s="67">
        <v>0</v>
      </c>
      <c r="BD185" s="67">
        <v>0</v>
      </c>
      <c r="BE185" s="67">
        <v>0</v>
      </c>
      <c r="BF185" s="67">
        <v>0</v>
      </c>
      <c r="BG185" s="67">
        <v>0</v>
      </c>
      <c r="BH185" s="67">
        <v>0</v>
      </c>
      <c r="BI185" s="67">
        <v>0</v>
      </c>
      <c r="BJ185" s="67">
        <v>0</v>
      </c>
      <c r="BK185" s="67">
        <v>0</v>
      </c>
      <c r="BL185" s="67">
        <v>0</v>
      </c>
      <c r="BM185" s="252"/>
      <c r="BN185" s="253"/>
      <c r="BO185" s="226"/>
      <c r="BP185" s="226"/>
      <c r="BQ185" s="227"/>
    </row>
    <row r="186" spans="1:69" ht="27.6" customHeight="1" x14ac:dyDescent="0.3">
      <c r="A186" s="178"/>
      <c r="B186" s="237"/>
      <c r="C186" s="237"/>
      <c r="D186" s="237"/>
      <c r="E186" s="237"/>
      <c r="F186" s="237"/>
      <c r="G186" s="251"/>
      <c r="H186" s="255"/>
      <c r="I186" s="231"/>
      <c r="J186" s="251"/>
      <c r="K186" s="251"/>
      <c r="L186" s="251"/>
      <c r="M186" s="237"/>
      <c r="N186" s="64" t="s">
        <v>236</v>
      </c>
      <c r="O186" s="87">
        <v>0</v>
      </c>
      <c r="P186" s="87">
        <v>0</v>
      </c>
      <c r="Q186" s="87">
        <v>0</v>
      </c>
      <c r="R186" s="87">
        <v>0</v>
      </c>
      <c r="S186" s="87">
        <v>0</v>
      </c>
      <c r="T186" s="87">
        <v>0</v>
      </c>
      <c r="U186" s="87">
        <v>0</v>
      </c>
      <c r="V186" s="87">
        <v>0</v>
      </c>
      <c r="W186" s="87">
        <v>0</v>
      </c>
      <c r="X186" s="87">
        <v>0</v>
      </c>
      <c r="Y186" s="87">
        <v>0</v>
      </c>
      <c r="Z186" s="87">
        <v>0</v>
      </c>
      <c r="AA186" s="87">
        <v>0</v>
      </c>
      <c r="AB186" s="87">
        <v>0</v>
      </c>
      <c r="AC186" s="87">
        <v>0</v>
      </c>
      <c r="AD186" s="87">
        <v>0</v>
      </c>
      <c r="AE186" s="87">
        <v>0</v>
      </c>
      <c r="AF186" s="87">
        <v>0</v>
      </c>
      <c r="AG186" s="87">
        <v>0</v>
      </c>
      <c r="AH186" s="87">
        <v>0</v>
      </c>
      <c r="AI186" s="87">
        <v>0</v>
      </c>
      <c r="AJ186" s="87">
        <v>0</v>
      </c>
      <c r="AK186" s="87">
        <v>0</v>
      </c>
      <c r="AL186" s="87">
        <v>0</v>
      </c>
      <c r="AM186" s="87">
        <v>0</v>
      </c>
      <c r="AN186" s="87">
        <v>0</v>
      </c>
      <c r="AO186" s="143">
        <v>0</v>
      </c>
      <c r="AP186" s="143">
        <v>0</v>
      </c>
      <c r="AQ186" s="143">
        <v>0</v>
      </c>
      <c r="AR186" s="143">
        <v>0</v>
      </c>
      <c r="AS186" s="143">
        <v>0</v>
      </c>
      <c r="AT186" s="143">
        <v>0</v>
      </c>
      <c r="AU186" s="143">
        <v>105.081</v>
      </c>
      <c r="AV186" s="143">
        <v>105.081</v>
      </c>
      <c r="AW186" s="143">
        <v>0</v>
      </c>
      <c r="AX186" s="143">
        <v>0</v>
      </c>
      <c r="AY186" s="143">
        <v>0</v>
      </c>
      <c r="AZ186" s="143">
        <v>0</v>
      </c>
      <c r="BA186" s="80">
        <f t="shared" si="86"/>
        <v>105.081</v>
      </c>
      <c r="BB186" s="80">
        <f t="shared" si="86"/>
        <v>105.081</v>
      </c>
      <c r="BC186" s="67">
        <v>0</v>
      </c>
      <c r="BD186" s="67">
        <v>0</v>
      </c>
      <c r="BE186" s="67">
        <v>0</v>
      </c>
      <c r="BF186" s="67">
        <v>0</v>
      </c>
      <c r="BG186" s="67">
        <v>0</v>
      </c>
      <c r="BH186" s="67">
        <v>0</v>
      </c>
      <c r="BI186" s="67">
        <v>0</v>
      </c>
      <c r="BJ186" s="67">
        <v>0</v>
      </c>
      <c r="BK186" s="67">
        <v>0</v>
      </c>
      <c r="BL186" s="67">
        <v>0</v>
      </c>
      <c r="BM186" s="252"/>
      <c r="BN186" s="253"/>
      <c r="BO186" s="226"/>
      <c r="BP186" s="226"/>
      <c r="BQ186" s="227"/>
    </row>
    <row r="187" spans="1:69" ht="27.6" customHeight="1" x14ac:dyDescent="0.3">
      <c r="A187" s="178"/>
      <c r="B187" s="237"/>
      <c r="C187" s="237"/>
      <c r="D187" s="237"/>
      <c r="E187" s="237"/>
      <c r="F187" s="237"/>
      <c r="G187" s="251"/>
      <c r="H187" s="255"/>
      <c r="I187" s="231"/>
      <c r="J187" s="251"/>
      <c r="K187" s="251"/>
      <c r="L187" s="251" t="s">
        <v>78</v>
      </c>
      <c r="M187" s="237" t="s">
        <v>452</v>
      </c>
      <c r="N187" s="64" t="s">
        <v>276</v>
      </c>
      <c r="O187" s="87">
        <v>0</v>
      </c>
      <c r="P187" s="87">
        <v>0</v>
      </c>
      <c r="Q187" s="87">
        <v>0</v>
      </c>
      <c r="R187" s="87">
        <v>0</v>
      </c>
      <c r="S187" s="87">
        <v>0</v>
      </c>
      <c r="T187" s="87">
        <v>0</v>
      </c>
      <c r="U187" s="87">
        <v>0</v>
      </c>
      <c r="V187" s="87">
        <v>0</v>
      </c>
      <c r="W187" s="87">
        <v>0</v>
      </c>
      <c r="X187" s="87">
        <v>0</v>
      </c>
      <c r="Y187" s="87">
        <v>0</v>
      </c>
      <c r="Z187" s="87">
        <v>0</v>
      </c>
      <c r="AA187" s="87">
        <v>0</v>
      </c>
      <c r="AB187" s="87">
        <v>0</v>
      </c>
      <c r="AC187" s="87">
        <v>0</v>
      </c>
      <c r="AD187" s="87">
        <v>0</v>
      </c>
      <c r="AE187" s="87">
        <v>0</v>
      </c>
      <c r="AF187" s="87">
        <v>0</v>
      </c>
      <c r="AG187" s="87">
        <v>0</v>
      </c>
      <c r="AH187" s="87">
        <v>0</v>
      </c>
      <c r="AI187" s="87">
        <v>0</v>
      </c>
      <c r="AJ187" s="87">
        <v>0</v>
      </c>
      <c r="AK187" s="87">
        <v>0</v>
      </c>
      <c r="AL187" s="87">
        <v>0</v>
      </c>
      <c r="AM187" s="87">
        <v>0</v>
      </c>
      <c r="AN187" s="87">
        <v>0</v>
      </c>
      <c r="AO187" s="143">
        <v>18.333939999999998</v>
      </c>
      <c r="AP187" s="143">
        <v>18.333939999999998</v>
      </c>
      <c r="AQ187" s="143">
        <v>17.354130000000001</v>
      </c>
      <c r="AR187" s="143">
        <v>17.354130000000001</v>
      </c>
      <c r="AS187" s="143">
        <v>0</v>
      </c>
      <c r="AT187" s="143">
        <v>0</v>
      </c>
      <c r="AU187" s="143">
        <v>0</v>
      </c>
      <c r="AV187" s="143">
        <v>0</v>
      </c>
      <c r="AW187" s="143">
        <v>0</v>
      </c>
      <c r="AX187" s="143">
        <v>0</v>
      </c>
      <c r="AY187" s="143">
        <v>0</v>
      </c>
      <c r="AZ187" s="143">
        <v>0</v>
      </c>
      <c r="BA187" s="80">
        <f t="shared" si="86"/>
        <v>35.688069999999996</v>
      </c>
      <c r="BB187" s="80">
        <f t="shared" si="86"/>
        <v>35.688069999999996</v>
      </c>
      <c r="BC187" s="67">
        <v>0</v>
      </c>
      <c r="BD187" s="67">
        <v>0</v>
      </c>
      <c r="BE187" s="67">
        <v>0</v>
      </c>
      <c r="BF187" s="67">
        <v>0</v>
      </c>
      <c r="BG187" s="67">
        <v>0</v>
      </c>
      <c r="BH187" s="67">
        <v>0</v>
      </c>
      <c r="BI187" s="67">
        <v>0</v>
      </c>
      <c r="BJ187" s="67">
        <v>0</v>
      </c>
      <c r="BK187" s="67">
        <v>0</v>
      </c>
      <c r="BL187" s="67">
        <v>0</v>
      </c>
      <c r="BM187" s="252"/>
      <c r="BN187" s="253"/>
      <c r="BO187" s="226"/>
      <c r="BP187" s="226"/>
      <c r="BQ187" s="227"/>
    </row>
    <row r="188" spans="1:69" ht="27.6" customHeight="1" x14ac:dyDescent="0.3">
      <c r="A188" s="178"/>
      <c r="B188" s="237"/>
      <c r="C188" s="237"/>
      <c r="D188" s="237"/>
      <c r="E188" s="237"/>
      <c r="F188" s="237"/>
      <c r="G188" s="251"/>
      <c r="H188" s="255"/>
      <c r="I188" s="231"/>
      <c r="J188" s="251"/>
      <c r="K188" s="251"/>
      <c r="L188" s="251"/>
      <c r="M188" s="237"/>
      <c r="N188" s="64" t="s">
        <v>230</v>
      </c>
      <c r="O188" s="87">
        <v>0</v>
      </c>
      <c r="P188" s="87">
        <v>0</v>
      </c>
      <c r="Q188" s="87">
        <v>0</v>
      </c>
      <c r="R188" s="87">
        <v>0</v>
      </c>
      <c r="S188" s="87">
        <v>0</v>
      </c>
      <c r="T188" s="87">
        <v>0</v>
      </c>
      <c r="U188" s="87">
        <v>0</v>
      </c>
      <c r="V188" s="87">
        <v>0</v>
      </c>
      <c r="W188" s="87">
        <v>0</v>
      </c>
      <c r="X188" s="87">
        <v>0</v>
      </c>
      <c r="Y188" s="87">
        <v>0</v>
      </c>
      <c r="Z188" s="87">
        <v>0</v>
      </c>
      <c r="AA188" s="87">
        <v>0</v>
      </c>
      <c r="AB188" s="87">
        <v>0</v>
      </c>
      <c r="AC188" s="87">
        <v>0</v>
      </c>
      <c r="AD188" s="87">
        <v>0</v>
      </c>
      <c r="AE188" s="87">
        <v>0</v>
      </c>
      <c r="AF188" s="87">
        <v>0</v>
      </c>
      <c r="AG188" s="144">
        <v>51.14</v>
      </c>
      <c r="AH188" s="143">
        <v>51.135719999999999</v>
      </c>
      <c r="AI188" s="143">
        <v>40.470480000000002</v>
      </c>
      <c r="AJ188" s="143">
        <v>40.470480000000002</v>
      </c>
      <c r="AK188" s="143">
        <v>411.11322999999999</v>
      </c>
      <c r="AL188" s="143">
        <v>411.11322999999999</v>
      </c>
      <c r="AM188" s="143">
        <v>100.35802</v>
      </c>
      <c r="AN188" s="143">
        <v>100.35802</v>
      </c>
      <c r="AO188" s="143">
        <v>54.764600000000002</v>
      </c>
      <c r="AP188" s="143">
        <v>54.764600000000002</v>
      </c>
      <c r="AQ188" s="143">
        <v>187.50700000000001</v>
      </c>
      <c r="AR188" s="143">
        <v>187.50700000000001</v>
      </c>
      <c r="AS188" s="143">
        <v>0</v>
      </c>
      <c r="AT188" s="143">
        <v>0</v>
      </c>
      <c r="AU188" s="143">
        <v>0</v>
      </c>
      <c r="AV188" s="143">
        <v>0</v>
      </c>
      <c r="AW188" s="143">
        <v>0</v>
      </c>
      <c r="AX188" s="143">
        <v>0</v>
      </c>
      <c r="AY188" s="143">
        <v>0</v>
      </c>
      <c r="AZ188" s="143">
        <v>0</v>
      </c>
      <c r="BA188" s="80">
        <f t="shared" si="86"/>
        <v>845.35332999999991</v>
      </c>
      <c r="BB188" s="80">
        <f t="shared" si="86"/>
        <v>845.34905000000003</v>
      </c>
      <c r="BC188" s="67">
        <v>0</v>
      </c>
      <c r="BD188" s="67">
        <v>0</v>
      </c>
      <c r="BE188" s="67">
        <v>0</v>
      </c>
      <c r="BF188" s="67">
        <v>0</v>
      </c>
      <c r="BG188" s="67">
        <v>0</v>
      </c>
      <c r="BH188" s="67">
        <v>0</v>
      </c>
      <c r="BI188" s="67">
        <v>0</v>
      </c>
      <c r="BJ188" s="67">
        <v>0</v>
      </c>
      <c r="BK188" s="67">
        <v>0</v>
      </c>
      <c r="BL188" s="67">
        <v>0</v>
      </c>
      <c r="BM188" s="252"/>
      <c r="BN188" s="253"/>
      <c r="BO188" s="226"/>
      <c r="BP188" s="226"/>
      <c r="BQ188" s="227"/>
    </row>
    <row r="189" spans="1:69" ht="27.6" customHeight="1" x14ac:dyDescent="0.3">
      <c r="A189" s="178"/>
      <c r="B189" s="237"/>
      <c r="C189" s="237"/>
      <c r="D189" s="237"/>
      <c r="E189" s="237"/>
      <c r="F189" s="237"/>
      <c r="G189" s="251"/>
      <c r="H189" s="255"/>
      <c r="I189" s="231"/>
      <c r="J189" s="251"/>
      <c r="K189" s="251"/>
      <c r="L189" s="251"/>
      <c r="M189" s="237"/>
      <c r="N189" s="64" t="s">
        <v>403</v>
      </c>
      <c r="O189" s="87">
        <v>0</v>
      </c>
      <c r="P189" s="87">
        <v>0</v>
      </c>
      <c r="Q189" s="87">
        <v>0</v>
      </c>
      <c r="R189" s="87">
        <v>0</v>
      </c>
      <c r="S189" s="87">
        <v>0</v>
      </c>
      <c r="T189" s="87">
        <v>0</v>
      </c>
      <c r="U189" s="87">
        <v>0</v>
      </c>
      <c r="V189" s="87">
        <v>0</v>
      </c>
      <c r="W189" s="87">
        <v>0</v>
      </c>
      <c r="X189" s="87">
        <v>0</v>
      </c>
      <c r="Y189" s="87">
        <v>0</v>
      </c>
      <c r="Z189" s="87">
        <v>0</v>
      </c>
      <c r="AA189" s="87">
        <v>0</v>
      </c>
      <c r="AB189" s="87">
        <v>0</v>
      </c>
      <c r="AC189" s="87">
        <v>0</v>
      </c>
      <c r="AD189" s="87">
        <v>0</v>
      </c>
      <c r="AE189" s="87">
        <v>0</v>
      </c>
      <c r="AF189" s="87">
        <v>0</v>
      </c>
      <c r="AG189" s="87">
        <v>0</v>
      </c>
      <c r="AH189" s="87">
        <v>0</v>
      </c>
      <c r="AI189" s="87">
        <v>0</v>
      </c>
      <c r="AJ189" s="87">
        <v>0</v>
      </c>
      <c r="AK189" s="87">
        <v>0</v>
      </c>
      <c r="AL189" s="87">
        <v>0</v>
      </c>
      <c r="AM189" s="87">
        <v>0</v>
      </c>
      <c r="AN189" s="87">
        <v>0</v>
      </c>
      <c r="AO189" s="87">
        <v>0</v>
      </c>
      <c r="AP189" s="87">
        <v>0</v>
      </c>
      <c r="AQ189" s="87">
        <v>0</v>
      </c>
      <c r="AR189" s="87">
        <v>0</v>
      </c>
      <c r="AS189" s="87">
        <v>0</v>
      </c>
      <c r="AT189" s="87">
        <v>0</v>
      </c>
      <c r="AU189" s="87">
        <v>0</v>
      </c>
      <c r="AV189" s="87">
        <v>0</v>
      </c>
      <c r="AW189" s="87">
        <v>0</v>
      </c>
      <c r="AX189" s="87">
        <v>0</v>
      </c>
      <c r="AY189" s="87">
        <v>0</v>
      </c>
      <c r="AZ189" s="87">
        <v>0</v>
      </c>
      <c r="BA189" s="80">
        <f t="shared" si="86"/>
        <v>0</v>
      </c>
      <c r="BB189" s="80">
        <f t="shared" si="86"/>
        <v>0</v>
      </c>
      <c r="BC189" s="67">
        <v>0</v>
      </c>
      <c r="BD189" s="67">
        <v>0</v>
      </c>
      <c r="BE189" s="67">
        <v>0</v>
      </c>
      <c r="BF189" s="67">
        <v>0</v>
      </c>
      <c r="BG189" s="67">
        <v>0</v>
      </c>
      <c r="BH189" s="67">
        <v>0</v>
      </c>
      <c r="BI189" s="67">
        <v>0</v>
      </c>
      <c r="BJ189" s="67">
        <v>0</v>
      </c>
      <c r="BK189" s="67">
        <v>0</v>
      </c>
      <c r="BL189" s="67">
        <v>0</v>
      </c>
      <c r="BM189" s="252"/>
      <c r="BN189" s="253"/>
      <c r="BO189" s="226"/>
      <c r="BP189" s="226"/>
      <c r="BQ189" s="227"/>
    </row>
    <row r="190" spans="1:69" ht="27.6" customHeight="1" x14ac:dyDescent="0.3">
      <c r="A190" s="178"/>
      <c r="B190" s="237"/>
      <c r="C190" s="237"/>
      <c r="D190" s="237"/>
      <c r="E190" s="237"/>
      <c r="F190" s="237"/>
      <c r="G190" s="251"/>
      <c r="H190" s="255"/>
      <c r="I190" s="231"/>
      <c r="J190" s="251"/>
      <c r="K190" s="251"/>
      <c r="L190" s="251"/>
      <c r="M190" s="237"/>
      <c r="N190" s="64" t="s">
        <v>236</v>
      </c>
      <c r="O190" s="87">
        <v>0</v>
      </c>
      <c r="P190" s="87">
        <v>0</v>
      </c>
      <c r="Q190" s="87">
        <v>0</v>
      </c>
      <c r="R190" s="87">
        <v>0</v>
      </c>
      <c r="S190" s="87">
        <v>0</v>
      </c>
      <c r="T190" s="87">
        <v>0</v>
      </c>
      <c r="U190" s="87">
        <v>0</v>
      </c>
      <c r="V190" s="87">
        <v>0</v>
      </c>
      <c r="W190" s="87">
        <v>0</v>
      </c>
      <c r="X190" s="87">
        <v>0</v>
      </c>
      <c r="Y190" s="87">
        <v>0</v>
      </c>
      <c r="Z190" s="87">
        <v>0</v>
      </c>
      <c r="AA190" s="87">
        <v>0</v>
      </c>
      <c r="AB190" s="87">
        <v>0</v>
      </c>
      <c r="AC190" s="87">
        <v>0</v>
      </c>
      <c r="AD190" s="87">
        <v>0</v>
      </c>
      <c r="AE190" s="87">
        <v>0</v>
      </c>
      <c r="AF190" s="87">
        <v>0</v>
      </c>
      <c r="AG190" s="87">
        <v>0</v>
      </c>
      <c r="AH190" s="87">
        <v>0</v>
      </c>
      <c r="AI190" s="87">
        <v>0</v>
      </c>
      <c r="AJ190" s="87">
        <v>0</v>
      </c>
      <c r="AK190" s="87">
        <v>0</v>
      </c>
      <c r="AL190" s="87">
        <v>0</v>
      </c>
      <c r="AM190" s="87">
        <v>0</v>
      </c>
      <c r="AN190" s="87">
        <v>0</v>
      </c>
      <c r="AO190" s="87">
        <v>0</v>
      </c>
      <c r="AP190" s="87">
        <v>0</v>
      </c>
      <c r="AQ190" s="87">
        <v>0</v>
      </c>
      <c r="AR190" s="87">
        <v>0</v>
      </c>
      <c r="AS190" s="87">
        <v>0</v>
      </c>
      <c r="AT190" s="87">
        <v>0</v>
      </c>
      <c r="AU190" s="87">
        <v>0</v>
      </c>
      <c r="AV190" s="87">
        <v>0</v>
      </c>
      <c r="AW190" s="87">
        <v>0</v>
      </c>
      <c r="AX190" s="87">
        <v>0</v>
      </c>
      <c r="AY190" s="87">
        <v>0</v>
      </c>
      <c r="AZ190" s="87">
        <v>0</v>
      </c>
      <c r="BA190" s="80">
        <f t="shared" si="86"/>
        <v>0</v>
      </c>
      <c r="BB190" s="80">
        <f t="shared" si="86"/>
        <v>0</v>
      </c>
      <c r="BC190" s="67">
        <v>0</v>
      </c>
      <c r="BD190" s="67">
        <v>0</v>
      </c>
      <c r="BE190" s="67">
        <v>0</v>
      </c>
      <c r="BF190" s="67">
        <v>0</v>
      </c>
      <c r="BG190" s="67">
        <v>0</v>
      </c>
      <c r="BH190" s="67">
        <v>0</v>
      </c>
      <c r="BI190" s="67">
        <v>0</v>
      </c>
      <c r="BJ190" s="67">
        <v>0</v>
      </c>
      <c r="BK190" s="67">
        <v>0</v>
      </c>
      <c r="BL190" s="67">
        <v>0</v>
      </c>
      <c r="BM190" s="252"/>
      <c r="BN190" s="253"/>
      <c r="BO190" s="226"/>
      <c r="BP190" s="226"/>
      <c r="BQ190" s="227"/>
    </row>
    <row r="191" spans="1:69" ht="27.6" customHeight="1" x14ac:dyDescent="0.3">
      <c r="A191" s="178"/>
      <c r="B191" s="237"/>
      <c r="C191" s="237"/>
      <c r="D191" s="237"/>
      <c r="E191" s="237"/>
      <c r="F191" s="237"/>
      <c r="G191" s="251"/>
      <c r="H191" s="255"/>
      <c r="I191" s="231"/>
      <c r="J191" s="251"/>
      <c r="K191" s="251" t="s">
        <v>229</v>
      </c>
      <c r="L191" s="251" t="s">
        <v>247</v>
      </c>
      <c r="M191" s="237" t="s">
        <v>448</v>
      </c>
      <c r="N191" s="64" t="s">
        <v>230</v>
      </c>
      <c r="O191" s="87">
        <v>0</v>
      </c>
      <c r="P191" s="87">
        <v>0</v>
      </c>
      <c r="Q191" s="87">
        <v>0</v>
      </c>
      <c r="R191" s="87">
        <v>0</v>
      </c>
      <c r="S191" s="87">
        <v>0</v>
      </c>
      <c r="T191" s="87">
        <v>0</v>
      </c>
      <c r="U191" s="87">
        <v>0</v>
      </c>
      <c r="V191" s="87">
        <v>0</v>
      </c>
      <c r="W191" s="87">
        <v>0</v>
      </c>
      <c r="X191" s="87">
        <v>0</v>
      </c>
      <c r="Y191" s="87">
        <v>0</v>
      </c>
      <c r="Z191" s="87">
        <v>0</v>
      </c>
      <c r="AA191" s="87">
        <v>0</v>
      </c>
      <c r="AB191" s="87">
        <v>0</v>
      </c>
      <c r="AC191" s="87">
        <v>0</v>
      </c>
      <c r="AD191" s="87">
        <v>0</v>
      </c>
      <c r="AE191" s="87">
        <v>0</v>
      </c>
      <c r="AF191" s="87">
        <v>0</v>
      </c>
      <c r="AG191" s="87">
        <v>0</v>
      </c>
      <c r="AH191" s="87">
        <v>0</v>
      </c>
      <c r="AI191" s="87">
        <v>0</v>
      </c>
      <c r="AJ191" s="87">
        <v>0</v>
      </c>
      <c r="AK191" s="87">
        <v>0</v>
      </c>
      <c r="AL191" s="87">
        <v>0</v>
      </c>
      <c r="AM191" s="87">
        <v>0</v>
      </c>
      <c r="AN191" s="87">
        <v>0</v>
      </c>
      <c r="AO191" s="87">
        <v>0</v>
      </c>
      <c r="AP191" s="87">
        <v>0</v>
      </c>
      <c r="AQ191" s="87">
        <v>0</v>
      </c>
      <c r="AR191" s="87">
        <v>0</v>
      </c>
      <c r="AS191" s="87">
        <v>0</v>
      </c>
      <c r="AT191" s="87">
        <v>0</v>
      </c>
      <c r="AU191" s="143">
        <v>0</v>
      </c>
      <c r="AV191" s="143">
        <v>0</v>
      </c>
      <c r="AW191" s="143">
        <v>0</v>
      </c>
      <c r="AX191" s="143">
        <v>0</v>
      </c>
      <c r="AY191" s="143">
        <v>0</v>
      </c>
      <c r="AZ191" s="143">
        <v>0</v>
      </c>
      <c r="BA191" s="80">
        <f t="shared" si="86"/>
        <v>0</v>
      </c>
      <c r="BB191" s="80">
        <f t="shared" si="86"/>
        <v>0</v>
      </c>
      <c r="BC191" s="67">
        <v>0</v>
      </c>
      <c r="BD191" s="67">
        <v>0</v>
      </c>
      <c r="BE191" s="67">
        <v>0</v>
      </c>
      <c r="BF191" s="67">
        <v>0</v>
      </c>
      <c r="BG191" s="67">
        <v>0</v>
      </c>
      <c r="BH191" s="67">
        <v>0</v>
      </c>
      <c r="BI191" s="67">
        <v>0</v>
      </c>
      <c r="BJ191" s="67">
        <v>0</v>
      </c>
      <c r="BK191" s="67">
        <v>0</v>
      </c>
      <c r="BL191" s="67">
        <v>0</v>
      </c>
      <c r="BM191" s="252"/>
      <c r="BN191" s="253"/>
      <c r="BO191" s="226"/>
      <c r="BP191" s="226"/>
      <c r="BQ191" s="227"/>
    </row>
    <row r="192" spans="1:69" ht="27.6" customHeight="1" x14ac:dyDescent="0.3">
      <c r="A192" s="178"/>
      <c r="B192" s="237"/>
      <c r="C192" s="237"/>
      <c r="D192" s="237"/>
      <c r="E192" s="237"/>
      <c r="F192" s="237"/>
      <c r="G192" s="251"/>
      <c r="H192" s="255"/>
      <c r="I192" s="231"/>
      <c r="J192" s="251"/>
      <c r="K192" s="251"/>
      <c r="L192" s="251"/>
      <c r="M192" s="237"/>
      <c r="N192" s="64" t="s">
        <v>403</v>
      </c>
      <c r="O192" s="87">
        <v>0</v>
      </c>
      <c r="P192" s="87">
        <v>0</v>
      </c>
      <c r="Q192" s="87">
        <v>0</v>
      </c>
      <c r="R192" s="87">
        <v>0</v>
      </c>
      <c r="S192" s="87">
        <v>0</v>
      </c>
      <c r="T192" s="87">
        <v>0</v>
      </c>
      <c r="U192" s="87">
        <v>0</v>
      </c>
      <c r="V192" s="87">
        <v>0</v>
      </c>
      <c r="W192" s="87">
        <v>0</v>
      </c>
      <c r="X192" s="87">
        <v>0</v>
      </c>
      <c r="Y192" s="87">
        <v>0</v>
      </c>
      <c r="Z192" s="87">
        <v>0</v>
      </c>
      <c r="AA192" s="87">
        <v>0</v>
      </c>
      <c r="AB192" s="87">
        <v>0</v>
      </c>
      <c r="AC192" s="87">
        <v>0</v>
      </c>
      <c r="AD192" s="87">
        <v>0</v>
      </c>
      <c r="AE192" s="87">
        <v>0</v>
      </c>
      <c r="AF192" s="87">
        <v>0</v>
      </c>
      <c r="AG192" s="87">
        <v>0</v>
      </c>
      <c r="AH192" s="87">
        <v>0</v>
      </c>
      <c r="AI192" s="87">
        <v>0</v>
      </c>
      <c r="AJ192" s="87">
        <v>0</v>
      </c>
      <c r="AK192" s="87">
        <v>0</v>
      </c>
      <c r="AL192" s="87">
        <v>0</v>
      </c>
      <c r="AM192" s="87">
        <v>0</v>
      </c>
      <c r="AN192" s="87">
        <v>0</v>
      </c>
      <c r="AO192" s="87">
        <v>0</v>
      </c>
      <c r="AP192" s="87">
        <v>0</v>
      </c>
      <c r="AQ192" s="87">
        <v>0</v>
      </c>
      <c r="AR192" s="87">
        <v>0</v>
      </c>
      <c r="AS192" s="87">
        <v>0</v>
      </c>
      <c r="AT192" s="87">
        <v>0</v>
      </c>
      <c r="AU192" s="143">
        <v>0</v>
      </c>
      <c r="AV192" s="143">
        <v>0</v>
      </c>
      <c r="AW192" s="143">
        <v>0</v>
      </c>
      <c r="AX192" s="143">
        <v>0</v>
      </c>
      <c r="AY192" s="143">
        <v>0</v>
      </c>
      <c r="AZ192" s="143">
        <v>0</v>
      </c>
      <c r="BA192" s="80">
        <f t="shared" si="86"/>
        <v>0</v>
      </c>
      <c r="BB192" s="80">
        <f t="shared" si="86"/>
        <v>0</v>
      </c>
      <c r="BC192" s="67">
        <v>0</v>
      </c>
      <c r="BD192" s="67">
        <v>0</v>
      </c>
      <c r="BE192" s="67">
        <v>0</v>
      </c>
      <c r="BF192" s="67">
        <v>0</v>
      </c>
      <c r="BG192" s="67">
        <v>0</v>
      </c>
      <c r="BH192" s="67">
        <v>0</v>
      </c>
      <c r="BI192" s="67">
        <v>0</v>
      </c>
      <c r="BJ192" s="67">
        <v>0</v>
      </c>
      <c r="BK192" s="67">
        <v>0</v>
      </c>
      <c r="BL192" s="67">
        <v>0</v>
      </c>
      <c r="BM192" s="252"/>
      <c r="BN192" s="253"/>
      <c r="BO192" s="226"/>
      <c r="BP192" s="226"/>
      <c r="BQ192" s="227"/>
    </row>
    <row r="193" spans="1:69" ht="27.6" customHeight="1" x14ac:dyDescent="0.3">
      <c r="A193" s="178"/>
      <c r="B193" s="237"/>
      <c r="C193" s="237"/>
      <c r="D193" s="237"/>
      <c r="E193" s="237"/>
      <c r="F193" s="237"/>
      <c r="G193" s="251"/>
      <c r="H193" s="255"/>
      <c r="I193" s="231"/>
      <c r="J193" s="251"/>
      <c r="K193" s="251"/>
      <c r="L193" s="251"/>
      <c r="M193" s="237"/>
      <c r="N193" s="64" t="s">
        <v>236</v>
      </c>
      <c r="O193" s="87">
        <v>0</v>
      </c>
      <c r="P193" s="87">
        <v>0</v>
      </c>
      <c r="Q193" s="87">
        <v>0</v>
      </c>
      <c r="R193" s="87">
        <v>0</v>
      </c>
      <c r="S193" s="87">
        <v>0</v>
      </c>
      <c r="T193" s="87">
        <v>0</v>
      </c>
      <c r="U193" s="87">
        <v>0</v>
      </c>
      <c r="V193" s="87">
        <v>0</v>
      </c>
      <c r="W193" s="87">
        <v>0</v>
      </c>
      <c r="X193" s="87">
        <v>0</v>
      </c>
      <c r="Y193" s="87">
        <v>0</v>
      </c>
      <c r="Z193" s="87">
        <v>0</v>
      </c>
      <c r="AA193" s="87">
        <v>0</v>
      </c>
      <c r="AB193" s="87">
        <v>0</v>
      </c>
      <c r="AC193" s="87">
        <v>0</v>
      </c>
      <c r="AD193" s="87">
        <v>0</v>
      </c>
      <c r="AE193" s="87">
        <v>0</v>
      </c>
      <c r="AF193" s="87">
        <v>0</v>
      </c>
      <c r="AG193" s="87">
        <v>0</v>
      </c>
      <c r="AH193" s="87">
        <v>0</v>
      </c>
      <c r="AI193" s="87">
        <v>0</v>
      </c>
      <c r="AJ193" s="87">
        <v>0</v>
      </c>
      <c r="AK193" s="87">
        <v>0</v>
      </c>
      <c r="AL193" s="87">
        <v>0</v>
      </c>
      <c r="AM193" s="87">
        <v>0</v>
      </c>
      <c r="AN193" s="87">
        <v>0</v>
      </c>
      <c r="AO193" s="87">
        <v>0</v>
      </c>
      <c r="AP193" s="87">
        <v>0</v>
      </c>
      <c r="AQ193" s="87">
        <v>0</v>
      </c>
      <c r="AR193" s="87">
        <v>0</v>
      </c>
      <c r="AS193" s="87">
        <v>0</v>
      </c>
      <c r="AT193" s="87">
        <v>0</v>
      </c>
      <c r="AU193" s="87">
        <v>0</v>
      </c>
      <c r="AV193" s="87">
        <v>0</v>
      </c>
      <c r="AW193" s="143">
        <v>0</v>
      </c>
      <c r="AX193" s="143">
        <v>0</v>
      </c>
      <c r="AY193" s="143">
        <v>5447.2175900000002</v>
      </c>
      <c r="AZ193" s="143">
        <v>0</v>
      </c>
      <c r="BA193" s="80">
        <f t="shared" si="86"/>
        <v>5447.2175900000002</v>
      </c>
      <c r="BB193" s="80">
        <f t="shared" si="86"/>
        <v>0</v>
      </c>
      <c r="BC193" s="67">
        <v>0</v>
      </c>
      <c r="BD193" s="67">
        <v>0</v>
      </c>
      <c r="BE193" s="67">
        <v>0</v>
      </c>
      <c r="BF193" s="67">
        <v>0</v>
      </c>
      <c r="BG193" s="67">
        <v>0</v>
      </c>
      <c r="BH193" s="67">
        <v>0</v>
      </c>
      <c r="BI193" s="67">
        <v>0</v>
      </c>
      <c r="BJ193" s="67">
        <v>0</v>
      </c>
      <c r="BK193" s="67">
        <v>0</v>
      </c>
      <c r="BL193" s="67">
        <v>0</v>
      </c>
      <c r="BM193" s="252"/>
      <c r="BN193" s="253"/>
      <c r="BO193" s="226"/>
      <c r="BP193" s="226"/>
      <c r="BQ193" s="227"/>
    </row>
    <row r="194" spans="1:69" ht="30.6" customHeight="1" x14ac:dyDescent="0.3">
      <c r="A194" s="178"/>
      <c r="B194" s="237"/>
      <c r="C194" s="237"/>
      <c r="D194" s="237"/>
      <c r="E194" s="237"/>
      <c r="F194" s="237"/>
      <c r="G194" s="251"/>
      <c r="H194" s="255"/>
      <c r="I194" s="231"/>
      <c r="J194" s="251"/>
      <c r="K194" s="251"/>
      <c r="L194" s="73" t="s">
        <v>453</v>
      </c>
      <c r="M194" s="74" t="s">
        <v>448</v>
      </c>
      <c r="N194" s="64" t="s">
        <v>236</v>
      </c>
      <c r="O194" s="87">
        <v>0</v>
      </c>
      <c r="P194" s="87">
        <v>0</v>
      </c>
      <c r="Q194" s="87">
        <v>0</v>
      </c>
      <c r="R194" s="87">
        <v>0</v>
      </c>
      <c r="S194" s="87">
        <v>0</v>
      </c>
      <c r="T194" s="87">
        <v>0</v>
      </c>
      <c r="U194" s="87">
        <v>0</v>
      </c>
      <c r="V194" s="87">
        <v>0</v>
      </c>
      <c r="W194" s="87">
        <v>0</v>
      </c>
      <c r="X194" s="87">
        <v>0</v>
      </c>
      <c r="Y194" s="87">
        <v>0</v>
      </c>
      <c r="Z194" s="87">
        <v>0</v>
      </c>
      <c r="AA194" s="87">
        <v>0</v>
      </c>
      <c r="AB194" s="87">
        <v>0</v>
      </c>
      <c r="AC194" s="87">
        <v>0</v>
      </c>
      <c r="AD194" s="87">
        <v>0</v>
      </c>
      <c r="AE194" s="87">
        <v>0</v>
      </c>
      <c r="AF194" s="87">
        <v>0</v>
      </c>
      <c r="AG194" s="87">
        <v>0</v>
      </c>
      <c r="AH194" s="87">
        <v>0</v>
      </c>
      <c r="AI194" s="87">
        <v>0</v>
      </c>
      <c r="AJ194" s="87">
        <v>0</v>
      </c>
      <c r="AK194" s="87">
        <v>0</v>
      </c>
      <c r="AL194" s="87">
        <v>0</v>
      </c>
      <c r="AM194" s="143">
        <v>0</v>
      </c>
      <c r="AN194" s="143">
        <v>0</v>
      </c>
      <c r="AO194" s="143">
        <v>0</v>
      </c>
      <c r="AP194" s="143">
        <v>0</v>
      </c>
      <c r="AQ194" s="143">
        <v>0</v>
      </c>
      <c r="AR194" s="143">
        <v>0</v>
      </c>
      <c r="AS194" s="143">
        <v>0</v>
      </c>
      <c r="AT194" s="143">
        <v>0</v>
      </c>
      <c r="AU194" s="143">
        <v>0</v>
      </c>
      <c r="AV194" s="143">
        <v>0</v>
      </c>
      <c r="AW194" s="143">
        <v>0</v>
      </c>
      <c r="AX194" s="143">
        <v>0</v>
      </c>
      <c r="AY194" s="143">
        <v>0</v>
      </c>
      <c r="AZ194" s="143">
        <v>0</v>
      </c>
      <c r="BA194" s="80">
        <f t="shared" si="86"/>
        <v>0</v>
      </c>
      <c r="BB194" s="80">
        <f t="shared" si="86"/>
        <v>0</v>
      </c>
      <c r="BC194" s="67">
        <v>65.37</v>
      </c>
      <c r="BD194" s="67">
        <v>0</v>
      </c>
      <c r="BE194" s="67">
        <v>0</v>
      </c>
      <c r="BF194" s="67">
        <v>0</v>
      </c>
      <c r="BG194" s="67">
        <v>0</v>
      </c>
      <c r="BH194" s="67">
        <v>0</v>
      </c>
      <c r="BI194" s="67">
        <v>0</v>
      </c>
      <c r="BJ194" s="67">
        <v>0</v>
      </c>
      <c r="BK194" s="67">
        <v>0</v>
      </c>
      <c r="BL194" s="67">
        <v>0</v>
      </c>
      <c r="BM194" s="252"/>
      <c r="BN194" s="253"/>
      <c r="BO194" s="226"/>
      <c r="BP194" s="226"/>
      <c r="BQ194" s="227"/>
    </row>
    <row r="195" spans="1:69" ht="30" customHeight="1" x14ac:dyDescent="0.3">
      <c r="A195" s="178"/>
      <c r="B195" s="237"/>
      <c r="C195" s="237"/>
      <c r="D195" s="237"/>
      <c r="E195" s="237"/>
      <c r="F195" s="237"/>
      <c r="G195" s="251"/>
      <c r="H195" s="255"/>
      <c r="I195" s="231"/>
      <c r="J195" s="251"/>
      <c r="K195" s="251"/>
      <c r="L195" s="251" t="s">
        <v>56</v>
      </c>
      <c r="M195" s="237" t="s">
        <v>56</v>
      </c>
      <c r="N195" s="64" t="s">
        <v>276</v>
      </c>
      <c r="O195" s="87">
        <v>0</v>
      </c>
      <c r="P195" s="87">
        <v>0</v>
      </c>
      <c r="Q195" s="87">
        <v>0</v>
      </c>
      <c r="R195" s="87">
        <v>0</v>
      </c>
      <c r="S195" s="87">
        <v>0</v>
      </c>
      <c r="T195" s="87">
        <v>0</v>
      </c>
      <c r="U195" s="87">
        <v>0</v>
      </c>
      <c r="V195" s="87">
        <v>0</v>
      </c>
      <c r="W195" s="87">
        <v>0</v>
      </c>
      <c r="X195" s="87">
        <v>0</v>
      </c>
      <c r="Y195" s="87">
        <v>0</v>
      </c>
      <c r="Z195" s="87">
        <v>0</v>
      </c>
      <c r="AA195" s="87">
        <v>0</v>
      </c>
      <c r="AB195" s="87">
        <v>0</v>
      </c>
      <c r="AC195" s="87">
        <v>0</v>
      </c>
      <c r="AD195" s="87">
        <v>0</v>
      </c>
      <c r="AE195" s="87">
        <v>0</v>
      </c>
      <c r="AF195" s="87">
        <v>0</v>
      </c>
      <c r="AG195" s="87">
        <v>0</v>
      </c>
      <c r="AH195" s="87">
        <v>0</v>
      </c>
      <c r="AI195" s="87">
        <v>0</v>
      </c>
      <c r="AJ195" s="87">
        <v>0</v>
      </c>
      <c r="AK195" s="87">
        <v>0</v>
      </c>
      <c r="AL195" s="87">
        <v>0</v>
      </c>
      <c r="AM195" s="87">
        <v>0</v>
      </c>
      <c r="AN195" s="87">
        <v>0</v>
      </c>
      <c r="AO195" s="87">
        <v>0</v>
      </c>
      <c r="AP195" s="87">
        <v>0</v>
      </c>
      <c r="AQ195" s="143">
        <v>0</v>
      </c>
      <c r="AR195" s="143">
        <v>0</v>
      </c>
      <c r="AS195" s="143">
        <v>9.1669999999999998</v>
      </c>
      <c r="AT195" s="143">
        <v>9.1669999999999998</v>
      </c>
      <c r="AU195" s="143">
        <v>14.682</v>
      </c>
      <c r="AV195" s="143">
        <v>14.682</v>
      </c>
      <c r="AW195" s="143">
        <v>0</v>
      </c>
      <c r="AX195" s="143">
        <v>0</v>
      </c>
      <c r="AY195" s="143">
        <v>0</v>
      </c>
      <c r="AZ195" s="143">
        <v>0</v>
      </c>
      <c r="BA195" s="80">
        <f t="shared" si="86"/>
        <v>23.849</v>
      </c>
      <c r="BB195" s="80">
        <f t="shared" si="86"/>
        <v>23.849</v>
      </c>
      <c r="BC195" s="67">
        <v>0</v>
      </c>
      <c r="BD195" s="67">
        <v>0</v>
      </c>
      <c r="BE195" s="67">
        <v>0</v>
      </c>
      <c r="BF195" s="67">
        <v>0</v>
      </c>
      <c r="BG195" s="67">
        <v>0</v>
      </c>
      <c r="BH195" s="67">
        <v>0</v>
      </c>
      <c r="BI195" s="67">
        <v>0</v>
      </c>
      <c r="BJ195" s="67">
        <v>0</v>
      </c>
      <c r="BK195" s="67">
        <v>0</v>
      </c>
      <c r="BL195" s="67">
        <v>0</v>
      </c>
      <c r="BM195" s="252"/>
      <c r="BN195" s="253"/>
      <c r="BO195" s="226"/>
      <c r="BP195" s="226"/>
      <c r="BQ195" s="227"/>
    </row>
    <row r="196" spans="1:69" ht="30.6" customHeight="1" x14ac:dyDescent="0.3">
      <c r="A196" s="178"/>
      <c r="B196" s="237"/>
      <c r="C196" s="237"/>
      <c r="D196" s="237"/>
      <c r="E196" s="237"/>
      <c r="F196" s="237"/>
      <c r="G196" s="251"/>
      <c r="H196" s="255"/>
      <c r="I196" s="231"/>
      <c r="J196" s="251"/>
      <c r="K196" s="251"/>
      <c r="L196" s="251"/>
      <c r="M196" s="237"/>
      <c r="N196" s="64" t="s">
        <v>230</v>
      </c>
      <c r="O196" s="87">
        <v>0</v>
      </c>
      <c r="P196" s="87">
        <v>0</v>
      </c>
      <c r="Q196" s="87">
        <v>0</v>
      </c>
      <c r="R196" s="87">
        <v>0</v>
      </c>
      <c r="S196" s="87">
        <v>0</v>
      </c>
      <c r="T196" s="87">
        <v>0</v>
      </c>
      <c r="U196" s="87">
        <v>0</v>
      </c>
      <c r="V196" s="87">
        <v>0</v>
      </c>
      <c r="W196" s="87">
        <v>0</v>
      </c>
      <c r="X196" s="87">
        <v>0</v>
      </c>
      <c r="Y196" s="87">
        <v>0</v>
      </c>
      <c r="Z196" s="87">
        <v>0</v>
      </c>
      <c r="AA196" s="87">
        <v>0</v>
      </c>
      <c r="AB196" s="87">
        <v>0</v>
      </c>
      <c r="AC196" s="87">
        <v>0</v>
      </c>
      <c r="AD196" s="87">
        <v>0</v>
      </c>
      <c r="AE196" s="87">
        <v>0</v>
      </c>
      <c r="AF196" s="87">
        <v>0</v>
      </c>
      <c r="AG196" s="87">
        <v>0</v>
      </c>
      <c r="AH196" s="87">
        <v>0</v>
      </c>
      <c r="AI196" s="87">
        <v>0</v>
      </c>
      <c r="AJ196" s="87">
        <v>0</v>
      </c>
      <c r="AK196" s="87">
        <v>0</v>
      </c>
      <c r="AL196" s="87">
        <v>0</v>
      </c>
      <c r="AM196" s="87">
        <v>0</v>
      </c>
      <c r="AN196" s="87">
        <v>0</v>
      </c>
      <c r="AO196" s="87">
        <v>0</v>
      </c>
      <c r="AP196" s="87">
        <v>0</v>
      </c>
      <c r="AQ196" s="87">
        <v>0</v>
      </c>
      <c r="AR196" s="87">
        <v>0</v>
      </c>
      <c r="AS196" s="143">
        <v>2.8279999999999998</v>
      </c>
      <c r="AT196" s="143">
        <v>2.8279999999999998</v>
      </c>
      <c r="AU196" s="143">
        <v>0</v>
      </c>
      <c r="AV196" s="143">
        <v>0</v>
      </c>
      <c r="AW196" s="143">
        <v>0</v>
      </c>
      <c r="AX196" s="143">
        <v>0</v>
      </c>
      <c r="AY196" s="143">
        <v>0</v>
      </c>
      <c r="AZ196" s="143">
        <v>0</v>
      </c>
      <c r="BA196" s="80">
        <f t="shared" si="86"/>
        <v>2.8279999999999998</v>
      </c>
      <c r="BB196" s="80">
        <f t="shared" si="86"/>
        <v>2.8279999999999998</v>
      </c>
      <c r="BC196" s="67">
        <v>0</v>
      </c>
      <c r="BD196" s="67">
        <v>0</v>
      </c>
      <c r="BE196" s="67">
        <v>0</v>
      </c>
      <c r="BF196" s="67">
        <v>0</v>
      </c>
      <c r="BG196" s="67">
        <v>0</v>
      </c>
      <c r="BH196" s="67">
        <v>0</v>
      </c>
      <c r="BI196" s="67">
        <v>0</v>
      </c>
      <c r="BJ196" s="67">
        <v>0</v>
      </c>
      <c r="BK196" s="67">
        <v>0</v>
      </c>
      <c r="BL196" s="67">
        <v>0</v>
      </c>
      <c r="BM196" s="252"/>
      <c r="BN196" s="253"/>
      <c r="BO196" s="226"/>
      <c r="BP196" s="226"/>
      <c r="BQ196" s="227"/>
    </row>
    <row r="197" spans="1:69" ht="30" customHeight="1" x14ac:dyDescent="0.3">
      <c r="A197" s="178"/>
      <c r="B197" s="237"/>
      <c r="C197" s="237"/>
      <c r="D197" s="237"/>
      <c r="E197" s="237"/>
      <c r="F197" s="237"/>
      <c r="G197" s="251"/>
      <c r="H197" s="255"/>
      <c r="I197" s="231"/>
      <c r="J197" s="251"/>
      <c r="K197" s="251"/>
      <c r="L197" s="251"/>
      <c r="M197" s="237"/>
      <c r="N197" s="64" t="s">
        <v>403</v>
      </c>
      <c r="O197" s="87">
        <v>0</v>
      </c>
      <c r="P197" s="87">
        <v>0</v>
      </c>
      <c r="Q197" s="87">
        <v>0</v>
      </c>
      <c r="R197" s="87">
        <v>0</v>
      </c>
      <c r="S197" s="87">
        <v>0</v>
      </c>
      <c r="T197" s="87">
        <v>0</v>
      </c>
      <c r="U197" s="87">
        <v>0</v>
      </c>
      <c r="V197" s="87">
        <v>0</v>
      </c>
      <c r="W197" s="87">
        <v>0</v>
      </c>
      <c r="X197" s="87">
        <v>0</v>
      </c>
      <c r="Y197" s="87">
        <v>0</v>
      </c>
      <c r="Z197" s="87">
        <v>0</v>
      </c>
      <c r="AA197" s="87">
        <v>0</v>
      </c>
      <c r="AB197" s="87">
        <v>0</v>
      </c>
      <c r="AC197" s="87">
        <v>0</v>
      </c>
      <c r="AD197" s="87">
        <v>0</v>
      </c>
      <c r="AE197" s="87">
        <v>0</v>
      </c>
      <c r="AF197" s="87">
        <v>0</v>
      </c>
      <c r="AG197" s="87">
        <v>0</v>
      </c>
      <c r="AH197" s="87">
        <v>0</v>
      </c>
      <c r="AI197" s="87">
        <v>0</v>
      </c>
      <c r="AJ197" s="87">
        <v>0</v>
      </c>
      <c r="AK197" s="87">
        <v>0</v>
      </c>
      <c r="AL197" s="87">
        <v>0</v>
      </c>
      <c r="AM197" s="87">
        <v>0</v>
      </c>
      <c r="AN197" s="87">
        <v>0</v>
      </c>
      <c r="AO197" s="87">
        <v>0</v>
      </c>
      <c r="AP197" s="87">
        <v>0</v>
      </c>
      <c r="AQ197" s="87">
        <v>0</v>
      </c>
      <c r="AR197" s="87">
        <v>0</v>
      </c>
      <c r="AS197" s="87">
        <v>0</v>
      </c>
      <c r="AT197" s="87">
        <v>0</v>
      </c>
      <c r="AU197" s="87">
        <v>0</v>
      </c>
      <c r="AV197" s="87">
        <v>0</v>
      </c>
      <c r="AW197" s="143">
        <v>0</v>
      </c>
      <c r="AX197" s="143">
        <v>0</v>
      </c>
      <c r="AY197" s="143">
        <v>0</v>
      </c>
      <c r="AZ197" s="143">
        <v>0</v>
      </c>
      <c r="BA197" s="80">
        <f t="shared" si="86"/>
        <v>0</v>
      </c>
      <c r="BB197" s="80">
        <f t="shared" si="86"/>
        <v>0</v>
      </c>
      <c r="BC197" s="67">
        <v>0</v>
      </c>
      <c r="BD197" s="67">
        <v>0</v>
      </c>
      <c r="BE197" s="67">
        <v>0</v>
      </c>
      <c r="BF197" s="67">
        <v>0</v>
      </c>
      <c r="BG197" s="67">
        <v>0</v>
      </c>
      <c r="BH197" s="67">
        <v>0</v>
      </c>
      <c r="BI197" s="67">
        <v>0</v>
      </c>
      <c r="BJ197" s="67">
        <v>0</v>
      </c>
      <c r="BK197" s="67">
        <v>0</v>
      </c>
      <c r="BL197" s="67">
        <v>0</v>
      </c>
      <c r="BM197" s="252"/>
      <c r="BN197" s="253"/>
      <c r="BO197" s="226"/>
      <c r="BP197" s="226"/>
      <c r="BQ197" s="227"/>
    </row>
    <row r="198" spans="1:69" ht="34.799999999999997" customHeight="1" x14ac:dyDescent="0.3">
      <c r="A198" s="178"/>
      <c r="B198" s="237"/>
      <c r="C198" s="237"/>
      <c r="D198" s="237"/>
      <c r="E198" s="237"/>
      <c r="F198" s="237"/>
      <c r="G198" s="251"/>
      <c r="H198" s="255"/>
      <c r="I198" s="231"/>
      <c r="J198" s="251"/>
      <c r="K198" s="251"/>
      <c r="L198" s="251"/>
      <c r="M198" s="237"/>
      <c r="N198" s="64" t="s">
        <v>236</v>
      </c>
      <c r="O198" s="87">
        <v>0</v>
      </c>
      <c r="P198" s="87">
        <v>0</v>
      </c>
      <c r="Q198" s="87">
        <v>0</v>
      </c>
      <c r="R198" s="87">
        <v>0</v>
      </c>
      <c r="S198" s="87">
        <v>0</v>
      </c>
      <c r="T198" s="87">
        <v>0</v>
      </c>
      <c r="U198" s="87">
        <v>0</v>
      </c>
      <c r="V198" s="87">
        <v>0</v>
      </c>
      <c r="W198" s="87">
        <v>0</v>
      </c>
      <c r="X198" s="87">
        <v>0</v>
      </c>
      <c r="Y198" s="87">
        <v>0</v>
      </c>
      <c r="Z198" s="87">
        <v>0</v>
      </c>
      <c r="AA198" s="87">
        <v>0</v>
      </c>
      <c r="AB198" s="87">
        <v>0</v>
      </c>
      <c r="AC198" s="87">
        <v>0</v>
      </c>
      <c r="AD198" s="87">
        <v>0</v>
      </c>
      <c r="AE198" s="87">
        <v>0</v>
      </c>
      <c r="AF198" s="87">
        <v>0</v>
      </c>
      <c r="AG198" s="87">
        <v>0</v>
      </c>
      <c r="AH198" s="87">
        <v>0</v>
      </c>
      <c r="AI198" s="87">
        <v>0</v>
      </c>
      <c r="AJ198" s="87">
        <v>0</v>
      </c>
      <c r="AK198" s="87">
        <v>0</v>
      </c>
      <c r="AL198" s="87">
        <v>0</v>
      </c>
      <c r="AM198" s="87">
        <v>0</v>
      </c>
      <c r="AN198" s="87">
        <v>0</v>
      </c>
      <c r="AO198" s="87">
        <v>0</v>
      </c>
      <c r="AP198" s="87">
        <v>0</v>
      </c>
      <c r="AQ198" s="87">
        <v>0</v>
      </c>
      <c r="AR198" s="87">
        <v>0</v>
      </c>
      <c r="AS198" s="143">
        <v>308.75200000000001</v>
      </c>
      <c r="AT198" s="143">
        <v>308.75200000000001</v>
      </c>
      <c r="AU198" s="143">
        <v>117.9</v>
      </c>
      <c r="AV198" s="143">
        <v>117.9</v>
      </c>
      <c r="AW198" s="143">
        <v>0</v>
      </c>
      <c r="AX198" s="143">
        <v>0</v>
      </c>
      <c r="AY198" s="143">
        <v>0</v>
      </c>
      <c r="AZ198" s="143">
        <v>0</v>
      </c>
      <c r="BA198" s="80">
        <f t="shared" si="86"/>
        <v>426.65200000000004</v>
      </c>
      <c r="BB198" s="80">
        <f t="shared" si="86"/>
        <v>426.65200000000004</v>
      </c>
      <c r="BC198" s="67">
        <v>0</v>
      </c>
      <c r="BD198" s="67">
        <v>0</v>
      </c>
      <c r="BE198" s="67">
        <v>0</v>
      </c>
      <c r="BF198" s="67">
        <v>0</v>
      </c>
      <c r="BG198" s="67">
        <v>0</v>
      </c>
      <c r="BH198" s="67">
        <v>0</v>
      </c>
      <c r="BI198" s="67">
        <v>0</v>
      </c>
      <c r="BJ198" s="67">
        <v>0</v>
      </c>
      <c r="BK198" s="67">
        <v>0</v>
      </c>
      <c r="BL198" s="67">
        <v>0</v>
      </c>
      <c r="BM198" s="252"/>
      <c r="BN198" s="253"/>
      <c r="BO198" s="226"/>
      <c r="BP198" s="226"/>
      <c r="BQ198" s="227"/>
    </row>
    <row r="199" spans="1:69" ht="39.6" customHeight="1" x14ac:dyDescent="0.3">
      <c r="A199" s="178"/>
      <c r="B199" s="237"/>
      <c r="C199" s="237"/>
      <c r="D199" s="237"/>
      <c r="E199" s="237"/>
      <c r="F199" s="237"/>
      <c r="G199" s="251"/>
      <c r="H199" s="255"/>
      <c r="I199" s="231"/>
      <c r="J199" s="251"/>
      <c r="K199" s="251"/>
      <c r="L199" s="73" t="s">
        <v>78</v>
      </c>
      <c r="M199" s="74" t="s">
        <v>56</v>
      </c>
      <c r="N199" s="64" t="s">
        <v>276</v>
      </c>
      <c r="O199" s="87">
        <v>0</v>
      </c>
      <c r="P199" s="87">
        <v>0</v>
      </c>
      <c r="Q199" s="87">
        <v>0</v>
      </c>
      <c r="R199" s="87">
        <v>0</v>
      </c>
      <c r="S199" s="87">
        <v>0</v>
      </c>
      <c r="T199" s="87">
        <v>0</v>
      </c>
      <c r="U199" s="87">
        <v>0</v>
      </c>
      <c r="V199" s="87">
        <v>0</v>
      </c>
      <c r="W199" s="87">
        <v>0</v>
      </c>
      <c r="X199" s="87">
        <v>0</v>
      </c>
      <c r="Y199" s="87">
        <v>0</v>
      </c>
      <c r="Z199" s="87">
        <v>0</v>
      </c>
      <c r="AA199" s="87">
        <v>0</v>
      </c>
      <c r="AB199" s="87">
        <v>0</v>
      </c>
      <c r="AC199" s="87">
        <v>0</v>
      </c>
      <c r="AD199" s="87">
        <v>0</v>
      </c>
      <c r="AE199" s="87">
        <v>0</v>
      </c>
      <c r="AF199" s="87">
        <v>0</v>
      </c>
      <c r="AG199" s="87">
        <v>0</v>
      </c>
      <c r="AH199" s="87">
        <v>0</v>
      </c>
      <c r="AI199" s="87">
        <v>0</v>
      </c>
      <c r="AJ199" s="87">
        <v>0</v>
      </c>
      <c r="AK199" s="87">
        <v>0</v>
      </c>
      <c r="AL199" s="87">
        <v>0</v>
      </c>
      <c r="AM199" s="87">
        <v>0</v>
      </c>
      <c r="AN199" s="87">
        <v>0</v>
      </c>
      <c r="AO199" s="87">
        <v>0</v>
      </c>
      <c r="AP199" s="87">
        <v>0</v>
      </c>
      <c r="AQ199" s="143">
        <v>0</v>
      </c>
      <c r="AR199" s="143">
        <v>0</v>
      </c>
      <c r="AS199" s="143">
        <v>0</v>
      </c>
      <c r="AT199" s="143">
        <v>0</v>
      </c>
      <c r="AU199" s="143">
        <v>0</v>
      </c>
      <c r="AV199" s="143">
        <v>0</v>
      </c>
      <c r="AW199" s="143">
        <v>0</v>
      </c>
      <c r="AX199" s="143">
        <v>0</v>
      </c>
      <c r="AY199" s="143">
        <v>0</v>
      </c>
      <c r="AZ199" s="143">
        <v>0</v>
      </c>
      <c r="BA199" s="80">
        <f t="shared" ref="BA199:BB199" si="87">+O199+Q199+S199+U199+W199+Y199+AA199+AC199+AE199+AG199+AI199+AK199+AM199+AO199+AQ199+AS199+AU199+AW199+AY199</f>
        <v>0</v>
      </c>
      <c r="BB199" s="80">
        <f t="shared" si="87"/>
        <v>0</v>
      </c>
      <c r="BC199" s="67">
        <v>0</v>
      </c>
      <c r="BD199" s="67">
        <v>0</v>
      </c>
      <c r="BE199" s="67">
        <v>0</v>
      </c>
      <c r="BF199" s="67">
        <v>0</v>
      </c>
      <c r="BG199" s="67">
        <v>0</v>
      </c>
      <c r="BH199" s="67">
        <v>0</v>
      </c>
      <c r="BI199" s="67">
        <v>0</v>
      </c>
      <c r="BJ199" s="67">
        <v>0</v>
      </c>
      <c r="BK199" s="67">
        <v>0</v>
      </c>
      <c r="BL199" s="67">
        <v>0</v>
      </c>
      <c r="BM199" s="252"/>
      <c r="BN199" s="253"/>
      <c r="BO199" s="226"/>
      <c r="BP199" s="226"/>
      <c r="BQ199" s="227"/>
    </row>
    <row r="200" spans="1:69" ht="42" customHeight="1" x14ac:dyDescent="0.3">
      <c r="A200" s="178"/>
      <c r="B200" s="237"/>
      <c r="C200" s="237"/>
      <c r="D200" s="237"/>
      <c r="E200" s="237"/>
      <c r="F200" s="237"/>
      <c r="G200" s="251"/>
      <c r="H200" s="255"/>
      <c r="I200" s="231"/>
      <c r="J200" s="251"/>
      <c r="K200" s="73"/>
      <c r="L200" s="73"/>
      <c r="M200" s="74"/>
      <c r="N200" s="90" t="s">
        <v>66</v>
      </c>
      <c r="O200" s="145">
        <f>SUM(O183:O199)</f>
        <v>0</v>
      </c>
      <c r="P200" s="145">
        <f t="shared" ref="P200:BL200" si="88">SUM(P183:P199)</f>
        <v>0</v>
      </c>
      <c r="Q200" s="145">
        <f t="shared" si="88"/>
        <v>0</v>
      </c>
      <c r="R200" s="145">
        <f t="shared" si="88"/>
        <v>0</v>
      </c>
      <c r="S200" s="145">
        <f t="shared" si="88"/>
        <v>0</v>
      </c>
      <c r="T200" s="145">
        <f t="shared" si="88"/>
        <v>0</v>
      </c>
      <c r="U200" s="145">
        <f t="shared" si="88"/>
        <v>0</v>
      </c>
      <c r="V200" s="145">
        <f t="shared" si="88"/>
        <v>0</v>
      </c>
      <c r="W200" s="145">
        <f t="shared" si="88"/>
        <v>0</v>
      </c>
      <c r="X200" s="145">
        <f t="shared" si="88"/>
        <v>0</v>
      </c>
      <c r="Y200" s="145">
        <f t="shared" si="88"/>
        <v>0</v>
      </c>
      <c r="Z200" s="145">
        <f t="shared" si="88"/>
        <v>0</v>
      </c>
      <c r="AA200" s="145">
        <f t="shared" si="88"/>
        <v>0</v>
      </c>
      <c r="AB200" s="145">
        <f t="shared" si="88"/>
        <v>0</v>
      </c>
      <c r="AC200" s="145">
        <f t="shared" si="88"/>
        <v>0</v>
      </c>
      <c r="AD200" s="145">
        <f t="shared" si="88"/>
        <v>0</v>
      </c>
      <c r="AE200" s="145">
        <f t="shared" si="88"/>
        <v>0</v>
      </c>
      <c r="AF200" s="145">
        <f t="shared" si="88"/>
        <v>0</v>
      </c>
      <c r="AG200" s="145">
        <f t="shared" si="88"/>
        <v>51.14</v>
      </c>
      <c r="AH200" s="145">
        <f t="shared" si="88"/>
        <v>51.135719999999999</v>
      </c>
      <c r="AI200" s="145">
        <f t="shared" si="88"/>
        <v>48.630480000000006</v>
      </c>
      <c r="AJ200" s="145">
        <f t="shared" si="88"/>
        <v>48.630480000000006</v>
      </c>
      <c r="AK200" s="145">
        <f t="shared" si="88"/>
        <v>435.97075999999998</v>
      </c>
      <c r="AL200" s="145">
        <f t="shared" si="88"/>
        <v>435.97075999999998</v>
      </c>
      <c r="AM200" s="145">
        <f t="shared" si="88"/>
        <v>138.3229</v>
      </c>
      <c r="AN200" s="145">
        <f t="shared" si="88"/>
        <v>138.3229</v>
      </c>
      <c r="AO200" s="145">
        <f t="shared" si="88"/>
        <v>91.432479999999998</v>
      </c>
      <c r="AP200" s="145">
        <f t="shared" si="88"/>
        <v>91.432479999999998</v>
      </c>
      <c r="AQ200" s="145">
        <f t="shared" si="88"/>
        <v>204.86113</v>
      </c>
      <c r="AR200" s="145">
        <f t="shared" si="88"/>
        <v>204.86113</v>
      </c>
      <c r="AS200" s="145">
        <f t="shared" si="88"/>
        <v>544.24099999999999</v>
      </c>
      <c r="AT200" s="145">
        <f t="shared" si="88"/>
        <v>544.24099999999999</v>
      </c>
      <c r="AU200" s="145">
        <f t="shared" si="88"/>
        <v>434.82500000000005</v>
      </c>
      <c r="AV200" s="145">
        <f t="shared" si="88"/>
        <v>434.82500000000005</v>
      </c>
      <c r="AW200" s="145">
        <f t="shared" si="88"/>
        <v>175.792</v>
      </c>
      <c r="AX200" s="145">
        <f t="shared" si="88"/>
        <v>72.8</v>
      </c>
      <c r="AY200" s="145">
        <f t="shared" si="88"/>
        <v>5476.9495900000002</v>
      </c>
      <c r="AZ200" s="145">
        <f t="shared" si="88"/>
        <v>0</v>
      </c>
      <c r="BA200" s="145">
        <f>SUM(BA183:BA199)</f>
        <v>7602.1653400000005</v>
      </c>
      <c r="BB200" s="145">
        <f>SUM(BB183:BB199)</f>
        <v>2022.21947</v>
      </c>
      <c r="BC200" s="145">
        <f t="shared" si="88"/>
        <v>65.37</v>
      </c>
      <c r="BD200" s="145">
        <f t="shared" si="88"/>
        <v>0</v>
      </c>
      <c r="BE200" s="145">
        <f t="shared" si="88"/>
        <v>0</v>
      </c>
      <c r="BF200" s="145">
        <f t="shared" si="88"/>
        <v>0</v>
      </c>
      <c r="BG200" s="145">
        <f t="shared" si="88"/>
        <v>0</v>
      </c>
      <c r="BH200" s="145">
        <f t="shared" si="88"/>
        <v>0</v>
      </c>
      <c r="BI200" s="145">
        <f t="shared" si="88"/>
        <v>0</v>
      </c>
      <c r="BJ200" s="145">
        <f t="shared" si="88"/>
        <v>0</v>
      </c>
      <c r="BK200" s="145">
        <f t="shared" si="88"/>
        <v>0</v>
      </c>
      <c r="BL200" s="145">
        <f t="shared" si="88"/>
        <v>0</v>
      </c>
      <c r="BM200" s="252"/>
      <c r="BN200" s="253"/>
      <c r="BO200" s="226"/>
      <c r="BP200" s="226"/>
      <c r="BQ200" s="227"/>
    </row>
    <row r="201" spans="1:69" ht="42.6" customHeight="1" x14ac:dyDescent="0.3">
      <c r="A201" s="178">
        <v>55</v>
      </c>
      <c r="B201" s="237" t="s">
        <v>86</v>
      </c>
      <c r="C201" s="237" t="s">
        <v>444</v>
      </c>
      <c r="D201" s="237" t="s">
        <v>454</v>
      </c>
      <c r="E201" s="237" t="s">
        <v>455</v>
      </c>
      <c r="F201" s="237" t="s">
        <v>456</v>
      </c>
      <c r="G201" s="251" t="s">
        <v>226</v>
      </c>
      <c r="H201" s="255">
        <v>0.76600000000000001</v>
      </c>
      <c r="I201" s="231" t="s">
        <v>457</v>
      </c>
      <c r="J201" s="251" t="s">
        <v>228</v>
      </c>
      <c r="K201" s="251" t="s">
        <v>241</v>
      </c>
      <c r="L201" s="251" t="s">
        <v>78</v>
      </c>
      <c r="M201" s="237" t="s">
        <v>56</v>
      </c>
      <c r="N201" s="64" t="s">
        <v>276</v>
      </c>
      <c r="O201" s="65">
        <v>0</v>
      </c>
      <c r="P201" s="65">
        <v>0</v>
      </c>
      <c r="Q201" s="65">
        <v>0</v>
      </c>
      <c r="R201" s="65">
        <v>0</v>
      </c>
      <c r="S201" s="65">
        <v>0</v>
      </c>
      <c r="T201" s="65">
        <v>0</v>
      </c>
      <c r="U201" s="65">
        <v>0</v>
      </c>
      <c r="V201" s="65">
        <v>0</v>
      </c>
      <c r="W201" s="65">
        <v>0</v>
      </c>
      <c r="X201" s="65">
        <v>0</v>
      </c>
      <c r="Y201" s="65">
        <v>0</v>
      </c>
      <c r="Z201" s="65">
        <v>0</v>
      </c>
      <c r="AA201" s="65">
        <v>0</v>
      </c>
      <c r="AB201" s="65">
        <v>0</v>
      </c>
      <c r="AC201" s="65">
        <v>0</v>
      </c>
      <c r="AD201" s="65">
        <v>0</v>
      </c>
      <c r="AE201" s="65">
        <v>0</v>
      </c>
      <c r="AF201" s="65">
        <v>0</v>
      </c>
      <c r="AG201" s="65">
        <v>0</v>
      </c>
      <c r="AH201" s="65">
        <v>0</v>
      </c>
      <c r="AI201" s="65">
        <v>0</v>
      </c>
      <c r="AJ201" s="65">
        <v>0</v>
      </c>
      <c r="AK201" s="65">
        <v>0</v>
      </c>
      <c r="AL201" s="65">
        <v>0</v>
      </c>
      <c r="AM201" s="65">
        <v>0</v>
      </c>
      <c r="AN201" s="65">
        <v>0</v>
      </c>
      <c r="AO201" s="143">
        <v>1.141</v>
      </c>
      <c r="AP201" s="143">
        <v>1.141</v>
      </c>
      <c r="AQ201" s="143">
        <v>1.141</v>
      </c>
      <c r="AR201" s="143">
        <v>1.141</v>
      </c>
      <c r="AS201" s="143">
        <v>0</v>
      </c>
      <c r="AT201" s="143">
        <v>0</v>
      </c>
      <c r="AU201" s="143">
        <v>0</v>
      </c>
      <c r="AV201" s="143">
        <v>0</v>
      </c>
      <c r="AW201" s="143">
        <v>0</v>
      </c>
      <c r="AX201" s="143">
        <v>0</v>
      </c>
      <c r="AY201" s="143">
        <v>0</v>
      </c>
      <c r="AZ201" s="143">
        <v>0</v>
      </c>
      <c r="BA201" s="80">
        <f t="shared" ref="BA201:BB213" si="89">+O201+Q201+S201+U201+W201+Y201+AA201+AC201+AE201+AG201+AI201+AK201+AM201+AO201+AQ201+AS201+AU201+AW201+AY201</f>
        <v>2.282</v>
      </c>
      <c r="BB201" s="80">
        <f t="shared" si="89"/>
        <v>2.282</v>
      </c>
      <c r="BC201" s="143">
        <v>0</v>
      </c>
      <c r="BD201" s="143">
        <v>0</v>
      </c>
      <c r="BE201" s="143">
        <v>0</v>
      </c>
      <c r="BF201" s="143">
        <v>0</v>
      </c>
      <c r="BG201" s="143">
        <v>0</v>
      </c>
      <c r="BH201" s="143">
        <v>0</v>
      </c>
      <c r="BI201" s="143">
        <v>0</v>
      </c>
      <c r="BJ201" s="143">
        <v>0</v>
      </c>
      <c r="BK201" s="143">
        <v>0</v>
      </c>
      <c r="BL201" s="143">
        <v>0</v>
      </c>
      <c r="BM201" s="252"/>
      <c r="BN201" s="253" t="s">
        <v>458</v>
      </c>
      <c r="BO201" s="226" t="s">
        <v>450</v>
      </c>
      <c r="BP201" s="226" t="s">
        <v>149</v>
      </c>
      <c r="BQ201" s="254" t="s">
        <v>451</v>
      </c>
    </row>
    <row r="202" spans="1:69" ht="40.799999999999997" customHeight="1" x14ac:dyDescent="0.3">
      <c r="A202" s="178"/>
      <c r="B202" s="237"/>
      <c r="C202" s="237"/>
      <c r="D202" s="237"/>
      <c r="E202" s="237"/>
      <c r="F202" s="237"/>
      <c r="G202" s="251"/>
      <c r="H202" s="255"/>
      <c r="I202" s="231"/>
      <c r="J202" s="251"/>
      <c r="K202" s="251"/>
      <c r="L202" s="251"/>
      <c r="M202" s="237"/>
      <c r="N202" s="64" t="s">
        <v>230</v>
      </c>
      <c r="O202" s="65">
        <v>0</v>
      </c>
      <c r="P202" s="65">
        <v>0</v>
      </c>
      <c r="Q202" s="65">
        <v>0</v>
      </c>
      <c r="R202" s="65">
        <v>0</v>
      </c>
      <c r="S202" s="65">
        <v>0</v>
      </c>
      <c r="T202" s="65">
        <v>0</v>
      </c>
      <c r="U202" s="65">
        <v>0</v>
      </c>
      <c r="V202" s="65">
        <v>0</v>
      </c>
      <c r="W202" s="65">
        <v>0</v>
      </c>
      <c r="X202" s="65">
        <v>0</v>
      </c>
      <c r="Y202" s="65">
        <v>0</v>
      </c>
      <c r="Z202" s="65">
        <v>0</v>
      </c>
      <c r="AA202" s="65">
        <v>0</v>
      </c>
      <c r="AB202" s="65">
        <v>0</v>
      </c>
      <c r="AC202" s="65">
        <v>0</v>
      </c>
      <c r="AD202" s="65">
        <v>0</v>
      </c>
      <c r="AE202" s="65">
        <v>0</v>
      </c>
      <c r="AF202" s="65">
        <v>0</v>
      </c>
      <c r="AG202" s="65">
        <v>0</v>
      </c>
      <c r="AH202" s="65">
        <v>0</v>
      </c>
      <c r="AI202" s="65">
        <v>0</v>
      </c>
      <c r="AJ202" s="65">
        <v>0</v>
      </c>
      <c r="AK202" s="65">
        <v>0</v>
      </c>
      <c r="AL202" s="65">
        <v>0</v>
      </c>
      <c r="AM202" s="65">
        <v>0</v>
      </c>
      <c r="AN202" s="65">
        <v>0</v>
      </c>
      <c r="AO202" s="143">
        <v>7</v>
      </c>
      <c r="AP202" s="143">
        <v>7</v>
      </c>
      <c r="AQ202" s="143">
        <v>0</v>
      </c>
      <c r="AR202" s="143">
        <v>0</v>
      </c>
      <c r="AS202" s="143">
        <v>0</v>
      </c>
      <c r="AT202" s="143">
        <v>0</v>
      </c>
      <c r="AU202" s="143">
        <v>0</v>
      </c>
      <c r="AV202" s="143">
        <v>0</v>
      </c>
      <c r="AW202" s="143">
        <v>0</v>
      </c>
      <c r="AX202" s="143">
        <v>0</v>
      </c>
      <c r="AY202" s="143">
        <v>0</v>
      </c>
      <c r="AZ202" s="143">
        <v>0</v>
      </c>
      <c r="BA202" s="80">
        <f t="shared" si="89"/>
        <v>7</v>
      </c>
      <c r="BB202" s="80">
        <f t="shared" si="89"/>
        <v>7</v>
      </c>
      <c r="BC202" s="143">
        <v>0</v>
      </c>
      <c r="BD202" s="143">
        <v>0</v>
      </c>
      <c r="BE202" s="143">
        <v>0</v>
      </c>
      <c r="BF202" s="143">
        <v>0</v>
      </c>
      <c r="BG202" s="143">
        <v>0</v>
      </c>
      <c r="BH202" s="143">
        <v>0</v>
      </c>
      <c r="BI202" s="143">
        <v>0</v>
      </c>
      <c r="BJ202" s="143">
        <v>0</v>
      </c>
      <c r="BK202" s="143">
        <v>0</v>
      </c>
      <c r="BL202" s="143">
        <v>0</v>
      </c>
      <c r="BM202" s="252"/>
      <c r="BN202" s="253"/>
      <c r="BO202" s="226"/>
      <c r="BP202" s="226"/>
      <c r="BQ202" s="227"/>
    </row>
    <row r="203" spans="1:69" ht="40.200000000000003" customHeight="1" x14ac:dyDescent="0.3">
      <c r="A203" s="178"/>
      <c r="B203" s="237"/>
      <c r="C203" s="237"/>
      <c r="D203" s="237"/>
      <c r="E203" s="237"/>
      <c r="F203" s="237"/>
      <c r="G203" s="251"/>
      <c r="H203" s="255"/>
      <c r="I203" s="231"/>
      <c r="J203" s="251"/>
      <c r="K203" s="251" t="s">
        <v>229</v>
      </c>
      <c r="L203" s="251" t="s">
        <v>56</v>
      </c>
      <c r="M203" s="237" t="s">
        <v>56</v>
      </c>
      <c r="N203" s="64" t="s">
        <v>276</v>
      </c>
      <c r="O203" s="65">
        <v>0</v>
      </c>
      <c r="P203" s="65">
        <v>0</v>
      </c>
      <c r="Q203" s="65">
        <v>0</v>
      </c>
      <c r="R203" s="65">
        <v>0</v>
      </c>
      <c r="S203" s="65">
        <v>0</v>
      </c>
      <c r="T203" s="65">
        <v>0</v>
      </c>
      <c r="U203" s="65">
        <v>0</v>
      </c>
      <c r="V203" s="65">
        <v>0</v>
      </c>
      <c r="W203" s="65">
        <v>0</v>
      </c>
      <c r="X203" s="65">
        <v>0</v>
      </c>
      <c r="Y203" s="65">
        <v>0</v>
      </c>
      <c r="Z203" s="65">
        <v>0</v>
      </c>
      <c r="AA203" s="65">
        <v>0</v>
      </c>
      <c r="AB203" s="65">
        <v>0</v>
      </c>
      <c r="AC203" s="65">
        <v>0</v>
      </c>
      <c r="AD203" s="65">
        <v>0</v>
      </c>
      <c r="AE203" s="65">
        <v>0</v>
      </c>
      <c r="AF203" s="65">
        <v>0</v>
      </c>
      <c r="AG203" s="65">
        <v>0</v>
      </c>
      <c r="AH203" s="65">
        <v>0</v>
      </c>
      <c r="AI203" s="65">
        <v>0</v>
      </c>
      <c r="AJ203" s="65">
        <v>0</v>
      </c>
      <c r="AK203" s="65">
        <v>0</v>
      </c>
      <c r="AL203" s="65">
        <v>0</v>
      </c>
      <c r="AM203" s="65">
        <v>0</v>
      </c>
      <c r="AN203" s="65">
        <v>0</v>
      </c>
      <c r="AO203" s="143">
        <v>0</v>
      </c>
      <c r="AP203" s="143">
        <v>0</v>
      </c>
      <c r="AQ203" s="143">
        <v>0</v>
      </c>
      <c r="AR203" s="143">
        <v>0</v>
      </c>
      <c r="AS203" s="143">
        <v>46.195999999999998</v>
      </c>
      <c r="AT203" s="143">
        <v>46.195999999999998</v>
      </c>
      <c r="AU203" s="143">
        <v>43.578000000000003</v>
      </c>
      <c r="AV203" s="143">
        <v>43.578000000000003</v>
      </c>
      <c r="AW203" s="143">
        <v>26.792999999999999</v>
      </c>
      <c r="AX203" s="143">
        <v>26.792999999999999</v>
      </c>
      <c r="AY203" s="143">
        <v>30.279</v>
      </c>
      <c r="AZ203" s="143">
        <v>0</v>
      </c>
      <c r="BA203" s="80">
        <f t="shared" si="89"/>
        <v>146.846</v>
      </c>
      <c r="BB203" s="80">
        <f t="shared" si="89"/>
        <v>116.56700000000001</v>
      </c>
      <c r="BC203" s="143">
        <v>43.662460000000003</v>
      </c>
      <c r="BD203" s="143">
        <v>0</v>
      </c>
      <c r="BE203" s="143">
        <v>51.430999999999997</v>
      </c>
      <c r="BF203" s="143">
        <v>0</v>
      </c>
      <c r="BG203" s="143">
        <v>0</v>
      </c>
      <c r="BH203" s="143">
        <v>0</v>
      </c>
      <c r="BI203" s="143">
        <v>0</v>
      </c>
      <c r="BJ203" s="143">
        <v>0</v>
      </c>
      <c r="BK203" s="143">
        <v>0</v>
      </c>
      <c r="BL203" s="143">
        <v>0</v>
      </c>
      <c r="BM203" s="252"/>
      <c r="BN203" s="253"/>
      <c r="BO203" s="226"/>
      <c r="BP203" s="226"/>
      <c r="BQ203" s="227"/>
    </row>
    <row r="204" spans="1:69" ht="40.799999999999997" customHeight="1" x14ac:dyDescent="0.3">
      <c r="A204" s="178"/>
      <c r="B204" s="237"/>
      <c r="C204" s="237"/>
      <c r="D204" s="237"/>
      <c r="E204" s="237"/>
      <c r="F204" s="237"/>
      <c r="G204" s="251"/>
      <c r="H204" s="255"/>
      <c r="I204" s="231"/>
      <c r="J204" s="251"/>
      <c r="K204" s="251"/>
      <c r="L204" s="251"/>
      <c r="M204" s="237"/>
      <c r="N204" s="64" t="s">
        <v>230</v>
      </c>
      <c r="O204" s="65">
        <v>0</v>
      </c>
      <c r="P204" s="65">
        <v>0</v>
      </c>
      <c r="Q204" s="65">
        <v>0</v>
      </c>
      <c r="R204" s="65">
        <v>0</v>
      </c>
      <c r="S204" s="65">
        <v>0</v>
      </c>
      <c r="T204" s="65">
        <v>0</v>
      </c>
      <c r="U204" s="65">
        <v>0</v>
      </c>
      <c r="V204" s="65">
        <v>0</v>
      </c>
      <c r="W204" s="65">
        <v>0</v>
      </c>
      <c r="X204" s="65">
        <v>0</v>
      </c>
      <c r="Y204" s="65">
        <v>0</v>
      </c>
      <c r="Z204" s="65">
        <v>0</v>
      </c>
      <c r="AA204" s="65">
        <v>0</v>
      </c>
      <c r="AB204" s="65">
        <v>0</v>
      </c>
      <c r="AC204" s="65">
        <v>0</v>
      </c>
      <c r="AD204" s="65">
        <v>0</v>
      </c>
      <c r="AE204" s="65">
        <v>0</v>
      </c>
      <c r="AF204" s="65">
        <v>0</v>
      </c>
      <c r="AG204" s="65">
        <v>0</v>
      </c>
      <c r="AH204" s="65">
        <v>0</v>
      </c>
      <c r="AI204" s="65">
        <v>0</v>
      </c>
      <c r="AJ204" s="65">
        <v>0</v>
      </c>
      <c r="AK204" s="65">
        <v>0</v>
      </c>
      <c r="AL204" s="65">
        <v>0</v>
      </c>
      <c r="AM204" s="65">
        <v>0</v>
      </c>
      <c r="AN204" s="65">
        <v>0</v>
      </c>
      <c r="AO204" s="143">
        <v>0</v>
      </c>
      <c r="AP204" s="143">
        <v>0</v>
      </c>
      <c r="AQ204" s="143">
        <v>0</v>
      </c>
      <c r="AR204" s="143">
        <v>0</v>
      </c>
      <c r="AS204" s="143">
        <v>64.417000000000002</v>
      </c>
      <c r="AT204" s="143">
        <v>64.417000000000002</v>
      </c>
      <c r="AU204" s="143">
        <v>17.167000000000002</v>
      </c>
      <c r="AV204" s="143">
        <v>17.167000000000002</v>
      </c>
      <c r="AW204" s="143">
        <v>21.704999999999998</v>
      </c>
      <c r="AX204" s="143">
        <v>21.704999999999998</v>
      </c>
      <c r="AY204" s="143">
        <v>29.7301</v>
      </c>
      <c r="AZ204" s="143">
        <v>2.3167800000000001</v>
      </c>
      <c r="BA204" s="80">
        <f t="shared" si="89"/>
        <v>133.01910000000001</v>
      </c>
      <c r="BB204" s="80">
        <f t="shared" si="89"/>
        <v>105.60578</v>
      </c>
      <c r="BC204" s="143">
        <v>35.787059999999997</v>
      </c>
      <c r="BD204" s="143">
        <v>0</v>
      </c>
      <c r="BE204" s="143">
        <v>52.931460000000001</v>
      </c>
      <c r="BF204" s="143">
        <v>0</v>
      </c>
      <c r="BG204" s="143">
        <v>0</v>
      </c>
      <c r="BH204" s="143">
        <v>0</v>
      </c>
      <c r="BI204" s="143">
        <v>0</v>
      </c>
      <c r="BJ204" s="143">
        <v>0</v>
      </c>
      <c r="BK204" s="143">
        <v>0</v>
      </c>
      <c r="BL204" s="143">
        <v>0</v>
      </c>
      <c r="BM204" s="252"/>
      <c r="BN204" s="253"/>
      <c r="BO204" s="226"/>
      <c r="BP204" s="226"/>
      <c r="BQ204" s="227"/>
    </row>
    <row r="205" spans="1:69" ht="20.399999999999999" x14ac:dyDescent="0.3">
      <c r="A205" s="178"/>
      <c r="B205" s="237"/>
      <c r="C205" s="237"/>
      <c r="D205" s="237"/>
      <c r="E205" s="237"/>
      <c r="F205" s="237"/>
      <c r="G205" s="251"/>
      <c r="H205" s="255"/>
      <c r="I205" s="231"/>
      <c r="J205" s="251"/>
      <c r="K205" s="251"/>
      <c r="L205" s="251"/>
      <c r="M205" s="237"/>
      <c r="N205" s="64" t="s">
        <v>403</v>
      </c>
      <c r="O205" s="65">
        <v>0</v>
      </c>
      <c r="P205" s="65">
        <v>0</v>
      </c>
      <c r="Q205" s="65">
        <v>0</v>
      </c>
      <c r="R205" s="65">
        <v>0</v>
      </c>
      <c r="S205" s="65">
        <v>0</v>
      </c>
      <c r="T205" s="65">
        <v>0</v>
      </c>
      <c r="U205" s="65">
        <v>0</v>
      </c>
      <c r="V205" s="65">
        <v>0</v>
      </c>
      <c r="W205" s="65">
        <v>0</v>
      </c>
      <c r="X205" s="65">
        <v>0</v>
      </c>
      <c r="Y205" s="65">
        <v>0</v>
      </c>
      <c r="Z205" s="65">
        <v>0</v>
      </c>
      <c r="AA205" s="65">
        <v>0</v>
      </c>
      <c r="AB205" s="65">
        <v>0</v>
      </c>
      <c r="AC205" s="65">
        <v>0</v>
      </c>
      <c r="AD205" s="65">
        <v>0</v>
      </c>
      <c r="AE205" s="65">
        <v>0</v>
      </c>
      <c r="AF205" s="65">
        <v>0</v>
      </c>
      <c r="AG205" s="65">
        <v>0</v>
      </c>
      <c r="AH205" s="65">
        <v>0</v>
      </c>
      <c r="AI205" s="65">
        <v>0</v>
      </c>
      <c r="AJ205" s="65">
        <v>0</v>
      </c>
      <c r="AK205" s="65">
        <v>0</v>
      </c>
      <c r="AL205" s="65">
        <v>0</v>
      </c>
      <c r="AM205" s="65">
        <v>0</v>
      </c>
      <c r="AN205" s="65">
        <v>0</v>
      </c>
      <c r="AO205" s="143">
        <v>0</v>
      </c>
      <c r="AP205" s="143">
        <v>0</v>
      </c>
      <c r="AQ205" s="143">
        <v>0</v>
      </c>
      <c r="AR205" s="143">
        <v>0</v>
      </c>
      <c r="AS205" s="143">
        <v>4.82</v>
      </c>
      <c r="AT205" s="143">
        <v>4.82</v>
      </c>
      <c r="AU205" s="143">
        <v>22.905999999999999</v>
      </c>
      <c r="AV205" s="143">
        <v>22.905999999999999</v>
      </c>
      <c r="AW205" s="143">
        <v>21.983000000000001</v>
      </c>
      <c r="AX205" s="143">
        <v>21.983000000000001</v>
      </c>
      <c r="AY205" s="143">
        <v>1.5</v>
      </c>
      <c r="AZ205" s="143">
        <v>0</v>
      </c>
      <c r="BA205" s="80">
        <f t="shared" si="89"/>
        <v>51.209000000000003</v>
      </c>
      <c r="BB205" s="80">
        <f t="shared" si="89"/>
        <v>49.709000000000003</v>
      </c>
      <c r="BC205" s="143">
        <v>11.5</v>
      </c>
      <c r="BD205" s="143">
        <v>0</v>
      </c>
      <c r="BE205" s="143">
        <v>0</v>
      </c>
      <c r="BF205" s="143">
        <v>0</v>
      </c>
      <c r="BG205" s="143">
        <v>0</v>
      </c>
      <c r="BH205" s="143">
        <v>0</v>
      </c>
      <c r="BI205" s="143">
        <v>0</v>
      </c>
      <c r="BJ205" s="143">
        <v>0</v>
      </c>
      <c r="BK205" s="143">
        <v>0</v>
      </c>
      <c r="BL205" s="143">
        <v>0</v>
      </c>
      <c r="BM205" s="252"/>
      <c r="BN205" s="253"/>
      <c r="BO205" s="226"/>
      <c r="BP205" s="226"/>
      <c r="BQ205" s="227"/>
    </row>
    <row r="206" spans="1:69" ht="20.399999999999999" x14ac:dyDescent="0.3">
      <c r="A206" s="178"/>
      <c r="B206" s="237"/>
      <c r="C206" s="237"/>
      <c r="D206" s="237"/>
      <c r="E206" s="237"/>
      <c r="F206" s="237"/>
      <c r="G206" s="251"/>
      <c r="H206" s="255"/>
      <c r="I206" s="231"/>
      <c r="J206" s="251"/>
      <c r="K206" s="251"/>
      <c r="L206" s="251"/>
      <c r="M206" s="237"/>
      <c r="N206" s="64" t="s">
        <v>236</v>
      </c>
      <c r="O206" s="65">
        <v>0</v>
      </c>
      <c r="P206" s="65">
        <v>0</v>
      </c>
      <c r="Q206" s="65">
        <v>0</v>
      </c>
      <c r="R206" s="65">
        <v>0</v>
      </c>
      <c r="S206" s="65">
        <v>0</v>
      </c>
      <c r="T206" s="65">
        <v>0</v>
      </c>
      <c r="U206" s="65">
        <v>0</v>
      </c>
      <c r="V206" s="65">
        <v>0</v>
      </c>
      <c r="W206" s="65">
        <v>0</v>
      </c>
      <c r="X206" s="65">
        <v>0</v>
      </c>
      <c r="Y206" s="65">
        <v>0</v>
      </c>
      <c r="Z206" s="65">
        <v>0</v>
      </c>
      <c r="AA206" s="65">
        <v>0</v>
      </c>
      <c r="AB206" s="65">
        <v>0</v>
      </c>
      <c r="AC206" s="65">
        <v>0</v>
      </c>
      <c r="AD206" s="65">
        <v>0</v>
      </c>
      <c r="AE206" s="65">
        <v>0</v>
      </c>
      <c r="AF206" s="65">
        <v>0</v>
      </c>
      <c r="AG206" s="65">
        <v>0</v>
      </c>
      <c r="AH206" s="65">
        <v>0</v>
      </c>
      <c r="AI206" s="65">
        <v>0</v>
      </c>
      <c r="AJ206" s="65">
        <v>0</v>
      </c>
      <c r="AK206" s="65">
        <v>0</v>
      </c>
      <c r="AL206" s="65">
        <v>0</v>
      </c>
      <c r="AM206" s="65">
        <v>0</v>
      </c>
      <c r="AN206" s="65">
        <v>0</v>
      </c>
      <c r="AO206" s="143">
        <v>0</v>
      </c>
      <c r="AP206" s="143">
        <v>0</v>
      </c>
      <c r="AQ206" s="143">
        <v>0</v>
      </c>
      <c r="AR206" s="143">
        <v>0</v>
      </c>
      <c r="AS206" s="143">
        <v>0</v>
      </c>
      <c r="AT206" s="143">
        <v>0</v>
      </c>
      <c r="AU206" s="143">
        <v>16.329999999999998</v>
      </c>
      <c r="AV206" s="143">
        <v>16.329999999999998</v>
      </c>
      <c r="AW206" s="143">
        <v>154.92274</v>
      </c>
      <c r="AX206" s="143">
        <v>154.92274</v>
      </c>
      <c r="AY206" s="143">
        <v>36.339750000000002</v>
      </c>
      <c r="AZ206" s="143">
        <v>36.339750000000002</v>
      </c>
      <c r="BA206" s="80">
        <f t="shared" si="89"/>
        <v>207.59249000000003</v>
      </c>
      <c r="BB206" s="80">
        <f t="shared" si="89"/>
        <v>207.59249000000003</v>
      </c>
      <c r="BC206" s="143">
        <v>1</v>
      </c>
      <c r="BD206" s="143">
        <v>0</v>
      </c>
      <c r="BE206" s="143">
        <v>57.72466</v>
      </c>
      <c r="BF206" s="143">
        <v>0</v>
      </c>
      <c r="BG206" s="143">
        <v>0</v>
      </c>
      <c r="BH206" s="143">
        <v>0</v>
      </c>
      <c r="BI206" s="143">
        <v>0</v>
      </c>
      <c r="BJ206" s="143">
        <v>0</v>
      </c>
      <c r="BK206" s="143">
        <v>0</v>
      </c>
      <c r="BL206" s="143">
        <v>0</v>
      </c>
      <c r="BM206" s="252"/>
      <c r="BN206" s="253"/>
      <c r="BO206" s="226"/>
      <c r="BP206" s="226"/>
      <c r="BQ206" s="227"/>
    </row>
    <row r="207" spans="1:69" ht="20.399999999999999" x14ac:dyDescent="0.3">
      <c r="A207" s="178"/>
      <c r="B207" s="237"/>
      <c r="C207" s="237"/>
      <c r="D207" s="237"/>
      <c r="E207" s="237"/>
      <c r="F207" s="237"/>
      <c r="G207" s="251"/>
      <c r="H207" s="255"/>
      <c r="I207" s="231"/>
      <c r="J207" s="251"/>
      <c r="K207" s="251"/>
      <c r="L207" s="251" t="s">
        <v>78</v>
      </c>
      <c r="M207" s="237" t="s">
        <v>56</v>
      </c>
      <c r="N207" s="64" t="s">
        <v>276</v>
      </c>
      <c r="O207" s="65">
        <v>0</v>
      </c>
      <c r="P207" s="65">
        <v>0</v>
      </c>
      <c r="Q207" s="65">
        <v>0</v>
      </c>
      <c r="R207" s="65">
        <v>0</v>
      </c>
      <c r="S207" s="65">
        <v>0</v>
      </c>
      <c r="T207" s="65">
        <v>0</v>
      </c>
      <c r="U207" s="65">
        <v>0</v>
      </c>
      <c r="V207" s="65">
        <v>0</v>
      </c>
      <c r="W207" s="65">
        <v>0</v>
      </c>
      <c r="X207" s="65">
        <v>0</v>
      </c>
      <c r="Y207" s="65">
        <v>0</v>
      </c>
      <c r="Z207" s="65">
        <v>0</v>
      </c>
      <c r="AA207" s="65">
        <v>0</v>
      </c>
      <c r="AB207" s="65">
        <v>0</v>
      </c>
      <c r="AC207" s="65">
        <v>0</v>
      </c>
      <c r="AD207" s="65">
        <v>0</v>
      </c>
      <c r="AE207" s="65">
        <v>0</v>
      </c>
      <c r="AF207" s="65">
        <v>0</v>
      </c>
      <c r="AG207" s="65">
        <v>0</v>
      </c>
      <c r="AH207" s="65">
        <v>0</v>
      </c>
      <c r="AI207" s="65">
        <v>0</v>
      </c>
      <c r="AJ207" s="65">
        <v>0</v>
      </c>
      <c r="AK207" s="65">
        <v>0</v>
      </c>
      <c r="AL207" s="65">
        <v>0</v>
      </c>
      <c r="AM207" s="65">
        <v>0</v>
      </c>
      <c r="AN207" s="65">
        <v>0</v>
      </c>
      <c r="AO207" s="143">
        <v>0</v>
      </c>
      <c r="AP207" s="143">
        <v>0</v>
      </c>
      <c r="AQ207" s="143">
        <v>38.386000000000003</v>
      </c>
      <c r="AR207" s="143">
        <v>38.386000000000003</v>
      </c>
      <c r="AS207" s="143">
        <v>0</v>
      </c>
      <c r="AT207" s="143">
        <v>0</v>
      </c>
      <c r="AU207" s="143">
        <v>0</v>
      </c>
      <c r="AV207" s="143">
        <v>0</v>
      </c>
      <c r="AW207" s="143">
        <v>0</v>
      </c>
      <c r="AX207" s="143">
        <v>0</v>
      </c>
      <c r="AY207" s="143">
        <v>0</v>
      </c>
      <c r="AZ207" s="143">
        <v>0</v>
      </c>
      <c r="BA207" s="80">
        <f t="shared" si="89"/>
        <v>38.386000000000003</v>
      </c>
      <c r="BB207" s="80">
        <f t="shared" si="89"/>
        <v>38.386000000000003</v>
      </c>
      <c r="BC207" s="143">
        <v>0</v>
      </c>
      <c r="BD207" s="143">
        <v>0</v>
      </c>
      <c r="BE207" s="143">
        <v>0</v>
      </c>
      <c r="BF207" s="143">
        <v>0</v>
      </c>
      <c r="BG207" s="143">
        <v>0</v>
      </c>
      <c r="BH207" s="143">
        <v>0</v>
      </c>
      <c r="BI207" s="143">
        <v>0</v>
      </c>
      <c r="BJ207" s="143">
        <v>0</v>
      </c>
      <c r="BK207" s="143">
        <v>0</v>
      </c>
      <c r="BL207" s="143">
        <v>0</v>
      </c>
      <c r="BM207" s="252"/>
      <c r="BN207" s="253"/>
      <c r="BO207" s="226"/>
      <c r="BP207" s="226"/>
      <c r="BQ207" s="227"/>
    </row>
    <row r="208" spans="1:69" x14ac:dyDescent="0.3">
      <c r="A208" s="178"/>
      <c r="B208" s="237"/>
      <c r="C208" s="237"/>
      <c r="D208" s="237"/>
      <c r="E208" s="237"/>
      <c r="F208" s="237"/>
      <c r="G208" s="251"/>
      <c r="H208" s="255"/>
      <c r="I208" s="231"/>
      <c r="J208" s="251"/>
      <c r="K208" s="251"/>
      <c r="L208" s="251"/>
      <c r="M208" s="237"/>
      <c r="N208" s="64" t="s">
        <v>230</v>
      </c>
      <c r="O208" s="65">
        <v>0</v>
      </c>
      <c r="P208" s="65">
        <v>0</v>
      </c>
      <c r="Q208" s="65">
        <v>0</v>
      </c>
      <c r="R208" s="65">
        <v>0</v>
      </c>
      <c r="S208" s="65">
        <v>0</v>
      </c>
      <c r="T208" s="65">
        <v>0</v>
      </c>
      <c r="U208" s="65">
        <v>0</v>
      </c>
      <c r="V208" s="65">
        <v>0</v>
      </c>
      <c r="W208" s="65">
        <v>0</v>
      </c>
      <c r="X208" s="65">
        <v>0</v>
      </c>
      <c r="Y208" s="65">
        <v>0</v>
      </c>
      <c r="Z208" s="65">
        <v>0</v>
      </c>
      <c r="AA208" s="65">
        <v>0</v>
      </c>
      <c r="AB208" s="65">
        <v>0</v>
      </c>
      <c r="AC208" s="65">
        <v>0</v>
      </c>
      <c r="AD208" s="65">
        <v>0</v>
      </c>
      <c r="AE208" s="65">
        <v>0</v>
      </c>
      <c r="AF208" s="65">
        <v>0</v>
      </c>
      <c r="AG208" s="65">
        <v>0</v>
      </c>
      <c r="AH208" s="65">
        <v>0</v>
      </c>
      <c r="AI208" s="65">
        <v>0</v>
      </c>
      <c r="AJ208" s="65">
        <v>0</v>
      </c>
      <c r="AK208" s="65">
        <v>0</v>
      </c>
      <c r="AL208" s="65">
        <v>0</v>
      </c>
      <c r="AM208" s="65">
        <v>0</v>
      </c>
      <c r="AN208" s="65">
        <v>0</v>
      </c>
      <c r="AO208" s="143">
        <v>0</v>
      </c>
      <c r="AP208" s="143">
        <v>0</v>
      </c>
      <c r="AQ208" s="143">
        <v>15.051</v>
      </c>
      <c r="AR208" s="143">
        <v>15.051</v>
      </c>
      <c r="AS208" s="143">
        <v>0</v>
      </c>
      <c r="AT208" s="143">
        <v>0</v>
      </c>
      <c r="AU208" s="143">
        <v>0</v>
      </c>
      <c r="AV208" s="143">
        <v>0</v>
      </c>
      <c r="AW208" s="143">
        <v>0</v>
      </c>
      <c r="AX208" s="143">
        <v>0</v>
      </c>
      <c r="AY208" s="143">
        <v>0</v>
      </c>
      <c r="AZ208" s="143">
        <v>0</v>
      </c>
      <c r="BA208" s="80">
        <f t="shared" si="89"/>
        <v>15.051</v>
      </c>
      <c r="BB208" s="80">
        <f t="shared" si="89"/>
        <v>15.051</v>
      </c>
      <c r="BC208" s="143">
        <v>0</v>
      </c>
      <c r="BD208" s="143">
        <v>0</v>
      </c>
      <c r="BE208" s="143">
        <v>0</v>
      </c>
      <c r="BF208" s="143">
        <v>0</v>
      </c>
      <c r="BG208" s="143">
        <v>0</v>
      </c>
      <c r="BH208" s="143">
        <v>0</v>
      </c>
      <c r="BI208" s="143">
        <v>0</v>
      </c>
      <c r="BJ208" s="143">
        <v>0</v>
      </c>
      <c r="BK208" s="143">
        <v>0</v>
      </c>
      <c r="BL208" s="143">
        <v>0</v>
      </c>
      <c r="BM208" s="252"/>
      <c r="BN208" s="253"/>
      <c r="BO208" s="226"/>
      <c r="BP208" s="226"/>
      <c r="BQ208" s="227"/>
    </row>
    <row r="209" spans="1:69" ht="20.399999999999999" x14ac:dyDescent="0.3">
      <c r="A209" s="178"/>
      <c r="B209" s="237"/>
      <c r="C209" s="237"/>
      <c r="D209" s="237"/>
      <c r="E209" s="237"/>
      <c r="F209" s="237"/>
      <c r="G209" s="251"/>
      <c r="H209" s="255"/>
      <c r="I209" s="231"/>
      <c r="J209" s="251"/>
      <c r="K209" s="251"/>
      <c r="L209" s="251"/>
      <c r="M209" s="237"/>
      <c r="N209" s="64" t="s">
        <v>236</v>
      </c>
      <c r="O209" s="65">
        <v>0</v>
      </c>
      <c r="P209" s="65">
        <v>0</v>
      </c>
      <c r="Q209" s="65">
        <v>0</v>
      </c>
      <c r="R209" s="65">
        <v>0</v>
      </c>
      <c r="S209" s="65">
        <v>0</v>
      </c>
      <c r="T209" s="65">
        <v>0</v>
      </c>
      <c r="U209" s="65">
        <v>0</v>
      </c>
      <c r="V209" s="65">
        <v>0</v>
      </c>
      <c r="W209" s="65">
        <v>0</v>
      </c>
      <c r="X209" s="65">
        <v>0</v>
      </c>
      <c r="Y209" s="65">
        <v>0</v>
      </c>
      <c r="Z209" s="65">
        <v>0</v>
      </c>
      <c r="AA209" s="65">
        <v>0</v>
      </c>
      <c r="AB209" s="65">
        <v>0</v>
      </c>
      <c r="AC209" s="65">
        <v>0</v>
      </c>
      <c r="AD209" s="65">
        <v>0</v>
      </c>
      <c r="AE209" s="65">
        <v>0</v>
      </c>
      <c r="AF209" s="65">
        <v>0</v>
      </c>
      <c r="AG209" s="65">
        <v>0</v>
      </c>
      <c r="AH209" s="65">
        <v>0</v>
      </c>
      <c r="AI209" s="65">
        <v>0</v>
      </c>
      <c r="AJ209" s="65">
        <v>0</v>
      </c>
      <c r="AK209" s="65">
        <v>0</v>
      </c>
      <c r="AL209" s="65">
        <v>0</v>
      </c>
      <c r="AM209" s="65">
        <v>0</v>
      </c>
      <c r="AN209" s="65">
        <v>0</v>
      </c>
      <c r="AO209" s="143">
        <v>0</v>
      </c>
      <c r="AP209" s="143">
        <v>0</v>
      </c>
      <c r="AQ209" s="143">
        <v>7.0629999999999997</v>
      </c>
      <c r="AR209" s="143">
        <v>7.0629999999999997</v>
      </c>
      <c r="AS209" s="143">
        <v>0</v>
      </c>
      <c r="AT209" s="143">
        <v>0</v>
      </c>
      <c r="AU209" s="143">
        <v>0</v>
      </c>
      <c r="AV209" s="143">
        <v>0</v>
      </c>
      <c r="AW209" s="143">
        <v>0</v>
      </c>
      <c r="AX209" s="143">
        <v>0</v>
      </c>
      <c r="AY209" s="143">
        <v>0</v>
      </c>
      <c r="AZ209" s="143">
        <v>0</v>
      </c>
      <c r="BA209" s="80">
        <f t="shared" si="89"/>
        <v>7.0629999999999997</v>
      </c>
      <c r="BB209" s="80">
        <f t="shared" si="89"/>
        <v>7.0629999999999997</v>
      </c>
      <c r="BC209" s="143">
        <v>0</v>
      </c>
      <c r="BD209" s="143">
        <v>0</v>
      </c>
      <c r="BE209" s="143">
        <v>0</v>
      </c>
      <c r="BF209" s="143">
        <v>0</v>
      </c>
      <c r="BG209" s="143">
        <v>0</v>
      </c>
      <c r="BH209" s="143">
        <v>0</v>
      </c>
      <c r="BI209" s="143">
        <v>0</v>
      </c>
      <c r="BJ209" s="143">
        <v>0</v>
      </c>
      <c r="BK209" s="143">
        <v>0</v>
      </c>
      <c r="BL209" s="143">
        <v>0</v>
      </c>
      <c r="BM209" s="252"/>
      <c r="BN209" s="253"/>
      <c r="BO209" s="226"/>
      <c r="BP209" s="226"/>
      <c r="BQ209" s="227"/>
    </row>
    <row r="210" spans="1:69" x14ac:dyDescent="0.3">
      <c r="A210" s="178"/>
      <c r="B210" s="237"/>
      <c r="C210" s="237"/>
      <c r="D210" s="237"/>
      <c r="E210" s="237"/>
      <c r="F210" s="237"/>
      <c r="G210" s="251"/>
      <c r="H210" s="255"/>
      <c r="I210" s="231"/>
      <c r="J210" s="251"/>
      <c r="K210" s="73"/>
      <c r="L210" s="73"/>
      <c r="M210" s="74"/>
      <c r="N210" s="90" t="s">
        <v>66</v>
      </c>
      <c r="O210" s="145">
        <f>SUM(O201:O209)</f>
        <v>0</v>
      </c>
      <c r="P210" s="145">
        <f t="shared" ref="P210:BL210" si="90">SUM(P201:P209)</f>
        <v>0</v>
      </c>
      <c r="Q210" s="145">
        <f t="shared" si="90"/>
        <v>0</v>
      </c>
      <c r="R210" s="145">
        <f t="shared" si="90"/>
        <v>0</v>
      </c>
      <c r="S210" s="145">
        <f t="shared" si="90"/>
        <v>0</v>
      </c>
      <c r="T210" s="145">
        <f t="shared" si="90"/>
        <v>0</v>
      </c>
      <c r="U210" s="145">
        <f t="shared" si="90"/>
        <v>0</v>
      </c>
      <c r="V210" s="145">
        <f t="shared" si="90"/>
        <v>0</v>
      </c>
      <c r="W210" s="145">
        <f t="shared" si="90"/>
        <v>0</v>
      </c>
      <c r="X210" s="145">
        <f t="shared" si="90"/>
        <v>0</v>
      </c>
      <c r="Y210" s="145">
        <f t="shared" si="90"/>
        <v>0</v>
      </c>
      <c r="Z210" s="145">
        <f t="shared" si="90"/>
        <v>0</v>
      </c>
      <c r="AA210" s="145">
        <f t="shared" si="90"/>
        <v>0</v>
      </c>
      <c r="AB210" s="145">
        <f t="shared" si="90"/>
        <v>0</v>
      </c>
      <c r="AC210" s="145">
        <f t="shared" si="90"/>
        <v>0</v>
      </c>
      <c r="AD210" s="145">
        <f t="shared" si="90"/>
        <v>0</v>
      </c>
      <c r="AE210" s="145">
        <f t="shared" si="90"/>
        <v>0</v>
      </c>
      <c r="AF210" s="145">
        <f t="shared" si="90"/>
        <v>0</v>
      </c>
      <c r="AG210" s="145">
        <f t="shared" si="90"/>
        <v>0</v>
      </c>
      <c r="AH210" s="145">
        <f t="shared" si="90"/>
        <v>0</v>
      </c>
      <c r="AI210" s="145">
        <f t="shared" si="90"/>
        <v>0</v>
      </c>
      <c r="AJ210" s="145">
        <f t="shared" si="90"/>
        <v>0</v>
      </c>
      <c r="AK210" s="145">
        <f t="shared" si="90"/>
        <v>0</v>
      </c>
      <c r="AL210" s="145">
        <f t="shared" si="90"/>
        <v>0</v>
      </c>
      <c r="AM210" s="145">
        <f t="shared" si="90"/>
        <v>0</v>
      </c>
      <c r="AN210" s="145">
        <f t="shared" si="90"/>
        <v>0</v>
      </c>
      <c r="AO210" s="145">
        <f t="shared" si="90"/>
        <v>8.141</v>
      </c>
      <c r="AP210" s="145">
        <f t="shared" si="90"/>
        <v>8.141</v>
      </c>
      <c r="AQ210" s="145">
        <f t="shared" si="90"/>
        <v>61.641000000000005</v>
      </c>
      <c r="AR210" s="145">
        <f t="shared" si="90"/>
        <v>61.641000000000005</v>
      </c>
      <c r="AS210" s="145">
        <f t="shared" si="90"/>
        <v>115.43299999999999</v>
      </c>
      <c r="AT210" s="145">
        <f t="shared" si="90"/>
        <v>115.43299999999999</v>
      </c>
      <c r="AU210" s="145">
        <f t="shared" si="90"/>
        <v>99.981000000000009</v>
      </c>
      <c r="AV210" s="145">
        <f t="shared" si="90"/>
        <v>99.981000000000009</v>
      </c>
      <c r="AW210" s="145">
        <f t="shared" si="90"/>
        <v>225.40374</v>
      </c>
      <c r="AX210" s="145">
        <f t="shared" si="90"/>
        <v>225.40374</v>
      </c>
      <c r="AY210" s="145">
        <f t="shared" si="90"/>
        <v>97.848849999999999</v>
      </c>
      <c r="AZ210" s="145">
        <f t="shared" si="90"/>
        <v>38.656530000000004</v>
      </c>
      <c r="BA210" s="145">
        <f>SUM(BA201:BA209)</f>
        <v>608.44859000000008</v>
      </c>
      <c r="BB210" s="145">
        <f>SUM(BB201:BB209)</f>
        <v>549.25626999999997</v>
      </c>
      <c r="BC210" s="145">
        <f t="shared" si="90"/>
        <v>91.949520000000007</v>
      </c>
      <c r="BD210" s="145">
        <f t="shared" si="90"/>
        <v>0</v>
      </c>
      <c r="BE210" s="145">
        <f t="shared" si="90"/>
        <v>162.08712</v>
      </c>
      <c r="BF210" s="145">
        <f t="shared" si="90"/>
        <v>0</v>
      </c>
      <c r="BG210" s="145">
        <f t="shared" si="90"/>
        <v>0</v>
      </c>
      <c r="BH210" s="145">
        <f t="shared" si="90"/>
        <v>0</v>
      </c>
      <c r="BI210" s="145">
        <f t="shared" si="90"/>
        <v>0</v>
      </c>
      <c r="BJ210" s="145">
        <f t="shared" si="90"/>
        <v>0</v>
      </c>
      <c r="BK210" s="145">
        <f t="shared" si="90"/>
        <v>0</v>
      </c>
      <c r="BL210" s="145">
        <f t="shared" si="90"/>
        <v>0</v>
      </c>
      <c r="BM210" s="252"/>
      <c r="BN210" s="253"/>
      <c r="BO210" s="226"/>
      <c r="BP210" s="226"/>
      <c r="BQ210" s="227"/>
    </row>
    <row r="211" spans="1:69" ht="29.4" customHeight="1" x14ac:dyDescent="0.3">
      <c r="A211" s="178">
        <v>56</v>
      </c>
      <c r="B211" s="237" t="s">
        <v>86</v>
      </c>
      <c r="C211" s="237" t="s">
        <v>444</v>
      </c>
      <c r="D211" s="200" t="s">
        <v>459</v>
      </c>
      <c r="E211" s="200" t="s">
        <v>460</v>
      </c>
      <c r="F211" s="200" t="s">
        <v>461</v>
      </c>
      <c r="G211" s="237" t="s">
        <v>358</v>
      </c>
      <c r="H211" s="249">
        <v>0.1</v>
      </c>
      <c r="I211" s="231" t="s">
        <v>457</v>
      </c>
      <c r="J211" s="251" t="s">
        <v>228</v>
      </c>
      <c r="K211" s="251" t="s">
        <v>229</v>
      </c>
      <c r="L211" s="251" t="s">
        <v>56</v>
      </c>
      <c r="M211" s="237" t="s">
        <v>56</v>
      </c>
      <c r="N211" s="64" t="s">
        <v>230</v>
      </c>
      <c r="O211" s="146">
        <v>0</v>
      </c>
      <c r="P211" s="146">
        <v>0</v>
      </c>
      <c r="Q211" s="146">
        <v>0</v>
      </c>
      <c r="R211" s="146">
        <v>0</v>
      </c>
      <c r="S211" s="146">
        <v>0</v>
      </c>
      <c r="T211" s="146">
        <v>0</v>
      </c>
      <c r="U211" s="146">
        <v>0</v>
      </c>
      <c r="V211" s="146">
        <v>0</v>
      </c>
      <c r="W211" s="146">
        <v>0</v>
      </c>
      <c r="X211" s="146">
        <v>0</v>
      </c>
      <c r="Y211" s="146">
        <v>0</v>
      </c>
      <c r="Z211" s="146">
        <v>0</v>
      </c>
      <c r="AA211" s="146">
        <v>0</v>
      </c>
      <c r="AB211" s="146">
        <v>0</v>
      </c>
      <c r="AC211" s="146">
        <v>0</v>
      </c>
      <c r="AD211" s="146">
        <v>0</v>
      </c>
      <c r="AE211" s="146">
        <v>0</v>
      </c>
      <c r="AF211" s="146">
        <v>0</v>
      </c>
      <c r="AG211" s="146">
        <v>0</v>
      </c>
      <c r="AH211" s="146">
        <v>0</v>
      </c>
      <c r="AI211" s="146">
        <v>0</v>
      </c>
      <c r="AJ211" s="146">
        <v>0</v>
      </c>
      <c r="AK211" s="146">
        <v>0</v>
      </c>
      <c r="AL211" s="146">
        <v>0</v>
      </c>
      <c r="AM211" s="146">
        <v>0</v>
      </c>
      <c r="AN211" s="146">
        <v>0</v>
      </c>
      <c r="AO211" s="146">
        <v>0</v>
      </c>
      <c r="AP211" s="146">
        <v>0</v>
      </c>
      <c r="AQ211" s="146">
        <v>0</v>
      </c>
      <c r="AR211" s="146">
        <v>0</v>
      </c>
      <c r="AS211" s="146">
        <v>0</v>
      </c>
      <c r="AT211" s="146">
        <v>0</v>
      </c>
      <c r="AU211" s="146">
        <v>0</v>
      </c>
      <c r="AV211" s="146">
        <v>0</v>
      </c>
      <c r="AW211" s="146">
        <v>0</v>
      </c>
      <c r="AX211" s="146">
        <v>0</v>
      </c>
      <c r="AY211" s="146">
        <v>12.25</v>
      </c>
      <c r="AZ211" s="146">
        <v>0</v>
      </c>
      <c r="BA211" s="80">
        <f t="shared" si="89"/>
        <v>12.25</v>
      </c>
      <c r="BB211" s="80">
        <f t="shared" si="89"/>
        <v>0</v>
      </c>
      <c r="BC211" s="143">
        <v>37.350160000000002</v>
      </c>
      <c r="BD211" s="143">
        <v>0</v>
      </c>
      <c r="BE211" s="143">
        <v>34</v>
      </c>
      <c r="BF211" s="143">
        <v>0</v>
      </c>
      <c r="BG211" s="143">
        <v>35</v>
      </c>
      <c r="BH211" s="143">
        <v>0</v>
      </c>
      <c r="BI211" s="143">
        <v>50</v>
      </c>
      <c r="BJ211" s="143">
        <v>0</v>
      </c>
      <c r="BK211" s="143">
        <v>0</v>
      </c>
      <c r="BL211" s="143">
        <v>0</v>
      </c>
      <c r="BM211" s="245"/>
      <c r="BN211" s="246" t="s">
        <v>462</v>
      </c>
      <c r="BO211" s="247" t="s">
        <v>450</v>
      </c>
      <c r="BP211" s="199" t="s">
        <v>149</v>
      </c>
      <c r="BQ211" s="248" t="s">
        <v>451</v>
      </c>
    </row>
    <row r="212" spans="1:69" ht="34.200000000000003" customHeight="1" x14ac:dyDescent="0.3">
      <c r="A212" s="178"/>
      <c r="B212" s="237"/>
      <c r="C212" s="237"/>
      <c r="D212" s="200"/>
      <c r="E212" s="200"/>
      <c r="F212" s="200"/>
      <c r="G212" s="237"/>
      <c r="H212" s="250"/>
      <c r="I212" s="231"/>
      <c r="J212" s="251"/>
      <c r="K212" s="251"/>
      <c r="L212" s="251"/>
      <c r="M212" s="237"/>
      <c r="N212" s="147" t="s">
        <v>66</v>
      </c>
      <c r="O212" s="136">
        <f>SUM(O211)</f>
        <v>0</v>
      </c>
      <c r="P212" s="136">
        <f t="shared" ref="P212:BL212" si="91">SUM(P211)</f>
        <v>0</v>
      </c>
      <c r="Q212" s="136">
        <f t="shared" si="91"/>
        <v>0</v>
      </c>
      <c r="R212" s="136">
        <f t="shared" si="91"/>
        <v>0</v>
      </c>
      <c r="S212" s="136">
        <f t="shared" si="91"/>
        <v>0</v>
      </c>
      <c r="T212" s="136">
        <f t="shared" si="91"/>
        <v>0</v>
      </c>
      <c r="U212" s="136">
        <f t="shared" si="91"/>
        <v>0</v>
      </c>
      <c r="V212" s="136">
        <f t="shared" si="91"/>
        <v>0</v>
      </c>
      <c r="W212" s="136">
        <f t="shared" si="91"/>
        <v>0</v>
      </c>
      <c r="X212" s="136">
        <f t="shared" si="91"/>
        <v>0</v>
      </c>
      <c r="Y212" s="136">
        <f t="shared" si="91"/>
        <v>0</v>
      </c>
      <c r="Z212" s="136">
        <f t="shared" si="91"/>
        <v>0</v>
      </c>
      <c r="AA212" s="136">
        <f t="shared" si="91"/>
        <v>0</v>
      </c>
      <c r="AB212" s="136">
        <f t="shared" si="91"/>
        <v>0</v>
      </c>
      <c r="AC212" s="136">
        <f t="shared" si="91"/>
        <v>0</v>
      </c>
      <c r="AD212" s="136">
        <f t="shared" si="91"/>
        <v>0</v>
      </c>
      <c r="AE212" s="136">
        <f t="shared" si="91"/>
        <v>0</v>
      </c>
      <c r="AF212" s="136">
        <f t="shared" si="91"/>
        <v>0</v>
      </c>
      <c r="AG212" s="136">
        <f t="shared" si="91"/>
        <v>0</v>
      </c>
      <c r="AH212" s="136">
        <f t="shared" si="91"/>
        <v>0</v>
      </c>
      <c r="AI212" s="136">
        <f t="shared" si="91"/>
        <v>0</v>
      </c>
      <c r="AJ212" s="136">
        <f t="shared" si="91"/>
        <v>0</v>
      </c>
      <c r="AK212" s="136">
        <f t="shared" si="91"/>
        <v>0</v>
      </c>
      <c r="AL212" s="136">
        <f t="shared" si="91"/>
        <v>0</v>
      </c>
      <c r="AM212" s="136">
        <f t="shared" si="91"/>
        <v>0</v>
      </c>
      <c r="AN212" s="136">
        <f t="shared" si="91"/>
        <v>0</v>
      </c>
      <c r="AO212" s="136">
        <f t="shared" si="91"/>
        <v>0</v>
      </c>
      <c r="AP212" s="136">
        <f t="shared" si="91"/>
        <v>0</v>
      </c>
      <c r="AQ212" s="136">
        <f t="shared" si="91"/>
        <v>0</v>
      </c>
      <c r="AR212" s="136">
        <f t="shared" si="91"/>
        <v>0</v>
      </c>
      <c r="AS212" s="136">
        <f t="shared" si="91"/>
        <v>0</v>
      </c>
      <c r="AT212" s="136">
        <f t="shared" si="91"/>
        <v>0</v>
      </c>
      <c r="AU212" s="136">
        <f t="shared" si="91"/>
        <v>0</v>
      </c>
      <c r="AV212" s="136">
        <f t="shared" si="91"/>
        <v>0</v>
      </c>
      <c r="AW212" s="136">
        <f t="shared" si="91"/>
        <v>0</v>
      </c>
      <c r="AX212" s="136">
        <f t="shared" si="91"/>
        <v>0</v>
      </c>
      <c r="AY212" s="136">
        <f t="shared" si="91"/>
        <v>12.25</v>
      </c>
      <c r="AZ212" s="136">
        <f t="shared" si="91"/>
        <v>0</v>
      </c>
      <c r="BA212" s="136">
        <f t="shared" si="91"/>
        <v>12.25</v>
      </c>
      <c r="BB212" s="136">
        <f t="shared" si="91"/>
        <v>0</v>
      </c>
      <c r="BC212" s="136">
        <f>SUM(BC211)</f>
        <v>37.350160000000002</v>
      </c>
      <c r="BD212" s="136">
        <f>SUM(BD211)</f>
        <v>0</v>
      </c>
      <c r="BE212" s="136">
        <f t="shared" si="91"/>
        <v>34</v>
      </c>
      <c r="BF212" s="136">
        <f t="shared" si="91"/>
        <v>0</v>
      </c>
      <c r="BG212" s="136">
        <f t="shared" si="91"/>
        <v>35</v>
      </c>
      <c r="BH212" s="136">
        <f t="shared" si="91"/>
        <v>0</v>
      </c>
      <c r="BI212" s="136">
        <f t="shared" si="91"/>
        <v>50</v>
      </c>
      <c r="BJ212" s="136">
        <f t="shared" si="91"/>
        <v>0</v>
      </c>
      <c r="BK212" s="136">
        <f t="shared" si="91"/>
        <v>0</v>
      </c>
      <c r="BL212" s="136">
        <f t="shared" si="91"/>
        <v>0</v>
      </c>
      <c r="BM212" s="245"/>
      <c r="BN212" s="246"/>
      <c r="BO212" s="247"/>
      <c r="BP212" s="199"/>
      <c r="BQ212" s="197"/>
    </row>
    <row r="213" spans="1:69" ht="70.2" customHeight="1" x14ac:dyDescent="0.3">
      <c r="A213" s="178">
        <v>57</v>
      </c>
      <c r="B213" s="237" t="s">
        <v>79</v>
      </c>
      <c r="C213" s="237" t="s">
        <v>444</v>
      </c>
      <c r="D213" s="237" t="s">
        <v>463</v>
      </c>
      <c r="E213" s="237" t="s">
        <v>464</v>
      </c>
      <c r="F213" s="237" t="s">
        <v>465</v>
      </c>
      <c r="G213" s="237" t="s">
        <v>226</v>
      </c>
      <c r="H213" s="237" t="s">
        <v>466</v>
      </c>
      <c r="I213" s="221" t="s">
        <v>227</v>
      </c>
      <c r="J213" s="237" t="s">
        <v>228</v>
      </c>
      <c r="K213" s="237" t="s">
        <v>229</v>
      </c>
      <c r="L213" s="237" t="s">
        <v>56</v>
      </c>
      <c r="M213" s="237" t="s">
        <v>56</v>
      </c>
      <c r="N213" s="78" t="s">
        <v>236</v>
      </c>
      <c r="O213" s="112">
        <v>0</v>
      </c>
      <c r="P213" s="112">
        <v>0</v>
      </c>
      <c r="Q213" s="112">
        <v>0</v>
      </c>
      <c r="R213" s="112">
        <v>0</v>
      </c>
      <c r="S213" s="112">
        <v>0</v>
      </c>
      <c r="T213" s="112">
        <v>0</v>
      </c>
      <c r="U213" s="112">
        <v>0</v>
      </c>
      <c r="V213" s="112">
        <v>0</v>
      </c>
      <c r="W213" s="112">
        <v>0</v>
      </c>
      <c r="X213" s="112">
        <v>0</v>
      </c>
      <c r="Y213" s="112">
        <v>0</v>
      </c>
      <c r="Z213" s="112">
        <v>0</v>
      </c>
      <c r="AA213" s="112">
        <v>0</v>
      </c>
      <c r="AB213" s="112">
        <v>0</v>
      </c>
      <c r="AC213" s="112">
        <v>0</v>
      </c>
      <c r="AD213" s="112">
        <v>0</v>
      </c>
      <c r="AE213" s="112">
        <v>0</v>
      </c>
      <c r="AF213" s="112">
        <v>0</v>
      </c>
      <c r="AG213" s="112">
        <v>0</v>
      </c>
      <c r="AH213" s="112">
        <v>0</v>
      </c>
      <c r="AI213" s="112">
        <v>0</v>
      </c>
      <c r="AJ213" s="112">
        <v>0</v>
      </c>
      <c r="AK213" s="112">
        <v>0</v>
      </c>
      <c r="AL213" s="112">
        <v>0</v>
      </c>
      <c r="AM213" s="112">
        <v>0</v>
      </c>
      <c r="AN213" s="112">
        <v>0</v>
      </c>
      <c r="AO213" s="112">
        <v>0</v>
      </c>
      <c r="AP213" s="112">
        <v>0</v>
      </c>
      <c r="AQ213" s="112">
        <v>0</v>
      </c>
      <c r="AR213" s="112">
        <v>0</v>
      </c>
      <c r="AS213" s="112">
        <v>0</v>
      </c>
      <c r="AT213" s="112">
        <v>0</v>
      </c>
      <c r="AU213" s="112">
        <v>0</v>
      </c>
      <c r="AV213" s="112">
        <v>0</v>
      </c>
      <c r="AW213" s="117">
        <v>20.514060000000001</v>
      </c>
      <c r="AX213" s="117">
        <v>20.514060000000001</v>
      </c>
      <c r="AY213" s="117">
        <v>565.83920000000001</v>
      </c>
      <c r="AZ213" s="117">
        <v>0</v>
      </c>
      <c r="BA213" s="80">
        <f t="shared" si="89"/>
        <v>586.35325999999998</v>
      </c>
      <c r="BB213" s="80">
        <f t="shared" si="89"/>
        <v>20.514060000000001</v>
      </c>
      <c r="BC213" s="148">
        <v>414.04050000000001</v>
      </c>
      <c r="BD213" s="148">
        <v>0</v>
      </c>
      <c r="BE213" s="148">
        <v>692.93949999999995</v>
      </c>
      <c r="BF213" s="148">
        <v>0</v>
      </c>
      <c r="BG213" s="148">
        <v>414.77949999999998</v>
      </c>
      <c r="BH213" s="148">
        <v>0</v>
      </c>
      <c r="BI213" s="149">
        <v>0</v>
      </c>
      <c r="BJ213" s="149">
        <v>0</v>
      </c>
      <c r="BK213" s="149">
        <v>0</v>
      </c>
      <c r="BL213" s="149">
        <v>0</v>
      </c>
      <c r="BM213" s="238"/>
      <c r="BN213" s="239" t="s">
        <v>467</v>
      </c>
      <c r="BO213" s="241" t="s">
        <v>450</v>
      </c>
      <c r="BP213" s="242" t="s">
        <v>149</v>
      </c>
      <c r="BQ213" s="243" t="s">
        <v>451</v>
      </c>
    </row>
    <row r="214" spans="1:69" ht="33.6" customHeight="1" x14ac:dyDescent="0.3">
      <c r="A214" s="178"/>
      <c r="B214" s="237"/>
      <c r="C214" s="237"/>
      <c r="D214" s="237"/>
      <c r="E214" s="237"/>
      <c r="F214" s="237"/>
      <c r="G214" s="237"/>
      <c r="H214" s="237"/>
      <c r="I214" s="221"/>
      <c r="J214" s="237"/>
      <c r="K214" s="237"/>
      <c r="L214" s="237"/>
      <c r="M214" s="237"/>
      <c r="N214" s="150" t="s">
        <v>66</v>
      </c>
      <c r="O214" s="136">
        <f>SUM(O213)</f>
        <v>0</v>
      </c>
      <c r="P214" s="136">
        <f t="shared" ref="P214:BL214" si="92">SUM(P213)</f>
        <v>0</v>
      </c>
      <c r="Q214" s="136">
        <f t="shared" si="92"/>
        <v>0</v>
      </c>
      <c r="R214" s="136">
        <f t="shared" si="92"/>
        <v>0</v>
      </c>
      <c r="S214" s="136">
        <f t="shared" si="92"/>
        <v>0</v>
      </c>
      <c r="T214" s="136">
        <f t="shared" si="92"/>
        <v>0</v>
      </c>
      <c r="U214" s="136">
        <f t="shared" si="92"/>
        <v>0</v>
      </c>
      <c r="V214" s="136">
        <f t="shared" si="92"/>
        <v>0</v>
      </c>
      <c r="W214" s="136">
        <f t="shared" si="92"/>
        <v>0</v>
      </c>
      <c r="X214" s="136">
        <f t="shared" si="92"/>
        <v>0</v>
      </c>
      <c r="Y214" s="136">
        <f t="shared" si="92"/>
        <v>0</v>
      </c>
      <c r="Z214" s="136">
        <f t="shared" si="92"/>
        <v>0</v>
      </c>
      <c r="AA214" s="136">
        <f t="shared" si="92"/>
        <v>0</v>
      </c>
      <c r="AB214" s="136">
        <f t="shared" si="92"/>
        <v>0</v>
      </c>
      <c r="AC214" s="136">
        <f t="shared" si="92"/>
        <v>0</v>
      </c>
      <c r="AD214" s="136">
        <f t="shared" si="92"/>
        <v>0</v>
      </c>
      <c r="AE214" s="136">
        <f t="shared" si="92"/>
        <v>0</v>
      </c>
      <c r="AF214" s="136">
        <f t="shared" si="92"/>
        <v>0</v>
      </c>
      <c r="AG214" s="136">
        <f t="shared" si="92"/>
        <v>0</v>
      </c>
      <c r="AH214" s="136">
        <f t="shared" si="92"/>
        <v>0</v>
      </c>
      <c r="AI214" s="136">
        <f t="shared" si="92"/>
        <v>0</v>
      </c>
      <c r="AJ214" s="136">
        <f t="shared" si="92"/>
        <v>0</v>
      </c>
      <c r="AK214" s="136">
        <f t="shared" si="92"/>
        <v>0</v>
      </c>
      <c r="AL214" s="136">
        <f t="shared" si="92"/>
        <v>0</v>
      </c>
      <c r="AM214" s="136">
        <f t="shared" si="92"/>
        <v>0</v>
      </c>
      <c r="AN214" s="136">
        <f t="shared" si="92"/>
        <v>0</v>
      </c>
      <c r="AO214" s="136">
        <f t="shared" si="92"/>
        <v>0</v>
      </c>
      <c r="AP214" s="136">
        <f t="shared" si="92"/>
        <v>0</v>
      </c>
      <c r="AQ214" s="136">
        <f t="shared" si="92"/>
        <v>0</v>
      </c>
      <c r="AR214" s="136">
        <f t="shared" si="92"/>
        <v>0</v>
      </c>
      <c r="AS214" s="136">
        <f t="shared" si="92"/>
        <v>0</v>
      </c>
      <c r="AT214" s="136">
        <f t="shared" si="92"/>
        <v>0</v>
      </c>
      <c r="AU214" s="136">
        <f t="shared" si="92"/>
        <v>0</v>
      </c>
      <c r="AV214" s="136">
        <f t="shared" si="92"/>
        <v>0</v>
      </c>
      <c r="AW214" s="136">
        <f t="shared" si="92"/>
        <v>20.514060000000001</v>
      </c>
      <c r="AX214" s="136">
        <f t="shared" si="92"/>
        <v>20.514060000000001</v>
      </c>
      <c r="AY214" s="136">
        <f t="shared" si="92"/>
        <v>565.83920000000001</v>
      </c>
      <c r="AZ214" s="136">
        <f t="shared" si="92"/>
        <v>0</v>
      </c>
      <c r="BA214" s="136">
        <f t="shared" si="92"/>
        <v>586.35325999999998</v>
      </c>
      <c r="BB214" s="136">
        <f t="shared" si="92"/>
        <v>20.514060000000001</v>
      </c>
      <c r="BC214" s="136">
        <f t="shared" si="92"/>
        <v>414.04050000000001</v>
      </c>
      <c r="BD214" s="136">
        <f t="shared" si="92"/>
        <v>0</v>
      </c>
      <c r="BE214" s="136">
        <f t="shared" si="92"/>
        <v>692.93949999999995</v>
      </c>
      <c r="BF214" s="136">
        <f t="shared" si="92"/>
        <v>0</v>
      </c>
      <c r="BG214" s="136">
        <f t="shared" si="92"/>
        <v>414.77949999999998</v>
      </c>
      <c r="BH214" s="136">
        <f t="shared" si="92"/>
        <v>0</v>
      </c>
      <c r="BI214" s="136">
        <f t="shared" si="92"/>
        <v>0</v>
      </c>
      <c r="BJ214" s="136">
        <f t="shared" si="92"/>
        <v>0</v>
      </c>
      <c r="BK214" s="136">
        <f t="shared" si="92"/>
        <v>0</v>
      </c>
      <c r="BL214" s="136">
        <f t="shared" si="92"/>
        <v>0</v>
      </c>
      <c r="BM214" s="238"/>
      <c r="BN214" s="240"/>
      <c r="BO214" s="241"/>
      <c r="BP214" s="242"/>
      <c r="BQ214" s="244"/>
    </row>
    <row r="215" spans="1:69" ht="96" customHeight="1" x14ac:dyDescent="0.3">
      <c r="A215" s="178">
        <v>58</v>
      </c>
      <c r="B215" s="179" t="s">
        <v>79</v>
      </c>
      <c r="C215" s="179" t="s">
        <v>468</v>
      </c>
      <c r="D215" s="179" t="s">
        <v>469</v>
      </c>
      <c r="E215" s="179" t="s">
        <v>470</v>
      </c>
      <c r="F215" s="179" t="s">
        <v>471</v>
      </c>
      <c r="G215" s="179" t="s">
        <v>472</v>
      </c>
      <c r="H215" s="187" t="s">
        <v>473</v>
      </c>
      <c r="I215" s="513" t="s">
        <v>227</v>
      </c>
      <c r="J215" s="187" t="s">
        <v>228</v>
      </c>
      <c r="K215" s="187" t="s">
        <v>229</v>
      </c>
      <c r="L215" s="187" t="s">
        <v>56</v>
      </c>
      <c r="M215" s="179" t="s">
        <v>56</v>
      </c>
      <c r="N215" s="64" t="s">
        <v>236</v>
      </c>
      <c r="O215" s="65">
        <v>0</v>
      </c>
      <c r="P215" s="65">
        <v>0</v>
      </c>
      <c r="Q215" s="65">
        <v>0</v>
      </c>
      <c r="R215" s="65">
        <v>0</v>
      </c>
      <c r="S215" s="65">
        <v>0</v>
      </c>
      <c r="T215" s="65">
        <v>0</v>
      </c>
      <c r="U215" s="65">
        <v>0</v>
      </c>
      <c r="V215" s="65">
        <v>0</v>
      </c>
      <c r="W215" s="65">
        <v>0</v>
      </c>
      <c r="X215" s="65">
        <v>0</v>
      </c>
      <c r="Y215" s="65">
        <v>0</v>
      </c>
      <c r="Z215" s="65">
        <v>0</v>
      </c>
      <c r="AA215" s="65">
        <v>0</v>
      </c>
      <c r="AB215" s="65">
        <v>0</v>
      </c>
      <c r="AC215" s="65">
        <v>0</v>
      </c>
      <c r="AD215" s="65">
        <v>0</v>
      </c>
      <c r="AE215" s="65">
        <v>0</v>
      </c>
      <c r="AF215" s="65">
        <v>0</v>
      </c>
      <c r="AG215" s="65">
        <v>0</v>
      </c>
      <c r="AH215" s="65">
        <v>0</v>
      </c>
      <c r="AI215" s="65">
        <v>0</v>
      </c>
      <c r="AJ215" s="65">
        <v>0</v>
      </c>
      <c r="AK215" s="65">
        <v>0</v>
      </c>
      <c r="AL215" s="65">
        <v>0</v>
      </c>
      <c r="AM215" s="65">
        <v>0</v>
      </c>
      <c r="AN215" s="65">
        <v>0</v>
      </c>
      <c r="AO215" s="65">
        <v>0</v>
      </c>
      <c r="AP215" s="65">
        <v>0</v>
      </c>
      <c r="AQ215" s="65">
        <v>0</v>
      </c>
      <c r="AR215" s="65">
        <v>0</v>
      </c>
      <c r="AS215" s="65">
        <v>0</v>
      </c>
      <c r="AT215" s="65">
        <v>0</v>
      </c>
      <c r="AU215" s="65">
        <v>0</v>
      </c>
      <c r="AV215" s="65">
        <v>0</v>
      </c>
      <c r="AW215" s="67">
        <v>47.56</v>
      </c>
      <c r="AX215" s="67">
        <v>47.56</v>
      </c>
      <c r="AY215" s="67">
        <v>148.61000000000001</v>
      </c>
      <c r="AZ215" s="67">
        <v>0</v>
      </c>
      <c r="BA215" s="80">
        <f>+O215+Q215+S215+U215+W215+Y215+AA215+AC215+AE215+AG215+AI215+AK215+AM215+AO215+AQ215+AS215+AU215+AW215+AY215</f>
        <v>196.17000000000002</v>
      </c>
      <c r="BB215" s="80">
        <f>+P215+R215+T215+V215+X215+Z215+AB215+AD215+AF215+AH215+AJ215+AL215+AN215+AP215+AR215+AT215+AV215+AX215+AZ215</f>
        <v>47.56</v>
      </c>
      <c r="BC215" s="67">
        <v>70.5</v>
      </c>
      <c r="BD215" s="67">
        <v>0</v>
      </c>
      <c r="BE215" s="67">
        <v>341.5</v>
      </c>
      <c r="BF215" s="67">
        <v>0</v>
      </c>
      <c r="BG215" s="67">
        <v>40</v>
      </c>
      <c r="BH215" s="67">
        <v>0</v>
      </c>
      <c r="BI215" s="67">
        <v>0</v>
      </c>
      <c r="BJ215" s="67">
        <v>0</v>
      </c>
      <c r="BK215" s="67">
        <v>0</v>
      </c>
      <c r="BL215" s="67">
        <v>0</v>
      </c>
      <c r="BM215" s="172" t="s">
        <v>474</v>
      </c>
      <c r="BN215" s="232" t="s">
        <v>475</v>
      </c>
      <c r="BO215" s="170" t="s">
        <v>476</v>
      </c>
      <c r="BP215" s="170" t="s">
        <v>477</v>
      </c>
      <c r="BQ215" s="184" t="s">
        <v>478</v>
      </c>
    </row>
    <row r="216" spans="1:69" ht="76.8" customHeight="1" x14ac:dyDescent="0.3">
      <c r="A216" s="178"/>
      <c r="B216" s="181"/>
      <c r="C216" s="181"/>
      <c r="D216" s="181"/>
      <c r="E216" s="181"/>
      <c r="F216" s="181"/>
      <c r="G216" s="181"/>
      <c r="H216" s="189"/>
      <c r="I216" s="515"/>
      <c r="J216" s="189"/>
      <c r="K216" s="189"/>
      <c r="L216" s="189"/>
      <c r="M216" s="181"/>
      <c r="N216" s="71" t="s">
        <v>66</v>
      </c>
      <c r="O216" s="72">
        <f>O215</f>
        <v>0</v>
      </c>
      <c r="P216" s="72">
        <f t="shared" ref="P216:BL216" si="93">P215</f>
        <v>0</v>
      </c>
      <c r="Q216" s="72">
        <f t="shared" si="93"/>
        <v>0</v>
      </c>
      <c r="R216" s="72">
        <f t="shared" si="93"/>
        <v>0</v>
      </c>
      <c r="S216" s="72">
        <f t="shared" si="93"/>
        <v>0</v>
      </c>
      <c r="T216" s="72">
        <f t="shared" si="93"/>
        <v>0</v>
      </c>
      <c r="U216" s="72">
        <f t="shared" si="93"/>
        <v>0</v>
      </c>
      <c r="V216" s="72">
        <f t="shared" si="93"/>
        <v>0</v>
      </c>
      <c r="W216" s="72">
        <f t="shared" si="93"/>
        <v>0</v>
      </c>
      <c r="X216" s="72">
        <f t="shared" si="93"/>
        <v>0</v>
      </c>
      <c r="Y216" s="72">
        <f t="shared" si="93"/>
        <v>0</v>
      </c>
      <c r="Z216" s="72">
        <f t="shared" si="93"/>
        <v>0</v>
      </c>
      <c r="AA216" s="72">
        <f t="shared" si="93"/>
        <v>0</v>
      </c>
      <c r="AB216" s="72">
        <f t="shared" si="93"/>
        <v>0</v>
      </c>
      <c r="AC216" s="72">
        <f t="shared" si="93"/>
        <v>0</v>
      </c>
      <c r="AD216" s="72">
        <f t="shared" si="93"/>
        <v>0</v>
      </c>
      <c r="AE216" s="72">
        <f t="shared" si="93"/>
        <v>0</v>
      </c>
      <c r="AF216" s="72">
        <f t="shared" si="93"/>
        <v>0</v>
      </c>
      <c r="AG216" s="72">
        <f t="shared" si="93"/>
        <v>0</v>
      </c>
      <c r="AH216" s="72">
        <f t="shared" si="93"/>
        <v>0</v>
      </c>
      <c r="AI216" s="72">
        <f t="shared" si="93"/>
        <v>0</v>
      </c>
      <c r="AJ216" s="72">
        <f t="shared" si="93"/>
        <v>0</v>
      </c>
      <c r="AK216" s="72">
        <f t="shared" si="93"/>
        <v>0</v>
      </c>
      <c r="AL216" s="72">
        <f t="shared" si="93"/>
        <v>0</v>
      </c>
      <c r="AM216" s="72">
        <f t="shared" si="93"/>
        <v>0</v>
      </c>
      <c r="AN216" s="72">
        <f t="shared" si="93"/>
        <v>0</v>
      </c>
      <c r="AO216" s="72">
        <f t="shared" si="93"/>
        <v>0</v>
      </c>
      <c r="AP216" s="72">
        <f t="shared" si="93"/>
        <v>0</v>
      </c>
      <c r="AQ216" s="72">
        <f t="shared" si="93"/>
        <v>0</v>
      </c>
      <c r="AR216" s="72">
        <f t="shared" si="93"/>
        <v>0</v>
      </c>
      <c r="AS216" s="72">
        <f t="shared" si="93"/>
        <v>0</v>
      </c>
      <c r="AT216" s="72">
        <f t="shared" si="93"/>
        <v>0</v>
      </c>
      <c r="AU216" s="72">
        <f t="shared" si="93"/>
        <v>0</v>
      </c>
      <c r="AV216" s="72">
        <f t="shared" si="93"/>
        <v>0</v>
      </c>
      <c r="AW216" s="76">
        <f>AW215</f>
        <v>47.56</v>
      </c>
      <c r="AX216" s="76">
        <f>AX215</f>
        <v>47.56</v>
      </c>
      <c r="AY216" s="76">
        <f>AY215</f>
        <v>148.61000000000001</v>
      </c>
      <c r="AZ216" s="76">
        <f>AZ215</f>
        <v>0</v>
      </c>
      <c r="BA216" s="72">
        <f t="shared" si="93"/>
        <v>196.17000000000002</v>
      </c>
      <c r="BB216" s="72">
        <f t="shared" si="93"/>
        <v>47.56</v>
      </c>
      <c r="BC216" s="77">
        <f t="shared" si="93"/>
        <v>70.5</v>
      </c>
      <c r="BD216" s="77">
        <f t="shared" si="93"/>
        <v>0</v>
      </c>
      <c r="BE216" s="77">
        <f t="shared" si="93"/>
        <v>341.5</v>
      </c>
      <c r="BF216" s="77">
        <f t="shared" si="93"/>
        <v>0</v>
      </c>
      <c r="BG216" s="77">
        <f t="shared" si="93"/>
        <v>40</v>
      </c>
      <c r="BH216" s="77">
        <f t="shared" si="93"/>
        <v>0</v>
      </c>
      <c r="BI216" s="77">
        <f t="shared" si="93"/>
        <v>0</v>
      </c>
      <c r="BJ216" s="77">
        <f t="shared" si="93"/>
        <v>0</v>
      </c>
      <c r="BK216" s="77">
        <f t="shared" si="93"/>
        <v>0</v>
      </c>
      <c r="BL216" s="77">
        <f t="shared" si="93"/>
        <v>0</v>
      </c>
      <c r="BM216" s="172"/>
      <c r="BN216" s="236"/>
      <c r="BO216" s="171"/>
      <c r="BP216" s="171"/>
      <c r="BQ216" s="186"/>
    </row>
    <row r="217" spans="1:69" ht="110.4" customHeight="1" x14ac:dyDescent="0.3">
      <c r="A217" s="178">
        <v>59</v>
      </c>
      <c r="B217" s="179" t="s">
        <v>79</v>
      </c>
      <c r="C217" s="179" t="s">
        <v>468</v>
      </c>
      <c r="D217" s="179" t="s">
        <v>479</v>
      </c>
      <c r="E217" s="179" t="s">
        <v>480</v>
      </c>
      <c r="F217" s="179" t="s">
        <v>481</v>
      </c>
      <c r="G217" s="179" t="s">
        <v>472</v>
      </c>
      <c r="H217" s="215">
        <v>0.18590000000000001</v>
      </c>
      <c r="I217" s="513" t="s">
        <v>227</v>
      </c>
      <c r="J217" s="187" t="s">
        <v>228</v>
      </c>
      <c r="K217" s="187" t="s">
        <v>229</v>
      </c>
      <c r="L217" s="187" t="s">
        <v>56</v>
      </c>
      <c r="M217" s="179" t="s">
        <v>56</v>
      </c>
      <c r="N217" s="64" t="s">
        <v>236</v>
      </c>
      <c r="O217" s="65">
        <v>0</v>
      </c>
      <c r="P217" s="65">
        <v>0</v>
      </c>
      <c r="Q217" s="65">
        <v>0</v>
      </c>
      <c r="R217" s="65">
        <v>0</v>
      </c>
      <c r="S217" s="65">
        <v>0</v>
      </c>
      <c r="T217" s="65">
        <v>0</v>
      </c>
      <c r="U217" s="65">
        <v>0</v>
      </c>
      <c r="V217" s="65">
        <v>0</v>
      </c>
      <c r="W217" s="65">
        <v>0</v>
      </c>
      <c r="X217" s="65">
        <v>0</v>
      </c>
      <c r="Y217" s="65">
        <v>0</v>
      </c>
      <c r="Z217" s="65">
        <v>0</v>
      </c>
      <c r="AA217" s="65">
        <v>0</v>
      </c>
      <c r="AB217" s="65">
        <v>0</v>
      </c>
      <c r="AC217" s="65">
        <v>0</v>
      </c>
      <c r="AD217" s="65">
        <v>0</v>
      </c>
      <c r="AE217" s="65">
        <v>0</v>
      </c>
      <c r="AF217" s="65">
        <v>0</v>
      </c>
      <c r="AG217" s="65">
        <v>0</v>
      </c>
      <c r="AH217" s="65">
        <v>0</v>
      </c>
      <c r="AI217" s="65">
        <v>0</v>
      </c>
      <c r="AJ217" s="65">
        <v>0</v>
      </c>
      <c r="AK217" s="65">
        <v>0</v>
      </c>
      <c r="AL217" s="65">
        <v>0</v>
      </c>
      <c r="AM217" s="65">
        <v>0</v>
      </c>
      <c r="AN217" s="65">
        <v>0</v>
      </c>
      <c r="AO217" s="65">
        <v>0</v>
      </c>
      <c r="AP217" s="65">
        <v>0</v>
      </c>
      <c r="AQ217" s="65">
        <v>0</v>
      </c>
      <c r="AR217" s="65">
        <v>0</v>
      </c>
      <c r="AS217" s="65">
        <v>0</v>
      </c>
      <c r="AT217" s="65">
        <v>0</v>
      </c>
      <c r="AU217" s="65">
        <v>0</v>
      </c>
      <c r="AV217" s="65">
        <v>0</v>
      </c>
      <c r="AW217" s="67">
        <v>53.93</v>
      </c>
      <c r="AX217" s="67">
        <v>53.93</v>
      </c>
      <c r="AY217" s="67">
        <v>130.78</v>
      </c>
      <c r="AZ217" s="67">
        <v>0</v>
      </c>
      <c r="BA217" s="80">
        <f>+O217+Q217+S217+U217+W217+Y217+AA217+AC217+AE217+AG217+AI217+AK217+AM217+AO217+AQ217+AS217+AU217+AW217+AY217</f>
        <v>184.71</v>
      </c>
      <c r="BB217" s="80">
        <f>+P217+R217+T217+V217+X217+Z217+AB217+AD217+AF217+AH217+AJ217+AL217+AN217+AP217+AR217+AT217+AV217+AX217+AZ217</f>
        <v>53.93</v>
      </c>
      <c r="BC217" s="67">
        <v>123.17</v>
      </c>
      <c r="BD217" s="67">
        <v>0</v>
      </c>
      <c r="BE217" s="67">
        <v>148.4</v>
      </c>
      <c r="BF217" s="67">
        <v>0</v>
      </c>
      <c r="BG217" s="67">
        <v>106</v>
      </c>
      <c r="BH217" s="67">
        <v>0</v>
      </c>
      <c r="BI217" s="67">
        <v>0</v>
      </c>
      <c r="BJ217" s="67">
        <v>0</v>
      </c>
      <c r="BK217" s="67">
        <v>0</v>
      </c>
      <c r="BL217" s="67">
        <v>0</v>
      </c>
      <c r="BM217" s="172" t="s">
        <v>474</v>
      </c>
      <c r="BN217" s="232" t="s">
        <v>482</v>
      </c>
      <c r="BO217" s="170" t="s">
        <v>483</v>
      </c>
      <c r="BP217" s="170" t="s">
        <v>484</v>
      </c>
      <c r="BQ217" s="184" t="s">
        <v>485</v>
      </c>
    </row>
    <row r="218" spans="1:69" ht="91.2" customHeight="1" x14ac:dyDescent="0.3">
      <c r="A218" s="178"/>
      <c r="B218" s="181"/>
      <c r="C218" s="181"/>
      <c r="D218" s="181"/>
      <c r="E218" s="181"/>
      <c r="F218" s="181"/>
      <c r="G218" s="181"/>
      <c r="H218" s="217"/>
      <c r="I218" s="515"/>
      <c r="J218" s="189"/>
      <c r="K218" s="189"/>
      <c r="L218" s="189"/>
      <c r="M218" s="181"/>
      <c r="N218" s="71" t="s">
        <v>66</v>
      </c>
      <c r="O218" s="72">
        <f>O217</f>
        <v>0</v>
      </c>
      <c r="P218" s="72">
        <f t="shared" ref="P218:BL218" si="94">P217</f>
        <v>0</v>
      </c>
      <c r="Q218" s="72">
        <f t="shared" si="94"/>
        <v>0</v>
      </c>
      <c r="R218" s="72">
        <f t="shared" si="94"/>
        <v>0</v>
      </c>
      <c r="S218" s="72">
        <f t="shared" si="94"/>
        <v>0</v>
      </c>
      <c r="T218" s="72">
        <f t="shared" si="94"/>
        <v>0</v>
      </c>
      <c r="U218" s="72">
        <f t="shared" si="94"/>
        <v>0</v>
      </c>
      <c r="V218" s="72">
        <f t="shared" si="94"/>
        <v>0</v>
      </c>
      <c r="W218" s="72">
        <f t="shared" si="94"/>
        <v>0</v>
      </c>
      <c r="X218" s="72">
        <f t="shared" si="94"/>
        <v>0</v>
      </c>
      <c r="Y218" s="72">
        <f t="shared" si="94"/>
        <v>0</v>
      </c>
      <c r="Z218" s="72">
        <f t="shared" si="94"/>
        <v>0</v>
      </c>
      <c r="AA218" s="72">
        <f t="shared" si="94"/>
        <v>0</v>
      </c>
      <c r="AB218" s="72">
        <f t="shared" si="94"/>
        <v>0</v>
      </c>
      <c r="AC218" s="72">
        <f t="shared" si="94"/>
        <v>0</v>
      </c>
      <c r="AD218" s="72">
        <f t="shared" si="94"/>
        <v>0</v>
      </c>
      <c r="AE218" s="72">
        <f t="shared" si="94"/>
        <v>0</v>
      </c>
      <c r="AF218" s="72">
        <f t="shared" si="94"/>
        <v>0</v>
      </c>
      <c r="AG218" s="72">
        <f t="shared" si="94"/>
        <v>0</v>
      </c>
      <c r="AH218" s="72">
        <f t="shared" si="94"/>
        <v>0</v>
      </c>
      <c r="AI218" s="72">
        <f t="shared" si="94"/>
        <v>0</v>
      </c>
      <c r="AJ218" s="72">
        <f t="shared" si="94"/>
        <v>0</v>
      </c>
      <c r="AK218" s="72">
        <f t="shared" si="94"/>
        <v>0</v>
      </c>
      <c r="AL218" s="72">
        <f t="shared" si="94"/>
        <v>0</v>
      </c>
      <c r="AM218" s="72">
        <f t="shared" si="94"/>
        <v>0</v>
      </c>
      <c r="AN218" s="72">
        <f t="shared" si="94"/>
        <v>0</v>
      </c>
      <c r="AO218" s="72">
        <f t="shared" si="94"/>
        <v>0</v>
      </c>
      <c r="AP218" s="72">
        <f t="shared" si="94"/>
        <v>0</v>
      </c>
      <c r="AQ218" s="72">
        <f t="shared" si="94"/>
        <v>0</v>
      </c>
      <c r="AR218" s="72">
        <f t="shared" si="94"/>
        <v>0</v>
      </c>
      <c r="AS218" s="72">
        <f t="shared" si="94"/>
        <v>0</v>
      </c>
      <c r="AT218" s="72">
        <f t="shared" si="94"/>
        <v>0</v>
      </c>
      <c r="AU218" s="72">
        <f t="shared" si="94"/>
        <v>0</v>
      </c>
      <c r="AV218" s="72">
        <f t="shared" si="94"/>
        <v>0</v>
      </c>
      <c r="AW218" s="76">
        <f t="shared" si="94"/>
        <v>53.93</v>
      </c>
      <c r="AX218" s="76">
        <f t="shared" si="94"/>
        <v>53.93</v>
      </c>
      <c r="AY218" s="76">
        <f>AY217</f>
        <v>130.78</v>
      </c>
      <c r="AZ218" s="76">
        <f>AZ217</f>
        <v>0</v>
      </c>
      <c r="BA218" s="72">
        <f t="shared" si="94"/>
        <v>184.71</v>
      </c>
      <c r="BB218" s="72">
        <f t="shared" si="94"/>
        <v>53.93</v>
      </c>
      <c r="BC218" s="77">
        <f t="shared" si="94"/>
        <v>123.17</v>
      </c>
      <c r="BD218" s="77">
        <f t="shared" si="94"/>
        <v>0</v>
      </c>
      <c r="BE218" s="77">
        <f t="shared" si="94"/>
        <v>148.4</v>
      </c>
      <c r="BF218" s="77">
        <f t="shared" si="94"/>
        <v>0</v>
      </c>
      <c r="BG218" s="77">
        <f t="shared" si="94"/>
        <v>106</v>
      </c>
      <c r="BH218" s="77">
        <f t="shared" si="94"/>
        <v>0</v>
      </c>
      <c r="BI218" s="77">
        <f t="shared" si="94"/>
        <v>0</v>
      </c>
      <c r="BJ218" s="77">
        <f t="shared" si="94"/>
        <v>0</v>
      </c>
      <c r="BK218" s="77">
        <f t="shared" si="94"/>
        <v>0</v>
      </c>
      <c r="BL218" s="77">
        <f t="shared" si="94"/>
        <v>0</v>
      </c>
      <c r="BM218" s="172"/>
      <c r="BN218" s="236"/>
      <c r="BO218" s="171"/>
      <c r="BP218" s="171"/>
      <c r="BQ218" s="186"/>
    </row>
    <row r="219" spans="1:69" ht="111.6" customHeight="1" x14ac:dyDescent="0.3">
      <c r="A219" s="178">
        <v>60</v>
      </c>
      <c r="B219" s="179" t="s">
        <v>86</v>
      </c>
      <c r="C219" s="179" t="s">
        <v>468</v>
      </c>
      <c r="D219" s="179" t="s">
        <v>486</v>
      </c>
      <c r="E219" s="179" t="s">
        <v>487</v>
      </c>
      <c r="F219" s="179" t="s">
        <v>488</v>
      </c>
      <c r="G219" s="179" t="s">
        <v>472</v>
      </c>
      <c r="H219" s="215">
        <v>9.0499999999999997E-2</v>
      </c>
      <c r="I219" s="513" t="s">
        <v>227</v>
      </c>
      <c r="J219" s="187" t="s">
        <v>228</v>
      </c>
      <c r="K219" s="187" t="s">
        <v>229</v>
      </c>
      <c r="L219" s="187" t="s">
        <v>56</v>
      </c>
      <c r="M219" s="179" t="s">
        <v>56</v>
      </c>
      <c r="N219" s="64" t="s">
        <v>236</v>
      </c>
      <c r="O219" s="65">
        <v>0</v>
      </c>
      <c r="P219" s="65">
        <v>0</v>
      </c>
      <c r="Q219" s="65">
        <v>0</v>
      </c>
      <c r="R219" s="65">
        <v>0</v>
      </c>
      <c r="S219" s="65">
        <v>0</v>
      </c>
      <c r="T219" s="65">
        <v>0</v>
      </c>
      <c r="U219" s="65">
        <v>0</v>
      </c>
      <c r="V219" s="65">
        <v>0</v>
      </c>
      <c r="W219" s="65">
        <v>0</v>
      </c>
      <c r="X219" s="65">
        <v>0</v>
      </c>
      <c r="Y219" s="65">
        <v>0</v>
      </c>
      <c r="Z219" s="65">
        <v>0</v>
      </c>
      <c r="AA219" s="65">
        <v>0</v>
      </c>
      <c r="AB219" s="65">
        <v>0</v>
      </c>
      <c r="AC219" s="65">
        <v>0</v>
      </c>
      <c r="AD219" s="65">
        <v>0</v>
      </c>
      <c r="AE219" s="65">
        <v>0</v>
      </c>
      <c r="AF219" s="65">
        <v>0</v>
      </c>
      <c r="AG219" s="65">
        <v>0</v>
      </c>
      <c r="AH219" s="65">
        <v>0</v>
      </c>
      <c r="AI219" s="65">
        <v>0</v>
      </c>
      <c r="AJ219" s="65">
        <v>0</v>
      </c>
      <c r="AK219" s="65">
        <v>0</v>
      </c>
      <c r="AL219" s="65">
        <v>0</v>
      </c>
      <c r="AM219" s="65">
        <v>0</v>
      </c>
      <c r="AN219" s="65">
        <v>0</v>
      </c>
      <c r="AO219" s="65">
        <v>0</v>
      </c>
      <c r="AP219" s="65">
        <v>0</v>
      </c>
      <c r="AQ219" s="65">
        <v>0</v>
      </c>
      <c r="AR219" s="65">
        <v>0</v>
      </c>
      <c r="AS219" s="65">
        <v>0</v>
      </c>
      <c r="AT219" s="65">
        <v>0</v>
      </c>
      <c r="AU219" s="65">
        <v>0</v>
      </c>
      <c r="AV219" s="65">
        <v>0</v>
      </c>
      <c r="AW219" s="67">
        <v>20.61</v>
      </c>
      <c r="AX219" s="67">
        <v>20.61</v>
      </c>
      <c r="AY219" s="67">
        <v>86.04</v>
      </c>
      <c r="AZ219" s="67">
        <v>0</v>
      </c>
      <c r="BA219" s="80">
        <f>+O219+Q219+S219+U219+W219+Y219+AA219+AC219+AE219+AG219+AI219+AK219+AM219+AO219+AQ219+AS219+AU219+AW219+AY219</f>
        <v>106.65</v>
      </c>
      <c r="BB219" s="80">
        <f>+P219+R219+T219+V219+X219+Z219+AB219+AD219+AF219+AH219+AJ219+AL219+AN219+AP219+AR219+AT219+AV219+AX219+AZ219</f>
        <v>20.61</v>
      </c>
      <c r="BC219" s="67">
        <v>54.69</v>
      </c>
      <c r="BD219" s="67">
        <v>0</v>
      </c>
      <c r="BE219" s="67">
        <v>23.19</v>
      </c>
      <c r="BF219" s="67">
        <v>0</v>
      </c>
      <c r="BG219" s="67">
        <v>43.19</v>
      </c>
      <c r="BH219" s="67">
        <v>0</v>
      </c>
      <c r="BI219" s="67">
        <v>0</v>
      </c>
      <c r="BJ219" s="67">
        <v>0</v>
      </c>
      <c r="BK219" s="67">
        <v>0</v>
      </c>
      <c r="BL219" s="67">
        <v>0</v>
      </c>
      <c r="BM219" s="172" t="s">
        <v>489</v>
      </c>
      <c r="BN219" s="232" t="s">
        <v>490</v>
      </c>
      <c r="BO219" s="170" t="s">
        <v>483</v>
      </c>
      <c r="BP219" s="170" t="s">
        <v>484</v>
      </c>
      <c r="BQ219" s="184" t="s">
        <v>485</v>
      </c>
    </row>
    <row r="220" spans="1:69" ht="62.4" customHeight="1" x14ac:dyDescent="0.3">
      <c r="A220" s="178"/>
      <c r="B220" s="181"/>
      <c r="C220" s="181"/>
      <c r="D220" s="181"/>
      <c r="E220" s="181"/>
      <c r="F220" s="181"/>
      <c r="G220" s="181"/>
      <c r="H220" s="217"/>
      <c r="I220" s="515"/>
      <c r="J220" s="189"/>
      <c r="K220" s="189"/>
      <c r="L220" s="189"/>
      <c r="M220" s="181"/>
      <c r="N220" s="71" t="s">
        <v>66</v>
      </c>
      <c r="O220" s="72">
        <f>O219</f>
        <v>0</v>
      </c>
      <c r="P220" s="72">
        <f t="shared" ref="P220:BL220" si="95">P219</f>
        <v>0</v>
      </c>
      <c r="Q220" s="72">
        <f t="shared" si="95"/>
        <v>0</v>
      </c>
      <c r="R220" s="72">
        <f t="shared" si="95"/>
        <v>0</v>
      </c>
      <c r="S220" s="72">
        <f t="shared" si="95"/>
        <v>0</v>
      </c>
      <c r="T220" s="72">
        <f t="shared" si="95"/>
        <v>0</v>
      </c>
      <c r="U220" s="72">
        <f t="shared" si="95"/>
        <v>0</v>
      </c>
      <c r="V220" s="72">
        <f t="shared" si="95"/>
        <v>0</v>
      </c>
      <c r="W220" s="72">
        <f t="shared" si="95"/>
        <v>0</v>
      </c>
      <c r="X220" s="72">
        <f t="shared" si="95"/>
        <v>0</v>
      </c>
      <c r="Y220" s="72">
        <f t="shared" si="95"/>
        <v>0</v>
      </c>
      <c r="Z220" s="72">
        <f t="shared" si="95"/>
        <v>0</v>
      </c>
      <c r="AA220" s="72">
        <f t="shared" si="95"/>
        <v>0</v>
      </c>
      <c r="AB220" s="72">
        <f t="shared" si="95"/>
        <v>0</v>
      </c>
      <c r="AC220" s="72">
        <f t="shared" si="95"/>
        <v>0</v>
      </c>
      <c r="AD220" s="72">
        <f t="shared" si="95"/>
        <v>0</v>
      </c>
      <c r="AE220" s="72">
        <f t="shared" si="95"/>
        <v>0</v>
      </c>
      <c r="AF220" s="72">
        <f t="shared" si="95"/>
        <v>0</v>
      </c>
      <c r="AG220" s="72">
        <f t="shared" si="95"/>
        <v>0</v>
      </c>
      <c r="AH220" s="72">
        <f t="shared" si="95"/>
        <v>0</v>
      </c>
      <c r="AI220" s="72">
        <f t="shared" si="95"/>
        <v>0</v>
      </c>
      <c r="AJ220" s="72">
        <f t="shared" si="95"/>
        <v>0</v>
      </c>
      <c r="AK220" s="72">
        <f t="shared" si="95"/>
        <v>0</v>
      </c>
      <c r="AL220" s="72">
        <f t="shared" si="95"/>
        <v>0</v>
      </c>
      <c r="AM220" s="72">
        <f t="shared" si="95"/>
        <v>0</v>
      </c>
      <c r="AN220" s="72">
        <f t="shared" si="95"/>
        <v>0</v>
      </c>
      <c r="AO220" s="72">
        <f t="shared" si="95"/>
        <v>0</v>
      </c>
      <c r="AP220" s="72">
        <f t="shared" si="95"/>
        <v>0</v>
      </c>
      <c r="AQ220" s="72">
        <f t="shared" si="95"/>
        <v>0</v>
      </c>
      <c r="AR220" s="72">
        <f t="shared" si="95"/>
        <v>0</v>
      </c>
      <c r="AS220" s="72">
        <f t="shared" si="95"/>
        <v>0</v>
      </c>
      <c r="AT220" s="72">
        <f t="shared" si="95"/>
        <v>0</v>
      </c>
      <c r="AU220" s="72">
        <f t="shared" si="95"/>
        <v>0</v>
      </c>
      <c r="AV220" s="72">
        <f t="shared" si="95"/>
        <v>0</v>
      </c>
      <c r="AW220" s="76">
        <f t="shared" si="95"/>
        <v>20.61</v>
      </c>
      <c r="AX220" s="76">
        <f t="shared" si="95"/>
        <v>20.61</v>
      </c>
      <c r="AY220" s="76">
        <f>AY219</f>
        <v>86.04</v>
      </c>
      <c r="AZ220" s="76">
        <f>AZ219</f>
        <v>0</v>
      </c>
      <c r="BA220" s="72">
        <f t="shared" si="95"/>
        <v>106.65</v>
      </c>
      <c r="BB220" s="72">
        <f t="shared" si="95"/>
        <v>20.61</v>
      </c>
      <c r="BC220" s="77">
        <f t="shared" si="95"/>
        <v>54.69</v>
      </c>
      <c r="BD220" s="77">
        <f t="shared" si="95"/>
        <v>0</v>
      </c>
      <c r="BE220" s="77">
        <f t="shared" si="95"/>
        <v>23.19</v>
      </c>
      <c r="BF220" s="77">
        <f t="shared" si="95"/>
        <v>0</v>
      </c>
      <c r="BG220" s="77">
        <f t="shared" si="95"/>
        <v>43.19</v>
      </c>
      <c r="BH220" s="77">
        <f t="shared" si="95"/>
        <v>0</v>
      </c>
      <c r="BI220" s="77">
        <f t="shared" si="95"/>
        <v>0</v>
      </c>
      <c r="BJ220" s="77">
        <f t="shared" si="95"/>
        <v>0</v>
      </c>
      <c r="BK220" s="77">
        <f t="shared" si="95"/>
        <v>0</v>
      </c>
      <c r="BL220" s="77">
        <f t="shared" si="95"/>
        <v>0</v>
      </c>
      <c r="BM220" s="172"/>
      <c r="BN220" s="236"/>
      <c r="BO220" s="171"/>
      <c r="BP220" s="171"/>
      <c r="BQ220" s="186"/>
    </row>
    <row r="221" spans="1:69" ht="88.2" customHeight="1" x14ac:dyDescent="0.3">
      <c r="A221" s="178">
        <v>61</v>
      </c>
      <c r="B221" s="179" t="s">
        <v>86</v>
      </c>
      <c r="C221" s="179" t="s">
        <v>468</v>
      </c>
      <c r="D221" s="179" t="s">
        <v>491</v>
      </c>
      <c r="E221" s="179" t="s">
        <v>492</v>
      </c>
      <c r="F221" s="179" t="s">
        <v>493</v>
      </c>
      <c r="G221" s="179" t="s">
        <v>472</v>
      </c>
      <c r="H221" s="215">
        <v>0.11</v>
      </c>
      <c r="I221" s="513" t="s">
        <v>227</v>
      </c>
      <c r="J221" s="187" t="s">
        <v>228</v>
      </c>
      <c r="K221" s="187" t="s">
        <v>229</v>
      </c>
      <c r="L221" s="187" t="s">
        <v>56</v>
      </c>
      <c r="M221" s="179" t="s">
        <v>56</v>
      </c>
      <c r="N221" s="64" t="s">
        <v>236</v>
      </c>
      <c r="O221" s="65">
        <v>0</v>
      </c>
      <c r="P221" s="65">
        <v>0</v>
      </c>
      <c r="Q221" s="65">
        <v>0</v>
      </c>
      <c r="R221" s="65">
        <v>0</v>
      </c>
      <c r="S221" s="65">
        <v>0</v>
      </c>
      <c r="T221" s="65">
        <v>0</v>
      </c>
      <c r="U221" s="65">
        <v>0</v>
      </c>
      <c r="V221" s="65">
        <v>0</v>
      </c>
      <c r="W221" s="65">
        <v>0</v>
      </c>
      <c r="X221" s="65">
        <v>0</v>
      </c>
      <c r="Y221" s="65">
        <v>0</v>
      </c>
      <c r="Z221" s="65">
        <v>0</v>
      </c>
      <c r="AA221" s="65">
        <v>0</v>
      </c>
      <c r="AB221" s="65">
        <v>0</v>
      </c>
      <c r="AC221" s="65">
        <v>0</v>
      </c>
      <c r="AD221" s="65">
        <v>0</v>
      </c>
      <c r="AE221" s="65">
        <v>0</v>
      </c>
      <c r="AF221" s="65">
        <v>0</v>
      </c>
      <c r="AG221" s="65">
        <v>0</v>
      </c>
      <c r="AH221" s="65">
        <v>0</v>
      </c>
      <c r="AI221" s="65">
        <v>0</v>
      </c>
      <c r="AJ221" s="65">
        <v>0</v>
      </c>
      <c r="AK221" s="65">
        <v>0</v>
      </c>
      <c r="AL221" s="65">
        <v>0</v>
      </c>
      <c r="AM221" s="65">
        <v>0</v>
      </c>
      <c r="AN221" s="65">
        <v>0</v>
      </c>
      <c r="AO221" s="65">
        <v>0</v>
      </c>
      <c r="AP221" s="65">
        <v>0</v>
      </c>
      <c r="AQ221" s="65">
        <v>0</v>
      </c>
      <c r="AR221" s="65">
        <v>0</v>
      </c>
      <c r="AS221" s="65">
        <v>0</v>
      </c>
      <c r="AT221" s="65">
        <v>0</v>
      </c>
      <c r="AU221" s="65">
        <v>0</v>
      </c>
      <c r="AV221" s="65">
        <v>0</v>
      </c>
      <c r="AW221" s="67">
        <v>1.31</v>
      </c>
      <c r="AX221" s="67">
        <v>1.31</v>
      </c>
      <c r="AY221" s="67">
        <v>7.62</v>
      </c>
      <c r="AZ221" s="67">
        <v>0</v>
      </c>
      <c r="BA221" s="80">
        <f>+O221+Q221+S221+U221+W221+Y221+AA221+AC221+AE221+AG221+AI221+AK221+AM221+AO221+AQ221+AS221+AU221+AW221+AY221</f>
        <v>8.93</v>
      </c>
      <c r="BB221" s="80">
        <f>+P221+R221+T221+V221+X221+Z221+AB221+AD221+AF221+AH221+AJ221+AL221+AN221+AP221+AR221+AT221+AV221+AX221+AZ221</f>
        <v>1.31</v>
      </c>
      <c r="BC221" s="67">
        <v>5.55</v>
      </c>
      <c r="BD221" s="67">
        <v>0</v>
      </c>
      <c r="BE221" s="67">
        <v>5.55</v>
      </c>
      <c r="BF221" s="67">
        <v>0</v>
      </c>
      <c r="BG221" s="67">
        <v>7.05</v>
      </c>
      <c r="BH221" s="67">
        <v>0</v>
      </c>
      <c r="BI221" s="67">
        <v>0</v>
      </c>
      <c r="BJ221" s="67">
        <v>0</v>
      </c>
      <c r="BK221" s="67">
        <v>0</v>
      </c>
      <c r="BL221" s="67">
        <v>0</v>
      </c>
      <c r="BM221" s="172" t="s">
        <v>489</v>
      </c>
      <c r="BN221" s="232" t="s">
        <v>494</v>
      </c>
      <c r="BO221" s="170" t="s">
        <v>483</v>
      </c>
      <c r="BP221" s="170" t="s">
        <v>484</v>
      </c>
      <c r="BQ221" s="184" t="s">
        <v>485</v>
      </c>
    </row>
    <row r="222" spans="1:69" ht="72.599999999999994" customHeight="1" x14ac:dyDescent="0.3">
      <c r="A222" s="178"/>
      <c r="B222" s="181"/>
      <c r="C222" s="181"/>
      <c r="D222" s="181"/>
      <c r="E222" s="181"/>
      <c r="F222" s="181"/>
      <c r="G222" s="181"/>
      <c r="H222" s="217"/>
      <c r="I222" s="515"/>
      <c r="J222" s="189"/>
      <c r="K222" s="189"/>
      <c r="L222" s="189"/>
      <c r="M222" s="181"/>
      <c r="N222" s="71" t="s">
        <v>66</v>
      </c>
      <c r="O222" s="72">
        <f>O221</f>
        <v>0</v>
      </c>
      <c r="P222" s="72">
        <f t="shared" ref="P222:BL222" si="96">P221</f>
        <v>0</v>
      </c>
      <c r="Q222" s="72">
        <f t="shared" si="96"/>
        <v>0</v>
      </c>
      <c r="R222" s="72">
        <f t="shared" si="96"/>
        <v>0</v>
      </c>
      <c r="S222" s="72">
        <f t="shared" si="96"/>
        <v>0</v>
      </c>
      <c r="T222" s="72">
        <f t="shared" si="96"/>
        <v>0</v>
      </c>
      <c r="U222" s="72">
        <f t="shared" si="96"/>
        <v>0</v>
      </c>
      <c r="V222" s="72">
        <f t="shared" si="96"/>
        <v>0</v>
      </c>
      <c r="W222" s="72">
        <f t="shared" si="96"/>
        <v>0</v>
      </c>
      <c r="X222" s="72">
        <f t="shared" si="96"/>
        <v>0</v>
      </c>
      <c r="Y222" s="72">
        <f t="shared" si="96"/>
        <v>0</v>
      </c>
      <c r="Z222" s="72">
        <f t="shared" si="96"/>
        <v>0</v>
      </c>
      <c r="AA222" s="72">
        <f t="shared" si="96"/>
        <v>0</v>
      </c>
      <c r="AB222" s="72">
        <f t="shared" si="96"/>
        <v>0</v>
      </c>
      <c r="AC222" s="72">
        <f t="shared" si="96"/>
        <v>0</v>
      </c>
      <c r="AD222" s="72">
        <f t="shared" si="96"/>
        <v>0</v>
      </c>
      <c r="AE222" s="72">
        <f t="shared" si="96"/>
        <v>0</v>
      </c>
      <c r="AF222" s="72">
        <f t="shared" si="96"/>
        <v>0</v>
      </c>
      <c r="AG222" s="72">
        <f t="shared" si="96"/>
        <v>0</v>
      </c>
      <c r="AH222" s="72">
        <f t="shared" si="96"/>
        <v>0</v>
      </c>
      <c r="AI222" s="72">
        <f t="shared" si="96"/>
        <v>0</v>
      </c>
      <c r="AJ222" s="72">
        <f t="shared" si="96"/>
        <v>0</v>
      </c>
      <c r="AK222" s="72">
        <f t="shared" si="96"/>
        <v>0</v>
      </c>
      <c r="AL222" s="72">
        <f t="shared" si="96"/>
        <v>0</v>
      </c>
      <c r="AM222" s="72">
        <f t="shared" si="96"/>
        <v>0</v>
      </c>
      <c r="AN222" s="72">
        <f t="shared" si="96"/>
        <v>0</v>
      </c>
      <c r="AO222" s="72">
        <f t="shared" si="96"/>
        <v>0</v>
      </c>
      <c r="AP222" s="72">
        <f t="shared" si="96"/>
        <v>0</v>
      </c>
      <c r="AQ222" s="72">
        <f t="shared" si="96"/>
        <v>0</v>
      </c>
      <c r="AR222" s="72">
        <f t="shared" si="96"/>
        <v>0</v>
      </c>
      <c r="AS222" s="72">
        <f t="shared" si="96"/>
        <v>0</v>
      </c>
      <c r="AT222" s="72">
        <f t="shared" si="96"/>
        <v>0</v>
      </c>
      <c r="AU222" s="72">
        <f t="shared" si="96"/>
        <v>0</v>
      </c>
      <c r="AV222" s="72">
        <f t="shared" si="96"/>
        <v>0</v>
      </c>
      <c r="AW222" s="76">
        <f t="shared" si="96"/>
        <v>1.31</v>
      </c>
      <c r="AX222" s="76">
        <f t="shared" si="96"/>
        <v>1.31</v>
      </c>
      <c r="AY222" s="76">
        <f>AY221</f>
        <v>7.62</v>
      </c>
      <c r="AZ222" s="76">
        <f>AZ221</f>
        <v>0</v>
      </c>
      <c r="BA222" s="76">
        <f t="shared" si="96"/>
        <v>8.93</v>
      </c>
      <c r="BB222" s="72">
        <f t="shared" si="96"/>
        <v>1.31</v>
      </c>
      <c r="BC222" s="77">
        <f t="shared" si="96"/>
        <v>5.55</v>
      </c>
      <c r="BD222" s="77">
        <f t="shared" si="96"/>
        <v>0</v>
      </c>
      <c r="BE222" s="77">
        <f t="shared" si="96"/>
        <v>5.55</v>
      </c>
      <c r="BF222" s="77">
        <f t="shared" si="96"/>
        <v>0</v>
      </c>
      <c r="BG222" s="77">
        <f t="shared" si="96"/>
        <v>7.05</v>
      </c>
      <c r="BH222" s="77">
        <f t="shared" si="96"/>
        <v>0</v>
      </c>
      <c r="BI222" s="77">
        <f t="shared" si="96"/>
        <v>0</v>
      </c>
      <c r="BJ222" s="77">
        <f t="shared" si="96"/>
        <v>0</v>
      </c>
      <c r="BK222" s="77">
        <f t="shared" si="96"/>
        <v>0</v>
      </c>
      <c r="BL222" s="77">
        <f t="shared" si="96"/>
        <v>0</v>
      </c>
      <c r="BM222" s="172"/>
      <c r="BN222" s="236"/>
      <c r="BO222" s="171"/>
      <c r="BP222" s="171"/>
      <c r="BQ222" s="186"/>
    </row>
    <row r="223" spans="1:69" ht="98.4" customHeight="1" x14ac:dyDescent="0.3">
      <c r="A223" s="178">
        <v>62</v>
      </c>
      <c r="B223" s="179" t="s">
        <v>79</v>
      </c>
      <c r="C223" s="179" t="s">
        <v>468</v>
      </c>
      <c r="D223" s="179" t="s">
        <v>495</v>
      </c>
      <c r="E223" s="179" t="s">
        <v>496</v>
      </c>
      <c r="F223" s="179" t="s">
        <v>497</v>
      </c>
      <c r="G223" s="179" t="s">
        <v>358</v>
      </c>
      <c r="H223" s="215">
        <v>0.5</v>
      </c>
      <c r="I223" s="513" t="s">
        <v>227</v>
      </c>
      <c r="J223" s="187" t="s">
        <v>228</v>
      </c>
      <c r="K223" s="187" t="s">
        <v>229</v>
      </c>
      <c r="L223" s="187" t="s">
        <v>56</v>
      </c>
      <c r="M223" s="179" t="s">
        <v>56</v>
      </c>
      <c r="N223" s="64" t="s">
        <v>236</v>
      </c>
      <c r="O223" s="65">
        <v>0</v>
      </c>
      <c r="P223" s="65">
        <v>0</v>
      </c>
      <c r="Q223" s="65">
        <v>0</v>
      </c>
      <c r="R223" s="65">
        <v>0</v>
      </c>
      <c r="S223" s="65">
        <v>0</v>
      </c>
      <c r="T223" s="65">
        <v>0</v>
      </c>
      <c r="U223" s="65">
        <v>0</v>
      </c>
      <c r="V223" s="65">
        <v>0</v>
      </c>
      <c r="W223" s="65">
        <v>0</v>
      </c>
      <c r="X223" s="65">
        <v>0</v>
      </c>
      <c r="Y223" s="65">
        <v>0</v>
      </c>
      <c r="Z223" s="65">
        <v>0</v>
      </c>
      <c r="AA223" s="65">
        <v>0</v>
      </c>
      <c r="AB223" s="65">
        <v>0</v>
      </c>
      <c r="AC223" s="65">
        <v>0</v>
      </c>
      <c r="AD223" s="65">
        <v>0</v>
      </c>
      <c r="AE223" s="65">
        <v>0</v>
      </c>
      <c r="AF223" s="65">
        <v>0</v>
      </c>
      <c r="AG223" s="65">
        <v>0</v>
      </c>
      <c r="AH223" s="65">
        <v>0</v>
      </c>
      <c r="AI223" s="65">
        <v>0</v>
      </c>
      <c r="AJ223" s="65">
        <v>0</v>
      </c>
      <c r="AK223" s="65">
        <v>0</v>
      </c>
      <c r="AL223" s="65">
        <v>0</v>
      </c>
      <c r="AM223" s="65">
        <v>0</v>
      </c>
      <c r="AN223" s="65">
        <v>0</v>
      </c>
      <c r="AO223" s="65">
        <v>0</v>
      </c>
      <c r="AP223" s="65">
        <v>0</v>
      </c>
      <c r="AQ223" s="65">
        <v>0</v>
      </c>
      <c r="AR223" s="65">
        <v>0</v>
      </c>
      <c r="AS223" s="65">
        <v>0</v>
      </c>
      <c r="AT223" s="65">
        <v>0</v>
      </c>
      <c r="AU223" s="65">
        <v>0</v>
      </c>
      <c r="AV223" s="65">
        <v>0</v>
      </c>
      <c r="AW223" s="67">
        <v>30.8</v>
      </c>
      <c r="AX223" s="67">
        <v>30.8</v>
      </c>
      <c r="AY223" s="67">
        <v>13</v>
      </c>
      <c r="AZ223" s="67">
        <v>0</v>
      </c>
      <c r="BA223" s="80">
        <f>+O223+Q223+S223+U223+W223+Y223+AA223+AC223+AE223+AG223+AI223+AK223+AM223+AO223+AQ223+AS223+AU223+AW223+AY223</f>
        <v>43.8</v>
      </c>
      <c r="BB223" s="80">
        <f>+P223+R223+T223+V223+X223+Z223+AB223+AD223+AF223+AH223+AJ223+AL223+AN223+AP223+AR223+AT223+AV223+AX223+AZ223</f>
        <v>30.8</v>
      </c>
      <c r="BC223" s="67">
        <v>0</v>
      </c>
      <c r="BD223" s="67">
        <v>0</v>
      </c>
      <c r="BE223" s="67">
        <v>0</v>
      </c>
      <c r="BF223" s="67">
        <v>0</v>
      </c>
      <c r="BG223" s="67">
        <v>0</v>
      </c>
      <c r="BH223" s="67">
        <v>0</v>
      </c>
      <c r="BI223" s="67">
        <v>0</v>
      </c>
      <c r="BJ223" s="67">
        <v>0</v>
      </c>
      <c r="BK223" s="67">
        <v>0</v>
      </c>
      <c r="BL223" s="67">
        <v>0</v>
      </c>
      <c r="BM223" s="172" t="s">
        <v>498</v>
      </c>
      <c r="BN223" s="170" t="s">
        <v>499</v>
      </c>
      <c r="BO223" s="170" t="s">
        <v>483</v>
      </c>
      <c r="BP223" s="170" t="s">
        <v>484</v>
      </c>
      <c r="BQ223" s="184" t="s">
        <v>485</v>
      </c>
    </row>
    <row r="224" spans="1:69" ht="66.599999999999994" customHeight="1" x14ac:dyDescent="0.3">
      <c r="A224" s="178"/>
      <c r="B224" s="181"/>
      <c r="C224" s="181"/>
      <c r="D224" s="181"/>
      <c r="E224" s="181"/>
      <c r="F224" s="181"/>
      <c r="G224" s="181"/>
      <c r="H224" s="217"/>
      <c r="I224" s="515"/>
      <c r="J224" s="189"/>
      <c r="K224" s="189"/>
      <c r="L224" s="189"/>
      <c r="M224" s="181"/>
      <c r="N224" s="71" t="s">
        <v>66</v>
      </c>
      <c r="O224" s="72">
        <f>O223</f>
        <v>0</v>
      </c>
      <c r="P224" s="72">
        <f t="shared" ref="P224:BL224" si="97">P223</f>
        <v>0</v>
      </c>
      <c r="Q224" s="72">
        <f t="shared" si="97"/>
        <v>0</v>
      </c>
      <c r="R224" s="72">
        <f t="shared" si="97"/>
        <v>0</v>
      </c>
      <c r="S224" s="72">
        <f t="shared" si="97"/>
        <v>0</v>
      </c>
      <c r="T224" s="72">
        <f t="shared" si="97"/>
        <v>0</v>
      </c>
      <c r="U224" s="72">
        <f t="shared" si="97"/>
        <v>0</v>
      </c>
      <c r="V224" s="72">
        <f t="shared" si="97"/>
        <v>0</v>
      </c>
      <c r="W224" s="72">
        <f t="shared" si="97"/>
        <v>0</v>
      </c>
      <c r="X224" s="72">
        <f t="shared" si="97"/>
        <v>0</v>
      </c>
      <c r="Y224" s="72">
        <f t="shared" si="97"/>
        <v>0</v>
      </c>
      <c r="Z224" s="72">
        <f t="shared" si="97"/>
        <v>0</v>
      </c>
      <c r="AA224" s="72">
        <f t="shared" si="97"/>
        <v>0</v>
      </c>
      <c r="AB224" s="72">
        <f t="shared" si="97"/>
        <v>0</v>
      </c>
      <c r="AC224" s="72">
        <f t="shared" si="97"/>
        <v>0</v>
      </c>
      <c r="AD224" s="72">
        <f t="shared" si="97"/>
        <v>0</v>
      </c>
      <c r="AE224" s="72">
        <f t="shared" si="97"/>
        <v>0</v>
      </c>
      <c r="AF224" s="72">
        <f t="shared" si="97"/>
        <v>0</v>
      </c>
      <c r="AG224" s="72">
        <f t="shared" si="97"/>
        <v>0</v>
      </c>
      <c r="AH224" s="72">
        <f t="shared" si="97"/>
        <v>0</v>
      </c>
      <c r="AI224" s="72">
        <f t="shared" si="97"/>
        <v>0</v>
      </c>
      <c r="AJ224" s="72">
        <f t="shared" si="97"/>
        <v>0</v>
      </c>
      <c r="AK224" s="72">
        <f t="shared" si="97"/>
        <v>0</v>
      </c>
      <c r="AL224" s="72">
        <f t="shared" si="97"/>
        <v>0</v>
      </c>
      <c r="AM224" s="72">
        <f t="shared" si="97"/>
        <v>0</v>
      </c>
      <c r="AN224" s="72">
        <f t="shared" si="97"/>
        <v>0</v>
      </c>
      <c r="AO224" s="72">
        <f t="shared" si="97"/>
        <v>0</v>
      </c>
      <c r="AP224" s="72">
        <f t="shared" si="97"/>
        <v>0</v>
      </c>
      <c r="AQ224" s="72">
        <f t="shared" si="97"/>
        <v>0</v>
      </c>
      <c r="AR224" s="72">
        <f t="shared" si="97"/>
        <v>0</v>
      </c>
      <c r="AS224" s="72">
        <f t="shared" si="97"/>
        <v>0</v>
      </c>
      <c r="AT224" s="72">
        <f t="shared" si="97"/>
        <v>0</v>
      </c>
      <c r="AU224" s="72">
        <f t="shared" si="97"/>
        <v>0</v>
      </c>
      <c r="AV224" s="72">
        <f t="shared" si="97"/>
        <v>0</v>
      </c>
      <c r="AW224" s="76">
        <f t="shared" si="97"/>
        <v>30.8</v>
      </c>
      <c r="AX224" s="76">
        <f t="shared" si="97"/>
        <v>30.8</v>
      </c>
      <c r="AY224" s="76">
        <f>AY223</f>
        <v>13</v>
      </c>
      <c r="AZ224" s="76">
        <f>AZ223</f>
        <v>0</v>
      </c>
      <c r="BA224" s="76">
        <f>BA223</f>
        <v>43.8</v>
      </c>
      <c r="BB224" s="76">
        <f>BB223</f>
        <v>30.8</v>
      </c>
      <c r="BC224" s="76">
        <f>BC223</f>
        <v>0</v>
      </c>
      <c r="BD224" s="77">
        <f t="shared" si="97"/>
        <v>0</v>
      </c>
      <c r="BE224" s="77">
        <f t="shared" si="97"/>
        <v>0</v>
      </c>
      <c r="BF224" s="77">
        <f t="shared" si="97"/>
        <v>0</v>
      </c>
      <c r="BG224" s="77">
        <f t="shared" si="97"/>
        <v>0</v>
      </c>
      <c r="BH224" s="77">
        <f t="shared" si="97"/>
        <v>0</v>
      </c>
      <c r="BI224" s="77">
        <f t="shared" si="97"/>
        <v>0</v>
      </c>
      <c r="BJ224" s="77">
        <f t="shared" si="97"/>
        <v>0</v>
      </c>
      <c r="BK224" s="77">
        <f t="shared" si="97"/>
        <v>0</v>
      </c>
      <c r="BL224" s="77">
        <f t="shared" si="97"/>
        <v>0</v>
      </c>
      <c r="BM224" s="172"/>
      <c r="BN224" s="235"/>
      <c r="BO224" s="171"/>
      <c r="BP224" s="171"/>
      <c r="BQ224" s="186"/>
    </row>
    <row r="225" spans="1:69" ht="59.4" customHeight="1" x14ac:dyDescent="0.3">
      <c r="A225" s="178">
        <v>63</v>
      </c>
      <c r="B225" s="179" t="s">
        <v>79</v>
      </c>
      <c r="C225" s="179" t="s">
        <v>500</v>
      </c>
      <c r="D225" s="179" t="s">
        <v>501</v>
      </c>
      <c r="E225" s="179" t="s">
        <v>502</v>
      </c>
      <c r="F225" s="179" t="s">
        <v>503</v>
      </c>
      <c r="G225" s="187" t="s">
        <v>226</v>
      </c>
      <c r="H225" s="215">
        <v>0.5</v>
      </c>
      <c r="I225" s="522" t="s">
        <v>227</v>
      </c>
      <c r="J225" s="218" t="s">
        <v>228</v>
      </c>
      <c r="K225" s="187" t="s">
        <v>229</v>
      </c>
      <c r="L225" s="187" t="s">
        <v>56</v>
      </c>
      <c r="M225" s="179" t="s">
        <v>56</v>
      </c>
      <c r="N225" s="114" t="s">
        <v>236</v>
      </c>
      <c r="O225" s="151">
        <v>0</v>
      </c>
      <c r="P225" s="151">
        <v>0</v>
      </c>
      <c r="Q225" s="151">
        <v>0</v>
      </c>
      <c r="R225" s="151">
        <v>0</v>
      </c>
      <c r="S225" s="151">
        <v>0</v>
      </c>
      <c r="T225" s="151">
        <v>0</v>
      </c>
      <c r="U225" s="151">
        <v>0</v>
      </c>
      <c r="V225" s="151">
        <v>0</v>
      </c>
      <c r="W225" s="151">
        <v>0</v>
      </c>
      <c r="X225" s="151">
        <v>0</v>
      </c>
      <c r="Y225" s="151">
        <v>0</v>
      </c>
      <c r="Z225" s="151">
        <v>0</v>
      </c>
      <c r="AA225" s="151">
        <v>0</v>
      </c>
      <c r="AB225" s="151">
        <v>0</v>
      </c>
      <c r="AC225" s="151">
        <v>0</v>
      </c>
      <c r="AD225" s="151">
        <v>0</v>
      </c>
      <c r="AE225" s="151">
        <v>0</v>
      </c>
      <c r="AF225" s="151">
        <v>0</v>
      </c>
      <c r="AG225" s="151">
        <v>0</v>
      </c>
      <c r="AH225" s="151">
        <v>0</v>
      </c>
      <c r="AI225" s="151">
        <v>0</v>
      </c>
      <c r="AJ225" s="151">
        <v>0</v>
      </c>
      <c r="AK225" s="151">
        <v>0</v>
      </c>
      <c r="AL225" s="151">
        <v>0</v>
      </c>
      <c r="AM225" s="151">
        <v>0</v>
      </c>
      <c r="AN225" s="151">
        <v>0</v>
      </c>
      <c r="AO225" s="151">
        <v>0</v>
      </c>
      <c r="AP225" s="151">
        <v>0</v>
      </c>
      <c r="AQ225" s="151">
        <v>0</v>
      </c>
      <c r="AR225" s="151">
        <v>0</v>
      </c>
      <c r="AS225" s="151">
        <v>0</v>
      </c>
      <c r="AT225" s="151">
        <v>0</v>
      </c>
      <c r="AU225" s="152">
        <v>3.96</v>
      </c>
      <c r="AV225" s="152">
        <v>3.96</v>
      </c>
      <c r="AW225" s="153">
        <v>12.05</v>
      </c>
      <c r="AX225" s="153">
        <v>1.5</v>
      </c>
      <c r="AY225" s="153">
        <v>12.05</v>
      </c>
      <c r="AZ225" s="153">
        <v>0</v>
      </c>
      <c r="BA225" s="80">
        <f t="shared" ref="BA225:BB237" si="98">+O225+Q225+S225+U225+W225+Y225+AA225+AC225+AE225+AG225+AI225+AK225+AM225+AO225+AQ225+AS225+AU225+AW225+AY225</f>
        <v>28.060000000000002</v>
      </c>
      <c r="BB225" s="80">
        <f t="shared" si="98"/>
        <v>5.46</v>
      </c>
      <c r="BC225" s="117">
        <v>71.834140000000005</v>
      </c>
      <c r="BD225" s="117">
        <v>0</v>
      </c>
      <c r="BE225" s="153">
        <v>0</v>
      </c>
      <c r="BF225" s="153">
        <v>0</v>
      </c>
      <c r="BG225" s="153">
        <v>0</v>
      </c>
      <c r="BH225" s="153">
        <v>0</v>
      </c>
      <c r="BI225" s="153">
        <v>0</v>
      </c>
      <c r="BJ225" s="153">
        <v>0</v>
      </c>
      <c r="BK225" s="153">
        <v>0</v>
      </c>
      <c r="BL225" s="153">
        <v>0</v>
      </c>
      <c r="BM225" s="208" t="s">
        <v>504</v>
      </c>
      <c r="BN225" s="232" t="s">
        <v>505</v>
      </c>
      <c r="BO225" s="208" t="s">
        <v>506</v>
      </c>
      <c r="BP225" s="208" t="s">
        <v>202</v>
      </c>
      <c r="BQ225" s="208" t="s">
        <v>507</v>
      </c>
    </row>
    <row r="226" spans="1:69" ht="54.6" customHeight="1" x14ac:dyDescent="0.3">
      <c r="A226" s="178"/>
      <c r="B226" s="180"/>
      <c r="C226" s="180"/>
      <c r="D226" s="180"/>
      <c r="E226" s="180"/>
      <c r="F226" s="180"/>
      <c r="G226" s="188"/>
      <c r="H226" s="216"/>
      <c r="I226" s="523"/>
      <c r="J226" s="219"/>
      <c r="K226" s="188"/>
      <c r="L226" s="188"/>
      <c r="M226" s="180"/>
      <c r="N226" s="114" t="s">
        <v>230</v>
      </c>
      <c r="O226" s="151">
        <v>0</v>
      </c>
      <c r="P226" s="151">
        <v>0</v>
      </c>
      <c r="Q226" s="151">
        <v>0</v>
      </c>
      <c r="R226" s="151">
        <v>0</v>
      </c>
      <c r="S226" s="151">
        <v>0</v>
      </c>
      <c r="T226" s="151">
        <v>0</v>
      </c>
      <c r="U226" s="151">
        <v>0</v>
      </c>
      <c r="V226" s="151">
        <v>0</v>
      </c>
      <c r="W226" s="151">
        <v>0</v>
      </c>
      <c r="X226" s="151">
        <v>0</v>
      </c>
      <c r="Y226" s="151">
        <v>0</v>
      </c>
      <c r="Z226" s="151">
        <v>0</v>
      </c>
      <c r="AA226" s="151">
        <v>0</v>
      </c>
      <c r="AB226" s="151">
        <v>0</v>
      </c>
      <c r="AC226" s="151">
        <v>0</v>
      </c>
      <c r="AD226" s="151">
        <v>0</v>
      </c>
      <c r="AE226" s="151">
        <v>0</v>
      </c>
      <c r="AF226" s="151">
        <v>0</v>
      </c>
      <c r="AG226" s="151">
        <v>0</v>
      </c>
      <c r="AH226" s="151">
        <v>0</v>
      </c>
      <c r="AI226" s="151">
        <v>0</v>
      </c>
      <c r="AJ226" s="151">
        <v>0</v>
      </c>
      <c r="AK226" s="151">
        <v>0</v>
      </c>
      <c r="AL226" s="151">
        <v>0</v>
      </c>
      <c r="AM226" s="151">
        <v>0</v>
      </c>
      <c r="AN226" s="151">
        <v>0</v>
      </c>
      <c r="AO226" s="151">
        <v>0</v>
      </c>
      <c r="AP226" s="151">
        <v>0</v>
      </c>
      <c r="AQ226" s="151">
        <v>0</v>
      </c>
      <c r="AR226" s="151">
        <v>0</v>
      </c>
      <c r="AS226" s="151">
        <v>0</v>
      </c>
      <c r="AT226" s="151">
        <v>0</v>
      </c>
      <c r="AU226" s="152">
        <v>0</v>
      </c>
      <c r="AV226" s="152">
        <v>0</v>
      </c>
      <c r="AW226" s="153">
        <v>11.4</v>
      </c>
      <c r="AX226" s="153">
        <v>11.4</v>
      </c>
      <c r="AY226" s="153">
        <v>9.3000000000000007</v>
      </c>
      <c r="AZ226" s="153">
        <v>0</v>
      </c>
      <c r="BA226" s="80">
        <f t="shared" si="98"/>
        <v>20.700000000000003</v>
      </c>
      <c r="BB226" s="80">
        <f t="shared" si="98"/>
        <v>11.4</v>
      </c>
      <c r="BC226" s="153">
        <v>0</v>
      </c>
      <c r="BD226" s="153">
        <v>0</v>
      </c>
      <c r="BE226" s="153">
        <v>0</v>
      </c>
      <c r="BF226" s="153">
        <v>0</v>
      </c>
      <c r="BG226" s="153">
        <v>0</v>
      </c>
      <c r="BH226" s="153">
        <v>0</v>
      </c>
      <c r="BI226" s="153">
        <v>0</v>
      </c>
      <c r="BJ226" s="153">
        <v>0</v>
      </c>
      <c r="BK226" s="153">
        <v>0</v>
      </c>
      <c r="BL226" s="153">
        <v>0</v>
      </c>
      <c r="BM226" s="209"/>
      <c r="BN226" s="233"/>
      <c r="BO226" s="209"/>
      <c r="BP226" s="209"/>
      <c r="BQ226" s="209"/>
    </row>
    <row r="227" spans="1:69" ht="30.6" customHeight="1" x14ac:dyDescent="0.3">
      <c r="A227" s="178"/>
      <c r="B227" s="181"/>
      <c r="C227" s="181"/>
      <c r="D227" s="181"/>
      <c r="E227" s="181"/>
      <c r="F227" s="181"/>
      <c r="G227" s="189"/>
      <c r="H227" s="217"/>
      <c r="I227" s="524"/>
      <c r="J227" s="220"/>
      <c r="K227" s="189"/>
      <c r="L227" s="189"/>
      <c r="M227" s="181"/>
      <c r="N227" s="71" t="s">
        <v>66</v>
      </c>
      <c r="O227" s="92">
        <f>O225</f>
        <v>0</v>
      </c>
      <c r="P227" s="92">
        <f t="shared" ref="P227:BL227" si="99">P225</f>
        <v>0</v>
      </c>
      <c r="Q227" s="92">
        <f t="shared" si="99"/>
        <v>0</v>
      </c>
      <c r="R227" s="92">
        <f t="shared" si="99"/>
        <v>0</v>
      </c>
      <c r="S227" s="92">
        <f t="shared" si="99"/>
        <v>0</v>
      </c>
      <c r="T227" s="92">
        <f t="shared" si="99"/>
        <v>0</v>
      </c>
      <c r="U227" s="92">
        <f t="shared" si="99"/>
        <v>0</v>
      </c>
      <c r="V227" s="92">
        <f t="shared" si="99"/>
        <v>0</v>
      </c>
      <c r="W227" s="92">
        <f t="shared" si="99"/>
        <v>0</v>
      </c>
      <c r="X227" s="92">
        <f t="shared" si="99"/>
        <v>0</v>
      </c>
      <c r="Y227" s="92">
        <f t="shared" si="99"/>
        <v>0</v>
      </c>
      <c r="Z227" s="92">
        <f t="shared" si="99"/>
        <v>0</v>
      </c>
      <c r="AA227" s="92">
        <f t="shared" si="99"/>
        <v>0</v>
      </c>
      <c r="AB227" s="92">
        <f t="shared" si="99"/>
        <v>0</v>
      </c>
      <c r="AC227" s="92">
        <f t="shared" si="99"/>
        <v>0</v>
      </c>
      <c r="AD227" s="92">
        <f t="shared" si="99"/>
        <v>0</v>
      </c>
      <c r="AE227" s="92">
        <f t="shared" si="99"/>
        <v>0</v>
      </c>
      <c r="AF227" s="92">
        <f t="shared" si="99"/>
        <v>0</v>
      </c>
      <c r="AG227" s="92">
        <f t="shared" si="99"/>
        <v>0</v>
      </c>
      <c r="AH227" s="92">
        <f t="shared" si="99"/>
        <v>0</v>
      </c>
      <c r="AI227" s="92">
        <f t="shared" si="99"/>
        <v>0</v>
      </c>
      <c r="AJ227" s="92">
        <f t="shared" si="99"/>
        <v>0</v>
      </c>
      <c r="AK227" s="92">
        <f t="shared" si="99"/>
        <v>0</v>
      </c>
      <c r="AL227" s="92">
        <f t="shared" si="99"/>
        <v>0</v>
      </c>
      <c r="AM227" s="92">
        <f t="shared" si="99"/>
        <v>0</v>
      </c>
      <c r="AN227" s="92">
        <f t="shared" si="99"/>
        <v>0</v>
      </c>
      <c r="AO227" s="92">
        <f t="shared" si="99"/>
        <v>0</v>
      </c>
      <c r="AP227" s="92">
        <f t="shared" si="99"/>
        <v>0</v>
      </c>
      <c r="AQ227" s="92">
        <f t="shared" si="99"/>
        <v>0</v>
      </c>
      <c r="AR227" s="92">
        <f t="shared" si="99"/>
        <v>0</v>
      </c>
      <c r="AS227" s="92">
        <f t="shared" si="99"/>
        <v>0</v>
      </c>
      <c r="AT227" s="92">
        <f t="shared" si="99"/>
        <v>0</v>
      </c>
      <c r="AU227" s="92">
        <f t="shared" si="99"/>
        <v>3.96</v>
      </c>
      <c r="AV227" s="92">
        <f t="shared" si="99"/>
        <v>3.96</v>
      </c>
      <c r="AW227" s="92">
        <f>+AW226+AW225</f>
        <v>23.450000000000003</v>
      </c>
      <c r="AX227" s="92">
        <f>+AX226+AX225</f>
        <v>12.9</v>
      </c>
      <c r="AY227" s="92">
        <f t="shared" si="99"/>
        <v>12.05</v>
      </c>
      <c r="AZ227" s="92">
        <f t="shared" si="99"/>
        <v>0</v>
      </c>
      <c r="BA227" s="92">
        <f t="shared" si="99"/>
        <v>28.060000000000002</v>
      </c>
      <c r="BB227" s="92">
        <f t="shared" si="99"/>
        <v>5.46</v>
      </c>
      <c r="BC227" s="92">
        <f t="shared" si="99"/>
        <v>71.834140000000005</v>
      </c>
      <c r="BD227" s="92">
        <f t="shared" si="99"/>
        <v>0</v>
      </c>
      <c r="BE227" s="92">
        <f t="shared" si="99"/>
        <v>0</v>
      </c>
      <c r="BF227" s="92">
        <f t="shared" si="99"/>
        <v>0</v>
      </c>
      <c r="BG227" s="92">
        <f t="shared" si="99"/>
        <v>0</v>
      </c>
      <c r="BH227" s="92">
        <f t="shared" si="99"/>
        <v>0</v>
      </c>
      <c r="BI227" s="92">
        <f t="shared" si="99"/>
        <v>0</v>
      </c>
      <c r="BJ227" s="92">
        <f t="shared" si="99"/>
        <v>0</v>
      </c>
      <c r="BK227" s="92">
        <f t="shared" si="99"/>
        <v>0</v>
      </c>
      <c r="BL227" s="92">
        <f t="shared" si="99"/>
        <v>0</v>
      </c>
      <c r="BM227" s="210"/>
      <c r="BN227" s="234"/>
      <c r="BO227" s="209"/>
      <c r="BP227" s="209"/>
      <c r="BQ227" s="209"/>
    </row>
    <row r="228" spans="1:69" ht="75.599999999999994" customHeight="1" x14ac:dyDescent="0.3">
      <c r="A228" s="178">
        <v>64</v>
      </c>
      <c r="B228" s="221" t="s">
        <v>86</v>
      </c>
      <c r="C228" s="221" t="s">
        <v>500</v>
      </c>
      <c r="D228" s="221" t="s">
        <v>508</v>
      </c>
      <c r="E228" s="221" t="s">
        <v>509</v>
      </c>
      <c r="F228" s="221" t="s">
        <v>510</v>
      </c>
      <c r="G228" s="221" t="s">
        <v>511</v>
      </c>
      <c r="H228" s="228">
        <v>1</v>
      </c>
      <c r="I228" s="525" t="s">
        <v>227</v>
      </c>
      <c r="J228" s="229" t="s">
        <v>228</v>
      </c>
      <c r="K228" s="231" t="s">
        <v>229</v>
      </c>
      <c r="L228" s="231" t="s">
        <v>56</v>
      </c>
      <c r="M228" s="221" t="s">
        <v>56</v>
      </c>
      <c r="N228" s="78" t="s">
        <v>230</v>
      </c>
      <c r="O228" s="154">
        <v>0</v>
      </c>
      <c r="P228" s="154">
        <v>0</v>
      </c>
      <c r="Q228" s="154">
        <v>0</v>
      </c>
      <c r="R228" s="154">
        <v>0</v>
      </c>
      <c r="S228" s="154">
        <v>7</v>
      </c>
      <c r="T228" s="154">
        <v>7</v>
      </c>
      <c r="U228" s="154">
        <v>43.31</v>
      </c>
      <c r="V228" s="154">
        <v>43.31</v>
      </c>
      <c r="W228" s="154">
        <v>31.22</v>
      </c>
      <c r="X228" s="154">
        <v>31.22</v>
      </c>
      <c r="Y228" s="154">
        <v>4.0599999999999996</v>
      </c>
      <c r="Z228" s="154">
        <v>4.0599999999999996</v>
      </c>
      <c r="AA228" s="154">
        <v>39.96</v>
      </c>
      <c r="AB228" s="154">
        <v>39.96</v>
      </c>
      <c r="AC228" s="154">
        <v>8.8000000000000007</v>
      </c>
      <c r="AD228" s="154">
        <v>8.8000000000000007</v>
      </c>
      <c r="AE228" s="154">
        <v>15.16</v>
      </c>
      <c r="AF228" s="154">
        <v>15.16</v>
      </c>
      <c r="AG228" s="154">
        <v>0</v>
      </c>
      <c r="AH228" s="154">
        <v>0</v>
      </c>
      <c r="AI228" s="154">
        <v>0</v>
      </c>
      <c r="AJ228" s="154">
        <v>0</v>
      </c>
      <c r="AK228" s="154">
        <v>36.67</v>
      </c>
      <c r="AL228" s="154">
        <v>36.67</v>
      </c>
      <c r="AM228" s="154">
        <v>1.44</v>
      </c>
      <c r="AN228" s="154">
        <v>0.03</v>
      </c>
      <c r="AO228" s="154">
        <v>0</v>
      </c>
      <c r="AP228" s="154">
        <v>0</v>
      </c>
      <c r="AQ228" s="154">
        <v>0</v>
      </c>
      <c r="AR228" s="154">
        <v>0</v>
      </c>
      <c r="AS228" s="154">
        <v>0</v>
      </c>
      <c r="AT228" s="154">
        <v>0</v>
      </c>
      <c r="AU228" s="69">
        <v>0</v>
      </c>
      <c r="AV228" s="69">
        <v>0</v>
      </c>
      <c r="AW228" s="79">
        <v>0</v>
      </c>
      <c r="AX228" s="79">
        <v>0</v>
      </c>
      <c r="AY228" s="79">
        <v>0</v>
      </c>
      <c r="AZ228" s="79">
        <v>0</v>
      </c>
      <c r="BA228" s="80">
        <f t="shared" si="98"/>
        <v>187.62</v>
      </c>
      <c r="BB228" s="80">
        <f t="shared" si="98"/>
        <v>186.21</v>
      </c>
      <c r="BC228" s="79">
        <v>0</v>
      </c>
      <c r="BD228" s="79">
        <v>0</v>
      </c>
      <c r="BE228" s="79">
        <v>0</v>
      </c>
      <c r="BF228" s="79">
        <v>0</v>
      </c>
      <c r="BG228" s="79">
        <v>0</v>
      </c>
      <c r="BH228" s="79">
        <v>0</v>
      </c>
      <c r="BI228" s="79">
        <v>0</v>
      </c>
      <c r="BJ228" s="79">
        <v>0</v>
      </c>
      <c r="BK228" s="79">
        <v>0</v>
      </c>
      <c r="BL228" s="79">
        <v>0</v>
      </c>
      <c r="BM228" s="222"/>
      <c r="BN228" s="224" t="s">
        <v>512</v>
      </c>
      <c r="BO228" s="226" t="s">
        <v>506</v>
      </c>
      <c r="BP228" s="226" t="s">
        <v>202</v>
      </c>
      <c r="BQ228" s="227" t="s">
        <v>507</v>
      </c>
    </row>
    <row r="229" spans="1:69" ht="96" customHeight="1" x14ac:dyDescent="0.3">
      <c r="A229" s="178"/>
      <c r="B229" s="221"/>
      <c r="C229" s="221"/>
      <c r="D229" s="221"/>
      <c r="E229" s="221"/>
      <c r="F229" s="221"/>
      <c r="G229" s="221"/>
      <c r="H229" s="228"/>
      <c r="I229" s="525"/>
      <c r="J229" s="230"/>
      <c r="K229" s="231"/>
      <c r="L229" s="231"/>
      <c r="M229" s="221"/>
      <c r="N229" s="71" t="s">
        <v>66</v>
      </c>
      <c r="O229" s="92">
        <f>SUM(O228)</f>
        <v>0</v>
      </c>
      <c r="P229" s="92">
        <f t="shared" ref="P229:BL229" si="100">SUM(P228)</f>
        <v>0</v>
      </c>
      <c r="Q229" s="92">
        <f t="shared" si="100"/>
        <v>0</v>
      </c>
      <c r="R229" s="92">
        <f t="shared" si="100"/>
        <v>0</v>
      </c>
      <c r="S229" s="92">
        <f t="shared" si="100"/>
        <v>7</v>
      </c>
      <c r="T229" s="92">
        <f t="shared" si="100"/>
        <v>7</v>
      </c>
      <c r="U229" s="92">
        <f t="shared" si="100"/>
        <v>43.31</v>
      </c>
      <c r="V229" s="92">
        <f t="shared" si="100"/>
        <v>43.31</v>
      </c>
      <c r="W229" s="92">
        <f t="shared" si="100"/>
        <v>31.22</v>
      </c>
      <c r="X229" s="92">
        <f t="shared" si="100"/>
        <v>31.22</v>
      </c>
      <c r="Y229" s="92">
        <f t="shared" si="100"/>
        <v>4.0599999999999996</v>
      </c>
      <c r="Z229" s="92">
        <f t="shared" si="100"/>
        <v>4.0599999999999996</v>
      </c>
      <c r="AA229" s="92">
        <f t="shared" si="100"/>
        <v>39.96</v>
      </c>
      <c r="AB229" s="92">
        <f t="shared" si="100"/>
        <v>39.96</v>
      </c>
      <c r="AC229" s="92">
        <f t="shared" si="100"/>
        <v>8.8000000000000007</v>
      </c>
      <c r="AD229" s="92">
        <f t="shared" si="100"/>
        <v>8.8000000000000007</v>
      </c>
      <c r="AE229" s="92">
        <f t="shared" si="100"/>
        <v>15.16</v>
      </c>
      <c r="AF229" s="92">
        <f t="shared" si="100"/>
        <v>15.16</v>
      </c>
      <c r="AG229" s="92">
        <f t="shared" si="100"/>
        <v>0</v>
      </c>
      <c r="AH229" s="92">
        <f t="shared" si="100"/>
        <v>0</v>
      </c>
      <c r="AI229" s="92">
        <f t="shared" si="100"/>
        <v>0</v>
      </c>
      <c r="AJ229" s="92">
        <f t="shared" si="100"/>
        <v>0</v>
      </c>
      <c r="AK229" s="92">
        <f t="shared" si="100"/>
        <v>36.67</v>
      </c>
      <c r="AL229" s="92">
        <f t="shared" si="100"/>
        <v>36.67</v>
      </c>
      <c r="AM229" s="92">
        <f t="shared" si="100"/>
        <v>1.44</v>
      </c>
      <c r="AN229" s="92">
        <f t="shared" si="100"/>
        <v>0.03</v>
      </c>
      <c r="AO229" s="92">
        <f t="shared" si="100"/>
        <v>0</v>
      </c>
      <c r="AP229" s="92">
        <f t="shared" si="100"/>
        <v>0</v>
      </c>
      <c r="AQ229" s="92">
        <f t="shared" si="100"/>
        <v>0</v>
      </c>
      <c r="AR229" s="92">
        <f t="shared" si="100"/>
        <v>0</v>
      </c>
      <c r="AS229" s="92">
        <f t="shared" si="100"/>
        <v>0</v>
      </c>
      <c r="AT229" s="92">
        <f t="shared" si="100"/>
        <v>0</v>
      </c>
      <c r="AU229" s="92">
        <f t="shared" si="100"/>
        <v>0</v>
      </c>
      <c r="AV229" s="92">
        <f t="shared" si="100"/>
        <v>0</v>
      </c>
      <c r="AW229" s="92">
        <f t="shared" si="100"/>
        <v>0</v>
      </c>
      <c r="AX229" s="92">
        <f t="shared" si="100"/>
        <v>0</v>
      </c>
      <c r="AY229" s="92">
        <f t="shared" si="100"/>
        <v>0</v>
      </c>
      <c r="AZ229" s="92">
        <f t="shared" si="100"/>
        <v>0</v>
      </c>
      <c r="BA229" s="92">
        <f t="shared" si="100"/>
        <v>187.62</v>
      </c>
      <c r="BB229" s="92">
        <f t="shared" si="100"/>
        <v>186.21</v>
      </c>
      <c r="BC229" s="92">
        <f t="shared" si="100"/>
        <v>0</v>
      </c>
      <c r="BD229" s="92">
        <f t="shared" si="100"/>
        <v>0</v>
      </c>
      <c r="BE229" s="92">
        <f t="shared" si="100"/>
        <v>0</v>
      </c>
      <c r="BF229" s="92">
        <f t="shared" si="100"/>
        <v>0</v>
      </c>
      <c r="BG229" s="92">
        <f t="shared" si="100"/>
        <v>0</v>
      </c>
      <c r="BH229" s="92">
        <f t="shared" si="100"/>
        <v>0</v>
      </c>
      <c r="BI229" s="92">
        <f t="shared" si="100"/>
        <v>0</v>
      </c>
      <c r="BJ229" s="92">
        <f t="shared" si="100"/>
        <v>0</v>
      </c>
      <c r="BK229" s="92">
        <f t="shared" si="100"/>
        <v>0</v>
      </c>
      <c r="BL229" s="92">
        <f t="shared" si="100"/>
        <v>0</v>
      </c>
      <c r="BM229" s="223"/>
      <c r="BN229" s="225"/>
      <c r="BO229" s="226"/>
      <c r="BP229" s="226"/>
      <c r="BQ229" s="227"/>
    </row>
    <row r="230" spans="1:69" ht="33.6" customHeight="1" x14ac:dyDescent="0.3">
      <c r="A230" s="178">
        <v>65</v>
      </c>
      <c r="B230" s="179" t="s">
        <v>79</v>
      </c>
      <c r="C230" s="179" t="s">
        <v>500</v>
      </c>
      <c r="D230" s="179" t="s">
        <v>513</v>
      </c>
      <c r="E230" s="179" t="s">
        <v>514</v>
      </c>
      <c r="F230" s="179" t="s">
        <v>515</v>
      </c>
      <c r="G230" s="187" t="s">
        <v>511</v>
      </c>
      <c r="H230" s="215">
        <v>0.2</v>
      </c>
      <c r="I230" s="522" t="s">
        <v>227</v>
      </c>
      <c r="J230" s="218" t="s">
        <v>228</v>
      </c>
      <c r="K230" s="187" t="s">
        <v>229</v>
      </c>
      <c r="L230" s="187" t="s">
        <v>56</v>
      </c>
      <c r="M230" s="179" t="s">
        <v>56</v>
      </c>
      <c r="N230" s="116" t="s">
        <v>58</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15</v>
      </c>
      <c r="AF230" s="155">
        <v>15</v>
      </c>
      <c r="AG230" s="155">
        <v>0</v>
      </c>
      <c r="AH230" s="155">
        <v>0</v>
      </c>
      <c r="AI230" s="155">
        <v>6.5620000000000003</v>
      </c>
      <c r="AJ230" s="155">
        <v>6.5620000000000003</v>
      </c>
      <c r="AK230" s="155">
        <v>0</v>
      </c>
      <c r="AL230" s="155">
        <v>0</v>
      </c>
      <c r="AM230" s="155">
        <v>75.61</v>
      </c>
      <c r="AN230" s="155">
        <v>75.61</v>
      </c>
      <c r="AO230" s="155">
        <v>14.694000000000001</v>
      </c>
      <c r="AP230" s="155">
        <v>14.694000000000001</v>
      </c>
      <c r="AQ230" s="155">
        <v>304.471</v>
      </c>
      <c r="AR230" s="155">
        <v>304.471</v>
      </c>
      <c r="AS230" s="155">
        <v>0</v>
      </c>
      <c r="AT230" s="155">
        <v>0</v>
      </c>
      <c r="AU230" s="155">
        <v>0</v>
      </c>
      <c r="AV230" s="155">
        <v>0</v>
      </c>
      <c r="AW230" s="155">
        <v>0</v>
      </c>
      <c r="AX230" s="155">
        <v>0</v>
      </c>
      <c r="AY230" s="155">
        <v>0</v>
      </c>
      <c r="AZ230" s="155">
        <v>0</v>
      </c>
      <c r="BA230" s="80">
        <f t="shared" si="98"/>
        <v>416.33699999999999</v>
      </c>
      <c r="BB230" s="80">
        <f t="shared" si="98"/>
        <v>416.33699999999999</v>
      </c>
      <c r="BC230" s="156">
        <v>0</v>
      </c>
      <c r="BD230" s="156">
        <v>0</v>
      </c>
      <c r="BE230" s="156">
        <v>0</v>
      </c>
      <c r="BF230" s="156">
        <v>0</v>
      </c>
      <c r="BG230" s="156">
        <v>0</v>
      </c>
      <c r="BH230" s="156">
        <v>0</v>
      </c>
      <c r="BI230" s="156">
        <v>0</v>
      </c>
      <c r="BJ230" s="156">
        <v>0</v>
      </c>
      <c r="BK230" s="156">
        <v>0</v>
      </c>
      <c r="BL230" s="156">
        <v>0</v>
      </c>
      <c r="BM230" s="202"/>
      <c r="BN230" s="205" t="s">
        <v>537</v>
      </c>
      <c r="BO230" s="208" t="s">
        <v>506</v>
      </c>
      <c r="BP230" s="208" t="s">
        <v>202</v>
      </c>
      <c r="BQ230" s="211" t="s">
        <v>507</v>
      </c>
    </row>
    <row r="231" spans="1:69" ht="96.6" customHeight="1" x14ac:dyDescent="0.3">
      <c r="A231" s="178"/>
      <c r="B231" s="180"/>
      <c r="C231" s="180"/>
      <c r="D231" s="180"/>
      <c r="E231" s="180"/>
      <c r="F231" s="180"/>
      <c r="G231" s="188"/>
      <c r="H231" s="216"/>
      <c r="I231" s="523"/>
      <c r="J231" s="219"/>
      <c r="K231" s="188"/>
      <c r="L231" s="188"/>
      <c r="M231" s="180"/>
      <c r="N231" s="116" t="s">
        <v>58</v>
      </c>
      <c r="O231" s="155">
        <v>0</v>
      </c>
      <c r="P231" s="155">
        <v>0</v>
      </c>
      <c r="Q231" s="155">
        <v>0</v>
      </c>
      <c r="R231" s="155">
        <v>0</v>
      </c>
      <c r="S231" s="155">
        <v>0</v>
      </c>
      <c r="T231" s="155">
        <v>0</v>
      </c>
      <c r="U231" s="155">
        <v>0</v>
      </c>
      <c r="V231" s="155">
        <v>0</v>
      </c>
      <c r="W231" s="155">
        <v>0</v>
      </c>
      <c r="X231" s="155">
        <v>0</v>
      </c>
      <c r="Y231" s="155">
        <v>0</v>
      </c>
      <c r="Z231" s="155">
        <v>0</v>
      </c>
      <c r="AA231" s="155">
        <v>0</v>
      </c>
      <c r="AB231" s="155">
        <v>0</v>
      </c>
      <c r="AC231" s="155">
        <v>0</v>
      </c>
      <c r="AD231" s="155">
        <v>0</v>
      </c>
      <c r="AE231" s="155">
        <v>0</v>
      </c>
      <c r="AF231" s="155">
        <v>0</v>
      </c>
      <c r="AG231" s="155">
        <v>0</v>
      </c>
      <c r="AH231" s="155">
        <v>0</v>
      </c>
      <c r="AI231" s="155">
        <v>0</v>
      </c>
      <c r="AJ231" s="155">
        <v>0</v>
      </c>
      <c r="AK231" s="155">
        <v>0</v>
      </c>
      <c r="AL231" s="155">
        <v>0</v>
      </c>
      <c r="AM231" s="155">
        <v>0</v>
      </c>
      <c r="AN231" s="155">
        <v>0</v>
      </c>
      <c r="AO231" s="155">
        <v>0</v>
      </c>
      <c r="AP231" s="155">
        <v>0</v>
      </c>
      <c r="AQ231" s="155">
        <v>0</v>
      </c>
      <c r="AR231" s="155">
        <v>0</v>
      </c>
      <c r="AS231" s="155">
        <v>0</v>
      </c>
      <c r="AT231" s="155">
        <v>0</v>
      </c>
      <c r="AU231" s="155">
        <v>0</v>
      </c>
      <c r="AV231" s="155">
        <v>0</v>
      </c>
      <c r="AW231" s="155">
        <v>0</v>
      </c>
      <c r="AX231" s="155">
        <v>0</v>
      </c>
      <c r="AY231" s="155">
        <v>0</v>
      </c>
      <c r="AZ231" s="155">
        <v>0</v>
      </c>
      <c r="BA231" s="80">
        <f t="shared" si="98"/>
        <v>0</v>
      </c>
      <c r="BB231" s="80">
        <f t="shared" si="98"/>
        <v>0</v>
      </c>
      <c r="BC231" s="156">
        <v>0</v>
      </c>
      <c r="BD231" s="156">
        <v>0</v>
      </c>
      <c r="BE231" s="156">
        <v>0</v>
      </c>
      <c r="BF231" s="156">
        <v>0</v>
      </c>
      <c r="BG231" s="156">
        <v>0</v>
      </c>
      <c r="BH231" s="156">
        <v>0</v>
      </c>
      <c r="BI231" s="156">
        <v>0</v>
      </c>
      <c r="BJ231" s="156">
        <v>0</v>
      </c>
      <c r="BK231" s="156">
        <v>0</v>
      </c>
      <c r="BL231" s="156">
        <v>0</v>
      </c>
      <c r="BM231" s="203"/>
      <c r="BN231" s="206"/>
      <c r="BO231" s="209"/>
      <c r="BP231" s="209"/>
      <c r="BQ231" s="212"/>
    </row>
    <row r="232" spans="1:69" ht="83.4" customHeight="1" x14ac:dyDescent="0.3">
      <c r="A232" s="178"/>
      <c r="B232" s="180"/>
      <c r="C232" s="180"/>
      <c r="D232" s="180"/>
      <c r="E232" s="180"/>
      <c r="F232" s="180"/>
      <c r="G232" s="188"/>
      <c r="H232" s="216"/>
      <c r="I232" s="523"/>
      <c r="J232" s="219"/>
      <c r="K232" s="188"/>
      <c r="L232" s="188"/>
      <c r="M232" s="180"/>
      <c r="N232" s="116" t="s">
        <v>65</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956.57899999999995</v>
      </c>
      <c r="AD232" s="155">
        <v>956.57899999999995</v>
      </c>
      <c r="AE232" s="155">
        <v>0</v>
      </c>
      <c r="AF232" s="155">
        <v>0</v>
      </c>
      <c r="AG232" s="155">
        <v>554.76700000000005</v>
      </c>
      <c r="AH232" s="155">
        <v>554.76700000000005</v>
      </c>
      <c r="AI232" s="155">
        <v>0</v>
      </c>
      <c r="AJ232" s="155">
        <v>0</v>
      </c>
      <c r="AK232" s="155">
        <v>0</v>
      </c>
      <c r="AL232" s="155">
        <v>0</v>
      </c>
      <c r="AM232" s="155">
        <v>0</v>
      </c>
      <c r="AN232" s="155">
        <v>0</v>
      </c>
      <c r="AO232" s="155">
        <v>0</v>
      </c>
      <c r="AP232" s="155">
        <v>0</v>
      </c>
      <c r="AQ232" s="155">
        <v>0</v>
      </c>
      <c r="AR232" s="155">
        <v>0</v>
      </c>
      <c r="AS232" s="155">
        <v>0</v>
      </c>
      <c r="AT232" s="155">
        <v>0</v>
      </c>
      <c r="AU232" s="155">
        <v>0</v>
      </c>
      <c r="AV232" s="155">
        <v>0</v>
      </c>
      <c r="AW232" s="155">
        <v>0</v>
      </c>
      <c r="AX232" s="155">
        <v>0</v>
      </c>
      <c r="AY232" s="155">
        <v>0</v>
      </c>
      <c r="AZ232" s="155">
        <v>0</v>
      </c>
      <c r="BA232" s="80">
        <f t="shared" si="98"/>
        <v>1511.346</v>
      </c>
      <c r="BB232" s="80">
        <f t="shared" si="98"/>
        <v>1511.346</v>
      </c>
      <c r="BC232" s="156">
        <v>0</v>
      </c>
      <c r="BD232" s="156">
        <v>0</v>
      </c>
      <c r="BE232" s="156">
        <v>0</v>
      </c>
      <c r="BF232" s="156">
        <v>0</v>
      </c>
      <c r="BG232" s="156">
        <v>0</v>
      </c>
      <c r="BH232" s="156">
        <v>0</v>
      </c>
      <c r="BI232" s="156">
        <v>0</v>
      </c>
      <c r="BJ232" s="156">
        <v>0</v>
      </c>
      <c r="BK232" s="156">
        <v>0</v>
      </c>
      <c r="BL232" s="156">
        <v>0</v>
      </c>
      <c r="BM232" s="203"/>
      <c r="BN232" s="206"/>
      <c r="BO232" s="209"/>
      <c r="BP232" s="209"/>
      <c r="BQ232" s="212"/>
    </row>
    <row r="233" spans="1:69" ht="65.400000000000006" customHeight="1" x14ac:dyDescent="0.3">
      <c r="A233" s="178"/>
      <c r="B233" s="180"/>
      <c r="C233" s="180"/>
      <c r="D233" s="180"/>
      <c r="E233" s="180"/>
      <c r="F233" s="180"/>
      <c r="G233" s="188"/>
      <c r="H233" s="216"/>
      <c r="I233" s="523"/>
      <c r="J233" s="219"/>
      <c r="K233" s="188"/>
      <c r="L233" s="188"/>
      <c r="M233" s="180"/>
      <c r="N233" s="64" t="s">
        <v>180</v>
      </c>
      <c r="O233" s="155">
        <v>0</v>
      </c>
      <c r="P233" s="155">
        <v>0</v>
      </c>
      <c r="Q233" s="155">
        <v>0</v>
      </c>
      <c r="R233" s="155">
        <v>0</v>
      </c>
      <c r="S233" s="155">
        <v>0</v>
      </c>
      <c r="T233" s="155">
        <v>0</v>
      </c>
      <c r="U233" s="155">
        <v>0</v>
      </c>
      <c r="V233" s="155">
        <v>0</v>
      </c>
      <c r="W233" s="155">
        <v>0</v>
      </c>
      <c r="X233" s="155">
        <v>0</v>
      </c>
      <c r="Y233" s="155">
        <v>0</v>
      </c>
      <c r="Z233" s="155">
        <v>0</v>
      </c>
      <c r="AA233" s="155">
        <v>0</v>
      </c>
      <c r="AB233" s="155">
        <v>0</v>
      </c>
      <c r="AC233" s="87">
        <v>0</v>
      </c>
      <c r="AD233" s="87">
        <v>0</v>
      </c>
      <c r="AE233" s="87">
        <v>0</v>
      </c>
      <c r="AF233" s="87">
        <v>0</v>
      </c>
      <c r="AG233" s="87">
        <v>0</v>
      </c>
      <c r="AH233" s="87">
        <v>0</v>
      </c>
      <c r="AI233" s="87">
        <v>0</v>
      </c>
      <c r="AJ233" s="87">
        <v>0</v>
      </c>
      <c r="AK233" s="87">
        <v>0</v>
      </c>
      <c r="AL233" s="87">
        <v>0</v>
      </c>
      <c r="AM233" s="87">
        <v>0</v>
      </c>
      <c r="AN233" s="87">
        <v>0</v>
      </c>
      <c r="AO233" s="87">
        <v>0</v>
      </c>
      <c r="AP233" s="87">
        <v>0</v>
      </c>
      <c r="AQ233" s="87">
        <v>0</v>
      </c>
      <c r="AR233" s="87">
        <v>0</v>
      </c>
      <c r="AS233" s="87">
        <v>0</v>
      </c>
      <c r="AT233" s="87">
        <v>0</v>
      </c>
      <c r="AU233" s="87">
        <v>0</v>
      </c>
      <c r="AV233" s="87">
        <v>0</v>
      </c>
      <c r="AW233" s="87">
        <v>0</v>
      </c>
      <c r="AX233" s="87">
        <v>0</v>
      </c>
      <c r="AY233" s="87">
        <v>0</v>
      </c>
      <c r="AZ233" s="87">
        <v>0</v>
      </c>
      <c r="BA233" s="80">
        <f t="shared" si="98"/>
        <v>0</v>
      </c>
      <c r="BB233" s="80">
        <f t="shared" si="98"/>
        <v>0</v>
      </c>
      <c r="BC233" s="70">
        <v>170</v>
      </c>
      <c r="BD233" s="70">
        <v>0</v>
      </c>
      <c r="BE233" s="70">
        <v>0</v>
      </c>
      <c r="BF233" s="70">
        <v>0</v>
      </c>
      <c r="BG233" s="70">
        <v>0</v>
      </c>
      <c r="BH233" s="70">
        <v>0</v>
      </c>
      <c r="BI233" s="70">
        <v>0</v>
      </c>
      <c r="BJ233" s="70">
        <v>0</v>
      </c>
      <c r="BK233" s="70">
        <v>0</v>
      </c>
      <c r="BL233" s="70">
        <v>0</v>
      </c>
      <c r="BM233" s="203"/>
      <c r="BN233" s="206"/>
      <c r="BO233" s="209"/>
      <c r="BP233" s="209"/>
      <c r="BQ233" s="213"/>
    </row>
    <row r="234" spans="1:69" ht="21" customHeight="1" x14ac:dyDescent="0.3">
      <c r="A234" s="178"/>
      <c r="B234" s="181"/>
      <c r="C234" s="181"/>
      <c r="D234" s="181"/>
      <c r="E234" s="181"/>
      <c r="F234" s="181"/>
      <c r="G234" s="189"/>
      <c r="H234" s="217"/>
      <c r="I234" s="524"/>
      <c r="J234" s="220"/>
      <c r="K234" s="189"/>
      <c r="L234" s="189"/>
      <c r="M234" s="181"/>
      <c r="N234" s="71" t="s">
        <v>66</v>
      </c>
      <c r="O234" s="92">
        <f>SUM(O230:O233)</f>
        <v>0</v>
      </c>
      <c r="P234" s="92">
        <f t="shared" ref="P234:BL234" si="101">SUM(P230:P233)</f>
        <v>0</v>
      </c>
      <c r="Q234" s="92">
        <f t="shared" si="101"/>
        <v>0</v>
      </c>
      <c r="R234" s="92">
        <f t="shared" si="101"/>
        <v>0</v>
      </c>
      <c r="S234" s="92">
        <f t="shared" si="101"/>
        <v>0</v>
      </c>
      <c r="T234" s="92">
        <f t="shared" si="101"/>
        <v>0</v>
      </c>
      <c r="U234" s="92">
        <f t="shared" si="101"/>
        <v>0</v>
      </c>
      <c r="V234" s="92">
        <f t="shared" si="101"/>
        <v>0</v>
      </c>
      <c r="W234" s="92">
        <f t="shared" si="101"/>
        <v>0</v>
      </c>
      <c r="X234" s="92">
        <f t="shared" si="101"/>
        <v>0</v>
      </c>
      <c r="Y234" s="92">
        <f t="shared" si="101"/>
        <v>0</v>
      </c>
      <c r="Z234" s="92">
        <f t="shared" si="101"/>
        <v>0</v>
      </c>
      <c r="AA234" s="92">
        <f t="shared" si="101"/>
        <v>0</v>
      </c>
      <c r="AB234" s="92">
        <f t="shared" si="101"/>
        <v>0</v>
      </c>
      <c r="AC234" s="92">
        <f t="shared" si="101"/>
        <v>956.57899999999995</v>
      </c>
      <c r="AD234" s="92">
        <f t="shared" si="101"/>
        <v>956.57899999999995</v>
      </c>
      <c r="AE234" s="92">
        <f t="shared" si="101"/>
        <v>15</v>
      </c>
      <c r="AF234" s="92">
        <f t="shared" si="101"/>
        <v>15</v>
      </c>
      <c r="AG234" s="92">
        <f t="shared" si="101"/>
        <v>554.76700000000005</v>
      </c>
      <c r="AH234" s="92">
        <f t="shared" si="101"/>
        <v>554.76700000000005</v>
      </c>
      <c r="AI234" s="92">
        <f t="shared" si="101"/>
        <v>6.5620000000000003</v>
      </c>
      <c r="AJ234" s="92">
        <f t="shared" si="101"/>
        <v>6.5620000000000003</v>
      </c>
      <c r="AK234" s="92">
        <f t="shared" si="101"/>
        <v>0</v>
      </c>
      <c r="AL234" s="92">
        <f t="shared" si="101"/>
        <v>0</v>
      </c>
      <c r="AM234" s="92">
        <f t="shared" si="101"/>
        <v>75.61</v>
      </c>
      <c r="AN234" s="92">
        <f t="shared" si="101"/>
        <v>75.61</v>
      </c>
      <c r="AO234" s="92">
        <f t="shared" si="101"/>
        <v>14.694000000000001</v>
      </c>
      <c r="AP234" s="92">
        <f t="shared" si="101"/>
        <v>14.694000000000001</v>
      </c>
      <c r="AQ234" s="92">
        <f t="shared" si="101"/>
        <v>304.471</v>
      </c>
      <c r="AR234" s="92">
        <f t="shared" si="101"/>
        <v>304.471</v>
      </c>
      <c r="AS234" s="92">
        <f t="shared" si="101"/>
        <v>0</v>
      </c>
      <c r="AT234" s="92">
        <f t="shared" si="101"/>
        <v>0</v>
      </c>
      <c r="AU234" s="92">
        <f t="shared" si="101"/>
        <v>0</v>
      </c>
      <c r="AV234" s="92">
        <f t="shared" si="101"/>
        <v>0</v>
      </c>
      <c r="AW234" s="92">
        <f t="shared" si="101"/>
        <v>0</v>
      </c>
      <c r="AX234" s="92">
        <f t="shared" si="101"/>
        <v>0</v>
      </c>
      <c r="AY234" s="92">
        <f t="shared" si="101"/>
        <v>0</v>
      </c>
      <c r="AZ234" s="92">
        <f t="shared" si="101"/>
        <v>0</v>
      </c>
      <c r="BA234" s="92">
        <f t="shared" si="101"/>
        <v>1927.683</v>
      </c>
      <c r="BB234" s="92">
        <f t="shared" si="101"/>
        <v>1927.683</v>
      </c>
      <c r="BC234" s="92">
        <f t="shared" si="101"/>
        <v>170</v>
      </c>
      <c r="BD234" s="92">
        <f t="shared" si="101"/>
        <v>0</v>
      </c>
      <c r="BE234" s="92">
        <f t="shared" si="101"/>
        <v>0</v>
      </c>
      <c r="BF234" s="92">
        <f t="shared" si="101"/>
        <v>0</v>
      </c>
      <c r="BG234" s="92">
        <f t="shared" si="101"/>
        <v>0</v>
      </c>
      <c r="BH234" s="92">
        <f t="shared" si="101"/>
        <v>0</v>
      </c>
      <c r="BI234" s="92">
        <f t="shared" si="101"/>
        <v>0</v>
      </c>
      <c r="BJ234" s="92">
        <f t="shared" si="101"/>
        <v>0</v>
      </c>
      <c r="BK234" s="92">
        <f t="shared" si="101"/>
        <v>0</v>
      </c>
      <c r="BL234" s="92">
        <f t="shared" si="101"/>
        <v>0</v>
      </c>
      <c r="BM234" s="204"/>
      <c r="BN234" s="207"/>
      <c r="BO234" s="210"/>
      <c r="BP234" s="210"/>
      <c r="BQ234" s="214"/>
    </row>
    <row r="235" spans="1:69" ht="30.6" customHeight="1" x14ac:dyDescent="0.3">
      <c r="A235" s="178">
        <v>66</v>
      </c>
      <c r="B235" s="199" t="s">
        <v>86</v>
      </c>
      <c r="C235" s="200" t="s">
        <v>500</v>
      </c>
      <c r="D235" s="200" t="s">
        <v>516</v>
      </c>
      <c r="E235" s="201" t="s">
        <v>517</v>
      </c>
      <c r="F235" s="201" t="s">
        <v>518</v>
      </c>
      <c r="G235" s="196" t="s">
        <v>99</v>
      </c>
      <c r="H235" s="196">
        <v>100</v>
      </c>
      <c r="I235" s="526" t="s">
        <v>227</v>
      </c>
      <c r="J235" s="196" t="s">
        <v>228</v>
      </c>
      <c r="K235" s="196" t="s">
        <v>229</v>
      </c>
      <c r="L235" s="196" t="s">
        <v>56</v>
      </c>
      <c r="M235" s="196" t="s">
        <v>56</v>
      </c>
      <c r="N235" s="157" t="s">
        <v>106</v>
      </c>
      <c r="O235" s="149">
        <v>0</v>
      </c>
      <c r="P235" s="149">
        <v>0</v>
      </c>
      <c r="Q235" s="149">
        <v>0</v>
      </c>
      <c r="R235" s="149">
        <v>0</v>
      </c>
      <c r="S235" s="149">
        <v>0</v>
      </c>
      <c r="T235" s="149">
        <v>0</v>
      </c>
      <c r="U235" s="149">
        <v>0</v>
      </c>
      <c r="V235" s="149">
        <v>0</v>
      </c>
      <c r="W235" s="149">
        <v>0</v>
      </c>
      <c r="X235" s="149">
        <v>0</v>
      </c>
      <c r="Y235" s="149">
        <v>0</v>
      </c>
      <c r="Z235" s="149">
        <v>0</v>
      </c>
      <c r="AA235" s="149">
        <v>0</v>
      </c>
      <c r="AB235" s="149">
        <v>0</v>
      </c>
      <c r="AC235" s="149">
        <v>0</v>
      </c>
      <c r="AD235" s="149">
        <v>0</v>
      </c>
      <c r="AE235" s="149">
        <v>0</v>
      </c>
      <c r="AF235" s="149">
        <v>0</v>
      </c>
      <c r="AG235" s="149">
        <v>0</v>
      </c>
      <c r="AH235" s="149">
        <v>0</v>
      </c>
      <c r="AI235" s="149">
        <v>0</v>
      </c>
      <c r="AJ235" s="149">
        <v>0</v>
      </c>
      <c r="AK235" s="149">
        <v>0</v>
      </c>
      <c r="AL235" s="149">
        <v>0</v>
      </c>
      <c r="AM235" s="149">
        <v>0</v>
      </c>
      <c r="AN235" s="149">
        <v>0</v>
      </c>
      <c r="AO235" s="149">
        <v>0</v>
      </c>
      <c r="AP235" s="149">
        <v>0</v>
      </c>
      <c r="AQ235" s="149">
        <v>0</v>
      </c>
      <c r="AR235" s="149">
        <v>0</v>
      </c>
      <c r="AS235" s="149">
        <v>0</v>
      </c>
      <c r="AT235" s="149">
        <v>0</v>
      </c>
      <c r="AU235" s="149">
        <v>0</v>
      </c>
      <c r="AV235" s="149">
        <v>0</v>
      </c>
      <c r="AW235" s="149">
        <v>0</v>
      </c>
      <c r="AX235" s="149">
        <v>0</v>
      </c>
      <c r="AY235" s="149">
        <v>0</v>
      </c>
      <c r="AZ235" s="149">
        <v>0</v>
      </c>
      <c r="BA235" s="80">
        <f t="shared" si="98"/>
        <v>0</v>
      </c>
      <c r="BB235" s="80">
        <f t="shared" si="98"/>
        <v>0</v>
      </c>
      <c r="BC235" s="158">
        <v>14.7225</v>
      </c>
      <c r="BD235" s="158">
        <v>0</v>
      </c>
      <c r="BE235" s="158">
        <v>0</v>
      </c>
      <c r="BF235" s="158">
        <v>0</v>
      </c>
      <c r="BG235" s="158">
        <v>0</v>
      </c>
      <c r="BH235" s="158">
        <v>0</v>
      </c>
      <c r="BI235" s="158">
        <v>0</v>
      </c>
      <c r="BJ235" s="158">
        <v>0</v>
      </c>
      <c r="BK235" s="158">
        <v>0</v>
      </c>
      <c r="BL235" s="158">
        <v>0</v>
      </c>
      <c r="BM235" s="196"/>
      <c r="BN235" s="196"/>
      <c r="BO235" s="197" t="s">
        <v>506</v>
      </c>
      <c r="BP235" s="197" t="s">
        <v>202</v>
      </c>
      <c r="BQ235" s="198" t="s">
        <v>507</v>
      </c>
    </row>
    <row r="236" spans="1:69" ht="36" customHeight="1" x14ac:dyDescent="0.3">
      <c r="A236" s="178"/>
      <c r="B236" s="199"/>
      <c r="C236" s="200"/>
      <c r="D236" s="200"/>
      <c r="E236" s="201"/>
      <c r="F236" s="201"/>
      <c r="G236" s="196"/>
      <c r="H236" s="196"/>
      <c r="I236" s="526"/>
      <c r="J236" s="196"/>
      <c r="K236" s="196"/>
      <c r="L236" s="196"/>
      <c r="M236" s="196"/>
      <c r="N236" s="157" t="s">
        <v>109</v>
      </c>
      <c r="O236" s="149">
        <v>0</v>
      </c>
      <c r="P236" s="149">
        <v>0</v>
      </c>
      <c r="Q236" s="149">
        <v>0</v>
      </c>
      <c r="R236" s="149">
        <v>0</v>
      </c>
      <c r="S236" s="149">
        <v>0</v>
      </c>
      <c r="T236" s="149">
        <v>0</v>
      </c>
      <c r="U236" s="149">
        <v>0</v>
      </c>
      <c r="V236" s="149">
        <v>0</v>
      </c>
      <c r="W236" s="149">
        <v>0</v>
      </c>
      <c r="X236" s="149">
        <v>0</v>
      </c>
      <c r="Y236" s="149">
        <v>0</v>
      </c>
      <c r="Z236" s="149">
        <v>0</v>
      </c>
      <c r="AA236" s="149">
        <v>0</v>
      </c>
      <c r="AB236" s="149">
        <v>0</v>
      </c>
      <c r="AC236" s="149">
        <v>0</v>
      </c>
      <c r="AD236" s="149">
        <v>0</v>
      </c>
      <c r="AE236" s="149">
        <v>0</v>
      </c>
      <c r="AF236" s="149">
        <v>0</v>
      </c>
      <c r="AG236" s="149">
        <v>0</v>
      </c>
      <c r="AH236" s="149">
        <v>0</v>
      </c>
      <c r="AI236" s="149">
        <v>0</v>
      </c>
      <c r="AJ236" s="149">
        <v>0</v>
      </c>
      <c r="AK236" s="149">
        <v>0</v>
      </c>
      <c r="AL236" s="149">
        <v>0</v>
      </c>
      <c r="AM236" s="149">
        <v>0</v>
      </c>
      <c r="AN236" s="149">
        <v>0</v>
      </c>
      <c r="AO236" s="149">
        <v>0</v>
      </c>
      <c r="AP236" s="149">
        <v>0</v>
      </c>
      <c r="AQ236" s="149">
        <v>0</v>
      </c>
      <c r="AR236" s="149">
        <v>0</v>
      </c>
      <c r="AS236" s="149">
        <v>0</v>
      </c>
      <c r="AT236" s="149">
        <v>0</v>
      </c>
      <c r="AU236" s="149">
        <v>0</v>
      </c>
      <c r="AV236" s="149">
        <v>0</v>
      </c>
      <c r="AW236" s="149">
        <v>0</v>
      </c>
      <c r="AX236" s="149">
        <v>0</v>
      </c>
      <c r="AY236" s="149">
        <v>0</v>
      </c>
      <c r="AZ236" s="149">
        <v>0</v>
      </c>
      <c r="BA236" s="80">
        <f t="shared" si="98"/>
        <v>0</v>
      </c>
      <c r="BB236" s="80">
        <f t="shared" si="98"/>
        <v>0</v>
      </c>
      <c r="BC236" s="158">
        <v>30</v>
      </c>
      <c r="BD236" s="158">
        <v>0</v>
      </c>
      <c r="BE236" s="158">
        <v>0</v>
      </c>
      <c r="BF236" s="158">
        <v>0</v>
      </c>
      <c r="BG236" s="158">
        <v>0</v>
      </c>
      <c r="BH236" s="158">
        <v>0</v>
      </c>
      <c r="BI236" s="158">
        <v>0</v>
      </c>
      <c r="BJ236" s="158">
        <v>0</v>
      </c>
      <c r="BK236" s="158">
        <v>0</v>
      </c>
      <c r="BL236" s="158">
        <v>0</v>
      </c>
      <c r="BM236" s="196"/>
      <c r="BN236" s="196"/>
      <c r="BO236" s="197"/>
      <c r="BP236" s="197"/>
      <c r="BQ236" s="197"/>
    </row>
    <row r="237" spans="1:69" ht="31.2" customHeight="1" x14ac:dyDescent="0.3">
      <c r="A237" s="178"/>
      <c r="B237" s="199"/>
      <c r="C237" s="200"/>
      <c r="D237" s="200"/>
      <c r="E237" s="201"/>
      <c r="F237" s="201"/>
      <c r="G237" s="196"/>
      <c r="H237" s="196"/>
      <c r="I237" s="526"/>
      <c r="J237" s="196"/>
      <c r="K237" s="196"/>
      <c r="L237" s="196"/>
      <c r="M237" s="196"/>
      <c r="N237" s="157" t="s">
        <v>111</v>
      </c>
      <c r="O237" s="149">
        <v>0</v>
      </c>
      <c r="P237" s="149">
        <v>0</v>
      </c>
      <c r="Q237" s="149">
        <v>0</v>
      </c>
      <c r="R237" s="149">
        <v>0</v>
      </c>
      <c r="S237" s="149">
        <v>0</v>
      </c>
      <c r="T237" s="149">
        <v>0</v>
      </c>
      <c r="U237" s="149">
        <v>0</v>
      </c>
      <c r="V237" s="149">
        <v>0</v>
      </c>
      <c r="W237" s="149">
        <v>0</v>
      </c>
      <c r="X237" s="149">
        <v>0</v>
      </c>
      <c r="Y237" s="149">
        <v>0</v>
      </c>
      <c r="Z237" s="149">
        <v>0</v>
      </c>
      <c r="AA237" s="149">
        <v>0</v>
      </c>
      <c r="AB237" s="149">
        <v>0</v>
      </c>
      <c r="AC237" s="149">
        <v>0</v>
      </c>
      <c r="AD237" s="149">
        <v>0</v>
      </c>
      <c r="AE237" s="149">
        <v>0</v>
      </c>
      <c r="AF237" s="149">
        <v>0</v>
      </c>
      <c r="AG237" s="149">
        <v>0</v>
      </c>
      <c r="AH237" s="149">
        <v>0</v>
      </c>
      <c r="AI237" s="149">
        <v>0</v>
      </c>
      <c r="AJ237" s="149">
        <v>0</v>
      </c>
      <c r="AK237" s="149">
        <v>0</v>
      </c>
      <c r="AL237" s="149">
        <v>0</v>
      </c>
      <c r="AM237" s="149">
        <v>0</v>
      </c>
      <c r="AN237" s="149">
        <v>0</v>
      </c>
      <c r="AO237" s="149">
        <v>0</v>
      </c>
      <c r="AP237" s="149">
        <v>0</v>
      </c>
      <c r="AQ237" s="149">
        <v>0</v>
      </c>
      <c r="AR237" s="149">
        <v>0</v>
      </c>
      <c r="AS237" s="149">
        <v>0</v>
      </c>
      <c r="AT237" s="149">
        <v>0</v>
      </c>
      <c r="AU237" s="149">
        <v>0</v>
      </c>
      <c r="AV237" s="149">
        <v>0</v>
      </c>
      <c r="AW237" s="149">
        <v>0</v>
      </c>
      <c r="AX237" s="149">
        <v>0</v>
      </c>
      <c r="AY237" s="149">
        <v>0</v>
      </c>
      <c r="AZ237" s="149">
        <v>0</v>
      </c>
      <c r="BA237" s="80">
        <f t="shared" si="98"/>
        <v>0</v>
      </c>
      <c r="BB237" s="80">
        <f t="shared" si="98"/>
        <v>0</v>
      </c>
      <c r="BC237" s="158">
        <v>5</v>
      </c>
      <c r="BD237" s="158">
        <v>0</v>
      </c>
      <c r="BE237" s="158">
        <v>0</v>
      </c>
      <c r="BF237" s="158">
        <v>0</v>
      </c>
      <c r="BG237" s="158">
        <v>0</v>
      </c>
      <c r="BH237" s="158">
        <v>0</v>
      </c>
      <c r="BI237" s="158">
        <v>0</v>
      </c>
      <c r="BJ237" s="158">
        <v>0</v>
      </c>
      <c r="BK237" s="158">
        <v>0</v>
      </c>
      <c r="BL237" s="158">
        <v>0</v>
      </c>
      <c r="BM237" s="196"/>
      <c r="BN237" s="196"/>
      <c r="BO237" s="197"/>
      <c r="BP237" s="197"/>
      <c r="BQ237" s="197"/>
    </row>
    <row r="238" spans="1:69" x14ac:dyDescent="0.3">
      <c r="A238" s="178"/>
      <c r="B238" s="199"/>
      <c r="C238" s="200"/>
      <c r="D238" s="200"/>
      <c r="E238" s="201"/>
      <c r="F238" s="201"/>
      <c r="G238" s="196"/>
      <c r="H238" s="196"/>
      <c r="I238" s="526"/>
      <c r="J238" s="196"/>
      <c r="K238" s="196"/>
      <c r="L238" s="196"/>
      <c r="M238" s="196"/>
      <c r="N238" s="159" t="s">
        <v>66</v>
      </c>
      <c r="O238" s="160">
        <f>SUM(O235:O237)</f>
        <v>0</v>
      </c>
      <c r="P238" s="160">
        <f t="shared" ref="P238:BL238" si="102">SUM(P235:P237)</f>
        <v>0</v>
      </c>
      <c r="Q238" s="160">
        <f t="shared" si="102"/>
        <v>0</v>
      </c>
      <c r="R238" s="160">
        <f t="shared" si="102"/>
        <v>0</v>
      </c>
      <c r="S238" s="160">
        <f t="shared" si="102"/>
        <v>0</v>
      </c>
      <c r="T238" s="160">
        <f t="shared" si="102"/>
        <v>0</v>
      </c>
      <c r="U238" s="160">
        <f t="shared" si="102"/>
        <v>0</v>
      </c>
      <c r="V238" s="160">
        <f t="shared" si="102"/>
        <v>0</v>
      </c>
      <c r="W238" s="160">
        <f t="shared" si="102"/>
        <v>0</v>
      </c>
      <c r="X238" s="160">
        <f t="shared" si="102"/>
        <v>0</v>
      </c>
      <c r="Y238" s="160">
        <f t="shared" si="102"/>
        <v>0</v>
      </c>
      <c r="Z238" s="160">
        <f t="shared" si="102"/>
        <v>0</v>
      </c>
      <c r="AA238" s="160">
        <f t="shared" si="102"/>
        <v>0</v>
      </c>
      <c r="AB238" s="160">
        <f t="shared" si="102"/>
        <v>0</v>
      </c>
      <c r="AC238" s="160">
        <f t="shared" si="102"/>
        <v>0</v>
      </c>
      <c r="AD238" s="160">
        <f t="shared" si="102"/>
        <v>0</v>
      </c>
      <c r="AE238" s="160">
        <f t="shared" si="102"/>
        <v>0</v>
      </c>
      <c r="AF238" s="160">
        <f t="shared" si="102"/>
        <v>0</v>
      </c>
      <c r="AG238" s="160">
        <f t="shared" si="102"/>
        <v>0</v>
      </c>
      <c r="AH238" s="160">
        <f t="shared" si="102"/>
        <v>0</v>
      </c>
      <c r="AI238" s="160">
        <f t="shared" si="102"/>
        <v>0</v>
      </c>
      <c r="AJ238" s="160">
        <f t="shared" si="102"/>
        <v>0</v>
      </c>
      <c r="AK238" s="160">
        <f t="shared" si="102"/>
        <v>0</v>
      </c>
      <c r="AL238" s="160">
        <f t="shared" si="102"/>
        <v>0</v>
      </c>
      <c r="AM238" s="160">
        <f t="shared" si="102"/>
        <v>0</v>
      </c>
      <c r="AN238" s="160">
        <f t="shared" si="102"/>
        <v>0</v>
      </c>
      <c r="AO238" s="160">
        <f t="shared" si="102"/>
        <v>0</v>
      </c>
      <c r="AP238" s="160">
        <f t="shared" si="102"/>
        <v>0</v>
      </c>
      <c r="AQ238" s="160">
        <f t="shared" si="102"/>
        <v>0</v>
      </c>
      <c r="AR238" s="160">
        <f t="shared" si="102"/>
        <v>0</v>
      </c>
      <c r="AS238" s="160">
        <f t="shared" si="102"/>
        <v>0</v>
      </c>
      <c r="AT238" s="160">
        <f t="shared" si="102"/>
        <v>0</v>
      </c>
      <c r="AU238" s="160">
        <f t="shared" si="102"/>
        <v>0</v>
      </c>
      <c r="AV238" s="160">
        <f t="shared" si="102"/>
        <v>0</v>
      </c>
      <c r="AW238" s="160">
        <f t="shared" si="102"/>
        <v>0</v>
      </c>
      <c r="AX238" s="160">
        <f t="shared" si="102"/>
        <v>0</v>
      </c>
      <c r="AY238" s="160">
        <f t="shared" si="102"/>
        <v>0</v>
      </c>
      <c r="AZ238" s="160">
        <f t="shared" si="102"/>
        <v>0</v>
      </c>
      <c r="BA238" s="160">
        <f>SUM(BA235:BA237)</f>
        <v>0</v>
      </c>
      <c r="BB238" s="160">
        <f>SUM(BB235:BB237)</f>
        <v>0</v>
      </c>
      <c r="BC238" s="160">
        <f>SUM(BC235:BC237)</f>
        <v>49.722499999999997</v>
      </c>
      <c r="BD238" s="160">
        <f t="shared" si="102"/>
        <v>0</v>
      </c>
      <c r="BE238" s="160">
        <f t="shared" si="102"/>
        <v>0</v>
      </c>
      <c r="BF238" s="160">
        <f t="shared" si="102"/>
        <v>0</v>
      </c>
      <c r="BG238" s="160">
        <f t="shared" si="102"/>
        <v>0</v>
      </c>
      <c r="BH238" s="160">
        <f t="shared" si="102"/>
        <v>0</v>
      </c>
      <c r="BI238" s="160">
        <f t="shared" si="102"/>
        <v>0</v>
      </c>
      <c r="BJ238" s="160">
        <f t="shared" si="102"/>
        <v>0</v>
      </c>
      <c r="BK238" s="160">
        <f t="shared" si="102"/>
        <v>0</v>
      </c>
      <c r="BL238" s="160">
        <f t="shared" si="102"/>
        <v>0</v>
      </c>
      <c r="BM238" s="196"/>
      <c r="BN238" s="196"/>
      <c r="BO238" s="197"/>
      <c r="BP238" s="197"/>
      <c r="BQ238" s="197"/>
    </row>
    <row r="239" spans="1:69" ht="63" customHeight="1" x14ac:dyDescent="0.3">
      <c r="A239" s="178">
        <v>67</v>
      </c>
      <c r="B239" s="193" t="s">
        <v>79</v>
      </c>
      <c r="C239" s="193" t="s">
        <v>222</v>
      </c>
      <c r="D239" s="179" t="s">
        <v>223</v>
      </c>
      <c r="E239" s="179" t="s">
        <v>224</v>
      </c>
      <c r="F239" s="179" t="s">
        <v>225</v>
      </c>
      <c r="G239" s="187" t="s">
        <v>226</v>
      </c>
      <c r="H239" s="190">
        <v>0.13519999999999999</v>
      </c>
      <c r="I239" s="513" t="s">
        <v>227</v>
      </c>
      <c r="J239" s="187" t="s">
        <v>228</v>
      </c>
      <c r="K239" s="187" t="s">
        <v>229</v>
      </c>
      <c r="L239" s="187" t="s">
        <v>56</v>
      </c>
      <c r="M239" s="179" t="s">
        <v>56</v>
      </c>
      <c r="N239" s="64" t="s">
        <v>230</v>
      </c>
      <c r="O239" s="65">
        <v>0</v>
      </c>
      <c r="P239" s="65">
        <v>0</v>
      </c>
      <c r="Q239" s="65">
        <v>0</v>
      </c>
      <c r="R239" s="65">
        <v>0</v>
      </c>
      <c r="S239" s="65">
        <v>0</v>
      </c>
      <c r="T239" s="65">
        <v>0</v>
      </c>
      <c r="U239" s="65">
        <v>0</v>
      </c>
      <c r="V239" s="65">
        <v>0</v>
      </c>
      <c r="W239" s="65">
        <v>0</v>
      </c>
      <c r="X239" s="65">
        <v>0</v>
      </c>
      <c r="Y239" s="65">
        <v>0</v>
      </c>
      <c r="Z239" s="65">
        <v>0</v>
      </c>
      <c r="AA239" s="65">
        <v>0</v>
      </c>
      <c r="AB239" s="65">
        <v>0</v>
      </c>
      <c r="AC239" s="65">
        <v>0</v>
      </c>
      <c r="AD239" s="65">
        <v>0</v>
      </c>
      <c r="AE239" s="65">
        <v>0</v>
      </c>
      <c r="AF239" s="65">
        <v>0</v>
      </c>
      <c r="AG239" s="65">
        <v>0</v>
      </c>
      <c r="AH239" s="65">
        <v>0</v>
      </c>
      <c r="AI239" s="65">
        <v>0</v>
      </c>
      <c r="AJ239" s="65">
        <v>0</v>
      </c>
      <c r="AK239" s="65">
        <v>0</v>
      </c>
      <c r="AL239" s="65">
        <v>0</v>
      </c>
      <c r="AM239" s="65">
        <v>0</v>
      </c>
      <c r="AN239" s="65">
        <v>0</v>
      </c>
      <c r="AO239" s="65">
        <v>0</v>
      </c>
      <c r="AP239" s="65">
        <v>0</v>
      </c>
      <c r="AQ239" s="65">
        <v>0</v>
      </c>
      <c r="AR239" s="65">
        <v>0</v>
      </c>
      <c r="AS239" s="65">
        <v>0</v>
      </c>
      <c r="AT239" s="65">
        <v>0</v>
      </c>
      <c r="AU239" s="65">
        <v>79.870999999999995</v>
      </c>
      <c r="AV239" s="65">
        <v>79.870999999999995</v>
      </c>
      <c r="AW239" s="66">
        <v>66.575000000000003</v>
      </c>
      <c r="AX239" s="66">
        <v>66.575000000000003</v>
      </c>
      <c r="AY239" s="66">
        <v>97.933000000000007</v>
      </c>
      <c r="AZ239" s="66">
        <v>2.3780000000000001</v>
      </c>
      <c r="BA239" s="12">
        <f t="shared" ref="BA239:BB240" si="103">O239+Q239+S239+U239+W239+Y239+AA239+AC239+AE239+AG239+AI239+AK239+AM239+AO239+AQ239+AS239+AU239+AW239+AY239</f>
        <v>244.37900000000002</v>
      </c>
      <c r="BB239" s="12">
        <f t="shared" si="103"/>
        <v>148.82400000000001</v>
      </c>
      <c r="BC239" s="67">
        <v>0</v>
      </c>
      <c r="BD239" s="67">
        <v>0</v>
      </c>
      <c r="BE239" s="67">
        <v>0</v>
      </c>
      <c r="BF239" s="67">
        <v>0</v>
      </c>
      <c r="BG239" s="67">
        <v>0</v>
      </c>
      <c r="BH239" s="67">
        <v>0</v>
      </c>
      <c r="BI239" s="67">
        <v>0</v>
      </c>
      <c r="BJ239" s="67">
        <v>0</v>
      </c>
      <c r="BK239" s="67">
        <v>0</v>
      </c>
      <c r="BL239" s="67">
        <v>0</v>
      </c>
      <c r="BM239" s="182" t="s">
        <v>231</v>
      </c>
      <c r="BN239" s="170" t="s">
        <v>232</v>
      </c>
      <c r="BO239" s="170" t="s">
        <v>233</v>
      </c>
      <c r="BP239" s="170" t="s">
        <v>234</v>
      </c>
      <c r="BQ239" s="184" t="s">
        <v>235</v>
      </c>
    </row>
    <row r="240" spans="1:69" ht="55.8" customHeight="1" x14ac:dyDescent="0.3">
      <c r="A240" s="178"/>
      <c r="B240" s="194"/>
      <c r="C240" s="194"/>
      <c r="D240" s="180"/>
      <c r="E240" s="180"/>
      <c r="F240" s="180"/>
      <c r="G240" s="188"/>
      <c r="H240" s="191"/>
      <c r="I240" s="514"/>
      <c r="J240" s="188"/>
      <c r="K240" s="188"/>
      <c r="L240" s="188"/>
      <c r="M240" s="180"/>
      <c r="N240" s="64" t="s">
        <v>236</v>
      </c>
      <c r="O240" s="65">
        <v>0</v>
      </c>
      <c r="P240" s="65">
        <v>0</v>
      </c>
      <c r="Q240" s="65">
        <v>0</v>
      </c>
      <c r="R240" s="65">
        <v>0</v>
      </c>
      <c r="S240" s="65">
        <v>0</v>
      </c>
      <c r="T240" s="65">
        <v>0</v>
      </c>
      <c r="U240" s="65">
        <v>0</v>
      </c>
      <c r="V240" s="65">
        <v>0</v>
      </c>
      <c r="W240" s="65">
        <v>0</v>
      </c>
      <c r="X240" s="65">
        <v>0</v>
      </c>
      <c r="Y240" s="65">
        <v>0</v>
      </c>
      <c r="Z240" s="65">
        <v>0</v>
      </c>
      <c r="AA240" s="65">
        <v>0</v>
      </c>
      <c r="AB240" s="65">
        <v>0</v>
      </c>
      <c r="AC240" s="65">
        <v>0</v>
      </c>
      <c r="AD240" s="65">
        <v>0</v>
      </c>
      <c r="AE240" s="65">
        <v>0</v>
      </c>
      <c r="AF240" s="65">
        <v>0</v>
      </c>
      <c r="AG240" s="65">
        <v>0</v>
      </c>
      <c r="AH240" s="65">
        <v>0</v>
      </c>
      <c r="AI240" s="65">
        <v>0</v>
      </c>
      <c r="AJ240" s="65">
        <v>0</v>
      </c>
      <c r="AK240" s="65">
        <v>0</v>
      </c>
      <c r="AL240" s="65">
        <v>0</v>
      </c>
      <c r="AM240" s="65">
        <v>0</v>
      </c>
      <c r="AN240" s="65">
        <v>0</v>
      </c>
      <c r="AO240" s="65">
        <v>0</v>
      </c>
      <c r="AP240" s="65">
        <v>0</v>
      </c>
      <c r="AQ240" s="65">
        <v>0</v>
      </c>
      <c r="AR240" s="65">
        <v>0</v>
      </c>
      <c r="AS240" s="65">
        <v>0</v>
      </c>
      <c r="AT240" s="65">
        <v>0</v>
      </c>
      <c r="AU240" s="65">
        <v>120.327</v>
      </c>
      <c r="AV240" s="65">
        <v>120.327</v>
      </c>
      <c r="AW240" s="66">
        <v>76.861999999999995</v>
      </c>
      <c r="AX240" s="66">
        <v>76.861999999999995</v>
      </c>
      <c r="AY240" s="66">
        <v>82.593999999999994</v>
      </c>
      <c r="AZ240" s="66">
        <v>2.1999999999999999E-2</v>
      </c>
      <c r="BA240" s="12">
        <f t="shared" si="103"/>
        <v>279.78300000000002</v>
      </c>
      <c r="BB240" s="12">
        <f t="shared" si="103"/>
        <v>197.21099999999998</v>
      </c>
      <c r="BC240" s="69">
        <v>1683</v>
      </c>
      <c r="BD240" s="69">
        <v>0</v>
      </c>
      <c r="BE240" s="69">
        <v>352.95</v>
      </c>
      <c r="BF240" s="69">
        <v>0</v>
      </c>
      <c r="BG240" s="70">
        <v>0</v>
      </c>
      <c r="BH240" s="70">
        <v>0</v>
      </c>
      <c r="BI240" s="70">
        <v>0</v>
      </c>
      <c r="BJ240" s="70">
        <v>0</v>
      </c>
      <c r="BK240" s="70">
        <v>0</v>
      </c>
      <c r="BL240" s="70">
        <v>0</v>
      </c>
      <c r="BM240" s="182"/>
      <c r="BN240" s="183"/>
      <c r="BO240" s="183"/>
      <c r="BP240" s="183"/>
      <c r="BQ240" s="185"/>
    </row>
    <row r="241" spans="1:69" ht="67.8" customHeight="1" x14ac:dyDescent="0.3">
      <c r="A241" s="178"/>
      <c r="B241" s="195"/>
      <c r="C241" s="195"/>
      <c r="D241" s="181"/>
      <c r="E241" s="181"/>
      <c r="F241" s="181"/>
      <c r="G241" s="189"/>
      <c r="H241" s="192"/>
      <c r="I241" s="515"/>
      <c r="J241" s="189"/>
      <c r="K241" s="189"/>
      <c r="L241" s="189"/>
      <c r="M241" s="181"/>
      <c r="N241" s="71" t="s">
        <v>66</v>
      </c>
      <c r="O241" s="72">
        <f>SUM(O239:O240)</f>
        <v>0</v>
      </c>
      <c r="P241" s="72">
        <f t="shared" ref="P241:BL241" si="104">SUM(P239:P240)</f>
        <v>0</v>
      </c>
      <c r="Q241" s="72">
        <f t="shared" si="104"/>
        <v>0</v>
      </c>
      <c r="R241" s="72">
        <f t="shared" si="104"/>
        <v>0</v>
      </c>
      <c r="S241" s="72">
        <f t="shared" si="104"/>
        <v>0</v>
      </c>
      <c r="T241" s="72">
        <f t="shared" si="104"/>
        <v>0</v>
      </c>
      <c r="U241" s="72">
        <f t="shared" si="104"/>
        <v>0</v>
      </c>
      <c r="V241" s="72">
        <f t="shared" si="104"/>
        <v>0</v>
      </c>
      <c r="W241" s="72">
        <f t="shared" si="104"/>
        <v>0</v>
      </c>
      <c r="X241" s="72">
        <f t="shared" si="104"/>
        <v>0</v>
      </c>
      <c r="Y241" s="72">
        <f t="shared" si="104"/>
        <v>0</v>
      </c>
      <c r="Z241" s="72">
        <f t="shared" si="104"/>
        <v>0</v>
      </c>
      <c r="AA241" s="72">
        <f t="shared" si="104"/>
        <v>0</v>
      </c>
      <c r="AB241" s="72">
        <f t="shared" si="104"/>
        <v>0</v>
      </c>
      <c r="AC241" s="72">
        <f t="shared" si="104"/>
        <v>0</v>
      </c>
      <c r="AD241" s="72">
        <f t="shared" si="104"/>
        <v>0</v>
      </c>
      <c r="AE241" s="72">
        <f t="shared" si="104"/>
        <v>0</v>
      </c>
      <c r="AF241" s="72">
        <f t="shared" si="104"/>
        <v>0</v>
      </c>
      <c r="AG241" s="72">
        <f t="shared" si="104"/>
        <v>0</v>
      </c>
      <c r="AH241" s="72">
        <f t="shared" si="104"/>
        <v>0</v>
      </c>
      <c r="AI241" s="72">
        <f t="shared" si="104"/>
        <v>0</v>
      </c>
      <c r="AJ241" s="72">
        <f t="shared" si="104"/>
        <v>0</v>
      </c>
      <c r="AK241" s="72">
        <f t="shared" si="104"/>
        <v>0</v>
      </c>
      <c r="AL241" s="72">
        <f t="shared" si="104"/>
        <v>0</v>
      </c>
      <c r="AM241" s="72">
        <f t="shared" si="104"/>
        <v>0</v>
      </c>
      <c r="AN241" s="72">
        <f t="shared" si="104"/>
        <v>0</v>
      </c>
      <c r="AO241" s="72">
        <f t="shared" si="104"/>
        <v>0</v>
      </c>
      <c r="AP241" s="72">
        <f t="shared" si="104"/>
        <v>0</v>
      </c>
      <c r="AQ241" s="72">
        <f t="shared" si="104"/>
        <v>0</v>
      </c>
      <c r="AR241" s="72">
        <f t="shared" si="104"/>
        <v>0</v>
      </c>
      <c r="AS241" s="72">
        <f t="shared" si="104"/>
        <v>0</v>
      </c>
      <c r="AT241" s="72">
        <f t="shared" si="104"/>
        <v>0</v>
      </c>
      <c r="AU241" s="72">
        <f t="shared" si="104"/>
        <v>200.19799999999998</v>
      </c>
      <c r="AV241" s="72">
        <f t="shared" si="104"/>
        <v>200.19799999999998</v>
      </c>
      <c r="AW241" s="72">
        <f t="shared" si="104"/>
        <v>143.43700000000001</v>
      </c>
      <c r="AX241" s="72">
        <f t="shared" si="104"/>
        <v>143.43700000000001</v>
      </c>
      <c r="AY241" s="72">
        <f>AY239+AY240</f>
        <v>180.52699999999999</v>
      </c>
      <c r="AZ241" s="72">
        <f>AZ239+AZ240</f>
        <v>2.4</v>
      </c>
      <c r="BA241" s="72">
        <f>BA239+BA240</f>
        <v>524.16200000000003</v>
      </c>
      <c r="BB241" s="72">
        <f>BB239+BB240</f>
        <v>346.03499999999997</v>
      </c>
      <c r="BC241" s="72">
        <f t="shared" si="104"/>
        <v>1683</v>
      </c>
      <c r="BD241" s="72">
        <f t="shared" si="104"/>
        <v>0</v>
      </c>
      <c r="BE241" s="72">
        <f t="shared" si="104"/>
        <v>352.95</v>
      </c>
      <c r="BF241" s="72">
        <f t="shared" si="104"/>
        <v>0</v>
      </c>
      <c r="BG241" s="72">
        <f t="shared" si="104"/>
        <v>0</v>
      </c>
      <c r="BH241" s="72">
        <f t="shared" si="104"/>
        <v>0</v>
      </c>
      <c r="BI241" s="72">
        <f t="shared" si="104"/>
        <v>0</v>
      </c>
      <c r="BJ241" s="72">
        <f t="shared" si="104"/>
        <v>0</v>
      </c>
      <c r="BK241" s="72">
        <f t="shared" si="104"/>
        <v>0</v>
      </c>
      <c r="BL241" s="72">
        <f t="shared" si="104"/>
        <v>0</v>
      </c>
      <c r="BM241" s="182"/>
      <c r="BN241" s="171"/>
      <c r="BO241" s="171"/>
      <c r="BP241" s="171"/>
      <c r="BQ241" s="186"/>
    </row>
    <row r="242" spans="1:69" ht="112.2" customHeight="1" x14ac:dyDescent="0.3">
      <c r="A242" s="178">
        <v>68</v>
      </c>
      <c r="B242" s="168" t="s">
        <v>522</v>
      </c>
      <c r="C242" s="168" t="s">
        <v>523</v>
      </c>
      <c r="D242" s="168" t="s">
        <v>524</v>
      </c>
      <c r="E242" s="168" t="s">
        <v>525</v>
      </c>
      <c r="F242" s="168" t="s">
        <v>526</v>
      </c>
      <c r="G242" s="174" t="s">
        <v>226</v>
      </c>
      <c r="H242" s="176">
        <v>0.3</v>
      </c>
      <c r="I242" s="522" t="s">
        <v>227</v>
      </c>
      <c r="J242" s="174" t="s">
        <v>228</v>
      </c>
      <c r="K242" s="174" t="s">
        <v>229</v>
      </c>
      <c r="L242" s="174" t="s">
        <v>78</v>
      </c>
      <c r="M242" s="168" t="s">
        <v>56</v>
      </c>
      <c r="N242" s="64" t="s">
        <v>236</v>
      </c>
      <c r="O242" s="65">
        <v>0</v>
      </c>
      <c r="P242" s="65">
        <v>0</v>
      </c>
      <c r="Q242" s="65">
        <v>0</v>
      </c>
      <c r="R242" s="65">
        <v>0</v>
      </c>
      <c r="S242" s="65">
        <v>0</v>
      </c>
      <c r="T242" s="65">
        <v>0</v>
      </c>
      <c r="U242" s="65">
        <v>0</v>
      </c>
      <c r="V242" s="65">
        <v>0</v>
      </c>
      <c r="W242" s="65">
        <v>0</v>
      </c>
      <c r="X242" s="65">
        <v>0</v>
      </c>
      <c r="Y242" s="65">
        <v>0</v>
      </c>
      <c r="Z242" s="65">
        <v>0</v>
      </c>
      <c r="AA242" s="65">
        <v>0</v>
      </c>
      <c r="AB242" s="65">
        <v>0</v>
      </c>
      <c r="AC242" s="65">
        <v>0</v>
      </c>
      <c r="AD242" s="65">
        <v>0</v>
      </c>
      <c r="AE242" s="65">
        <v>0</v>
      </c>
      <c r="AF242" s="65">
        <v>0</v>
      </c>
      <c r="AG242" s="65">
        <v>0</v>
      </c>
      <c r="AH242" s="65">
        <v>0</v>
      </c>
      <c r="AI242" s="65">
        <v>0</v>
      </c>
      <c r="AJ242" s="65">
        <v>0</v>
      </c>
      <c r="AK242" s="65">
        <v>0</v>
      </c>
      <c r="AL242" s="65">
        <v>0</v>
      </c>
      <c r="AM242" s="65">
        <v>0</v>
      </c>
      <c r="AN242" s="65">
        <v>0</v>
      </c>
      <c r="AO242" s="65">
        <v>0</v>
      </c>
      <c r="AP242" s="65">
        <v>0</v>
      </c>
      <c r="AQ242" s="65">
        <v>0</v>
      </c>
      <c r="AR242" s="65">
        <v>0</v>
      </c>
      <c r="AS242" s="65">
        <v>0</v>
      </c>
      <c r="AT242" s="65">
        <v>0</v>
      </c>
      <c r="AU242" s="65">
        <v>0</v>
      </c>
      <c r="AV242" s="65">
        <v>0</v>
      </c>
      <c r="AW242" s="65">
        <v>9.4901099999999996</v>
      </c>
      <c r="AX242" s="65">
        <v>9.4901099999999996</v>
      </c>
      <c r="AY242" s="65">
        <v>4.0671900000000001</v>
      </c>
      <c r="AZ242" s="65">
        <v>4.0671900000000001</v>
      </c>
      <c r="BA242" s="80">
        <f t="shared" ref="BA242:BB244" si="105">+O242+Q242+S242+U242+W242+Y242+AA242+AC242+AE242+AG242+AI242+AK242+AM242+AO242+AQ242+AS242+AU242+AW242+AY242</f>
        <v>13.5573</v>
      </c>
      <c r="BB242" s="80">
        <f t="shared" si="105"/>
        <v>13.5573</v>
      </c>
      <c r="BC242" s="65">
        <v>5</v>
      </c>
      <c r="BD242" s="65">
        <v>0</v>
      </c>
      <c r="BE242" s="65">
        <v>5</v>
      </c>
      <c r="BF242" s="65">
        <v>0</v>
      </c>
      <c r="BG242" s="65">
        <v>0</v>
      </c>
      <c r="BH242" s="65">
        <v>0</v>
      </c>
      <c r="BI242" s="65">
        <v>0</v>
      </c>
      <c r="BJ242" s="65">
        <v>0</v>
      </c>
      <c r="BK242" s="65">
        <v>0</v>
      </c>
      <c r="BL242" s="65">
        <v>0</v>
      </c>
      <c r="BM242" s="170" t="s">
        <v>527</v>
      </c>
      <c r="BN242" s="172" t="s">
        <v>528</v>
      </c>
      <c r="BO242" s="172" t="s">
        <v>529</v>
      </c>
      <c r="BP242" s="172" t="s">
        <v>149</v>
      </c>
      <c r="BQ242" s="173" t="s">
        <v>530</v>
      </c>
    </row>
    <row r="243" spans="1:69" ht="116.4" customHeight="1" x14ac:dyDescent="0.3">
      <c r="A243" s="178"/>
      <c r="B243" s="169"/>
      <c r="C243" s="169"/>
      <c r="D243" s="169"/>
      <c r="E243" s="169"/>
      <c r="F243" s="169"/>
      <c r="G243" s="175"/>
      <c r="H243" s="177"/>
      <c r="I243" s="524"/>
      <c r="J243" s="175"/>
      <c r="K243" s="175"/>
      <c r="L243" s="175"/>
      <c r="M243" s="169"/>
      <c r="N243" s="71" t="s">
        <v>66</v>
      </c>
      <c r="O243" s="92">
        <f>O242</f>
        <v>0</v>
      </c>
      <c r="P243" s="92">
        <f t="shared" ref="P243:BL243" si="106">P242</f>
        <v>0</v>
      </c>
      <c r="Q243" s="92">
        <f t="shared" si="106"/>
        <v>0</v>
      </c>
      <c r="R243" s="92">
        <f t="shared" si="106"/>
        <v>0</v>
      </c>
      <c r="S243" s="92">
        <f t="shared" si="106"/>
        <v>0</v>
      </c>
      <c r="T243" s="92">
        <f t="shared" si="106"/>
        <v>0</v>
      </c>
      <c r="U243" s="92">
        <f t="shared" si="106"/>
        <v>0</v>
      </c>
      <c r="V243" s="92">
        <f t="shared" si="106"/>
        <v>0</v>
      </c>
      <c r="W243" s="92">
        <f t="shared" si="106"/>
        <v>0</v>
      </c>
      <c r="X243" s="92">
        <f t="shared" si="106"/>
        <v>0</v>
      </c>
      <c r="Y243" s="92">
        <f t="shared" si="106"/>
        <v>0</v>
      </c>
      <c r="Z243" s="92">
        <f t="shared" si="106"/>
        <v>0</v>
      </c>
      <c r="AA243" s="92">
        <f t="shared" si="106"/>
        <v>0</v>
      </c>
      <c r="AB243" s="92">
        <f t="shared" si="106"/>
        <v>0</v>
      </c>
      <c r="AC243" s="92">
        <f t="shared" si="106"/>
        <v>0</v>
      </c>
      <c r="AD243" s="92">
        <f t="shared" si="106"/>
        <v>0</v>
      </c>
      <c r="AE243" s="92">
        <f t="shared" si="106"/>
        <v>0</v>
      </c>
      <c r="AF243" s="92">
        <f t="shared" si="106"/>
        <v>0</v>
      </c>
      <c r="AG243" s="92">
        <f t="shared" si="106"/>
        <v>0</v>
      </c>
      <c r="AH243" s="92">
        <f t="shared" si="106"/>
        <v>0</v>
      </c>
      <c r="AI243" s="92">
        <f t="shared" si="106"/>
        <v>0</v>
      </c>
      <c r="AJ243" s="92">
        <f t="shared" si="106"/>
        <v>0</v>
      </c>
      <c r="AK243" s="92">
        <f t="shared" si="106"/>
        <v>0</v>
      </c>
      <c r="AL243" s="92">
        <f t="shared" si="106"/>
        <v>0</v>
      </c>
      <c r="AM243" s="92">
        <f t="shared" si="106"/>
        <v>0</v>
      </c>
      <c r="AN243" s="92">
        <f t="shared" si="106"/>
        <v>0</v>
      </c>
      <c r="AO243" s="92">
        <f t="shared" si="106"/>
        <v>0</v>
      </c>
      <c r="AP243" s="92">
        <f t="shared" si="106"/>
        <v>0</v>
      </c>
      <c r="AQ243" s="92">
        <f t="shared" si="106"/>
        <v>0</v>
      </c>
      <c r="AR243" s="92">
        <f t="shared" si="106"/>
        <v>0</v>
      </c>
      <c r="AS243" s="92">
        <f t="shared" si="106"/>
        <v>0</v>
      </c>
      <c r="AT243" s="92">
        <f t="shared" si="106"/>
        <v>0</v>
      </c>
      <c r="AU243" s="92">
        <f t="shared" si="106"/>
        <v>0</v>
      </c>
      <c r="AV243" s="92">
        <f t="shared" si="106"/>
        <v>0</v>
      </c>
      <c r="AW243" s="92">
        <f t="shared" si="106"/>
        <v>9.4901099999999996</v>
      </c>
      <c r="AX243" s="92">
        <f t="shared" si="106"/>
        <v>9.4901099999999996</v>
      </c>
      <c r="AY243" s="92">
        <f>AY242</f>
        <v>4.0671900000000001</v>
      </c>
      <c r="AZ243" s="92">
        <f>AZ242</f>
        <v>4.0671900000000001</v>
      </c>
      <c r="BA243" s="92">
        <f>BA242</f>
        <v>13.5573</v>
      </c>
      <c r="BB243" s="92">
        <f>BB242</f>
        <v>13.5573</v>
      </c>
      <c r="BC243" s="92">
        <f>BC242</f>
        <v>5</v>
      </c>
      <c r="BD243" s="92">
        <f t="shared" si="106"/>
        <v>0</v>
      </c>
      <c r="BE243" s="92">
        <f t="shared" si="106"/>
        <v>5</v>
      </c>
      <c r="BF243" s="92">
        <f t="shared" si="106"/>
        <v>0</v>
      </c>
      <c r="BG243" s="92">
        <f t="shared" si="106"/>
        <v>0</v>
      </c>
      <c r="BH243" s="92">
        <f t="shared" si="106"/>
        <v>0</v>
      </c>
      <c r="BI243" s="92">
        <f t="shared" si="106"/>
        <v>0</v>
      </c>
      <c r="BJ243" s="92">
        <f t="shared" si="106"/>
        <v>0</v>
      </c>
      <c r="BK243" s="92">
        <f t="shared" si="106"/>
        <v>0</v>
      </c>
      <c r="BL243" s="92">
        <f t="shared" si="106"/>
        <v>0</v>
      </c>
      <c r="BM243" s="171"/>
      <c r="BN243" s="172"/>
      <c r="BO243" s="172"/>
      <c r="BP243" s="172"/>
      <c r="BQ243" s="173"/>
    </row>
    <row r="244" spans="1:69" ht="217.8" customHeight="1" x14ac:dyDescent="0.3">
      <c r="A244" s="178">
        <v>69</v>
      </c>
      <c r="B244" s="168" t="s">
        <v>522</v>
      </c>
      <c r="C244" s="168" t="s">
        <v>523</v>
      </c>
      <c r="D244" s="168" t="s">
        <v>531</v>
      </c>
      <c r="E244" s="168" t="s">
        <v>532</v>
      </c>
      <c r="F244" s="168" t="s">
        <v>533</v>
      </c>
      <c r="G244" s="174" t="s">
        <v>99</v>
      </c>
      <c r="H244" s="176">
        <v>0</v>
      </c>
      <c r="I244" s="522" t="s">
        <v>227</v>
      </c>
      <c r="J244" s="174" t="s">
        <v>228</v>
      </c>
      <c r="K244" s="174" t="s">
        <v>229</v>
      </c>
      <c r="L244" s="174" t="s">
        <v>78</v>
      </c>
      <c r="M244" s="168" t="s">
        <v>56</v>
      </c>
      <c r="N244" s="64" t="s">
        <v>236</v>
      </c>
      <c r="O244" s="65">
        <v>0</v>
      </c>
      <c r="P244" s="65">
        <v>0</v>
      </c>
      <c r="Q244" s="65">
        <v>0</v>
      </c>
      <c r="R244" s="65">
        <v>0</v>
      </c>
      <c r="S244" s="65">
        <v>0</v>
      </c>
      <c r="T244" s="65">
        <v>0</v>
      </c>
      <c r="U244" s="65">
        <v>0</v>
      </c>
      <c r="V244" s="65">
        <v>0</v>
      </c>
      <c r="W244" s="65">
        <v>0</v>
      </c>
      <c r="X244" s="65">
        <v>0</v>
      </c>
      <c r="Y244" s="65">
        <v>0</v>
      </c>
      <c r="Z244" s="65">
        <v>0</v>
      </c>
      <c r="AA244" s="65">
        <v>0</v>
      </c>
      <c r="AB244" s="65">
        <v>0</v>
      </c>
      <c r="AC244" s="65">
        <v>0</v>
      </c>
      <c r="AD244" s="65">
        <v>0</v>
      </c>
      <c r="AE244" s="65">
        <v>0</v>
      </c>
      <c r="AF244" s="65">
        <v>0</v>
      </c>
      <c r="AG244" s="65">
        <v>0</v>
      </c>
      <c r="AH244" s="65">
        <v>0</v>
      </c>
      <c r="AI244" s="65">
        <v>0</v>
      </c>
      <c r="AJ244" s="65">
        <v>0</v>
      </c>
      <c r="AK244" s="65">
        <v>0</v>
      </c>
      <c r="AL244" s="65">
        <v>0</v>
      </c>
      <c r="AM244" s="65">
        <v>0</v>
      </c>
      <c r="AN244" s="65">
        <v>0</v>
      </c>
      <c r="AO244" s="65">
        <v>0</v>
      </c>
      <c r="AP244" s="65">
        <v>0</v>
      </c>
      <c r="AQ244" s="65">
        <v>0</v>
      </c>
      <c r="AR244" s="65">
        <v>0</v>
      </c>
      <c r="AS244" s="65">
        <v>0</v>
      </c>
      <c r="AT244" s="65">
        <v>0</v>
      </c>
      <c r="AU244" s="65">
        <v>0</v>
      </c>
      <c r="AV244" s="65">
        <v>0</v>
      </c>
      <c r="AW244" s="65">
        <v>0</v>
      </c>
      <c r="AX244" s="65">
        <v>0</v>
      </c>
      <c r="AY244" s="65">
        <v>9.8330000000000002</v>
      </c>
      <c r="AZ244" s="65">
        <v>1.857</v>
      </c>
      <c r="BA244" s="80">
        <f t="shared" si="105"/>
        <v>9.8330000000000002</v>
      </c>
      <c r="BB244" s="80">
        <f t="shared" si="105"/>
        <v>1.857</v>
      </c>
      <c r="BC244" s="65">
        <v>9.83</v>
      </c>
      <c r="BD244" s="65">
        <v>0</v>
      </c>
      <c r="BE244" s="65">
        <v>12</v>
      </c>
      <c r="BF244" s="65">
        <v>0</v>
      </c>
      <c r="BG244" s="65">
        <v>0</v>
      </c>
      <c r="BH244" s="65">
        <v>0</v>
      </c>
      <c r="BI244" s="65">
        <v>0</v>
      </c>
      <c r="BJ244" s="65">
        <v>0</v>
      </c>
      <c r="BK244" s="65">
        <v>0</v>
      </c>
      <c r="BL244" s="65">
        <v>0</v>
      </c>
      <c r="BM244" s="170" t="s">
        <v>534</v>
      </c>
      <c r="BN244" s="172" t="s">
        <v>535</v>
      </c>
      <c r="BO244" s="172" t="s">
        <v>529</v>
      </c>
      <c r="BP244" s="172" t="s">
        <v>149</v>
      </c>
      <c r="BQ244" s="173" t="s">
        <v>530</v>
      </c>
    </row>
    <row r="245" spans="1:69" ht="210" customHeight="1" x14ac:dyDescent="0.3">
      <c r="A245" s="178"/>
      <c r="B245" s="169"/>
      <c r="C245" s="169"/>
      <c r="D245" s="169"/>
      <c r="E245" s="169"/>
      <c r="F245" s="169"/>
      <c r="G245" s="175"/>
      <c r="H245" s="177"/>
      <c r="I245" s="524"/>
      <c r="J245" s="175"/>
      <c r="K245" s="175"/>
      <c r="L245" s="175"/>
      <c r="M245" s="169"/>
      <c r="N245" s="71" t="s">
        <v>66</v>
      </c>
      <c r="O245" s="92">
        <f>O244</f>
        <v>0</v>
      </c>
      <c r="P245" s="92">
        <f t="shared" ref="P245:BL245" si="107">P244</f>
        <v>0</v>
      </c>
      <c r="Q245" s="92">
        <f t="shared" si="107"/>
        <v>0</v>
      </c>
      <c r="R245" s="92">
        <f t="shared" si="107"/>
        <v>0</v>
      </c>
      <c r="S245" s="92">
        <f t="shared" si="107"/>
        <v>0</v>
      </c>
      <c r="T245" s="92">
        <f t="shared" si="107"/>
        <v>0</v>
      </c>
      <c r="U245" s="92">
        <f t="shared" si="107"/>
        <v>0</v>
      </c>
      <c r="V245" s="92">
        <f t="shared" si="107"/>
        <v>0</v>
      </c>
      <c r="W245" s="92">
        <f t="shared" si="107"/>
        <v>0</v>
      </c>
      <c r="X245" s="92">
        <f t="shared" si="107"/>
        <v>0</v>
      </c>
      <c r="Y245" s="92">
        <f t="shared" si="107"/>
        <v>0</v>
      </c>
      <c r="Z245" s="92">
        <f t="shared" si="107"/>
        <v>0</v>
      </c>
      <c r="AA245" s="92">
        <f t="shared" si="107"/>
        <v>0</v>
      </c>
      <c r="AB245" s="92">
        <f t="shared" si="107"/>
        <v>0</v>
      </c>
      <c r="AC245" s="92">
        <f t="shared" si="107"/>
        <v>0</v>
      </c>
      <c r="AD245" s="92">
        <f t="shared" si="107"/>
        <v>0</v>
      </c>
      <c r="AE245" s="92">
        <f t="shared" si="107"/>
        <v>0</v>
      </c>
      <c r="AF245" s="92">
        <f t="shared" si="107"/>
        <v>0</v>
      </c>
      <c r="AG245" s="92">
        <f t="shared" si="107"/>
        <v>0</v>
      </c>
      <c r="AH245" s="92">
        <f t="shared" si="107"/>
        <v>0</v>
      </c>
      <c r="AI245" s="92">
        <f t="shared" si="107"/>
        <v>0</v>
      </c>
      <c r="AJ245" s="92">
        <f t="shared" si="107"/>
        <v>0</v>
      </c>
      <c r="AK245" s="92">
        <f t="shared" si="107"/>
        <v>0</v>
      </c>
      <c r="AL245" s="92">
        <f t="shared" si="107"/>
        <v>0</v>
      </c>
      <c r="AM245" s="92">
        <f t="shared" si="107"/>
        <v>0</v>
      </c>
      <c r="AN245" s="92">
        <f t="shared" si="107"/>
        <v>0</v>
      </c>
      <c r="AO245" s="92">
        <f t="shared" si="107"/>
        <v>0</v>
      </c>
      <c r="AP245" s="92">
        <f t="shared" si="107"/>
        <v>0</v>
      </c>
      <c r="AQ245" s="92">
        <f t="shared" si="107"/>
        <v>0</v>
      </c>
      <c r="AR245" s="92">
        <f t="shared" si="107"/>
        <v>0</v>
      </c>
      <c r="AS245" s="92">
        <f t="shared" si="107"/>
        <v>0</v>
      </c>
      <c r="AT245" s="92">
        <f t="shared" si="107"/>
        <v>0</v>
      </c>
      <c r="AU245" s="92">
        <f t="shared" si="107"/>
        <v>0</v>
      </c>
      <c r="AV245" s="92">
        <f t="shared" si="107"/>
        <v>0</v>
      </c>
      <c r="AW245" s="92">
        <f t="shared" si="107"/>
        <v>0</v>
      </c>
      <c r="AX245" s="92">
        <f t="shared" si="107"/>
        <v>0</v>
      </c>
      <c r="AY245" s="92">
        <f>AY244</f>
        <v>9.8330000000000002</v>
      </c>
      <c r="AZ245" s="92">
        <f>AZ244</f>
        <v>1.857</v>
      </c>
      <c r="BA245" s="92">
        <f>BA244</f>
        <v>9.8330000000000002</v>
      </c>
      <c r="BB245" s="92">
        <f>BB244</f>
        <v>1.857</v>
      </c>
      <c r="BC245" s="92">
        <f t="shared" si="107"/>
        <v>9.83</v>
      </c>
      <c r="BD245" s="92">
        <f t="shared" si="107"/>
        <v>0</v>
      </c>
      <c r="BE245" s="92">
        <f t="shared" si="107"/>
        <v>12</v>
      </c>
      <c r="BF245" s="92">
        <f t="shared" si="107"/>
        <v>0</v>
      </c>
      <c r="BG245" s="92">
        <f t="shared" si="107"/>
        <v>0</v>
      </c>
      <c r="BH245" s="92">
        <f t="shared" si="107"/>
        <v>0</v>
      </c>
      <c r="BI245" s="92">
        <f t="shared" si="107"/>
        <v>0</v>
      </c>
      <c r="BJ245" s="92">
        <f t="shared" si="107"/>
        <v>0</v>
      </c>
      <c r="BK245" s="92">
        <f t="shared" si="107"/>
        <v>0</v>
      </c>
      <c r="BL245" s="92">
        <f t="shared" si="107"/>
        <v>0</v>
      </c>
      <c r="BM245" s="171"/>
      <c r="BN245" s="172"/>
      <c r="BO245" s="172"/>
      <c r="BP245" s="172"/>
      <c r="BQ245" s="173"/>
    </row>
  </sheetData>
  <mergeCells count="1292">
    <mergeCell ref="O8:BL8"/>
    <mergeCell ref="BM8:BM10"/>
    <mergeCell ref="BN8:BN10"/>
    <mergeCell ref="BO8:BQ9"/>
    <mergeCell ref="F9:F10"/>
    <mergeCell ref="O9:P9"/>
    <mergeCell ref="Q9:R9"/>
    <mergeCell ref="S9:T9"/>
    <mergeCell ref="U9:V9"/>
    <mergeCell ref="W9:X9"/>
    <mergeCell ref="I8:I10"/>
    <mergeCell ref="J8:J10"/>
    <mergeCell ref="K8:K10"/>
    <mergeCell ref="L8:L10"/>
    <mergeCell ref="M8:M10"/>
    <mergeCell ref="N8:N10"/>
    <mergeCell ref="B8:B10"/>
    <mergeCell ref="C8:C10"/>
    <mergeCell ref="D8:D10"/>
    <mergeCell ref="E8:E10"/>
    <mergeCell ref="G8:G10"/>
    <mergeCell ref="H8:H10"/>
    <mergeCell ref="BI9:BJ9"/>
    <mergeCell ref="BK9:BL9"/>
    <mergeCell ref="A11:A14"/>
    <mergeCell ref="B11:B14"/>
    <mergeCell ref="C11:C14"/>
    <mergeCell ref="D11:D14"/>
    <mergeCell ref="E11:E14"/>
    <mergeCell ref="F11:F14"/>
    <mergeCell ref="G11:G14"/>
    <mergeCell ref="H11:H14"/>
    <mergeCell ref="AW9:AX9"/>
    <mergeCell ref="AY9:AZ9"/>
    <mergeCell ref="BA9:BB9"/>
    <mergeCell ref="BC9:BD9"/>
    <mergeCell ref="BE9:BF9"/>
    <mergeCell ref="BG9:BH9"/>
    <mergeCell ref="AK9:AL9"/>
    <mergeCell ref="AM9:AN9"/>
    <mergeCell ref="AO9:AP9"/>
    <mergeCell ref="AQ9:AR9"/>
    <mergeCell ref="AS9:AT9"/>
    <mergeCell ref="AU9:AV9"/>
    <mergeCell ref="Y9:Z9"/>
    <mergeCell ref="AA9:AB9"/>
    <mergeCell ref="AC9:AD9"/>
    <mergeCell ref="AE9:AF9"/>
    <mergeCell ref="AG9:AH9"/>
    <mergeCell ref="AI9:AJ9"/>
    <mergeCell ref="BN15:BN20"/>
    <mergeCell ref="BO15:BO20"/>
    <mergeCell ref="BP15:BP20"/>
    <mergeCell ref="BQ15:BQ20"/>
    <mergeCell ref="L17:L18"/>
    <mergeCell ref="M17:M18"/>
    <mergeCell ref="G15:G20"/>
    <mergeCell ref="H15:H20"/>
    <mergeCell ref="I15:I20"/>
    <mergeCell ref="J15:J20"/>
    <mergeCell ref="K15:K20"/>
    <mergeCell ref="BM15:BM20"/>
    <mergeCell ref="BN11:BN14"/>
    <mergeCell ref="BO11:BO14"/>
    <mergeCell ref="BP11:BP14"/>
    <mergeCell ref="BQ11:BQ14"/>
    <mergeCell ref="A15:A20"/>
    <mergeCell ref="B15:B20"/>
    <mergeCell ref="C15:C20"/>
    <mergeCell ref="D15:D20"/>
    <mergeCell ref="E15:E20"/>
    <mergeCell ref="F15:F20"/>
    <mergeCell ref="I11:I14"/>
    <mergeCell ref="J11:J14"/>
    <mergeCell ref="K11:K14"/>
    <mergeCell ref="L11:L14"/>
    <mergeCell ref="M11:M14"/>
    <mergeCell ref="BM11:BM14"/>
    <mergeCell ref="M21:M24"/>
    <mergeCell ref="BM21:BM24"/>
    <mergeCell ref="BN21:BN24"/>
    <mergeCell ref="BO21:BO24"/>
    <mergeCell ref="BP21:BP24"/>
    <mergeCell ref="BQ21:BQ24"/>
    <mergeCell ref="G21:G24"/>
    <mergeCell ref="H21:H24"/>
    <mergeCell ref="I21:I24"/>
    <mergeCell ref="J21:J24"/>
    <mergeCell ref="K21:K24"/>
    <mergeCell ref="L21:L24"/>
    <mergeCell ref="A21:A24"/>
    <mergeCell ref="B21:B24"/>
    <mergeCell ref="C21:C24"/>
    <mergeCell ref="D21:D24"/>
    <mergeCell ref="E21:E24"/>
    <mergeCell ref="F21:F24"/>
    <mergeCell ref="M25:M26"/>
    <mergeCell ref="BM25:BM26"/>
    <mergeCell ref="BN25:BN26"/>
    <mergeCell ref="BO25:BO26"/>
    <mergeCell ref="BP25:BP26"/>
    <mergeCell ref="BQ25:BQ26"/>
    <mergeCell ref="G25:G26"/>
    <mergeCell ref="H25:H26"/>
    <mergeCell ref="I25:I26"/>
    <mergeCell ref="J25:J26"/>
    <mergeCell ref="K25:K26"/>
    <mergeCell ref="L25:L26"/>
    <mergeCell ref="A25:A26"/>
    <mergeCell ref="B25:B26"/>
    <mergeCell ref="C25:C26"/>
    <mergeCell ref="D25:D26"/>
    <mergeCell ref="E25:E26"/>
    <mergeCell ref="F25:F26"/>
    <mergeCell ref="M27:M28"/>
    <mergeCell ref="BM27:BM28"/>
    <mergeCell ref="BN27:BN28"/>
    <mergeCell ref="BO27:BO28"/>
    <mergeCell ref="BP27:BP28"/>
    <mergeCell ref="BQ27:BQ28"/>
    <mergeCell ref="G27:G28"/>
    <mergeCell ref="H27:H28"/>
    <mergeCell ref="I27:I28"/>
    <mergeCell ref="J27:J28"/>
    <mergeCell ref="K27:K28"/>
    <mergeCell ref="L27:L28"/>
    <mergeCell ref="A27:A28"/>
    <mergeCell ref="B27:B28"/>
    <mergeCell ref="C27:C28"/>
    <mergeCell ref="D27:D28"/>
    <mergeCell ref="E27:E28"/>
    <mergeCell ref="F27:F28"/>
    <mergeCell ref="M29:M31"/>
    <mergeCell ref="BM29:BM31"/>
    <mergeCell ref="BN29:BN31"/>
    <mergeCell ref="BO29:BO31"/>
    <mergeCell ref="BP29:BP31"/>
    <mergeCell ref="BQ29:BQ31"/>
    <mergeCell ref="G29:G31"/>
    <mergeCell ref="H29:H31"/>
    <mergeCell ref="I29:I31"/>
    <mergeCell ref="J29:J31"/>
    <mergeCell ref="K29:K31"/>
    <mergeCell ref="L29:L31"/>
    <mergeCell ref="A29:A31"/>
    <mergeCell ref="B29:B31"/>
    <mergeCell ref="C29:C31"/>
    <mergeCell ref="D29:D31"/>
    <mergeCell ref="E29:E31"/>
    <mergeCell ref="F29:F31"/>
    <mergeCell ref="M37:M40"/>
    <mergeCell ref="BM37:BM40"/>
    <mergeCell ref="BN37:BN40"/>
    <mergeCell ref="BO37:BO40"/>
    <mergeCell ref="BP37:BP40"/>
    <mergeCell ref="BQ37:BQ40"/>
    <mergeCell ref="G37:G40"/>
    <mergeCell ref="H37:H40"/>
    <mergeCell ref="I37:I40"/>
    <mergeCell ref="J37:J40"/>
    <mergeCell ref="K37:K40"/>
    <mergeCell ref="L37:L40"/>
    <mergeCell ref="BN32:BN36"/>
    <mergeCell ref="BO32:BO36"/>
    <mergeCell ref="BP32:BP36"/>
    <mergeCell ref="BQ32:BQ36"/>
    <mergeCell ref="A37:A40"/>
    <mergeCell ref="B37:B40"/>
    <mergeCell ref="C37:C40"/>
    <mergeCell ref="D37:D40"/>
    <mergeCell ref="E37:E40"/>
    <mergeCell ref="F37:F40"/>
    <mergeCell ref="B32:B36"/>
    <mergeCell ref="C32:C36"/>
    <mergeCell ref="D32:D36"/>
    <mergeCell ref="E32:E36"/>
    <mergeCell ref="F32:F36"/>
    <mergeCell ref="BM32:BM36"/>
    <mergeCell ref="M41:M45"/>
    <mergeCell ref="BM41:BM45"/>
    <mergeCell ref="BN41:BN45"/>
    <mergeCell ref="BO41:BO45"/>
    <mergeCell ref="BP41:BP45"/>
    <mergeCell ref="BQ41:BQ45"/>
    <mergeCell ref="G41:G45"/>
    <mergeCell ref="H41:H45"/>
    <mergeCell ref="I41:I45"/>
    <mergeCell ref="J41:J45"/>
    <mergeCell ref="K41:K45"/>
    <mergeCell ref="L41:L45"/>
    <mergeCell ref="A41:A45"/>
    <mergeCell ref="B41:B45"/>
    <mergeCell ref="C41:C45"/>
    <mergeCell ref="D41:D45"/>
    <mergeCell ref="E41:E45"/>
    <mergeCell ref="F41:F45"/>
    <mergeCell ref="M46:M48"/>
    <mergeCell ref="BM46:BM48"/>
    <mergeCell ref="BN46:BN48"/>
    <mergeCell ref="BO46:BO48"/>
    <mergeCell ref="BP46:BP48"/>
    <mergeCell ref="BQ46:BQ48"/>
    <mergeCell ref="G46:G48"/>
    <mergeCell ref="H46:H48"/>
    <mergeCell ref="I46:I48"/>
    <mergeCell ref="J46:J48"/>
    <mergeCell ref="K46:K48"/>
    <mergeCell ref="L46:L48"/>
    <mergeCell ref="A46:A48"/>
    <mergeCell ref="B46:B48"/>
    <mergeCell ref="C46:C48"/>
    <mergeCell ref="D46:D48"/>
    <mergeCell ref="E46:E48"/>
    <mergeCell ref="F46:F48"/>
    <mergeCell ref="M49:M51"/>
    <mergeCell ref="BM49:BM51"/>
    <mergeCell ref="BN49:BN51"/>
    <mergeCell ref="BO49:BO51"/>
    <mergeCell ref="BP49:BP51"/>
    <mergeCell ref="BQ49:BQ51"/>
    <mergeCell ref="G49:G51"/>
    <mergeCell ref="H49:H51"/>
    <mergeCell ref="I49:I51"/>
    <mergeCell ref="J49:J51"/>
    <mergeCell ref="K49:K51"/>
    <mergeCell ref="L49:L51"/>
    <mergeCell ref="A49:A51"/>
    <mergeCell ref="B49:B51"/>
    <mergeCell ref="C49:C51"/>
    <mergeCell ref="D49:D51"/>
    <mergeCell ref="E49:E51"/>
    <mergeCell ref="F49:F51"/>
    <mergeCell ref="M52:M54"/>
    <mergeCell ref="BM52:BM54"/>
    <mergeCell ref="BN52:BN54"/>
    <mergeCell ref="BO52:BO54"/>
    <mergeCell ref="BP52:BP54"/>
    <mergeCell ref="BQ52:BQ54"/>
    <mergeCell ref="G52:G54"/>
    <mergeCell ref="H52:H54"/>
    <mergeCell ref="I52:I54"/>
    <mergeCell ref="J52:J54"/>
    <mergeCell ref="K52:K54"/>
    <mergeCell ref="L52:L54"/>
    <mergeCell ref="A52:A54"/>
    <mergeCell ref="B52:B54"/>
    <mergeCell ref="C52:C54"/>
    <mergeCell ref="D52:D54"/>
    <mergeCell ref="E52:E54"/>
    <mergeCell ref="F52:F54"/>
    <mergeCell ref="M55:M58"/>
    <mergeCell ref="BM55:BM58"/>
    <mergeCell ref="BN55:BN58"/>
    <mergeCell ref="BO55:BO58"/>
    <mergeCell ref="BP55:BP58"/>
    <mergeCell ref="BQ55:BQ58"/>
    <mergeCell ref="G55:G58"/>
    <mergeCell ref="H55:H58"/>
    <mergeCell ref="I55:I58"/>
    <mergeCell ref="J55:J58"/>
    <mergeCell ref="K55:K58"/>
    <mergeCell ref="L55:L58"/>
    <mergeCell ref="A55:A58"/>
    <mergeCell ref="B55:B58"/>
    <mergeCell ref="C55:C58"/>
    <mergeCell ref="D55:D58"/>
    <mergeCell ref="E55:E58"/>
    <mergeCell ref="F55:F58"/>
    <mergeCell ref="M59:M61"/>
    <mergeCell ref="BM59:BM61"/>
    <mergeCell ref="BN59:BN61"/>
    <mergeCell ref="BO59:BO61"/>
    <mergeCell ref="BP59:BP61"/>
    <mergeCell ref="BQ59:BQ61"/>
    <mergeCell ref="G59:G61"/>
    <mergeCell ref="H59:H61"/>
    <mergeCell ref="I59:I61"/>
    <mergeCell ref="J59:J61"/>
    <mergeCell ref="K59:K61"/>
    <mergeCell ref="L59:L61"/>
    <mergeCell ref="A59:A61"/>
    <mergeCell ref="B59:B61"/>
    <mergeCell ref="C59:C61"/>
    <mergeCell ref="D59:D61"/>
    <mergeCell ref="E59:E61"/>
    <mergeCell ref="F59:F61"/>
    <mergeCell ref="M62:M63"/>
    <mergeCell ref="BM62:BM63"/>
    <mergeCell ref="BN62:BN63"/>
    <mergeCell ref="BO62:BO63"/>
    <mergeCell ref="BP62:BP63"/>
    <mergeCell ref="BQ62:BQ63"/>
    <mergeCell ref="G62:G63"/>
    <mergeCell ref="H62:H63"/>
    <mergeCell ref="I62:I63"/>
    <mergeCell ref="J62:J63"/>
    <mergeCell ref="K62:K63"/>
    <mergeCell ref="L62:L63"/>
    <mergeCell ref="A62:A63"/>
    <mergeCell ref="B62:B63"/>
    <mergeCell ref="C62:C63"/>
    <mergeCell ref="D62:D63"/>
    <mergeCell ref="E62:E63"/>
    <mergeCell ref="F62:F63"/>
    <mergeCell ref="M64:M65"/>
    <mergeCell ref="BM64:BM65"/>
    <mergeCell ref="BN64:BN65"/>
    <mergeCell ref="BO64:BO65"/>
    <mergeCell ref="BP64:BP65"/>
    <mergeCell ref="BQ64:BQ65"/>
    <mergeCell ref="G64:G65"/>
    <mergeCell ref="H64:H65"/>
    <mergeCell ref="I64:I65"/>
    <mergeCell ref="J64:J65"/>
    <mergeCell ref="K64:K65"/>
    <mergeCell ref="L64:L65"/>
    <mergeCell ref="A64:A65"/>
    <mergeCell ref="B64:B65"/>
    <mergeCell ref="C64:C65"/>
    <mergeCell ref="D64:D65"/>
    <mergeCell ref="E64:E65"/>
    <mergeCell ref="F64:F65"/>
    <mergeCell ref="M66:M70"/>
    <mergeCell ref="BM66:BM70"/>
    <mergeCell ref="BN66:BN70"/>
    <mergeCell ref="BO66:BO70"/>
    <mergeCell ref="BP66:BP70"/>
    <mergeCell ref="BQ66:BQ70"/>
    <mergeCell ref="G66:G70"/>
    <mergeCell ref="H66:H70"/>
    <mergeCell ref="I66:I70"/>
    <mergeCell ref="J66:J70"/>
    <mergeCell ref="K66:K70"/>
    <mergeCell ref="L66:L70"/>
    <mergeCell ref="A66:A70"/>
    <mergeCell ref="B66:B70"/>
    <mergeCell ref="C66:C70"/>
    <mergeCell ref="D66:D70"/>
    <mergeCell ref="E66:E70"/>
    <mergeCell ref="F66:F70"/>
    <mergeCell ref="M71:M72"/>
    <mergeCell ref="BM71:BM72"/>
    <mergeCell ref="BN71:BN72"/>
    <mergeCell ref="BO71:BO72"/>
    <mergeCell ref="BP71:BP72"/>
    <mergeCell ref="BQ71:BQ72"/>
    <mergeCell ref="G71:G72"/>
    <mergeCell ref="H71:H72"/>
    <mergeCell ref="I71:I72"/>
    <mergeCell ref="J71:J72"/>
    <mergeCell ref="K71:K72"/>
    <mergeCell ref="L71:L72"/>
    <mergeCell ref="A71:A72"/>
    <mergeCell ref="B71:B72"/>
    <mergeCell ref="C71:C72"/>
    <mergeCell ref="D71:D72"/>
    <mergeCell ref="E71:E72"/>
    <mergeCell ref="F71:F72"/>
    <mergeCell ref="M73:M74"/>
    <mergeCell ref="BM73:BM74"/>
    <mergeCell ref="BN73:BN74"/>
    <mergeCell ref="BO73:BO74"/>
    <mergeCell ref="BP73:BP74"/>
    <mergeCell ref="BQ73:BQ74"/>
    <mergeCell ref="G73:G74"/>
    <mergeCell ref="H73:H74"/>
    <mergeCell ref="I73:I74"/>
    <mergeCell ref="J73:J74"/>
    <mergeCell ref="K73:K74"/>
    <mergeCell ref="L73:L74"/>
    <mergeCell ref="A73:A74"/>
    <mergeCell ref="B73:B74"/>
    <mergeCell ref="C73:C74"/>
    <mergeCell ref="D73:D74"/>
    <mergeCell ref="E73:E74"/>
    <mergeCell ref="F73:F74"/>
    <mergeCell ref="M75:M77"/>
    <mergeCell ref="BM75:BM77"/>
    <mergeCell ref="BN75:BN77"/>
    <mergeCell ref="BO75:BO77"/>
    <mergeCell ref="BP75:BP77"/>
    <mergeCell ref="BQ75:BQ77"/>
    <mergeCell ref="G75:G77"/>
    <mergeCell ref="H75:H77"/>
    <mergeCell ref="I75:I77"/>
    <mergeCell ref="J75:J77"/>
    <mergeCell ref="K75:K77"/>
    <mergeCell ref="L75:L77"/>
    <mergeCell ref="A75:A77"/>
    <mergeCell ref="B75:B77"/>
    <mergeCell ref="C75:C77"/>
    <mergeCell ref="D75:D77"/>
    <mergeCell ref="E75:E77"/>
    <mergeCell ref="F75:F77"/>
    <mergeCell ref="M78:M79"/>
    <mergeCell ref="BM78:BM79"/>
    <mergeCell ref="BN78:BN79"/>
    <mergeCell ref="BO78:BO79"/>
    <mergeCell ref="BP78:BP79"/>
    <mergeCell ref="BQ78:BQ79"/>
    <mergeCell ref="G78:G79"/>
    <mergeCell ref="H78:H79"/>
    <mergeCell ref="I78:I79"/>
    <mergeCell ref="J78:J79"/>
    <mergeCell ref="K78:K79"/>
    <mergeCell ref="L78:L79"/>
    <mergeCell ref="A78:A79"/>
    <mergeCell ref="B78:B79"/>
    <mergeCell ref="C78:C79"/>
    <mergeCell ref="D78:D79"/>
    <mergeCell ref="E78:E79"/>
    <mergeCell ref="F78:F79"/>
    <mergeCell ref="M80:M81"/>
    <mergeCell ref="BM80:BM81"/>
    <mergeCell ref="BN80:BN81"/>
    <mergeCell ref="BO80:BO81"/>
    <mergeCell ref="BP80:BP81"/>
    <mergeCell ref="BQ80:BQ81"/>
    <mergeCell ref="G80:G81"/>
    <mergeCell ref="H80:H81"/>
    <mergeCell ref="I80:I81"/>
    <mergeCell ref="J80:J81"/>
    <mergeCell ref="K80:K81"/>
    <mergeCell ref="L80:L81"/>
    <mergeCell ref="A80:A81"/>
    <mergeCell ref="B80:B81"/>
    <mergeCell ref="C80:C81"/>
    <mergeCell ref="D80:D81"/>
    <mergeCell ref="E80:E81"/>
    <mergeCell ref="F80:F81"/>
    <mergeCell ref="M82:M83"/>
    <mergeCell ref="BM82:BM83"/>
    <mergeCell ref="BN82:BN83"/>
    <mergeCell ref="BO82:BO83"/>
    <mergeCell ref="BP82:BP83"/>
    <mergeCell ref="BQ82:BQ83"/>
    <mergeCell ref="G82:G83"/>
    <mergeCell ref="H82:H83"/>
    <mergeCell ref="I82:I83"/>
    <mergeCell ref="J82:J83"/>
    <mergeCell ref="K82:K83"/>
    <mergeCell ref="L82:L83"/>
    <mergeCell ref="A82:A83"/>
    <mergeCell ref="B82:B83"/>
    <mergeCell ref="C82:C83"/>
    <mergeCell ref="D82:D83"/>
    <mergeCell ref="E82:E83"/>
    <mergeCell ref="F82:F83"/>
    <mergeCell ref="M84:M89"/>
    <mergeCell ref="BM84:BM89"/>
    <mergeCell ref="BN84:BN89"/>
    <mergeCell ref="BO84:BO89"/>
    <mergeCell ref="BP84:BP89"/>
    <mergeCell ref="BQ84:BQ89"/>
    <mergeCell ref="G84:G89"/>
    <mergeCell ref="H84:H89"/>
    <mergeCell ref="I84:I89"/>
    <mergeCell ref="J84:J89"/>
    <mergeCell ref="K84:K89"/>
    <mergeCell ref="L84:L89"/>
    <mergeCell ref="A84:A89"/>
    <mergeCell ref="B84:B89"/>
    <mergeCell ref="C84:C89"/>
    <mergeCell ref="D84:D89"/>
    <mergeCell ref="E84:E89"/>
    <mergeCell ref="F84:F89"/>
    <mergeCell ref="BO90:BO94"/>
    <mergeCell ref="BP90:BP94"/>
    <mergeCell ref="BQ90:BQ94"/>
    <mergeCell ref="K91:K94"/>
    <mergeCell ref="L92:L94"/>
    <mergeCell ref="M92:M94"/>
    <mergeCell ref="G90:G94"/>
    <mergeCell ref="H90:H94"/>
    <mergeCell ref="I90:I94"/>
    <mergeCell ref="J90:J94"/>
    <mergeCell ref="BM90:BM94"/>
    <mergeCell ref="BN90:BN94"/>
    <mergeCell ref="A90:A94"/>
    <mergeCell ref="B90:B94"/>
    <mergeCell ref="C90:C94"/>
    <mergeCell ref="D90:D94"/>
    <mergeCell ref="E90:E94"/>
    <mergeCell ref="F90:F94"/>
    <mergeCell ref="M95:M96"/>
    <mergeCell ref="BM95:BM96"/>
    <mergeCell ref="BN95:BN96"/>
    <mergeCell ref="BO95:BO96"/>
    <mergeCell ref="BP95:BP96"/>
    <mergeCell ref="BQ95:BQ96"/>
    <mergeCell ref="G95:G96"/>
    <mergeCell ref="H95:H96"/>
    <mergeCell ref="I95:I96"/>
    <mergeCell ref="J95:J96"/>
    <mergeCell ref="K95:K96"/>
    <mergeCell ref="L95:L96"/>
    <mergeCell ref="A95:A96"/>
    <mergeCell ref="B95:B96"/>
    <mergeCell ref="C95:C96"/>
    <mergeCell ref="D95:D96"/>
    <mergeCell ref="E95:E96"/>
    <mergeCell ref="F95:F96"/>
    <mergeCell ref="M97:M98"/>
    <mergeCell ref="BM97:BM98"/>
    <mergeCell ref="BN97:BN98"/>
    <mergeCell ref="BO97:BO98"/>
    <mergeCell ref="BP97:BP98"/>
    <mergeCell ref="BQ97:BQ98"/>
    <mergeCell ref="G97:G98"/>
    <mergeCell ref="H97:H98"/>
    <mergeCell ref="I97:I98"/>
    <mergeCell ref="J97:J98"/>
    <mergeCell ref="K97:K98"/>
    <mergeCell ref="L97:L98"/>
    <mergeCell ref="A97:A98"/>
    <mergeCell ref="B97:B98"/>
    <mergeCell ref="C97:C98"/>
    <mergeCell ref="D97:D98"/>
    <mergeCell ref="E97:E98"/>
    <mergeCell ref="F97:F98"/>
    <mergeCell ref="M99:M103"/>
    <mergeCell ref="BM99:BM103"/>
    <mergeCell ref="BN99:BN103"/>
    <mergeCell ref="BO99:BO103"/>
    <mergeCell ref="BP99:BP103"/>
    <mergeCell ref="BQ99:BQ103"/>
    <mergeCell ref="G99:G103"/>
    <mergeCell ref="H99:H103"/>
    <mergeCell ref="I99:I103"/>
    <mergeCell ref="J99:J103"/>
    <mergeCell ref="K99:K103"/>
    <mergeCell ref="L99:L103"/>
    <mergeCell ref="A99:A103"/>
    <mergeCell ref="B99:B103"/>
    <mergeCell ref="C99:C103"/>
    <mergeCell ref="D99:D103"/>
    <mergeCell ref="E99:E103"/>
    <mergeCell ref="F99:F103"/>
    <mergeCell ref="BO104:BO108"/>
    <mergeCell ref="BP104:BP108"/>
    <mergeCell ref="BQ104:BQ108"/>
    <mergeCell ref="K106:K108"/>
    <mergeCell ref="L106:L108"/>
    <mergeCell ref="M106:M108"/>
    <mergeCell ref="G104:G108"/>
    <mergeCell ref="H104:H108"/>
    <mergeCell ref="I104:I108"/>
    <mergeCell ref="J104:J108"/>
    <mergeCell ref="BM104:BM108"/>
    <mergeCell ref="BN104:BN108"/>
    <mergeCell ref="A104:A108"/>
    <mergeCell ref="B104:B108"/>
    <mergeCell ref="C104:C108"/>
    <mergeCell ref="D104:D108"/>
    <mergeCell ref="E104:E108"/>
    <mergeCell ref="F104:F108"/>
    <mergeCell ref="M109:M112"/>
    <mergeCell ref="BM109:BM112"/>
    <mergeCell ref="BN109:BN112"/>
    <mergeCell ref="BO109:BO112"/>
    <mergeCell ref="BP109:BP112"/>
    <mergeCell ref="BQ109:BQ112"/>
    <mergeCell ref="G109:G112"/>
    <mergeCell ref="H109:H112"/>
    <mergeCell ref="I109:I112"/>
    <mergeCell ref="J109:J112"/>
    <mergeCell ref="K109:K112"/>
    <mergeCell ref="L109:L112"/>
    <mergeCell ref="A109:A112"/>
    <mergeCell ref="B109:B112"/>
    <mergeCell ref="C109:C112"/>
    <mergeCell ref="D109:D112"/>
    <mergeCell ref="E109:E112"/>
    <mergeCell ref="F109:F112"/>
    <mergeCell ref="M113:M115"/>
    <mergeCell ref="BM113:BM115"/>
    <mergeCell ref="BN113:BN115"/>
    <mergeCell ref="BO113:BO115"/>
    <mergeCell ref="BP113:BP115"/>
    <mergeCell ref="BQ113:BQ115"/>
    <mergeCell ref="G113:G115"/>
    <mergeCell ref="H113:H115"/>
    <mergeCell ref="I113:I115"/>
    <mergeCell ref="J113:J115"/>
    <mergeCell ref="K113:K115"/>
    <mergeCell ref="L113:L115"/>
    <mergeCell ref="A113:A115"/>
    <mergeCell ref="B113:B115"/>
    <mergeCell ref="C113:C115"/>
    <mergeCell ref="D113:D115"/>
    <mergeCell ref="E113:E115"/>
    <mergeCell ref="F113:F115"/>
    <mergeCell ref="M116:M118"/>
    <mergeCell ref="BM116:BM118"/>
    <mergeCell ref="BN116:BN118"/>
    <mergeCell ref="BO116:BO118"/>
    <mergeCell ref="BP116:BP118"/>
    <mergeCell ref="BQ116:BQ118"/>
    <mergeCell ref="G116:G118"/>
    <mergeCell ref="H116:H118"/>
    <mergeCell ref="I116:I118"/>
    <mergeCell ref="J116:J118"/>
    <mergeCell ref="K116:K118"/>
    <mergeCell ref="L116:L118"/>
    <mergeCell ref="A116:A118"/>
    <mergeCell ref="B116:B118"/>
    <mergeCell ref="C116:C118"/>
    <mergeCell ref="D116:D118"/>
    <mergeCell ref="E116:E118"/>
    <mergeCell ref="F116:F118"/>
    <mergeCell ref="M119:M124"/>
    <mergeCell ref="BM119:BM124"/>
    <mergeCell ref="BN119:BN124"/>
    <mergeCell ref="BO119:BO124"/>
    <mergeCell ref="BP119:BP124"/>
    <mergeCell ref="BQ119:BQ124"/>
    <mergeCell ref="G119:G124"/>
    <mergeCell ref="H119:H124"/>
    <mergeCell ref="I119:I124"/>
    <mergeCell ref="J119:J124"/>
    <mergeCell ref="K119:K124"/>
    <mergeCell ref="L119:L124"/>
    <mergeCell ref="A119:A124"/>
    <mergeCell ref="B119:B124"/>
    <mergeCell ref="C119:C124"/>
    <mergeCell ref="D119:D124"/>
    <mergeCell ref="E119:E124"/>
    <mergeCell ref="F119:F124"/>
    <mergeCell ref="M125:M127"/>
    <mergeCell ref="BM125:BM127"/>
    <mergeCell ref="BN125:BN127"/>
    <mergeCell ref="BO125:BO127"/>
    <mergeCell ref="BP125:BP127"/>
    <mergeCell ref="BQ125:BQ127"/>
    <mergeCell ref="G125:G127"/>
    <mergeCell ref="H125:H127"/>
    <mergeCell ref="I125:I127"/>
    <mergeCell ref="J125:J127"/>
    <mergeCell ref="K125:K127"/>
    <mergeCell ref="L125:L127"/>
    <mergeCell ref="A125:A127"/>
    <mergeCell ref="B125:B127"/>
    <mergeCell ref="C125:C127"/>
    <mergeCell ref="D125:D127"/>
    <mergeCell ref="E125:E127"/>
    <mergeCell ref="F125:F127"/>
    <mergeCell ref="BO128:BO131"/>
    <mergeCell ref="BP128:BP131"/>
    <mergeCell ref="BQ128:BQ131"/>
    <mergeCell ref="K129:K131"/>
    <mergeCell ref="L129:L131"/>
    <mergeCell ref="M129:M131"/>
    <mergeCell ref="G128:G131"/>
    <mergeCell ref="H128:H131"/>
    <mergeCell ref="I128:I131"/>
    <mergeCell ref="J128:J131"/>
    <mergeCell ref="BM128:BM131"/>
    <mergeCell ref="BN128:BN131"/>
    <mergeCell ref="A128:A131"/>
    <mergeCell ref="B128:B131"/>
    <mergeCell ref="C128:C131"/>
    <mergeCell ref="D128:D131"/>
    <mergeCell ref="E128:E131"/>
    <mergeCell ref="F128:F131"/>
    <mergeCell ref="BM132:BM134"/>
    <mergeCell ref="BN132:BN134"/>
    <mergeCell ref="BO132:BO134"/>
    <mergeCell ref="BP132:BP134"/>
    <mergeCell ref="BQ132:BQ134"/>
    <mergeCell ref="M133:M134"/>
    <mergeCell ref="G132:G134"/>
    <mergeCell ref="H132:H134"/>
    <mergeCell ref="I132:I134"/>
    <mergeCell ref="J132:J134"/>
    <mergeCell ref="K132:K134"/>
    <mergeCell ref="L132:L134"/>
    <mergeCell ref="A132:A134"/>
    <mergeCell ref="B132:B134"/>
    <mergeCell ref="C132:C134"/>
    <mergeCell ref="D132:D134"/>
    <mergeCell ref="E132:E134"/>
    <mergeCell ref="F132:F134"/>
    <mergeCell ref="M135:M137"/>
    <mergeCell ref="BM135:BM137"/>
    <mergeCell ref="BN135:BN137"/>
    <mergeCell ref="BO135:BO137"/>
    <mergeCell ref="BP135:BP137"/>
    <mergeCell ref="BQ135:BQ137"/>
    <mergeCell ref="G135:G137"/>
    <mergeCell ref="H135:H137"/>
    <mergeCell ref="I135:I137"/>
    <mergeCell ref="J135:J137"/>
    <mergeCell ref="K135:K137"/>
    <mergeCell ref="L135:L137"/>
    <mergeCell ref="A135:A137"/>
    <mergeCell ref="B135:B137"/>
    <mergeCell ref="C135:C137"/>
    <mergeCell ref="D135:D137"/>
    <mergeCell ref="E135:E137"/>
    <mergeCell ref="F135:F137"/>
    <mergeCell ref="M138:M140"/>
    <mergeCell ref="BM138:BM140"/>
    <mergeCell ref="BN138:BN140"/>
    <mergeCell ref="BO138:BO140"/>
    <mergeCell ref="BP138:BP140"/>
    <mergeCell ref="BQ138:BQ140"/>
    <mergeCell ref="G138:G140"/>
    <mergeCell ref="H138:H140"/>
    <mergeCell ref="I138:I140"/>
    <mergeCell ref="J138:J140"/>
    <mergeCell ref="K138:K140"/>
    <mergeCell ref="L138:L140"/>
    <mergeCell ref="A138:A140"/>
    <mergeCell ref="B138:B140"/>
    <mergeCell ref="C138:C140"/>
    <mergeCell ref="D138:D140"/>
    <mergeCell ref="E138:E140"/>
    <mergeCell ref="F138:F140"/>
    <mergeCell ref="M141:M142"/>
    <mergeCell ref="BM141:BM142"/>
    <mergeCell ref="BN141:BN142"/>
    <mergeCell ref="BO141:BO142"/>
    <mergeCell ref="BP141:BP142"/>
    <mergeCell ref="BQ141:BQ142"/>
    <mergeCell ref="G141:G142"/>
    <mergeCell ref="H141:H142"/>
    <mergeCell ref="I141:I142"/>
    <mergeCell ref="J141:J142"/>
    <mergeCell ref="K141:K142"/>
    <mergeCell ref="L141:L142"/>
    <mergeCell ref="A141:A142"/>
    <mergeCell ref="B141:B142"/>
    <mergeCell ref="C141:C142"/>
    <mergeCell ref="D141:D142"/>
    <mergeCell ref="E141:E142"/>
    <mergeCell ref="F141:F142"/>
    <mergeCell ref="M143:M144"/>
    <mergeCell ref="BM143:BM144"/>
    <mergeCell ref="BN143:BN144"/>
    <mergeCell ref="BO143:BO144"/>
    <mergeCell ref="BP143:BP144"/>
    <mergeCell ref="BQ143:BQ144"/>
    <mergeCell ref="G143:G144"/>
    <mergeCell ref="H143:H144"/>
    <mergeCell ref="I143:I144"/>
    <mergeCell ref="J143:J144"/>
    <mergeCell ref="K143:K144"/>
    <mergeCell ref="L143:L144"/>
    <mergeCell ref="A143:A144"/>
    <mergeCell ref="B143:B144"/>
    <mergeCell ref="C143:C144"/>
    <mergeCell ref="D143:D144"/>
    <mergeCell ref="E143:E144"/>
    <mergeCell ref="F143:F144"/>
    <mergeCell ref="M145:M147"/>
    <mergeCell ref="BM145:BM147"/>
    <mergeCell ref="BN145:BN147"/>
    <mergeCell ref="BO146:BO147"/>
    <mergeCell ref="BP146:BP147"/>
    <mergeCell ref="BQ146:BQ147"/>
    <mergeCell ref="G145:G147"/>
    <mergeCell ref="H145:H147"/>
    <mergeCell ref="I145:I147"/>
    <mergeCell ref="J145:J147"/>
    <mergeCell ref="K145:K147"/>
    <mergeCell ref="L145:L147"/>
    <mergeCell ref="A145:A147"/>
    <mergeCell ref="B145:B147"/>
    <mergeCell ref="C145:C147"/>
    <mergeCell ref="D145:D147"/>
    <mergeCell ref="E145:E147"/>
    <mergeCell ref="F145:F147"/>
    <mergeCell ref="M148:M150"/>
    <mergeCell ref="BM148:BM150"/>
    <mergeCell ref="BN148:BN150"/>
    <mergeCell ref="BO149:BO150"/>
    <mergeCell ref="BP149:BP150"/>
    <mergeCell ref="BQ149:BQ150"/>
    <mergeCell ref="G148:G150"/>
    <mergeCell ref="H148:H150"/>
    <mergeCell ref="I148:I150"/>
    <mergeCell ref="J148:J150"/>
    <mergeCell ref="K148:K150"/>
    <mergeCell ref="L148:L150"/>
    <mergeCell ref="A148:A150"/>
    <mergeCell ref="B148:B150"/>
    <mergeCell ref="C148:C150"/>
    <mergeCell ref="D148:D150"/>
    <mergeCell ref="E148:E150"/>
    <mergeCell ref="F148:F150"/>
    <mergeCell ref="M151:M153"/>
    <mergeCell ref="BM151:BM153"/>
    <mergeCell ref="BN151:BN153"/>
    <mergeCell ref="BO151:BO153"/>
    <mergeCell ref="BP151:BP153"/>
    <mergeCell ref="BQ151:BQ153"/>
    <mergeCell ref="G151:G153"/>
    <mergeCell ref="H151:H153"/>
    <mergeCell ref="I151:I153"/>
    <mergeCell ref="J151:J153"/>
    <mergeCell ref="K151:K153"/>
    <mergeCell ref="L151:L153"/>
    <mergeCell ref="A151:A153"/>
    <mergeCell ref="B151:B153"/>
    <mergeCell ref="C151:C153"/>
    <mergeCell ref="D151:D153"/>
    <mergeCell ref="E151:E153"/>
    <mergeCell ref="F151:F153"/>
    <mergeCell ref="M154:M155"/>
    <mergeCell ref="BM154:BM155"/>
    <mergeCell ref="BN154:BN155"/>
    <mergeCell ref="BO154:BO155"/>
    <mergeCell ref="BP154:BP155"/>
    <mergeCell ref="BQ154:BQ155"/>
    <mergeCell ref="G154:G155"/>
    <mergeCell ref="H154:H155"/>
    <mergeCell ref="I154:I155"/>
    <mergeCell ref="J154:J155"/>
    <mergeCell ref="K154:K155"/>
    <mergeCell ref="L154:L155"/>
    <mergeCell ref="A154:A155"/>
    <mergeCell ref="B154:B155"/>
    <mergeCell ref="C154:C155"/>
    <mergeCell ref="D154:D155"/>
    <mergeCell ref="E154:E155"/>
    <mergeCell ref="F154:F155"/>
    <mergeCell ref="M156:M159"/>
    <mergeCell ref="BM156:BM159"/>
    <mergeCell ref="BN156:BN159"/>
    <mergeCell ref="BO156:BO159"/>
    <mergeCell ref="BP156:BP159"/>
    <mergeCell ref="BQ156:BQ159"/>
    <mergeCell ref="G156:G159"/>
    <mergeCell ref="H156:H159"/>
    <mergeCell ref="I156:I159"/>
    <mergeCell ref="J156:J159"/>
    <mergeCell ref="K156:K159"/>
    <mergeCell ref="L156:L159"/>
    <mergeCell ref="A156:A159"/>
    <mergeCell ref="B156:B159"/>
    <mergeCell ref="C156:C159"/>
    <mergeCell ref="D156:D159"/>
    <mergeCell ref="E156:E159"/>
    <mergeCell ref="F156:F159"/>
    <mergeCell ref="M160:M161"/>
    <mergeCell ref="BM160:BM167"/>
    <mergeCell ref="BN160:BN167"/>
    <mergeCell ref="BO160:BO167"/>
    <mergeCell ref="BP160:BP167"/>
    <mergeCell ref="BQ160:BQ167"/>
    <mergeCell ref="M162:M167"/>
    <mergeCell ref="G160:G167"/>
    <mergeCell ref="H160:H167"/>
    <mergeCell ref="I160:I167"/>
    <mergeCell ref="J160:J167"/>
    <mergeCell ref="K160:K161"/>
    <mergeCell ref="L160:L161"/>
    <mergeCell ref="K162:K167"/>
    <mergeCell ref="L162:L167"/>
    <mergeCell ref="A160:A167"/>
    <mergeCell ref="B160:B167"/>
    <mergeCell ref="C160:C167"/>
    <mergeCell ref="D160:D167"/>
    <mergeCell ref="E160:E167"/>
    <mergeCell ref="F160:F167"/>
    <mergeCell ref="M168:M169"/>
    <mergeCell ref="BM168:BM169"/>
    <mergeCell ref="BN168:BN169"/>
    <mergeCell ref="BO168:BO169"/>
    <mergeCell ref="BP168:BP169"/>
    <mergeCell ref="BQ168:BQ169"/>
    <mergeCell ref="G168:G169"/>
    <mergeCell ref="H168:H169"/>
    <mergeCell ref="I168:I169"/>
    <mergeCell ref="J168:J169"/>
    <mergeCell ref="K168:K169"/>
    <mergeCell ref="L168:L169"/>
    <mergeCell ref="A168:A169"/>
    <mergeCell ref="B168:B169"/>
    <mergeCell ref="C168:C169"/>
    <mergeCell ref="D168:D169"/>
    <mergeCell ref="E168:E169"/>
    <mergeCell ref="F168:F169"/>
    <mergeCell ref="M170:M172"/>
    <mergeCell ref="BM170:BM172"/>
    <mergeCell ref="BN170:BN172"/>
    <mergeCell ref="BO170:BO172"/>
    <mergeCell ref="BP170:BP172"/>
    <mergeCell ref="BQ170:BQ172"/>
    <mergeCell ref="G170:G172"/>
    <mergeCell ref="H170:H172"/>
    <mergeCell ref="I170:I172"/>
    <mergeCell ref="J170:J172"/>
    <mergeCell ref="K170:K172"/>
    <mergeCell ref="L170:L172"/>
    <mergeCell ref="A170:A172"/>
    <mergeCell ref="B170:B172"/>
    <mergeCell ref="C170:C172"/>
    <mergeCell ref="D170:D172"/>
    <mergeCell ref="E170:E172"/>
    <mergeCell ref="F170:F172"/>
    <mergeCell ref="M173:M174"/>
    <mergeCell ref="BM173:BM174"/>
    <mergeCell ref="BN173:BN174"/>
    <mergeCell ref="BO173:BO174"/>
    <mergeCell ref="BP173:BP174"/>
    <mergeCell ref="BQ173:BQ174"/>
    <mergeCell ref="G173:G174"/>
    <mergeCell ref="H173:H174"/>
    <mergeCell ref="I173:I174"/>
    <mergeCell ref="J173:J174"/>
    <mergeCell ref="K173:K174"/>
    <mergeCell ref="L173:L174"/>
    <mergeCell ref="A173:A174"/>
    <mergeCell ref="B173:B174"/>
    <mergeCell ref="C173:C174"/>
    <mergeCell ref="D173:D174"/>
    <mergeCell ref="E173:E174"/>
    <mergeCell ref="F173:F174"/>
    <mergeCell ref="M175:M176"/>
    <mergeCell ref="BM175:BM176"/>
    <mergeCell ref="BN175:BN176"/>
    <mergeCell ref="BO175:BO176"/>
    <mergeCell ref="BP175:BP176"/>
    <mergeCell ref="BQ175:BQ176"/>
    <mergeCell ref="G175:G176"/>
    <mergeCell ref="H175:H176"/>
    <mergeCell ref="I175:I176"/>
    <mergeCell ref="J175:J176"/>
    <mergeCell ref="K175:K176"/>
    <mergeCell ref="L175:L176"/>
    <mergeCell ref="A175:A176"/>
    <mergeCell ref="B175:B176"/>
    <mergeCell ref="C175:C176"/>
    <mergeCell ref="D175:D176"/>
    <mergeCell ref="E175:E176"/>
    <mergeCell ref="F175:F176"/>
    <mergeCell ref="M177:M178"/>
    <mergeCell ref="BM177:BM178"/>
    <mergeCell ref="BN177:BN178"/>
    <mergeCell ref="BO177:BO178"/>
    <mergeCell ref="BP177:BP178"/>
    <mergeCell ref="BQ177:BQ178"/>
    <mergeCell ref="G177:G178"/>
    <mergeCell ref="H177:H178"/>
    <mergeCell ref="I177:I178"/>
    <mergeCell ref="J177:J178"/>
    <mergeCell ref="K177:K178"/>
    <mergeCell ref="L177:L178"/>
    <mergeCell ref="A177:A178"/>
    <mergeCell ref="B177:B178"/>
    <mergeCell ref="C177:C178"/>
    <mergeCell ref="D177:D178"/>
    <mergeCell ref="E177:E178"/>
    <mergeCell ref="F177:F178"/>
    <mergeCell ref="M179:M180"/>
    <mergeCell ref="BM179:BM180"/>
    <mergeCell ref="BN179:BN180"/>
    <mergeCell ref="BO179:BO180"/>
    <mergeCell ref="BP179:BP180"/>
    <mergeCell ref="BQ179:BQ180"/>
    <mergeCell ref="G179:G180"/>
    <mergeCell ref="H179:H180"/>
    <mergeCell ref="I179:I180"/>
    <mergeCell ref="J179:J180"/>
    <mergeCell ref="K179:K180"/>
    <mergeCell ref="L179:L180"/>
    <mergeCell ref="A179:A180"/>
    <mergeCell ref="B179:B180"/>
    <mergeCell ref="C179:C180"/>
    <mergeCell ref="D179:D180"/>
    <mergeCell ref="E179:E180"/>
    <mergeCell ref="F179:F180"/>
    <mergeCell ref="M181:M182"/>
    <mergeCell ref="BM181:BM182"/>
    <mergeCell ref="BN181:BN182"/>
    <mergeCell ref="BO181:BO182"/>
    <mergeCell ref="BP181:BP182"/>
    <mergeCell ref="BQ181:BQ182"/>
    <mergeCell ref="G181:G182"/>
    <mergeCell ref="H181:H182"/>
    <mergeCell ref="I181:I182"/>
    <mergeCell ref="J181:J182"/>
    <mergeCell ref="K181:K182"/>
    <mergeCell ref="L181:L182"/>
    <mergeCell ref="A181:A182"/>
    <mergeCell ref="B181:B182"/>
    <mergeCell ref="C181:C182"/>
    <mergeCell ref="D181:D182"/>
    <mergeCell ref="E181:E182"/>
    <mergeCell ref="F181:F182"/>
    <mergeCell ref="A201:A210"/>
    <mergeCell ref="B201:B210"/>
    <mergeCell ref="C201:C210"/>
    <mergeCell ref="D201:D210"/>
    <mergeCell ref="E201:E210"/>
    <mergeCell ref="F201:F210"/>
    <mergeCell ref="BN183:BN200"/>
    <mergeCell ref="BO183:BO200"/>
    <mergeCell ref="BP183:BP200"/>
    <mergeCell ref="BQ183:BQ200"/>
    <mergeCell ref="L184:L186"/>
    <mergeCell ref="M184:M186"/>
    <mergeCell ref="L187:L190"/>
    <mergeCell ref="M187:M190"/>
    <mergeCell ref="L191:L193"/>
    <mergeCell ref="M191:M193"/>
    <mergeCell ref="G183:G200"/>
    <mergeCell ref="H183:H200"/>
    <mergeCell ref="I183:I200"/>
    <mergeCell ref="J183:J200"/>
    <mergeCell ref="K183:K190"/>
    <mergeCell ref="BM183:BM200"/>
    <mergeCell ref="K191:K199"/>
    <mergeCell ref="L195:L198"/>
    <mergeCell ref="M195:M198"/>
    <mergeCell ref="A183:A200"/>
    <mergeCell ref="B183:B200"/>
    <mergeCell ref="C183:C200"/>
    <mergeCell ref="D183:D200"/>
    <mergeCell ref="E183:E200"/>
    <mergeCell ref="F183:F200"/>
    <mergeCell ref="M201:M202"/>
    <mergeCell ref="BM201:BM210"/>
    <mergeCell ref="BN201:BN210"/>
    <mergeCell ref="BO201:BO210"/>
    <mergeCell ref="BP201:BP210"/>
    <mergeCell ref="BQ201:BQ210"/>
    <mergeCell ref="M203:M206"/>
    <mergeCell ref="M207:M209"/>
    <mergeCell ref="G201:G210"/>
    <mergeCell ref="H201:H210"/>
    <mergeCell ref="I201:I210"/>
    <mergeCell ref="J201:J210"/>
    <mergeCell ref="K201:K202"/>
    <mergeCell ref="L201:L202"/>
    <mergeCell ref="K203:K209"/>
    <mergeCell ref="L203:L206"/>
    <mergeCell ref="L207:L209"/>
    <mergeCell ref="M211:M212"/>
    <mergeCell ref="BM211:BM212"/>
    <mergeCell ref="BN211:BN212"/>
    <mergeCell ref="BO211:BO212"/>
    <mergeCell ref="BP211:BP212"/>
    <mergeCell ref="BQ211:BQ212"/>
    <mergeCell ref="G211:G212"/>
    <mergeCell ref="H211:H212"/>
    <mergeCell ref="I211:I212"/>
    <mergeCell ref="J211:J212"/>
    <mergeCell ref="K211:K212"/>
    <mergeCell ref="L211:L212"/>
    <mergeCell ref="A211:A212"/>
    <mergeCell ref="B211:B212"/>
    <mergeCell ref="C211:C212"/>
    <mergeCell ref="D211:D212"/>
    <mergeCell ref="E211:E212"/>
    <mergeCell ref="F211:F212"/>
    <mergeCell ref="M213:M214"/>
    <mergeCell ref="BM213:BM214"/>
    <mergeCell ref="BN213:BN214"/>
    <mergeCell ref="BO213:BO214"/>
    <mergeCell ref="BP213:BP214"/>
    <mergeCell ref="BQ213:BQ214"/>
    <mergeCell ref="G213:G214"/>
    <mergeCell ref="H213:H214"/>
    <mergeCell ref="I213:I214"/>
    <mergeCell ref="J213:J214"/>
    <mergeCell ref="K213:K214"/>
    <mergeCell ref="L213:L214"/>
    <mergeCell ref="A213:A214"/>
    <mergeCell ref="B213:B214"/>
    <mergeCell ref="C213:C214"/>
    <mergeCell ref="D213:D214"/>
    <mergeCell ref="E213:E214"/>
    <mergeCell ref="F213:F214"/>
    <mergeCell ref="M215:M216"/>
    <mergeCell ref="BM215:BM216"/>
    <mergeCell ref="BN215:BN216"/>
    <mergeCell ref="BO215:BO216"/>
    <mergeCell ref="BP215:BP216"/>
    <mergeCell ref="BQ215:BQ216"/>
    <mergeCell ref="G215:G216"/>
    <mergeCell ref="H215:H216"/>
    <mergeCell ref="I215:I216"/>
    <mergeCell ref="J215:J216"/>
    <mergeCell ref="K215:K216"/>
    <mergeCell ref="L215:L216"/>
    <mergeCell ref="A215:A216"/>
    <mergeCell ref="B215:B216"/>
    <mergeCell ref="C215:C216"/>
    <mergeCell ref="D215:D216"/>
    <mergeCell ref="E215:E216"/>
    <mergeCell ref="F215:F216"/>
    <mergeCell ref="M217:M218"/>
    <mergeCell ref="BM217:BM218"/>
    <mergeCell ref="BN217:BN218"/>
    <mergeCell ref="BO217:BO218"/>
    <mergeCell ref="BP217:BP218"/>
    <mergeCell ref="BQ217:BQ218"/>
    <mergeCell ref="G217:G218"/>
    <mergeCell ref="H217:H218"/>
    <mergeCell ref="I217:I218"/>
    <mergeCell ref="J217:J218"/>
    <mergeCell ref="K217:K218"/>
    <mergeCell ref="L217:L218"/>
    <mergeCell ref="A217:A218"/>
    <mergeCell ref="B217:B218"/>
    <mergeCell ref="C217:C218"/>
    <mergeCell ref="D217:D218"/>
    <mergeCell ref="E217:E218"/>
    <mergeCell ref="F217:F218"/>
    <mergeCell ref="M219:M220"/>
    <mergeCell ref="BM219:BM220"/>
    <mergeCell ref="BN219:BN220"/>
    <mergeCell ref="BO219:BO220"/>
    <mergeCell ref="BP219:BP220"/>
    <mergeCell ref="BQ219:BQ220"/>
    <mergeCell ref="G219:G220"/>
    <mergeCell ref="H219:H220"/>
    <mergeCell ref="I219:I220"/>
    <mergeCell ref="J219:J220"/>
    <mergeCell ref="K219:K220"/>
    <mergeCell ref="L219:L220"/>
    <mergeCell ref="A219:A220"/>
    <mergeCell ref="B219:B220"/>
    <mergeCell ref="C219:C220"/>
    <mergeCell ref="D219:D220"/>
    <mergeCell ref="E219:E220"/>
    <mergeCell ref="F219:F220"/>
    <mergeCell ref="M221:M222"/>
    <mergeCell ref="BM221:BM222"/>
    <mergeCell ref="BN221:BN222"/>
    <mergeCell ref="BO221:BO222"/>
    <mergeCell ref="BP221:BP222"/>
    <mergeCell ref="BQ221:BQ222"/>
    <mergeCell ref="G221:G222"/>
    <mergeCell ref="H221:H222"/>
    <mergeCell ref="I221:I222"/>
    <mergeCell ref="J221:J222"/>
    <mergeCell ref="K221:K222"/>
    <mergeCell ref="L221:L222"/>
    <mergeCell ref="A221:A222"/>
    <mergeCell ref="B221:B222"/>
    <mergeCell ref="C221:C222"/>
    <mergeCell ref="D221:D222"/>
    <mergeCell ref="E221:E222"/>
    <mergeCell ref="F221:F222"/>
    <mergeCell ref="M223:M224"/>
    <mergeCell ref="BM223:BM224"/>
    <mergeCell ref="BN223:BN224"/>
    <mergeCell ref="BO223:BO224"/>
    <mergeCell ref="BP223:BP224"/>
    <mergeCell ref="BQ223:BQ224"/>
    <mergeCell ref="G223:G224"/>
    <mergeCell ref="H223:H224"/>
    <mergeCell ref="I223:I224"/>
    <mergeCell ref="J223:J224"/>
    <mergeCell ref="K223:K224"/>
    <mergeCell ref="L223:L224"/>
    <mergeCell ref="A223:A224"/>
    <mergeCell ref="B223:B224"/>
    <mergeCell ref="C223:C224"/>
    <mergeCell ref="D223:D224"/>
    <mergeCell ref="E223:E224"/>
    <mergeCell ref="F223:F224"/>
    <mergeCell ref="M225:M227"/>
    <mergeCell ref="BM225:BM227"/>
    <mergeCell ref="BN225:BN227"/>
    <mergeCell ref="BO225:BO227"/>
    <mergeCell ref="BP225:BP227"/>
    <mergeCell ref="BQ225:BQ227"/>
    <mergeCell ref="G225:G227"/>
    <mergeCell ref="H225:H227"/>
    <mergeCell ref="I225:I227"/>
    <mergeCell ref="J225:J227"/>
    <mergeCell ref="K225:K227"/>
    <mergeCell ref="L225:L227"/>
    <mergeCell ref="A225:A227"/>
    <mergeCell ref="B225:B227"/>
    <mergeCell ref="C225:C227"/>
    <mergeCell ref="D225:D227"/>
    <mergeCell ref="E225:E227"/>
    <mergeCell ref="F225:F227"/>
    <mergeCell ref="M228:M229"/>
    <mergeCell ref="BM228:BM229"/>
    <mergeCell ref="BN228:BN229"/>
    <mergeCell ref="BO228:BO229"/>
    <mergeCell ref="BP228:BP229"/>
    <mergeCell ref="BQ228:BQ229"/>
    <mergeCell ref="G228:G229"/>
    <mergeCell ref="H228:H229"/>
    <mergeCell ref="I228:I229"/>
    <mergeCell ref="J228:J229"/>
    <mergeCell ref="K228:K229"/>
    <mergeCell ref="L228:L229"/>
    <mergeCell ref="A228:A229"/>
    <mergeCell ref="B228:B229"/>
    <mergeCell ref="C228:C229"/>
    <mergeCell ref="D228:D229"/>
    <mergeCell ref="E228:E229"/>
    <mergeCell ref="F228:F229"/>
    <mergeCell ref="M230:M234"/>
    <mergeCell ref="BM230:BM234"/>
    <mergeCell ref="BN230:BN234"/>
    <mergeCell ref="BO230:BO234"/>
    <mergeCell ref="BP230:BP234"/>
    <mergeCell ref="BQ230:BQ234"/>
    <mergeCell ref="G230:G234"/>
    <mergeCell ref="H230:H234"/>
    <mergeCell ref="I230:I234"/>
    <mergeCell ref="J230:J234"/>
    <mergeCell ref="K230:K234"/>
    <mergeCell ref="L230:L234"/>
    <mergeCell ref="A230:A234"/>
    <mergeCell ref="B230:B234"/>
    <mergeCell ref="C230:C234"/>
    <mergeCell ref="D230:D234"/>
    <mergeCell ref="E230:E234"/>
    <mergeCell ref="F230:F234"/>
    <mergeCell ref="A239:A241"/>
    <mergeCell ref="B239:B241"/>
    <mergeCell ref="C239:C241"/>
    <mergeCell ref="D239:D241"/>
    <mergeCell ref="E239:E241"/>
    <mergeCell ref="F239:F241"/>
    <mergeCell ref="M235:M238"/>
    <mergeCell ref="BM235:BM238"/>
    <mergeCell ref="BN235:BN238"/>
    <mergeCell ref="BO235:BO238"/>
    <mergeCell ref="BP235:BP238"/>
    <mergeCell ref="BQ235:BQ238"/>
    <mergeCell ref="G235:G238"/>
    <mergeCell ref="H235:H238"/>
    <mergeCell ref="I235:I238"/>
    <mergeCell ref="J235:J238"/>
    <mergeCell ref="K235:K238"/>
    <mergeCell ref="L235:L238"/>
    <mergeCell ref="A235:A238"/>
    <mergeCell ref="B235:B238"/>
    <mergeCell ref="C235:C238"/>
    <mergeCell ref="D235:D238"/>
    <mergeCell ref="E235:E238"/>
    <mergeCell ref="F235:F238"/>
    <mergeCell ref="B242:B243"/>
    <mergeCell ref="C242:C243"/>
    <mergeCell ref="D242:D243"/>
    <mergeCell ref="E242:E243"/>
    <mergeCell ref="F242:F243"/>
    <mergeCell ref="M239:M241"/>
    <mergeCell ref="BM239:BM241"/>
    <mergeCell ref="BN239:BN241"/>
    <mergeCell ref="BO239:BO241"/>
    <mergeCell ref="BP239:BP241"/>
    <mergeCell ref="BQ239:BQ241"/>
    <mergeCell ref="G239:G241"/>
    <mergeCell ref="H239:H241"/>
    <mergeCell ref="I239:I241"/>
    <mergeCell ref="J239:J241"/>
    <mergeCell ref="K239:K241"/>
    <mergeCell ref="L239:L241"/>
    <mergeCell ref="A32:A36"/>
    <mergeCell ref="M244:M245"/>
    <mergeCell ref="BM244:BM245"/>
    <mergeCell ref="BN244:BN245"/>
    <mergeCell ref="BO244:BO245"/>
    <mergeCell ref="BP244:BP245"/>
    <mergeCell ref="BQ244:BQ245"/>
    <mergeCell ref="G244:G245"/>
    <mergeCell ref="H244:H245"/>
    <mergeCell ref="I244:I245"/>
    <mergeCell ref="J244:J245"/>
    <mergeCell ref="K244:K245"/>
    <mergeCell ref="L244:L245"/>
    <mergeCell ref="A244:A245"/>
    <mergeCell ref="B244:B245"/>
    <mergeCell ref="C244:C245"/>
    <mergeCell ref="D244:D245"/>
    <mergeCell ref="E244:E245"/>
    <mergeCell ref="F244:F245"/>
    <mergeCell ref="M242:M243"/>
    <mergeCell ref="BM242:BM243"/>
    <mergeCell ref="BN242:BN243"/>
    <mergeCell ref="BO242:BO243"/>
    <mergeCell ref="BP242:BP243"/>
    <mergeCell ref="BQ242:BQ243"/>
    <mergeCell ref="G242:G243"/>
    <mergeCell ref="H242:H243"/>
    <mergeCell ref="I242:I243"/>
    <mergeCell ref="J242:J243"/>
    <mergeCell ref="K242:K243"/>
    <mergeCell ref="L242:L243"/>
    <mergeCell ref="A242:A243"/>
  </mergeCells>
  <hyperlinks>
    <hyperlink ref="BQ11" r:id="rId1" xr:uid="{0ECD8F29-B3A7-45F6-B893-D4D7E2B41C72}"/>
    <hyperlink ref="BQ21" r:id="rId2" xr:uid="{C91294F6-5BB6-4BC6-9A08-838FBC4C8F0C}"/>
    <hyperlink ref="BQ49" r:id="rId3" xr:uid="{F640D1EB-4A8C-446F-B44A-0F9F138D5DF6}"/>
    <hyperlink ref="BQ46" r:id="rId4" xr:uid="{D9B65E84-EA65-491D-9307-4FA3C8B74845}"/>
    <hyperlink ref="BQ41" r:id="rId5" xr:uid="{98361772-8717-4557-A6D8-38DFC69AFDDB}"/>
    <hyperlink ref="BQ59" r:id="rId6" xr:uid="{CCB66915-9CE0-49DB-BF76-99E90D14F5B4}"/>
    <hyperlink ref="BQ15" r:id="rId7" xr:uid="{280ECA68-AC0D-487D-A090-920DD3F8BA6A}"/>
    <hyperlink ref="BQ38" r:id="rId8" display="slopez@patrimonio.go.cr  " xr:uid="{05E9FD09-5058-4E7D-90E6-9979AAF10B45}"/>
    <hyperlink ref="BQ62" r:id="rId9" xr:uid="{49175302-D835-4199-ADAB-05D9D9475C8E}"/>
    <hyperlink ref="BQ55" r:id="rId10" xr:uid="{3EBAA9F7-59DA-494C-9789-C456BAEDA711}"/>
    <hyperlink ref="BQ25" r:id="rId11" xr:uid="{295424DB-1CB5-4EEA-B9B5-8E7D13163348}"/>
    <hyperlink ref="BQ27" r:id="rId12" xr:uid="{D4051D20-72B4-4660-A86A-41D59A4E3B06}"/>
    <hyperlink ref="BQ29" r:id="rId13" xr:uid="{3BA6CA78-422C-460B-A6A6-8186BA3D1D29}"/>
    <hyperlink ref="BQ52" r:id="rId14" xr:uid="{87554781-1FC3-4BB2-B366-65AE2872226B}"/>
    <hyperlink ref="BQ64" r:id="rId15" xr:uid="{E41529FE-DD5E-4448-A41C-6A383C8D4142}"/>
    <hyperlink ref="BQ66" r:id="rId16" xr:uid="{FAA69139-E663-4D8C-9D1E-240A72515CE5}"/>
    <hyperlink ref="BQ71" r:id="rId17" xr:uid="{5E35A546-1EB5-4CC4-A3FF-76061B2734FF}"/>
    <hyperlink ref="BQ73" r:id="rId18" xr:uid="{4D26DC17-92DA-4AD0-85CD-A759C7B6EA85}"/>
    <hyperlink ref="BQ32" r:id="rId19" xr:uid="{F00C3FA5-195E-4676-8006-2804322E640A}"/>
    <hyperlink ref="BQ90" r:id="rId20" xr:uid="{E18B7ADB-D482-4323-94DF-E38B44CC7A00}"/>
    <hyperlink ref="BQ104" r:id="rId21" xr:uid="{9E3CB749-49BD-4342-B250-1FE67421EEB2}"/>
    <hyperlink ref="BQ95" r:id="rId22" display="jcordoba@museocostarica.go.cr" xr:uid="{8A70165C-191B-40DE-905A-0737AC59FACC}"/>
    <hyperlink ref="BQ97" r:id="rId23" xr:uid="{C79DE4A5-EC0F-4F36-B8B3-046FB4D2C0B3}"/>
    <hyperlink ref="BQ99" r:id="rId24" xr:uid="{59BDFC02-00D8-4B5E-8A9F-D349F326C6E6}"/>
    <hyperlink ref="BQ109" r:id="rId25" xr:uid="{D01E11E2-B3C0-4805-9C3E-B65A9D2421F0}"/>
    <hyperlink ref="BQ116" r:id="rId26" xr:uid="{4A46D422-A8AA-48FE-94FD-24E711525C7B}"/>
    <hyperlink ref="BQ119" r:id="rId27" display="jgonzalez@museocostarica.go.cr" xr:uid="{8CBE6F4F-64BA-4876-893E-58F90B0F6C11}"/>
    <hyperlink ref="BQ125" r:id="rId28" xr:uid="{6748B418-5338-4F34-B591-FAD3F61F059F}"/>
    <hyperlink ref="BN125" r:id="rId29" display="https://mideplan5-n.mideplan.go.cr/DelphosNet_MIDEPLAN/Documentos/wfrmDocumentos.aspx?APLIC=1" xr:uid="{B4E180C9-20AF-42DF-B349-4E11B6293948}"/>
    <hyperlink ref="BQ128" r:id="rId30" xr:uid="{D8C4E407-DC1B-4BD3-B2D4-D893CC1D1AF6}"/>
    <hyperlink ref="BQ132" r:id="rId31" xr:uid="{C73AAC1A-C6E3-4E9A-9D01-9EAF5FF9C392}"/>
    <hyperlink ref="BQ135" r:id="rId32" xr:uid="{F1CE854B-A8DE-43E0-8977-1895D9BCEB10}"/>
    <hyperlink ref="BQ138" r:id="rId33" xr:uid="{0FC13522-5FB9-4CF7-A320-2C3A72BCB5C1}"/>
    <hyperlink ref="BQ141" r:id="rId34" xr:uid="{3BFC93BF-4CD1-436B-B386-0069CC6B332E}"/>
    <hyperlink ref="BQ143" r:id="rId35" xr:uid="{D35B4F49-2ED2-439D-9F4F-BFAC27DF9B3C}"/>
    <hyperlink ref="BQ148:BQ149" r:id="rId36" display="direccion@madc.cr" xr:uid="{2A2A782A-BCD4-4810-B821-9247BE7CF5A7}"/>
    <hyperlink ref="BQ145:BQ146" r:id="rId37" display="direccion@madc.cr" xr:uid="{E7D977B3-AA0F-4B76-BA29-ECD049719003}"/>
    <hyperlink ref="BQ151" r:id="rId38" xr:uid="{2DA848D0-130F-40EE-8904-82BF1AF41ABE}"/>
    <hyperlink ref="BQ154" r:id="rId39" xr:uid="{E938A8A5-1532-4684-9746-933F50D70BC6}"/>
    <hyperlink ref="BQ156" r:id="rId40" xr:uid="{71D0E339-BE9A-4D81-BDBE-0C828202AD04}"/>
    <hyperlink ref="BQ160" r:id="rId41" xr:uid="{63B3C9C6-70F4-4CC0-A184-F156778C87EF}"/>
    <hyperlink ref="BQ168" r:id="rId42" xr:uid="{F0D43168-9063-431D-8464-5421D9285948}"/>
    <hyperlink ref="BQ170" r:id="rId43" xr:uid="{95AE4AB3-D8A6-4EB7-9637-BFD167905F48}"/>
    <hyperlink ref="BQ173" r:id="rId44" xr:uid="{5005DD15-AD86-4B51-91F2-44CC807AB2FE}"/>
    <hyperlink ref="BQ175" r:id="rId45" xr:uid="{D2A0FA1F-4B93-42EF-83BB-8A9DD39A6197}"/>
    <hyperlink ref="BQ177" r:id="rId46" xr:uid="{D6C84F80-A161-419B-A69D-276EC9EC5D84}"/>
    <hyperlink ref="BQ179" r:id="rId47" xr:uid="{CE980488-B950-4D2C-9DA2-E1CEA8E37B41}"/>
    <hyperlink ref="BQ181" r:id="rId48" xr:uid="{0A372F73-75A5-4A51-B76D-854CA60C5403}"/>
    <hyperlink ref="BQ183" r:id="rId49" xr:uid="{4E95454B-074B-4773-BF21-41A4AFFE7B5F}"/>
    <hyperlink ref="BQ201" r:id="rId50" xr:uid="{B1BE8137-D2AC-4AAF-AC9B-7D10FF375146}"/>
    <hyperlink ref="BQ211" r:id="rId51" xr:uid="{93352FEE-66BF-474A-B091-7786586B9A8B}"/>
    <hyperlink ref="BQ213" r:id="rId52" xr:uid="{127866E7-8269-4153-BFEE-D4F366C3D881}"/>
    <hyperlink ref="BQ215" r:id="rId53" display="gisela.lobo@teatromelico.go.cr" xr:uid="{BF1E3CE5-C43E-4297-8213-3C1B004C6575}"/>
    <hyperlink ref="BQ219" r:id="rId54" xr:uid="{9DBEC443-A77D-465F-A979-4DDB5F427631}"/>
    <hyperlink ref="BQ217" r:id="rId55" xr:uid="{25FF4498-9AB2-4067-85DA-FF56BF781552}"/>
    <hyperlink ref="BQ221" r:id="rId56" xr:uid="{235DF8AC-C93A-4BD9-9476-5EDD07E8FA0F}"/>
    <hyperlink ref="BQ223" r:id="rId57" xr:uid="{EF6792C1-2530-4C66-A3A3-FBB20EA9A5CB}"/>
    <hyperlink ref="BQ225" r:id="rId58" xr:uid="{1EC3FD35-D822-48FC-9618-BAA3D6FCD4D9}"/>
    <hyperlink ref="BQ228" r:id="rId59" xr:uid="{AA8B32DF-22C8-4C40-8326-C560CB2FBEBE}"/>
    <hyperlink ref="BQ230" r:id="rId60" xr:uid="{D6D4C79B-D9C9-4E5B-9170-79E070E86681}"/>
    <hyperlink ref="BQ235" r:id="rId61" xr:uid="{55923E81-EE19-42C5-BC9A-E56DD0279E1C}"/>
    <hyperlink ref="BQ239" r:id="rId62" display="direcciongeneral@dgan.go.cr" xr:uid="{E1C9E213-2D00-41E1-9B61-D24768F4B11D}"/>
    <hyperlink ref="BQ242" r:id="rId63" xr:uid="{8A7D33C8-8391-4CA1-93B0-823946395D0E}"/>
    <hyperlink ref="BQ244" r:id="rId64" xr:uid="{1B9C4714-CF37-4E5A-A3BA-6AE5E970DCDA}"/>
  </hyperlinks>
  <pageMargins left="0.7" right="0.7" top="0.75" bottom="0.75" header="0.3" footer="0.3"/>
  <drawing r:id="rId65"/>
  <legacyDrawing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Orozco Varela</dc:creator>
  <cp:lastModifiedBy>Diego Orozco Varela</cp:lastModifiedBy>
  <dcterms:created xsi:type="dcterms:W3CDTF">2024-08-22T16:29:16Z</dcterms:created>
  <dcterms:modified xsi:type="dcterms:W3CDTF">2024-08-26T20:11:08Z</dcterms:modified>
</cp:coreProperties>
</file>