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\06-2020\"/>
    </mc:Choice>
  </mc:AlternateContent>
  <bookViews>
    <workbookView xWindow="0" yWindow="0" windowWidth="28800" windowHeight="12435" activeTab="1"/>
  </bookViews>
  <sheets>
    <sheet name="213" sheetId="6" r:id="rId1"/>
    <sheet name="749" sheetId="1" r:id="rId2"/>
    <sheet name="751" sheetId="2" r:id="rId3"/>
    <sheet name="753" sheetId="3" r:id="rId4"/>
    <sheet name="755" sheetId="4" r:id="rId5"/>
    <sheet name="758" sheetId="5" r:id="rId6"/>
  </sheets>
  <calcPr calcId="152511"/>
</workbook>
</file>

<file path=xl/calcChain.xml><?xml version="1.0" encoding="utf-8"?>
<calcChain xmlns="http://schemas.openxmlformats.org/spreadsheetml/2006/main">
  <c r="L216" i="6" l="1"/>
  <c r="L217" i="6"/>
  <c r="O144" i="6"/>
  <c r="O7" i="6" s="1"/>
  <c r="N144" i="6"/>
  <c r="N7" i="6" s="1"/>
  <c r="P7" i="1"/>
  <c r="J228" i="6"/>
  <c r="L228" i="6" s="1"/>
  <c r="I228" i="6"/>
  <c r="J227" i="6"/>
  <c r="L227" i="6" s="1"/>
  <c r="I227" i="6"/>
  <c r="J226" i="6"/>
  <c r="L226" i="6" s="1"/>
  <c r="I226" i="6"/>
  <c r="J215" i="6"/>
  <c r="I215" i="6"/>
  <c r="L215" i="6" s="1"/>
  <c r="I216" i="6"/>
  <c r="J220" i="6"/>
  <c r="L220" i="6" s="1"/>
  <c r="I220" i="6"/>
  <c r="J219" i="6"/>
  <c r="L219" i="6" s="1"/>
  <c r="I219" i="6"/>
  <c r="J218" i="6"/>
  <c r="L218" i="6" s="1"/>
  <c r="I218" i="6"/>
  <c r="J217" i="6"/>
  <c r="I217" i="6"/>
  <c r="J216" i="6"/>
  <c r="E145" i="1"/>
  <c r="D145" i="1"/>
  <c r="E149" i="1"/>
  <c r="G149" i="1" s="1"/>
  <c r="D149" i="1"/>
  <c r="E148" i="1"/>
  <c r="D148" i="1"/>
  <c r="E147" i="1"/>
  <c r="D147" i="1"/>
  <c r="E146" i="1"/>
  <c r="D146" i="1"/>
  <c r="E128" i="4"/>
  <c r="G128" i="4" s="1"/>
  <c r="D128" i="4"/>
  <c r="E99" i="5"/>
  <c r="D99" i="5"/>
  <c r="O7" i="5"/>
  <c r="E112" i="5"/>
  <c r="D112" i="5"/>
  <c r="G112" i="5" s="1"/>
  <c r="E111" i="5"/>
  <c r="G111" i="5" s="1"/>
  <c r="D111" i="5"/>
  <c r="F111" i="5" s="1"/>
  <c r="E110" i="5"/>
  <c r="D110" i="5"/>
  <c r="E109" i="5"/>
  <c r="D109" i="5"/>
  <c r="E103" i="5"/>
  <c r="D103" i="5"/>
  <c r="G103" i="5" s="1"/>
  <c r="E102" i="5"/>
  <c r="G102" i="5" s="1"/>
  <c r="D102" i="5"/>
  <c r="E101" i="5"/>
  <c r="D101" i="5"/>
  <c r="D104" i="5" s="1"/>
  <c r="C219" i="6" s="1"/>
  <c r="E100" i="5"/>
  <c r="D100" i="5"/>
  <c r="E142" i="4"/>
  <c r="D142" i="4"/>
  <c r="G142" i="4" s="1"/>
  <c r="E141" i="4"/>
  <c r="D141" i="4"/>
  <c r="E140" i="4"/>
  <c r="D140" i="4"/>
  <c r="E139" i="4"/>
  <c r="D139" i="4"/>
  <c r="E132" i="4"/>
  <c r="D132" i="4"/>
  <c r="G132" i="4" s="1"/>
  <c r="E131" i="4"/>
  <c r="G131" i="4" s="1"/>
  <c r="D131" i="4"/>
  <c r="E130" i="4"/>
  <c r="D130" i="4"/>
  <c r="F130" i="4" s="1"/>
  <c r="E129" i="4"/>
  <c r="D129" i="4"/>
  <c r="E110" i="3"/>
  <c r="D110" i="3"/>
  <c r="E109" i="3"/>
  <c r="G109" i="3" s="1"/>
  <c r="D109" i="3"/>
  <c r="E108" i="3"/>
  <c r="G108" i="3" s="1"/>
  <c r="D108" i="3"/>
  <c r="E102" i="3"/>
  <c r="G102" i="3" s="1"/>
  <c r="E101" i="3"/>
  <c r="G101" i="3" s="1"/>
  <c r="E100" i="3"/>
  <c r="E99" i="3"/>
  <c r="E98" i="3"/>
  <c r="G98" i="3" s="1"/>
  <c r="D98" i="3"/>
  <c r="D102" i="3"/>
  <c r="D101" i="3"/>
  <c r="D100" i="3"/>
  <c r="D99" i="3"/>
  <c r="D145" i="2"/>
  <c r="C145" i="2"/>
  <c r="D144" i="2"/>
  <c r="C144" i="2"/>
  <c r="F144" i="2" s="1"/>
  <c r="D143" i="2"/>
  <c r="C143" i="2"/>
  <c r="D142" i="2"/>
  <c r="C142" i="2"/>
  <c r="E132" i="2"/>
  <c r="E133" i="2"/>
  <c r="E134" i="2"/>
  <c r="E135" i="2"/>
  <c r="E136" i="2"/>
  <c r="D131" i="2"/>
  <c r="C131" i="2"/>
  <c r="E131" i="2" s="1"/>
  <c r="F132" i="2"/>
  <c r="F133" i="2"/>
  <c r="F134" i="2"/>
  <c r="F135" i="2"/>
  <c r="F136" i="2"/>
  <c r="E157" i="1"/>
  <c r="D157" i="1"/>
  <c r="F157" i="1" s="1"/>
  <c r="E156" i="1"/>
  <c r="D156" i="1"/>
  <c r="E155" i="1"/>
  <c r="F155" i="1" s="1"/>
  <c r="D155" i="1"/>
  <c r="G110" i="5"/>
  <c r="F110" i="5"/>
  <c r="G109" i="5"/>
  <c r="F109" i="5"/>
  <c r="G140" i="4"/>
  <c r="F140" i="4"/>
  <c r="E134" i="4"/>
  <c r="D218" i="6" s="1"/>
  <c r="F133" i="4"/>
  <c r="G130" i="4"/>
  <c r="G129" i="4"/>
  <c r="G110" i="3"/>
  <c r="F143" i="2"/>
  <c r="F142" i="2"/>
  <c r="E142" i="2"/>
  <c r="C137" i="2"/>
  <c r="C216" i="6" s="1"/>
  <c r="F225" i="6"/>
  <c r="E225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7" i="6"/>
  <c r="P174" i="6"/>
  <c r="P175" i="6"/>
  <c r="P176" i="6"/>
  <c r="P177" i="6"/>
  <c r="P178" i="6"/>
  <c r="P173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48" i="6"/>
  <c r="P189" i="6"/>
  <c r="P190" i="6"/>
  <c r="Q7" i="5"/>
  <c r="P7" i="5"/>
  <c r="Q76" i="5"/>
  <c r="P7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84" i="5"/>
  <c r="R85" i="5"/>
  <c r="R86" i="5"/>
  <c r="R89" i="5"/>
  <c r="R90" i="5"/>
  <c r="R91" i="5"/>
  <c r="Q7" i="4"/>
  <c r="Q93" i="4"/>
  <c r="P93" i="4"/>
  <c r="P7" i="4" s="1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7" i="4"/>
  <c r="R98" i="4"/>
  <c r="R99" i="4"/>
  <c r="R100" i="4"/>
  <c r="R101" i="4"/>
  <c r="R102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Q74" i="3"/>
  <c r="Q7" i="3" s="1"/>
  <c r="P74" i="3"/>
  <c r="P7" i="3" s="1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Q90" i="2"/>
  <c r="P90" i="2"/>
  <c r="P7" i="2" s="1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102" i="2"/>
  <c r="R103" i="2"/>
  <c r="R104" i="2"/>
  <c r="R105" i="2"/>
  <c r="R106" i="2"/>
  <c r="R112" i="2"/>
  <c r="R113" i="2"/>
  <c r="R116" i="2"/>
  <c r="R117" i="2"/>
  <c r="R118" i="2"/>
  <c r="R119" i="2"/>
  <c r="R120" i="2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Q114" i="1"/>
  <c r="Q7" i="1" s="1"/>
  <c r="P114" i="1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543" i="1"/>
  <c r="F128" i="4" l="1"/>
  <c r="P7" i="6"/>
  <c r="G99" i="3"/>
  <c r="F110" i="3"/>
  <c r="F142" i="4"/>
  <c r="G146" i="1"/>
  <c r="R90" i="2"/>
  <c r="R7" i="4"/>
  <c r="E144" i="2"/>
  <c r="G101" i="5"/>
  <c r="E145" i="2"/>
  <c r="D150" i="1"/>
  <c r="C215" i="6" s="1"/>
  <c r="E215" i="6" s="1"/>
  <c r="E143" i="2"/>
  <c r="G100" i="5"/>
  <c r="G141" i="4"/>
  <c r="E150" i="1"/>
  <c r="D215" i="6" s="1"/>
  <c r="F145" i="2"/>
  <c r="E103" i="3"/>
  <c r="D217" i="6" s="1"/>
  <c r="R7" i="3"/>
  <c r="K220" i="6"/>
  <c r="K226" i="6"/>
  <c r="F217" i="6"/>
  <c r="K217" i="6"/>
  <c r="K219" i="6"/>
  <c r="K215" i="6"/>
  <c r="K227" i="6"/>
  <c r="I229" i="6"/>
  <c r="I230" i="6" s="1"/>
  <c r="K218" i="6"/>
  <c r="I221" i="6"/>
  <c r="P144" i="6"/>
  <c r="K216" i="6"/>
  <c r="J229" i="6"/>
  <c r="E217" i="6"/>
  <c r="K228" i="6"/>
  <c r="J221" i="6"/>
  <c r="L221" i="6" s="1"/>
  <c r="G148" i="1"/>
  <c r="G155" i="1"/>
  <c r="G157" i="1"/>
  <c r="D158" i="1"/>
  <c r="E158" i="1"/>
  <c r="E159" i="1" s="1"/>
  <c r="D103" i="3"/>
  <c r="C217" i="6" s="1"/>
  <c r="D111" i="3"/>
  <c r="F111" i="3" s="1"/>
  <c r="E111" i="3"/>
  <c r="G100" i="3"/>
  <c r="F112" i="5"/>
  <c r="F113" i="5"/>
  <c r="G99" i="5"/>
  <c r="R76" i="5"/>
  <c r="R7" i="5"/>
  <c r="F141" i="4"/>
  <c r="G139" i="4"/>
  <c r="F139" i="4"/>
  <c r="F143" i="4" s="1"/>
  <c r="F132" i="4"/>
  <c r="D134" i="4"/>
  <c r="F131" i="4"/>
  <c r="F129" i="4"/>
  <c r="F109" i="3"/>
  <c r="F108" i="3"/>
  <c r="F112" i="3" s="1"/>
  <c r="E146" i="2"/>
  <c r="F131" i="2"/>
  <c r="G156" i="1"/>
  <c r="F156" i="1"/>
  <c r="G147" i="1"/>
  <c r="G145" i="1"/>
  <c r="F145" i="1"/>
  <c r="D113" i="5"/>
  <c r="C229" i="6" s="1"/>
  <c r="E229" i="6" s="1"/>
  <c r="F99" i="5"/>
  <c r="F100" i="5"/>
  <c r="F101" i="5"/>
  <c r="F102" i="5"/>
  <c r="F103" i="5"/>
  <c r="E104" i="5"/>
  <c r="E113" i="5"/>
  <c r="D229" i="6" s="1"/>
  <c r="F229" i="6" s="1"/>
  <c r="D143" i="4"/>
  <c r="C228" i="6" s="1"/>
  <c r="E228" i="6" s="1"/>
  <c r="E143" i="4"/>
  <c r="D228" i="6" s="1"/>
  <c r="F228" i="6" s="1"/>
  <c r="D112" i="3"/>
  <c r="C227" i="6" s="1"/>
  <c r="E227" i="6" s="1"/>
  <c r="F98" i="3"/>
  <c r="F99" i="3"/>
  <c r="F100" i="3"/>
  <c r="F101" i="3"/>
  <c r="F102" i="3"/>
  <c r="E112" i="3"/>
  <c r="D227" i="6" s="1"/>
  <c r="F227" i="6" s="1"/>
  <c r="C146" i="2"/>
  <c r="C226" i="6" s="1"/>
  <c r="D137" i="2"/>
  <c r="D146" i="2"/>
  <c r="D226" i="6" s="1"/>
  <c r="F226" i="6" s="1"/>
  <c r="F146" i="1"/>
  <c r="F147" i="1"/>
  <c r="F148" i="1"/>
  <c r="F149" i="1"/>
  <c r="Q7" i="2"/>
  <c r="R7" i="2" s="1"/>
  <c r="R93" i="4"/>
  <c r="R74" i="3"/>
  <c r="R7" i="1"/>
  <c r="R114" i="1"/>
  <c r="F137" i="2" l="1"/>
  <c r="D216" i="6"/>
  <c r="D230" i="6"/>
  <c r="F215" i="6"/>
  <c r="C230" i="6"/>
  <c r="E226" i="6"/>
  <c r="G150" i="1"/>
  <c r="G134" i="4"/>
  <c r="C218" i="6"/>
  <c r="K229" i="6"/>
  <c r="L229" i="6"/>
  <c r="G104" i="5"/>
  <c r="D219" i="6"/>
  <c r="F134" i="4"/>
  <c r="E230" i="6"/>
  <c r="J230" i="6"/>
  <c r="L230" i="6" s="1"/>
  <c r="K230" i="6"/>
  <c r="K221" i="6"/>
  <c r="F158" i="1"/>
  <c r="F159" i="1" s="1"/>
  <c r="D159" i="1"/>
  <c r="G159" i="1" s="1"/>
  <c r="G158" i="1"/>
  <c r="F150" i="1"/>
  <c r="G111" i="3"/>
  <c r="G143" i="4"/>
  <c r="G112" i="3"/>
  <c r="G103" i="3"/>
  <c r="F146" i="2"/>
  <c r="F104" i="5"/>
  <c r="F103" i="3"/>
  <c r="E137" i="2"/>
  <c r="G113" i="5"/>
  <c r="E218" i="6" l="1"/>
  <c r="C220" i="6"/>
  <c r="F218" i="6"/>
  <c r="E219" i="6"/>
  <c r="F219" i="6"/>
  <c r="F230" i="6"/>
  <c r="F216" i="6"/>
  <c r="E216" i="6"/>
  <c r="E220" i="6" s="1"/>
  <c r="D220" i="6"/>
  <c r="F220" i="6" l="1"/>
</calcChain>
</file>

<file path=xl/sharedStrings.xml><?xml version="1.0" encoding="utf-8"?>
<sst xmlns="http://schemas.openxmlformats.org/spreadsheetml/2006/main" count="2832" uniqueCount="430">
  <si>
    <t>001</t>
  </si>
  <si>
    <t>21374900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</si>
  <si>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</si>
  <si>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</si>
  <si>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</si>
  <si>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</si>
  <si>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</si>
  <si>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</si>
  <si>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</si>
  <si>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</si>
  <si>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</si>
  <si>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</si>
  <si>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</si>
  <si>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</si>
  <si>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</si>
  <si>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</si>
  <si>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</si>
  <si>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</si>
  <si>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</si>
  <si>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</si>
  <si>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</si>
  <si>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</si>
  <si>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</si>
  <si>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</si>
  <si>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280</t>
  </si>
  <si>
    <t>E-00303</t>
  </si>
  <si>
    <t>DECIMOTERCER MES</t>
  </si>
  <si>
    <t>E-004</t>
  </si>
  <si>
    <t>CONTRIB. PATRONALES AL DES. Y LA SEGURIDAD SOCIAL</t>
  </si>
  <si>
    <t>E0040120074900</t>
  </si>
  <si>
    <t>CCSS CONTRIBUCION PATRONAL SEGURO SALUD (CONTRIBUCION PATRONAL SEGURO DE SALUD, SEGUN LEY NO. 17 DEL 22 DE OCTUBRE DE 1943, LEY</t>
  </si>
  <si>
    <t>E0040520074900</t>
  </si>
  <si>
    <t>BANCO POPULAR Y DE DESARROLLO COMUNAL. (BPDC) (SEGUN LEY NO. 4351 DEL 11 DE JULIO DE 1969, LEY ORGANICA DEL B.P.D.C.).</t>
  </si>
  <si>
    <t>E-005</t>
  </si>
  <si>
    <t>CONTRIB PATRONALES A FOND PENS Y OTROS FOND CAPIT.</t>
  </si>
  <si>
    <t>E0050120074900</t>
  </si>
  <si>
    <t>CCSS CONTRIBUCION PATRONAL SEGURO PENSIONES (CONTRIBUCION PATRONAL SEGURO DE PENSIONES, SEGUN LEY NO. 17 DEL 22 DE OCTUBRE DE 1943, LEY</t>
  </si>
  <si>
    <t>E0050220074900</t>
  </si>
  <si>
    <t>CCSS APORTE PATRONAL REGIMEN PENSIONES (APORTE PATRONAL AL REGIMEN DE PENSIONES, SEGUN LEY DE PROTECCION AL TRABAJADOR NO. 7983 DEL 16</t>
  </si>
  <si>
    <t>E0050320074900</t>
  </si>
  <si>
    <t>CCSS APORTE PATRONAL FONDO CAPITALIZACION LABORAL (APORTE PATRONAL AL FONDO DE CAPITALIZACION LABORAL, SEGUN LEY DE PROTECCION AL TRABAJADOR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</si>
  <si>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</si>
  <si>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</si>
  <si>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</si>
  <si>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</si>
  <si>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</si>
  <si>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</si>
  <si>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</si>
  <si>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</si>
  <si>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</si>
  <si>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</si>
  <si>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</si>
  <si>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</si>
  <si>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</si>
  <si>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</si>
  <si>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</si>
  <si>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</si>
  <si>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</si>
  <si>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</si>
  <si>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</si>
  <si>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</si>
  <si>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</si>
  <si>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</si>
  <si>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</si>
  <si>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</si>
  <si>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</si>
  <si>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</si>
  <si>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</si>
  <si>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</si>
  <si>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</si>
  <si>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</si>
  <si>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</si>
  <si>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</si>
  <si>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</si>
  <si>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SERVICIOS DE TRANSFERENCIA ELECTRONICA DE INFORMA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</si>
  <si>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</si>
  <si>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</si>
  <si>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</si>
  <si>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</si>
  <si>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</si>
  <si>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</si>
  <si>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</si>
  <si>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</si>
  <si>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</si>
  <si>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</si>
  <si>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</si>
  <si>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</si>
  <si>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</si>
  <si>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</si>
  <si>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</si>
  <si>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</si>
  <si>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</si>
  <si>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</si>
  <si>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</si>
  <si>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</si>
  <si>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</si>
  <si>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</si>
  <si>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</si>
  <si>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</si>
  <si>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</si>
  <si>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</si>
  <si>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</si>
  <si>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</si>
  <si>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</si>
  <si>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</si>
  <si>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</si>
  <si>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</si>
  <si>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</si>
  <si>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</si>
  <si>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</si>
  <si>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</si>
  <si>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</si>
  <si>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</si>
  <si>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</si>
  <si>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</si>
  <si>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</si>
  <si>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</si>
  <si>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</si>
  <si>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</si>
  <si>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</si>
  <si>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</si>
  <si>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</si>
  <si>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</si>
  <si>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</si>
  <si>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</si>
  <si>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</si>
  <si>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</si>
  <si>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</si>
  <si>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</si>
  <si>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</si>
  <si>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</si>
  <si>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</si>
  <si>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</si>
  <si>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</si>
  <si>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</si>
  <si>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</si>
  <si>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</si>
  <si>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</si>
  <si>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</si>
  <si>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</si>
  <si>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</si>
  <si>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</si>
  <si>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</si>
  <si>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</si>
  <si>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</si>
  <si>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</si>
  <si>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</si>
  <si>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</si>
  <si>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</si>
  <si>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</si>
  <si>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</si>
  <si>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</si>
  <si>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</si>
  <si>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</si>
  <si>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</si>
  <si>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</si>
  <si>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</si>
  <si>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</si>
  <si>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</si>
  <si>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</si>
  <si>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</si>
  <si>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</si>
  <si>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</si>
  <si>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</si>
  <si>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</si>
  <si>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</si>
  <si>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</si>
  <si>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</si>
  <si>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</si>
  <si>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</si>
  <si>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</si>
  <si>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</si>
  <si>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</si>
  <si>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</si>
  <si>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</si>
  <si>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</si>
  <si>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</si>
  <si>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</si>
  <si>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</si>
  <si>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</si>
  <si>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</si>
  <si>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</si>
  <si>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</si>
  <si>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</si>
  <si>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</si>
  <si>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</si>
  <si>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</si>
  <si>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</si>
  <si>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</si>
  <si>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</si>
  <si>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</si>
  <si>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</si>
  <si>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</si>
  <si>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</si>
  <si>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</si>
  <si>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</si>
  <si>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</si>
  <si>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</si>
  <si>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</si>
  <si>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E-50102</t>
  </si>
  <si>
    <t>EQUIPO DE TRANSPORTE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</si>
  <si>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</si>
  <si>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</si>
  <si>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</si>
  <si>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</si>
  <si>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</si>
  <si>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</si>
  <si>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</si>
  <si>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</si>
  <si>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</si>
  <si>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</si>
  <si>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</si>
  <si>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</si>
  <si>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</si>
  <si>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</si>
  <si>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</si>
  <si>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</si>
  <si>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E6010220074900</t>
  </si>
  <si>
    <t>CENTRO COSTARRICENSE DE PRODUCCION CINEMATOGRAFICA. (PARA GASTOS DE OPERACION SEGUN LEY NO. 6158 DEL 25/11/1977 Y SEGUN LOS ARTICULOS</t>
  </si>
  <si>
    <t>E6010221274900</t>
  </si>
  <si>
    <t>CONSEJO NACIONAL DE LA POLITICA PUBLICA DE LA PERSONA JOVEN. (PARA GASTOS DE OPERACION SEGUN LEY NO. 8261 DEL 02/05/2002 Y SEGUN LOS ARTICULOS</t>
  </si>
  <si>
    <t>E6010223474900</t>
  </si>
  <si>
    <t>COMISION NACIONAL DE PREVENCION DE RIESGOS Y ATENCION DE EMERGENCIAS. (PARA PREVENIR SITUACIONES DE RIESGO INMINENTE DE EMERGENCIA Y</t>
  </si>
  <si>
    <t>E6010320074900</t>
  </si>
  <si>
    <t>CCSS CONTRIBUCION ESTATAL SEGURO PENSIONES (CONTRIBUCION ESTATAL AL SEGURO DE PENSIONES, SEGUN LEY NO. 17 DEL 22 DE OCTUBRE DE 1943, LEY</t>
  </si>
  <si>
    <t>E6010320274900</t>
  </si>
  <si>
    <t>CCSS CONTRIBUCION ESTATAL SEGURO SALUD (CONTRIBUCION ESTATAL AL SEGURO DE SALUD, SEGUN LEY NO. 17 DEL 22 DE OCTUBRE DE 1943, LEY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</si>
  <si>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</si>
  <si>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</si>
  <si>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</si>
  <si>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</si>
  <si>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</si>
  <si>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</si>
  <si>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</si>
  <si>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</si>
  <si>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</si>
  <si>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</si>
  <si>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</si>
  <si>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</si>
  <si>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</si>
  <si>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</si>
  <si>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</si>
  <si>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</si>
  <si>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</si>
  <si>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</si>
  <si>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</si>
  <si>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</si>
  <si>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</si>
  <si>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</si>
  <si>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</si>
  <si>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</si>
  <si>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</si>
  <si>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</si>
  <si>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</si>
  <si>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</si>
  <si>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E6070120074900</t>
  </si>
  <si>
    <t>PROGRAMA DE LAS NACIONES UNIDAS PARA EL DESARROLLO (PNUD) (PARA LA V ETAPA DEL PROYECTO SISTEMA DE REGISTROS ADMINISTRATIVOS DE GESTION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</si>
  <si>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</si>
  <si>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</si>
  <si>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</si>
  <si>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</si>
  <si>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</si>
  <si>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</si>
  <si>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</si>
  <si>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</si>
  <si>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21375100</t>
  </si>
  <si>
    <t>E0040120075100</t>
  </si>
  <si>
    <t>E0040520075100</t>
  </si>
  <si>
    <t>E0050120075100</t>
  </si>
  <si>
    <t>E0050220075100</t>
  </si>
  <si>
    <t>E0050320075100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</si>
  <si>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</si>
  <si>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</si>
  <si>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</si>
  <si>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</si>
  <si>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</si>
  <si>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</si>
  <si>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E-19902</t>
  </si>
  <si>
    <t>INTERESES MORATORIOS Y MULTAS</t>
  </si>
  <si>
    <t>E6010222075100</t>
  </si>
  <si>
    <t>MUSEO NACIONAL DE COSTA RICA. (PARA GASTOS DE OPERACION SEGUN LEY NO. 7429 DEL 14/09/1994 Y EL DECRETO NO. 11496 DEL 14/05/1980</t>
  </si>
  <si>
    <t>E6010223075100</t>
  </si>
  <si>
    <t>MUSEO DE ARTE COSTARRICENSE. (PARA GASTOS DE OPERACION SEGUN LEY NO. 6091 DEL 07/10/1977 Y SEGUN LOS ARTICULOS NO. 22, 23 Y 24</t>
  </si>
  <si>
    <t>E6010224075100</t>
  </si>
  <si>
    <t>JUNTA ADMINISTRATIVA DEL ARCHIVO NACIONAL. (PARA GASTOS DE OPERACION SEGUN LEY NO. 5574 DEL 17/09/1974 Y LEY NO. 7202 DEL 24/10/1990 Y SEGUN</t>
  </si>
  <si>
    <t>E6010224575100</t>
  </si>
  <si>
    <t>JUNTA ADMINISTRATIVA DEL ARCHIVO NACIONAL. (SEGUN LOS ARTICULOS NO. 22, 23 Y 24 DEL TITULO IV DE LA LEY NO. 9635 “LEY FORTALECIMIENTO DE LAS</t>
  </si>
  <si>
    <t>E6010225075100</t>
  </si>
  <si>
    <t>MUSEO HISTORICO CULTURAL JUAN SANTAMARIA. (PARA GASTOS DE OPERACION SEGUN LEY NO. 6572 DEL 23/04/1981 Y SEGUN LOS ARTICULOS NO. 22, 23 Y 24</t>
  </si>
  <si>
    <t>E6010226075100</t>
  </si>
  <si>
    <t>MUSEO DR. RAFAEL ANGEL CALDERON GUARDIA. (PARA GASTOS DE OPERACION SEGUN LEY NO. 7606 DEL 24/05/1996 Y SEGUN LOS ARTICULOS NO. 22, 23 Y 24</t>
  </si>
  <si>
    <t>E6010227575100</t>
  </si>
  <si>
    <t>MUSEO DE ARTE Y DISEÑO CONTEMPORANEO. (PARA GASTOS DE OPERACION SEGUN LEY NO. 7758 DEL 19/03/1998 Y SEGUN LOS ARTICULOS NO. 22, 23 Y 24</t>
  </si>
  <si>
    <t>E6010228575100</t>
  </si>
  <si>
    <t>CENTRO CULTURAL E HISTORICO JOSE FIGUERES FERRER. (PARA GASTOS DE OPERACION SEGUN LEY NO. 7672 DEL 29/04/1997 Y SEGUN LOS ARTICULOS NO. 22, 23 Y 24</t>
  </si>
  <si>
    <t>E6010320075100</t>
  </si>
  <si>
    <t>E6010320275100</t>
  </si>
  <si>
    <t>E6040120075100</t>
  </si>
  <si>
    <t>ASOCIACION ACADEMIA COSTARRICENSE DE CIENCIAS GENEALOGICAS. (PARA GASTOS DE OPERACION, SEGUN DECRETO EJECUTIVO NO. 8543-G DEL 03/05/78 Y SEGUN</t>
  </si>
  <si>
    <t>E6040425075100</t>
  </si>
  <si>
    <t>ACADEMIA DE GEOGRAFIA E HISTORIA. (PARA GASTOS DE OPERACION, SEGUN DECRETO EJECUTIVO N°32556-C DEL 08/06/2005 Y SEGUN LOS</t>
  </si>
  <si>
    <t>E6040431675100</t>
  </si>
  <si>
    <t>ACADEMIA COSTARRICENSE DE LA LENGUA. (PARA GASTOS DE OPERACION, SEGUN LEY NO. 3191 DEL 17/09/63 , CONVENIO MULTILATERAL DE</t>
  </si>
  <si>
    <t>E6040436275100</t>
  </si>
  <si>
    <t>TEMPORALIDADES DE LA ARQUIDIOCESIS DE SAN JOSE. (PARA EL ARCHIVO HISTORICO ARQUIDIOCESANO, SEGUN LEY NO. 6475 DEL 25/09/1980 Y SEGUN LOS ARTICULOS</t>
  </si>
  <si>
    <t>E6070122575100</t>
  </si>
  <si>
    <t>UNESCO CONVENCION PARA LA SALVAGUARDIA DEL PATRIMONIO CULTURAL INMATERIAL. (CUOTA DE MEMBRESIA, SEGUN TRATADO INTERNACIONAL Nª8560,</t>
  </si>
  <si>
    <t>E-502</t>
  </si>
  <si>
    <t>CONSTRUCCIONES, ADICIONES Y MEJORAS</t>
  </si>
  <si>
    <t>E-50299</t>
  </si>
  <si>
    <t>OTRAS CONSTRUCCIONES, ADICIONES Y MEJORAS</t>
  </si>
  <si>
    <t>E-7</t>
  </si>
  <si>
    <t>TRANSFERENCIAS DE CAPITAL</t>
  </si>
  <si>
    <t>E-701</t>
  </si>
  <si>
    <t>TRANSFERENCIAS DE CAPITAL AL SECTOR PUBLICO</t>
  </si>
  <si>
    <t>E7010240075100</t>
  </si>
  <si>
    <t>MUSEO NACIONAL DE COSTA RICA (PARA RESTAURACION Y ADECUACION DE LA SALA ESTE CUARTEL BELLAVISTA SEGUN LEY NO.7429 DEL</t>
  </si>
  <si>
    <t>21375300</t>
  </si>
  <si>
    <t>E0040120075300</t>
  </si>
  <si>
    <t>E0040520075300</t>
  </si>
  <si>
    <t>E0050120075300</t>
  </si>
  <si>
    <t>E0050220075300</t>
  </si>
  <si>
    <t>E0050320075300</t>
  </si>
  <si>
    <t>E6010231075300</t>
  </si>
  <si>
    <t>CASA DE LA CULTURA DE PUNTARENAS. (PARA GASTOS DE OPERACION, SEGUN DECRETO EJECUTIVO NO. 7467-C DEL 14/09/1977).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</si>
  <si>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</si>
  <si>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</si>
  <si>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</si>
  <si>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</si>
  <si>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</si>
  <si>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</si>
  <si>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</si>
  <si>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E0040120075500</t>
  </si>
  <si>
    <t>E0040520075500</t>
  </si>
  <si>
    <t>E0050120075500</t>
  </si>
  <si>
    <t>E0050220075500</t>
  </si>
  <si>
    <t>E0050320075500</t>
  </si>
  <si>
    <t>E-10304</t>
  </si>
  <si>
    <t>TRANSPORTE DE BIENES</t>
  </si>
  <si>
    <t>E-10305</t>
  </si>
  <si>
    <t>SERVICIOS ADUANEROS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</si>
  <si>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</si>
  <si>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</si>
  <si>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</si>
  <si>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</si>
  <si>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</si>
  <si>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</si>
  <si>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</si>
  <si>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</si>
  <si>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</si>
  <si>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</si>
  <si>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</si>
  <si>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</si>
  <si>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</si>
  <si>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</si>
  <si>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E-50106</t>
  </si>
  <si>
    <t>EQUIPO SANITARIO, DE LABORATORIO E INVESTIGACION</t>
  </si>
  <si>
    <t>E-50201</t>
  </si>
  <si>
    <t>EDIFICIOS</t>
  </si>
  <si>
    <t>21375800</t>
  </si>
  <si>
    <t>E0040120075800</t>
  </si>
  <si>
    <t>E0040520075800</t>
  </si>
  <si>
    <t>E0050120075800</t>
  </si>
  <si>
    <t>E0050220075800</t>
  </si>
  <si>
    <t>E0050320075800</t>
  </si>
  <si>
    <t>E-10302</t>
  </si>
  <si>
    <t>PUBLICIDAD Y PROPAGANDA</t>
  </si>
  <si>
    <t>E6010221175800</t>
  </si>
  <si>
    <t>CENTRO NACIONAL DE LA MUSICA. (PARA GASTOS DE OPERACION SEGUN LEY NO. 8347 DEL 19/02/2003 Y SEGUN LOS ARTICULOS NO. 22, 23 Y 24</t>
  </si>
  <si>
    <t>E6010221575800</t>
  </si>
  <si>
    <t>TEATRO POPULAR MELICO SALAZAR (JUNTA ADMINISTRATIVA TEATRO POPULAR MELICO SALAZAR). (PARA GASTOS DE OPERACION SEGUN LEY NO. 7023 DEL</t>
  </si>
  <si>
    <t>E6010221875800</t>
  </si>
  <si>
    <t>TEATRO NACIONAL (JUNTA ADMINISTRATIVA TEATRO NACIONAL). (PARA GASTOS DE OPERACION SEGUN LEY NO 8290 DEL 23/07/2002 Y SEGUN LOS ARTICULOS NO. 22,</t>
  </si>
  <si>
    <t>E6010222075800</t>
  </si>
  <si>
    <t>SISTEMA NACIONAL DE EDUCACION MUSICAL (SINEM). (PARA GASTOS DE OPERACION, SEGUN LEY NO. 8894 DEL 10/11/2010 Y SEGUN LOS ARTICULOS NO. 22, 23 Y</t>
  </si>
  <si>
    <t>E6010320075800</t>
  </si>
  <si>
    <t>E6010320275800</t>
  </si>
  <si>
    <t>E6040120075800</t>
  </si>
  <si>
    <t>ASOCIACION SINFONICA DE HEREDIA (PARA GASTOS DE OPERACION SEGUN LEY NO. 3698 DEL 22/06/1966).</t>
  </si>
  <si>
    <t>SUBPARTIDA/CONCEPTO</t>
  </si>
  <si>
    <t>PRESUPUESTO</t>
  </si>
  <si>
    <t>EJECUTADO</t>
  </si>
  <si>
    <t>SALDO</t>
  </si>
  <si>
    <t>PORCENTAJE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</si>
  <si>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</si>
  <si>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</si>
  <si>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</si>
  <si>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</si>
  <si>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</si>
  <si>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TOTAL</t>
  </si>
  <si>
    <t>RESUMEN DE PARTIDAS OPERATIVO</t>
  </si>
  <si>
    <t>PRESUPUESTO OPERATIVO</t>
  </si>
  <si>
    <t>EJECUTADO OPERATIVO</t>
  </si>
  <si>
    <t>SALDO OPERATIVO</t>
  </si>
  <si>
    <t>PORCENTAJE OPERATIVO</t>
  </si>
  <si>
    <t>RESUMEN  DE PARTIDAS</t>
  </si>
  <si>
    <t>MAT. Y SUMINIS.</t>
  </si>
  <si>
    <t>BIENES DURAD.</t>
  </si>
  <si>
    <t>TRANSF. CORRIEN.</t>
  </si>
  <si>
    <t>TRANSF. CAPITAL</t>
  </si>
  <si>
    <t>% EJECUCION</t>
  </si>
  <si>
    <t>PROGRAMA</t>
  </si>
  <si>
    <t>FUENTE FINANCIAMIENTO</t>
  </si>
  <si>
    <t>POS. PRESUPUESTARIA</t>
  </si>
  <si>
    <t>DESCRIPCION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</si>
  <si>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</si>
  <si>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</si>
  <si>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</si>
  <si>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</si>
  <si>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</si>
  <si>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</si>
  <si>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</si>
  <si>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</si>
  <si>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DISP. PRESUPUESTO</t>
  </si>
  <si>
    <t>DISP. LIBERADO</t>
  </si>
  <si>
    <t>% EJECUCION TOTAL</t>
  </si>
  <si>
    <t>APROP. ACT OPERATIVO</t>
  </si>
  <si>
    <t>DEVENGADO OPERATIVO</t>
  </si>
  <si>
    <t>% EJECUCION OPERATIVO</t>
  </si>
  <si>
    <t>MINISTERIO DE HACIENDA - CONTABILIDAD NACIONAL</t>
  </si>
  <si>
    <t>INFORME DE PRESUPUESTO DE EGRESOS</t>
  </si>
  <si>
    <t>213 MINISTERIO DE CULTURA  Y JUVENTUD</t>
  </si>
  <si>
    <t>LIQUIDACION AL 30 DE JUNIO 2020</t>
  </si>
  <si>
    <t>PROGRAMA 749 ACTIVIDADES CENTRALES</t>
  </si>
  <si>
    <t>LIQUIDACION AL 30 JUNIO 2020</t>
  </si>
  <si>
    <t>PROGRAMA 751 CONSERVACION DEL PATR. HIST. Y CULTURAL</t>
  </si>
  <si>
    <t>PROGRAMA 753 GESTION Y DESARROLLO CULTURAL</t>
  </si>
  <si>
    <t xml:space="preserve">LIQUIDACION AL 30 DE JUNIO 2020 </t>
  </si>
  <si>
    <t>PROGRAMA 755 SISTEMA NACIONAL DE BIBLIOTECAS</t>
  </si>
  <si>
    <t>PROGRAMA 758 DESARROLLO ARTISTICO Y EXTENSION MUSICAL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</si>
</sst>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b/>
      <sz val="10"/>
      <color indexed="8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E00"/>
        <bgColor indexed="64"/>
      </patternFill>
    </fill>
    <fill>
      <patternFill patternType="solid">
        <fgColor rgb="FF92D050"/>
        <bgColor indexed="64"/>
      </pattern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</borders>
  <cellStyleXfs count="4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</cellStyleXfs>
  <cellXfs count="70">
    <xf numFmtId="0" fontId="0" fillId="0" borderId="0" xfId="0" applyFont="1"/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/>
    <xf numFmtId="4" fontId="19" fillId="0" borderId="0" xfId="0" applyNumberFormat="1" applyFont="1" applyFill="1" applyBorder="1" applyAlignment="1">
      <alignment horizontal="right"/>
    </xf>
    <xf numFmtId="4" fontId="19" fillId="0" borderId="0" xfId="0" applyNumberFormat="1" applyFont="1" applyFill="1" applyBorder="1"/>
    <xf numFmtId="10" fontId="19" fillId="0" borderId="0" xfId="2" applyNumberFormat="1" applyFont="1" applyFill="1" applyBorder="1"/>
    <xf numFmtId="0" fontId="19" fillId="0" borderId="0" xfId="0" applyFont="1" applyFill="1" applyBorder="1" applyAlignment="1">
      <alignment vertical="center"/>
    </xf>
    <xf numFmtId="4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4" fontId="20" fillId="0" borderId="0" xfId="0" applyNumberFormat="1" applyFont="1" applyFill="1" applyBorder="1" applyAlignment="1">
      <alignment horizontal="right" vertical="center"/>
    </xf>
    <xf numFmtId="164" fontId="19" fillId="0" borderId="0" xfId="2" applyNumberFormat="1" applyFont="1" applyFill="1" applyBorder="1"/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10" fontId="20" fillId="0" borderId="0" xfId="2" applyNumberFormat="1" applyFont="1" applyFill="1" applyBorder="1"/>
    <xf numFmtId="164" fontId="20" fillId="0" borderId="0" xfId="2" applyNumberFormat="1" applyFont="1" applyFill="1" applyBorder="1"/>
    <xf numFmtId="0" fontId="20" fillId="0" borderId="0" xfId="0" applyFont="1" applyFill="1" applyBorder="1"/>
    <xf numFmtId="0" fontId="20" fillId="34" borderId="0" xfId="0" applyFont="1" applyFill="1" applyBorder="1" applyAlignment="1">
      <alignment vertical="center"/>
    </xf>
    <xf numFmtId="4" fontId="20" fillId="34" borderId="0" xfId="0" applyNumberFormat="1" applyFont="1" applyFill="1" applyBorder="1" applyAlignment="1">
      <alignment horizontal="right" vertical="center"/>
    </xf>
    <xf numFmtId="0" fontId="20" fillId="34" borderId="0" xfId="0" applyFont="1" applyFill="1" applyBorder="1" applyAlignment="1">
      <alignment horizontal="right" vertical="center"/>
    </xf>
    <xf numFmtId="164" fontId="20" fillId="34" borderId="0" xfId="2" applyNumberFormat="1" applyFont="1" applyFill="1" applyBorder="1"/>
    <xf numFmtId="0" fontId="20" fillId="0" borderId="0" xfId="0" applyFont="1"/>
    <xf numFmtId="4" fontId="19" fillId="35" borderId="16" xfId="0" applyNumberFormat="1" applyFont="1" applyFill="1" applyBorder="1" applyAlignment="1">
      <alignment wrapText="1"/>
    </xf>
    <xf numFmtId="4" fontId="19" fillId="0" borderId="0" xfId="0" applyNumberFormat="1" applyFont="1" applyFill="1" applyBorder="1" applyAlignment="1">
      <alignment wrapText="1"/>
    </xf>
    <xf numFmtId="4" fontId="19" fillId="35" borderId="11" xfId="0" applyNumberFormat="1" applyFont="1" applyFill="1" applyBorder="1" applyAlignment="1">
      <alignment horizontal="center" vertical="center" wrapText="1"/>
    </xf>
    <xf numFmtId="43" fontId="20" fillId="0" borderId="0" xfId="1" applyFont="1" applyAlignment="1">
      <alignment horizontal="left"/>
    </xf>
    <xf numFmtId="4" fontId="20" fillId="0" borderId="0" xfId="0" applyNumberFormat="1" applyFont="1" applyAlignment="1">
      <alignment horizontal="right"/>
    </xf>
    <xf numFmtId="4" fontId="20" fillId="0" borderId="0" xfId="0" applyNumberFormat="1" applyFont="1" applyFill="1" applyAlignment="1">
      <alignment horizontal="right"/>
    </xf>
    <xf numFmtId="4" fontId="20" fillId="0" borderId="0" xfId="0" applyNumberFormat="1" applyFont="1"/>
    <xf numFmtId="10" fontId="20" fillId="0" borderId="0" xfId="2" applyNumberFormat="1" applyFont="1" applyAlignment="1">
      <alignment horizontal="right"/>
    </xf>
    <xf numFmtId="4" fontId="20" fillId="0" borderId="0" xfId="0" applyNumberFormat="1" applyFont="1" applyFill="1"/>
    <xf numFmtId="4" fontId="19" fillId="0" borderId="0" xfId="0" applyNumberFormat="1" applyFont="1" applyAlignment="1">
      <alignment horizontal="right"/>
    </xf>
    <xf numFmtId="4" fontId="19" fillId="35" borderId="12" xfId="0" applyNumberFormat="1" applyFont="1" applyFill="1" applyBorder="1"/>
    <xf numFmtId="10" fontId="19" fillId="35" borderId="12" xfId="2" applyNumberFormat="1" applyFont="1" applyFill="1" applyBorder="1"/>
    <xf numFmtId="4" fontId="19" fillId="0" borderId="0" xfId="0" applyNumberFormat="1" applyFont="1"/>
    <xf numFmtId="4" fontId="19" fillId="0" borderId="0" xfId="0" applyNumberFormat="1" applyFont="1" applyFill="1"/>
    <xf numFmtId="0" fontId="19" fillId="0" borderId="0" xfId="0" applyFont="1"/>
    <xf numFmtId="43" fontId="20" fillId="0" borderId="0" xfId="1" applyFont="1" applyFill="1"/>
    <xf numFmtId="4" fontId="21" fillId="0" borderId="0" xfId="0" applyNumberFormat="1" applyFont="1" applyFill="1" applyBorder="1" applyAlignment="1">
      <alignment wrapText="1"/>
    </xf>
    <xf numFmtId="4" fontId="21" fillId="36" borderId="14" xfId="0" applyNumberFormat="1" applyFont="1" applyFill="1" applyBorder="1" applyAlignment="1">
      <alignment horizontal="center" wrapText="1"/>
    </xf>
    <xf numFmtId="4" fontId="21" fillId="0" borderId="0" xfId="0" applyNumberFormat="1" applyFont="1" applyFill="1" applyBorder="1" applyAlignment="1">
      <alignment horizontal="center" wrapText="1"/>
    </xf>
    <xf numFmtId="4" fontId="20" fillId="0" borderId="0" xfId="0" applyNumberFormat="1" applyFont="1" applyFill="1" applyBorder="1"/>
    <xf numFmtId="4" fontId="21" fillId="36" borderId="15" xfId="0" applyNumberFormat="1" applyFont="1" applyFill="1" applyBorder="1"/>
    <xf numFmtId="4" fontId="21" fillId="0" borderId="0" xfId="0" applyNumberFormat="1" applyFont="1" applyFill="1" applyBorder="1"/>
    <xf numFmtId="0" fontId="22" fillId="37" borderId="12" xfId="44" applyFont="1" applyFill="1" applyBorder="1" applyAlignment="1">
      <alignment horizontal="left" vertical="center" wrapText="1"/>
    </xf>
    <xf numFmtId="49" fontId="22" fillId="37" borderId="12" xfId="44" applyNumberFormat="1" applyFont="1" applyFill="1" applyBorder="1" applyAlignment="1">
      <alignment horizontal="center" vertical="center" wrapText="1"/>
    </xf>
    <xf numFmtId="0" fontId="22" fillId="37" borderId="12" xfId="44" applyFont="1" applyFill="1" applyBorder="1" applyAlignment="1">
      <alignment horizontal="center" vertical="center" wrapText="1"/>
    </xf>
    <xf numFmtId="4" fontId="22" fillId="37" borderId="12" xfId="44" applyNumberFormat="1" applyFont="1" applyFill="1" applyBorder="1" applyAlignment="1">
      <alignment horizontal="center" vertical="center" wrapText="1"/>
    </xf>
    <xf numFmtId="43" fontId="22" fillId="37" borderId="12" xfId="1" applyFont="1" applyFill="1" applyBorder="1" applyAlignment="1">
      <alignment horizontal="center" vertical="center" wrapText="1"/>
    </xf>
    <xf numFmtId="0" fontId="19" fillId="37" borderId="12" xfId="0" applyFont="1" applyFill="1" applyBorder="1" applyAlignment="1">
      <alignment horizontal="center" vertical="center" wrapText="1"/>
    </xf>
    <xf numFmtId="4" fontId="21" fillId="36" borderId="17" xfId="44" applyNumberFormat="1" applyFont="1" applyFill="1" applyBorder="1" applyAlignment="1">
      <alignment horizontal="center" vertical="center" wrapText="1"/>
    </xf>
    <xf numFmtId="10" fontId="19" fillId="0" borderId="0" xfId="2" applyNumberFormat="1" applyFont="1"/>
    <xf numFmtId="10" fontId="20" fillId="0" borderId="0" xfId="2" applyNumberFormat="1" applyFont="1"/>
    <xf numFmtId="0" fontId="20" fillId="0" borderId="0" xfId="0" applyFont="1" applyFill="1"/>
    <xf numFmtId="10" fontId="20" fillId="0" borderId="0" xfId="2" applyNumberFormat="1" applyFont="1" applyFill="1"/>
    <xf numFmtId="10" fontId="21" fillId="36" borderId="15" xfId="2" applyNumberFormat="1" applyFont="1" applyFill="1" applyBorder="1"/>
    <xf numFmtId="164" fontId="20" fillId="0" borderId="0" xfId="2" applyNumberFormat="1" applyFont="1"/>
    <xf numFmtId="164" fontId="19" fillId="0" borderId="0" xfId="2" applyNumberFormat="1" applyFont="1"/>
    <xf numFmtId="0" fontId="20" fillId="34" borderId="0" xfId="0" applyFont="1" applyFill="1"/>
    <xf numFmtId="4" fontId="20" fillId="34" borderId="0" xfId="0" applyNumberFormat="1" applyFont="1" applyFill="1" applyAlignment="1">
      <alignment horizontal="right"/>
    </xf>
    <xf numFmtId="10" fontId="20" fillId="34" borderId="0" xfId="2" applyNumberFormat="1" applyFont="1" applyFill="1"/>
    <xf numFmtId="164" fontId="20" fillId="34" borderId="0" xfId="2" applyNumberFormat="1" applyFont="1" applyFill="1"/>
    <xf numFmtId="0" fontId="20" fillId="33" borderId="10" xfId="0" applyFont="1" applyFill="1" applyBorder="1"/>
    <xf numFmtId="4" fontId="20" fillId="33" borderId="10" xfId="0" applyNumberFormat="1" applyFont="1" applyFill="1" applyBorder="1" applyAlignment="1">
      <alignment horizontal="right"/>
    </xf>
    <xf numFmtId="43" fontId="20" fillId="0" borderId="0" xfId="1" applyFont="1" applyFill="1" applyBorder="1"/>
    <xf numFmtId="4" fontId="21" fillId="36" borderId="13" xfId="0" applyNumberFormat="1" applyFont="1" applyFill="1" applyBorder="1" applyAlignment="1">
      <alignment horizontal="center" wrapText="1"/>
    </xf>
    <xf numFmtId="4" fontId="19" fillId="0" borderId="0" xfId="0" applyNumberFormat="1" applyFont="1" applyAlignment="1">
      <alignment horizontal="center"/>
    </xf>
    <xf numFmtId="4" fontId="19" fillId="35" borderId="16" xfId="0" applyNumberFormat="1" applyFont="1" applyFill="1" applyBorder="1" applyAlignment="1">
      <alignment horizontal="center" wrapText="1"/>
    </xf>
    <xf numFmtId="10" fontId="19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4" fontId="19" fillId="0" borderId="0" xfId="0" applyNumberFormat="1" applyFont="1" applyFill="1" applyAlignment="1">
      <alignment horizontal="center"/>
    </xf>
  </cellXfs>
  <cellStyles count="45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Neutral" xfId="10" builtinId="28" customBuiltin="1"/>
    <cellStyle name="Normal" xfId="0" builtinId="0"/>
    <cellStyle name="Normal 2" xfId="44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1"/>
  <sheetViews>
    <sheetView showGridLines="0" workbookViewId="0">
      <selection activeCell="N30" sqref="N30"/>
    </sheetView>
  </sheetViews>
  <sheetFormatPr baseColWidth="10" defaultRowHeight="12.75" x14ac:dyDescent="0.2"/>
  <cols>
    <col min="1" max="1" width="11.42578125" style="15"/>
    <col min="2" max="2" width="20.5703125" style="15" customWidth="1"/>
    <col min="3" max="5" width="20.42578125" style="15" bestFit="1" customWidth="1"/>
    <col min="6" max="6" width="13.7109375" style="15" customWidth="1"/>
    <col min="7" max="7" width="15.28515625" style="15" customWidth="1"/>
    <col min="8" max="8" width="12.7109375" style="15" customWidth="1"/>
    <col min="9" max="9" width="16.42578125" style="15" bestFit="1" customWidth="1"/>
    <col min="10" max="10" width="16.42578125" style="15" customWidth="1"/>
    <col min="11" max="11" width="16.42578125" style="15" bestFit="1" customWidth="1"/>
    <col min="12" max="12" width="15.28515625" style="15" bestFit="1" customWidth="1"/>
    <col min="13" max="13" width="19" style="20" bestFit="1" customWidth="1"/>
    <col min="14" max="14" width="20.42578125" style="15" bestFit="1" customWidth="1"/>
    <col min="15" max="15" width="16.42578125" style="15" bestFit="1" customWidth="1"/>
    <col min="16" max="16384" width="11.42578125" style="15"/>
  </cols>
  <sheetData>
    <row r="1" spans="1:16" x14ac:dyDescent="0.2">
      <c r="A1" s="65" t="s">
        <v>419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6" x14ac:dyDescent="0.2">
      <c r="A2" s="65" t="s">
        <v>420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6" x14ac:dyDescent="0.2">
      <c r="A3" s="65" t="s">
        <v>421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6" x14ac:dyDescent="0.2">
      <c r="A4" s="65" t="s">
        <v>422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6" spans="1:16" s="1" customFormat="1" ht="39" thickBot="1" x14ac:dyDescent="0.25">
      <c r="A6" s="45" t="s">
        <v>403</v>
      </c>
      <c r="B6" s="46" t="s">
        <v>404</v>
      </c>
      <c r="C6" s="46" t="s">
        <v>405</v>
      </c>
      <c r="D6" s="46" t="s">
        <v>406</v>
      </c>
      <c r="E6" s="46" t="s">
        <v>407</v>
      </c>
      <c r="F6" s="47" t="s">
        <v>408</v>
      </c>
      <c r="G6" s="47" t="s">
        <v>409</v>
      </c>
      <c r="H6" s="47" t="s">
        <v>410</v>
      </c>
      <c r="I6" s="47" t="s">
        <v>411</v>
      </c>
      <c r="J6" s="47" t="s">
        <v>412</v>
      </c>
      <c r="K6" s="47" t="s">
        <v>413</v>
      </c>
      <c r="L6" s="47" t="s">
        <v>414</v>
      </c>
      <c r="M6" s="48" t="s">
        <v>415</v>
      </c>
      <c r="N6" s="49" t="s">
        <v>416</v>
      </c>
      <c r="O6" s="49" t="s">
        <v>417</v>
      </c>
      <c r="P6" s="49" t="s">
        <v>418</v>
      </c>
    </row>
    <row r="7" spans="1:16" s="2" customFormat="1" ht="13.5" thickTop="1" x14ac:dyDescent="0.2">
      <c r="C7" s="3">
        <v>46925000000</v>
      </c>
      <c r="D7" s="3">
        <v>45094730376</v>
      </c>
      <c r="E7" s="3">
        <v>29859925445.040001</v>
      </c>
      <c r="F7" s="3">
        <v>796745033.17999995</v>
      </c>
      <c r="G7" s="3">
        <v>4112163184.8899999</v>
      </c>
      <c r="H7" s="3">
        <v>95840235.040000007</v>
      </c>
      <c r="I7" s="3">
        <v>17814677711.349998</v>
      </c>
      <c r="J7" s="3">
        <v>17698734181.450001</v>
      </c>
      <c r="K7" s="4">
        <v>22275304211.540001</v>
      </c>
      <c r="L7" s="4">
        <v>7040499280.5799999</v>
      </c>
      <c r="M7" s="5">
        <f>+I7/D7</f>
        <v>0.39505009926461832</v>
      </c>
      <c r="N7" s="3">
        <f>+N48+N102+N130+N144</f>
        <v>7829377779</v>
      </c>
      <c r="O7" s="3">
        <f>+O48+O102+O130+O144</f>
        <v>1373744928.98</v>
      </c>
      <c r="P7" s="5">
        <f>+O7/N7</f>
        <v>0.17546029426050511</v>
      </c>
    </row>
    <row r="8" spans="1:16" s="2" customFormat="1" x14ac:dyDescent="0.2">
      <c r="A8" s="6" t="s">
        <v>2</v>
      </c>
      <c r="B8" s="6" t="s">
        <v>3</v>
      </c>
      <c r="C8" s="7">
        <v>12260759958</v>
      </c>
      <c r="D8" s="7">
        <v>11547638726</v>
      </c>
      <c r="E8" s="7">
        <v>11235016393</v>
      </c>
      <c r="F8" s="8">
        <v>0</v>
      </c>
      <c r="G8" s="7">
        <v>1014376232</v>
      </c>
      <c r="H8" s="8">
        <v>0</v>
      </c>
      <c r="I8" s="7">
        <v>4700169659.79</v>
      </c>
      <c r="J8" s="7">
        <v>4700169659.79</v>
      </c>
      <c r="K8" s="9">
        <v>5833092834.21</v>
      </c>
      <c r="L8" s="9">
        <v>5520470501.21</v>
      </c>
      <c r="M8" s="5">
        <f t="shared" ref="M8:M71" si="0">+I8/D8</f>
        <v>0.40702430785329019</v>
      </c>
      <c r="N8" s="7"/>
      <c r="O8" s="7"/>
      <c r="P8" s="10"/>
    </row>
    <row r="9" spans="1:16" x14ac:dyDescent="0.2">
      <c r="A9" s="11" t="s">
        <v>4</v>
      </c>
      <c r="B9" s="11" t="s">
        <v>5</v>
      </c>
      <c r="C9" s="9">
        <v>4783179400</v>
      </c>
      <c r="D9" s="9">
        <v>4564639175</v>
      </c>
      <c r="E9" s="9">
        <v>4466707300</v>
      </c>
      <c r="F9" s="12">
        <v>0</v>
      </c>
      <c r="G9" s="9">
        <v>139125</v>
      </c>
      <c r="H9" s="12">
        <v>0</v>
      </c>
      <c r="I9" s="9">
        <v>2020091519.9100001</v>
      </c>
      <c r="J9" s="9">
        <v>2020091519.9100001</v>
      </c>
      <c r="K9" s="9">
        <v>2544408530.0900002</v>
      </c>
      <c r="L9" s="9">
        <v>2446476655.0900002</v>
      </c>
      <c r="M9" s="13">
        <f t="shared" si="0"/>
        <v>0.44255228999781787</v>
      </c>
      <c r="N9" s="9"/>
      <c r="O9" s="9"/>
      <c r="P9" s="14"/>
    </row>
    <row r="10" spans="1:16" x14ac:dyDescent="0.2">
      <c r="A10" s="11" t="s">
        <v>6</v>
      </c>
      <c r="B10" s="11" t="s">
        <v>7</v>
      </c>
      <c r="C10" s="9">
        <v>4732679400</v>
      </c>
      <c r="D10" s="9">
        <v>4514139175</v>
      </c>
      <c r="E10" s="9">
        <v>4416207300</v>
      </c>
      <c r="F10" s="12">
        <v>0</v>
      </c>
      <c r="G10" s="9">
        <v>139125</v>
      </c>
      <c r="H10" s="12">
        <v>0</v>
      </c>
      <c r="I10" s="9">
        <v>2013984489.8399999</v>
      </c>
      <c r="J10" s="9">
        <v>2013984489.8399999</v>
      </c>
      <c r="K10" s="9">
        <v>2500015560.1599998</v>
      </c>
      <c r="L10" s="9">
        <v>2402083685.1599998</v>
      </c>
      <c r="M10" s="13">
        <f t="shared" si="0"/>
        <v>0.44615028730034667</v>
      </c>
      <c r="N10" s="9"/>
      <c r="O10" s="9"/>
      <c r="P10" s="14"/>
    </row>
    <row r="11" spans="1:16" x14ac:dyDescent="0.2">
      <c r="A11" s="11" t="s">
        <v>8</v>
      </c>
      <c r="B11" s="11" t="s">
        <v>9</v>
      </c>
      <c r="C11" s="9">
        <v>50500000</v>
      </c>
      <c r="D11" s="9">
        <v>50500000</v>
      </c>
      <c r="E11" s="9">
        <v>50500000</v>
      </c>
      <c r="F11" s="12">
        <v>0</v>
      </c>
      <c r="G11" s="12">
        <v>0</v>
      </c>
      <c r="H11" s="12">
        <v>0</v>
      </c>
      <c r="I11" s="9">
        <v>6107030.0700000003</v>
      </c>
      <c r="J11" s="9">
        <v>6107030.0700000003</v>
      </c>
      <c r="K11" s="9">
        <v>44392969.93</v>
      </c>
      <c r="L11" s="9">
        <v>44392969.93</v>
      </c>
      <c r="M11" s="13">
        <f t="shared" si="0"/>
        <v>0.12093128851485149</v>
      </c>
      <c r="N11" s="9"/>
      <c r="O11" s="9"/>
      <c r="P11" s="14"/>
    </row>
    <row r="12" spans="1:16" x14ac:dyDescent="0.2">
      <c r="A12" s="11" t="s">
        <v>10</v>
      </c>
      <c r="B12" s="11" t="s">
        <v>11</v>
      </c>
      <c r="C12" s="9">
        <v>97000000</v>
      </c>
      <c r="D12" s="9">
        <v>97000000</v>
      </c>
      <c r="E12" s="9">
        <v>65922228</v>
      </c>
      <c r="F12" s="12">
        <v>0</v>
      </c>
      <c r="G12" s="12">
        <v>0</v>
      </c>
      <c r="H12" s="12">
        <v>0</v>
      </c>
      <c r="I12" s="9">
        <v>15181420.720000001</v>
      </c>
      <c r="J12" s="9">
        <v>15181420.720000001</v>
      </c>
      <c r="K12" s="9">
        <v>81818579.280000001</v>
      </c>
      <c r="L12" s="9">
        <v>50740807.280000001</v>
      </c>
      <c r="M12" s="13">
        <f t="shared" si="0"/>
        <v>0.1565094919587629</v>
      </c>
      <c r="N12" s="9"/>
      <c r="O12" s="9"/>
      <c r="P12" s="14"/>
    </row>
    <row r="13" spans="1:16" x14ac:dyDescent="0.2">
      <c r="A13" s="11" t="s">
        <v>12</v>
      </c>
      <c r="B13" s="11" t="s">
        <v>13</v>
      </c>
      <c r="C13" s="9">
        <v>97000000</v>
      </c>
      <c r="D13" s="9">
        <v>97000000</v>
      </c>
      <c r="E13" s="9">
        <v>65922228</v>
      </c>
      <c r="F13" s="12">
        <v>0</v>
      </c>
      <c r="G13" s="12">
        <v>0</v>
      </c>
      <c r="H13" s="12">
        <v>0</v>
      </c>
      <c r="I13" s="9">
        <v>15181420.720000001</v>
      </c>
      <c r="J13" s="9">
        <v>15181420.720000001</v>
      </c>
      <c r="K13" s="9">
        <v>81818579.280000001</v>
      </c>
      <c r="L13" s="9">
        <v>50740807.280000001</v>
      </c>
      <c r="M13" s="13">
        <f t="shared" si="0"/>
        <v>0.1565094919587629</v>
      </c>
      <c r="N13" s="9"/>
      <c r="O13" s="9"/>
      <c r="P13" s="14"/>
    </row>
    <row r="14" spans="1:16" x14ac:dyDescent="0.2">
      <c r="A14" s="11" t="s">
        <v>14</v>
      </c>
      <c r="B14" s="11" t="s">
        <v>15</v>
      </c>
      <c r="C14" s="9">
        <v>5422843140</v>
      </c>
      <c r="D14" s="9">
        <v>5058921089</v>
      </c>
      <c r="E14" s="9">
        <v>4920435350</v>
      </c>
      <c r="F14" s="12">
        <v>0</v>
      </c>
      <c r="G14" s="9">
        <v>47866</v>
      </c>
      <c r="H14" s="12">
        <v>0</v>
      </c>
      <c r="I14" s="9">
        <v>1906598467.1600001</v>
      </c>
      <c r="J14" s="9">
        <v>1906598467.1600001</v>
      </c>
      <c r="K14" s="9">
        <v>3152274755.8400002</v>
      </c>
      <c r="L14" s="9">
        <v>3013789016.8400002</v>
      </c>
      <c r="M14" s="13">
        <f t="shared" si="0"/>
        <v>0.37687847539382724</v>
      </c>
      <c r="N14" s="9"/>
      <c r="O14" s="9"/>
      <c r="P14" s="14"/>
    </row>
    <row r="15" spans="1:16" x14ac:dyDescent="0.2">
      <c r="A15" s="11" t="s">
        <v>16</v>
      </c>
      <c r="B15" s="11" t="s">
        <v>17</v>
      </c>
      <c r="C15" s="9">
        <v>1702800000</v>
      </c>
      <c r="D15" s="9">
        <v>1702800000</v>
      </c>
      <c r="E15" s="9">
        <v>1646153030</v>
      </c>
      <c r="F15" s="12">
        <v>0</v>
      </c>
      <c r="G15" s="9">
        <v>47866</v>
      </c>
      <c r="H15" s="12">
        <v>0</v>
      </c>
      <c r="I15" s="9">
        <v>671740630.92999995</v>
      </c>
      <c r="J15" s="9">
        <v>671740630.92999995</v>
      </c>
      <c r="K15" s="9">
        <v>1031011503.0700001</v>
      </c>
      <c r="L15" s="9">
        <v>974364533.07000005</v>
      </c>
      <c r="M15" s="13">
        <f t="shared" si="0"/>
        <v>0.39449179641179233</v>
      </c>
      <c r="N15" s="9"/>
      <c r="O15" s="9"/>
      <c r="P15" s="14"/>
    </row>
    <row r="16" spans="1:16" x14ac:dyDescent="0.2">
      <c r="A16" s="11" t="s">
        <v>18</v>
      </c>
      <c r="B16" s="11" t="s">
        <v>19</v>
      </c>
      <c r="C16" s="9">
        <v>1433969263</v>
      </c>
      <c r="D16" s="9">
        <v>1351428832</v>
      </c>
      <c r="E16" s="9">
        <v>1304008746</v>
      </c>
      <c r="F16" s="12">
        <v>0</v>
      </c>
      <c r="G16" s="12">
        <v>0</v>
      </c>
      <c r="H16" s="12">
        <v>0</v>
      </c>
      <c r="I16" s="9">
        <v>517179071.72000003</v>
      </c>
      <c r="J16" s="9">
        <v>517179071.72000003</v>
      </c>
      <c r="K16" s="9">
        <v>834249760.27999997</v>
      </c>
      <c r="L16" s="9">
        <v>786829674.27999997</v>
      </c>
      <c r="M16" s="13">
        <f t="shared" si="0"/>
        <v>0.3826905712486679</v>
      </c>
      <c r="N16" s="9"/>
      <c r="O16" s="9"/>
      <c r="P16" s="14"/>
    </row>
    <row r="17" spans="1:16" x14ac:dyDescent="0.2">
      <c r="A17" s="11" t="s">
        <v>25</v>
      </c>
      <c r="B17" s="11" t="s">
        <v>26</v>
      </c>
      <c r="C17" s="9">
        <v>786163509</v>
      </c>
      <c r="D17" s="9">
        <v>730348680</v>
      </c>
      <c r="E17" s="9">
        <v>712290575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9">
        <v>730348680</v>
      </c>
      <c r="L17" s="9">
        <v>712290575</v>
      </c>
      <c r="M17" s="13">
        <f t="shared" si="0"/>
        <v>0</v>
      </c>
      <c r="N17" s="9"/>
      <c r="O17" s="12"/>
      <c r="P17" s="14"/>
    </row>
    <row r="18" spans="1:16" x14ac:dyDescent="0.2">
      <c r="A18" s="11" t="s">
        <v>20</v>
      </c>
      <c r="B18" s="11" t="s">
        <v>21</v>
      </c>
      <c r="C18" s="9">
        <v>655751368</v>
      </c>
      <c r="D18" s="9">
        <v>655751368</v>
      </c>
      <c r="E18" s="9">
        <v>641824702</v>
      </c>
      <c r="F18" s="12">
        <v>0</v>
      </c>
      <c r="G18" s="12">
        <v>0</v>
      </c>
      <c r="H18" s="12">
        <v>0</v>
      </c>
      <c r="I18" s="9">
        <v>585988860.84000003</v>
      </c>
      <c r="J18" s="9">
        <v>585988860.84000003</v>
      </c>
      <c r="K18" s="9">
        <v>69762507.159999996</v>
      </c>
      <c r="L18" s="9">
        <v>55835841.159999996</v>
      </c>
      <c r="M18" s="13">
        <f t="shared" si="0"/>
        <v>0.89361439325277936</v>
      </c>
      <c r="N18" s="9"/>
      <c r="O18" s="9"/>
      <c r="P18" s="14"/>
    </row>
    <row r="19" spans="1:16" x14ac:dyDescent="0.2">
      <c r="A19" s="11" t="s">
        <v>22</v>
      </c>
      <c r="B19" s="11" t="s">
        <v>23</v>
      </c>
      <c r="C19" s="9">
        <v>844159000</v>
      </c>
      <c r="D19" s="9">
        <v>618592209</v>
      </c>
      <c r="E19" s="9">
        <v>616158297</v>
      </c>
      <c r="F19" s="12">
        <v>0</v>
      </c>
      <c r="G19" s="12">
        <v>0</v>
      </c>
      <c r="H19" s="12">
        <v>0</v>
      </c>
      <c r="I19" s="9">
        <v>131689903.67</v>
      </c>
      <c r="J19" s="9">
        <v>131689903.67</v>
      </c>
      <c r="K19" s="9">
        <v>486902305.32999998</v>
      </c>
      <c r="L19" s="9">
        <v>484468393.32999998</v>
      </c>
      <c r="M19" s="13">
        <f t="shared" si="0"/>
        <v>0.21288645694857111</v>
      </c>
      <c r="N19" s="9"/>
      <c r="O19" s="9"/>
      <c r="P19" s="14"/>
    </row>
    <row r="20" spans="1:16" x14ac:dyDescent="0.2">
      <c r="A20" s="11" t="s">
        <v>27</v>
      </c>
      <c r="B20" s="11" t="s">
        <v>28</v>
      </c>
      <c r="C20" s="9">
        <v>928868709</v>
      </c>
      <c r="D20" s="9">
        <v>863539230</v>
      </c>
      <c r="E20" s="9">
        <v>840976737</v>
      </c>
      <c r="F20" s="12">
        <v>0</v>
      </c>
      <c r="G20" s="9">
        <v>448057894.20999998</v>
      </c>
      <c r="H20" s="12">
        <v>0</v>
      </c>
      <c r="I20" s="9">
        <v>386641891.79000002</v>
      </c>
      <c r="J20" s="9">
        <v>386641891.79000002</v>
      </c>
      <c r="K20" s="9">
        <v>28839444</v>
      </c>
      <c r="L20" s="9">
        <v>6276951</v>
      </c>
      <c r="M20" s="13">
        <f t="shared" si="0"/>
        <v>0.44774096920877587</v>
      </c>
      <c r="N20" s="9"/>
      <c r="O20" s="9"/>
      <c r="P20" s="14"/>
    </row>
    <row r="21" spans="1:16" x14ac:dyDescent="0.2">
      <c r="A21" s="11" t="s">
        <v>29</v>
      </c>
      <c r="B21" s="11" t="s">
        <v>30</v>
      </c>
      <c r="C21" s="9">
        <v>275030790</v>
      </c>
      <c r="D21" s="9">
        <v>265387215</v>
      </c>
      <c r="E21" s="9">
        <v>256036540</v>
      </c>
      <c r="F21" s="12">
        <v>0</v>
      </c>
      <c r="G21" s="9">
        <v>136719783.21000001</v>
      </c>
      <c r="H21" s="12">
        <v>0</v>
      </c>
      <c r="I21" s="9">
        <v>119316756.79000001</v>
      </c>
      <c r="J21" s="9">
        <v>119316756.79000001</v>
      </c>
      <c r="K21" s="9">
        <v>9350675</v>
      </c>
      <c r="L21" s="12">
        <v>0</v>
      </c>
      <c r="M21" s="13">
        <f t="shared" si="0"/>
        <v>0.44959496933565546</v>
      </c>
      <c r="N21" s="9"/>
      <c r="O21" s="9"/>
      <c r="P21" s="14"/>
    </row>
    <row r="22" spans="1:16" x14ac:dyDescent="0.2">
      <c r="A22" s="11" t="s">
        <v>266</v>
      </c>
      <c r="B22" s="11" t="s">
        <v>30</v>
      </c>
      <c r="C22" s="9">
        <v>51501286</v>
      </c>
      <c r="D22" s="9">
        <v>48103169</v>
      </c>
      <c r="E22" s="9">
        <v>47853562</v>
      </c>
      <c r="F22" s="12">
        <v>0</v>
      </c>
      <c r="G22" s="9">
        <v>24018569</v>
      </c>
      <c r="H22" s="12">
        <v>0</v>
      </c>
      <c r="I22" s="9">
        <v>22482717</v>
      </c>
      <c r="J22" s="9">
        <v>22482717</v>
      </c>
      <c r="K22" s="9">
        <v>1601883</v>
      </c>
      <c r="L22" s="9">
        <v>1352276</v>
      </c>
      <c r="M22" s="13">
        <f t="shared" si="0"/>
        <v>0.46738536082726689</v>
      </c>
      <c r="N22" s="9"/>
      <c r="O22" s="9"/>
      <c r="P22" s="14"/>
    </row>
    <row r="23" spans="1:16" x14ac:dyDescent="0.2">
      <c r="A23" s="11" t="s">
        <v>318</v>
      </c>
      <c r="B23" s="11" t="s">
        <v>30</v>
      </c>
      <c r="C23" s="9">
        <v>67274292</v>
      </c>
      <c r="D23" s="9">
        <v>62903348</v>
      </c>
      <c r="E23" s="9">
        <v>62124549</v>
      </c>
      <c r="F23" s="12">
        <v>0</v>
      </c>
      <c r="G23" s="9">
        <v>30796411</v>
      </c>
      <c r="H23" s="12">
        <v>0</v>
      </c>
      <c r="I23" s="9">
        <v>28144430</v>
      </c>
      <c r="J23" s="9">
        <v>28144430</v>
      </c>
      <c r="K23" s="9">
        <v>3962507</v>
      </c>
      <c r="L23" s="9">
        <v>3183708</v>
      </c>
      <c r="M23" s="13">
        <f t="shared" si="0"/>
        <v>0.44742340264623115</v>
      </c>
      <c r="N23" s="9"/>
      <c r="O23" s="9"/>
      <c r="P23" s="14"/>
    </row>
    <row r="24" spans="1:16" x14ac:dyDescent="0.2">
      <c r="A24" s="11" t="s">
        <v>332</v>
      </c>
      <c r="B24" s="11" t="s">
        <v>30</v>
      </c>
      <c r="C24" s="9">
        <v>231879283</v>
      </c>
      <c r="D24" s="9">
        <v>213915984</v>
      </c>
      <c r="E24" s="9">
        <v>203068404</v>
      </c>
      <c r="F24" s="12">
        <v>0</v>
      </c>
      <c r="G24" s="9">
        <v>105570532</v>
      </c>
      <c r="H24" s="12">
        <v>0</v>
      </c>
      <c r="I24" s="9">
        <v>96412921</v>
      </c>
      <c r="J24" s="9">
        <v>96412921</v>
      </c>
      <c r="K24" s="9">
        <v>11932531</v>
      </c>
      <c r="L24" s="9">
        <v>1084951</v>
      </c>
      <c r="M24" s="13">
        <f t="shared" si="0"/>
        <v>0.45070461401332218</v>
      </c>
      <c r="N24" s="9"/>
      <c r="O24" s="9"/>
      <c r="P24" s="14"/>
    </row>
    <row r="25" spans="1:16" x14ac:dyDescent="0.2">
      <c r="A25" s="11" t="s">
        <v>360</v>
      </c>
      <c r="B25" s="11" t="s">
        <v>30</v>
      </c>
      <c r="C25" s="9">
        <v>255548767</v>
      </c>
      <c r="D25" s="9">
        <v>228945450</v>
      </c>
      <c r="E25" s="9">
        <v>228766668</v>
      </c>
      <c r="F25" s="12">
        <v>0</v>
      </c>
      <c r="G25" s="9">
        <v>128283756</v>
      </c>
      <c r="H25" s="12">
        <v>0</v>
      </c>
      <c r="I25" s="9">
        <v>100461694</v>
      </c>
      <c r="J25" s="9">
        <v>100461694</v>
      </c>
      <c r="K25" s="9">
        <v>200000</v>
      </c>
      <c r="L25" s="9">
        <v>21218</v>
      </c>
      <c r="M25" s="13">
        <f t="shared" si="0"/>
        <v>0.43880188053529784</v>
      </c>
      <c r="N25" s="9"/>
      <c r="O25" s="9"/>
      <c r="P25" s="14"/>
    </row>
    <row r="26" spans="1:16" x14ac:dyDescent="0.2">
      <c r="A26" s="11" t="s">
        <v>31</v>
      </c>
      <c r="B26" s="11" t="s">
        <v>32</v>
      </c>
      <c r="C26" s="9">
        <v>14866529</v>
      </c>
      <c r="D26" s="9">
        <v>14345255</v>
      </c>
      <c r="E26" s="9">
        <v>13839813</v>
      </c>
      <c r="F26" s="12">
        <v>0</v>
      </c>
      <c r="G26" s="9">
        <v>7393283</v>
      </c>
      <c r="H26" s="12">
        <v>0</v>
      </c>
      <c r="I26" s="9">
        <v>6446530</v>
      </c>
      <c r="J26" s="9">
        <v>6446530</v>
      </c>
      <c r="K26" s="9">
        <v>505442</v>
      </c>
      <c r="L26" s="12">
        <v>0</v>
      </c>
      <c r="M26" s="13">
        <f t="shared" si="0"/>
        <v>0.4493841343357089</v>
      </c>
      <c r="N26" s="9"/>
      <c r="O26" s="9"/>
      <c r="P26" s="14"/>
    </row>
    <row r="27" spans="1:16" x14ac:dyDescent="0.2">
      <c r="A27" s="11" t="s">
        <v>267</v>
      </c>
      <c r="B27" s="11" t="s">
        <v>32</v>
      </c>
      <c r="C27" s="9">
        <v>2783853</v>
      </c>
      <c r="D27" s="9">
        <v>2600171</v>
      </c>
      <c r="E27" s="9">
        <v>2586679</v>
      </c>
      <c r="F27" s="12">
        <v>0</v>
      </c>
      <c r="G27" s="9">
        <v>1068570</v>
      </c>
      <c r="H27" s="12">
        <v>0</v>
      </c>
      <c r="I27" s="9">
        <v>1215283</v>
      </c>
      <c r="J27" s="9">
        <v>1215283</v>
      </c>
      <c r="K27" s="9">
        <v>316318</v>
      </c>
      <c r="L27" s="9">
        <v>302826</v>
      </c>
      <c r="M27" s="13">
        <f t="shared" si="0"/>
        <v>0.46738579885707515</v>
      </c>
      <c r="N27" s="9"/>
      <c r="O27" s="9"/>
      <c r="P27" s="14"/>
    </row>
    <row r="28" spans="1:16" x14ac:dyDescent="0.2">
      <c r="A28" s="11" t="s">
        <v>319</v>
      </c>
      <c r="B28" s="11" t="s">
        <v>32</v>
      </c>
      <c r="C28" s="9">
        <v>3636448</v>
      </c>
      <c r="D28" s="9">
        <v>3400181</v>
      </c>
      <c r="E28" s="9">
        <v>3358084</v>
      </c>
      <c r="F28" s="12">
        <v>0</v>
      </c>
      <c r="G28" s="9">
        <v>1515158</v>
      </c>
      <c r="H28" s="12">
        <v>0</v>
      </c>
      <c r="I28" s="9">
        <v>1521290</v>
      </c>
      <c r="J28" s="9">
        <v>1521290</v>
      </c>
      <c r="K28" s="9">
        <v>363733</v>
      </c>
      <c r="L28" s="9">
        <v>321636</v>
      </c>
      <c r="M28" s="13">
        <f t="shared" si="0"/>
        <v>0.44741441705603319</v>
      </c>
      <c r="N28" s="9"/>
      <c r="O28" s="9"/>
      <c r="P28" s="14"/>
    </row>
    <row r="29" spans="1:16" x14ac:dyDescent="0.2">
      <c r="A29" s="11" t="s">
        <v>333</v>
      </c>
      <c r="B29" s="11" t="s">
        <v>32</v>
      </c>
      <c r="C29" s="9">
        <v>12534015</v>
      </c>
      <c r="D29" s="9">
        <v>11563027</v>
      </c>
      <c r="E29" s="9">
        <v>10976672</v>
      </c>
      <c r="F29" s="12">
        <v>0</v>
      </c>
      <c r="G29" s="9">
        <v>5766616</v>
      </c>
      <c r="H29" s="12">
        <v>0</v>
      </c>
      <c r="I29" s="9">
        <v>5210056</v>
      </c>
      <c r="J29" s="9">
        <v>5210056</v>
      </c>
      <c r="K29" s="9">
        <v>586355</v>
      </c>
      <c r="L29" s="12">
        <v>0</v>
      </c>
      <c r="M29" s="13">
        <f t="shared" si="0"/>
        <v>0.45057890118219046</v>
      </c>
      <c r="N29" s="9"/>
      <c r="O29" s="9"/>
      <c r="P29" s="14"/>
    </row>
    <row r="30" spans="1:16" x14ac:dyDescent="0.2">
      <c r="A30" s="11" t="s">
        <v>361</v>
      </c>
      <c r="B30" s="11" t="s">
        <v>32</v>
      </c>
      <c r="C30" s="9">
        <v>13813446</v>
      </c>
      <c r="D30" s="9">
        <v>12375430</v>
      </c>
      <c r="E30" s="9">
        <v>12365766</v>
      </c>
      <c r="F30" s="12">
        <v>0</v>
      </c>
      <c r="G30" s="9">
        <v>6925216</v>
      </c>
      <c r="H30" s="12">
        <v>0</v>
      </c>
      <c r="I30" s="9">
        <v>5430214</v>
      </c>
      <c r="J30" s="9">
        <v>5430214</v>
      </c>
      <c r="K30" s="9">
        <v>20000</v>
      </c>
      <c r="L30" s="9">
        <v>10336</v>
      </c>
      <c r="M30" s="13">
        <f t="shared" si="0"/>
        <v>0.43878992487533769</v>
      </c>
      <c r="N30" s="9"/>
      <c r="O30" s="9"/>
      <c r="P30" s="14"/>
    </row>
    <row r="31" spans="1:16" x14ac:dyDescent="0.2">
      <c r="A31" s="11" t="s">
        <v>33</v>
      </c>
      <c r="B31" s="11" t="s">
        <v>34</v>
      </c>
      <c r="C31" s="9">
        <v>1028868709</v>
      </c>
      <c r="D31" s="9">
        <v>963539232</v>
      </c>
      <c r="E31" s="9">
        <v>940974778</v>
      </c>
      <c r="F31" s="12">
        <v>0</v>
      </c>
      <c r="G31" s="9">
        <v>566131346.78999996</v>
      </c>
      <c r="H31" s="12">
        <v>0</v>
      </c>
      <c r="I31" s="9">
        <v>371656360.20999998</v>
      </c>
      <c r="J31" s="9">
        <v>371656360.20999998</v>
      </c>
      <c r="K31" s="9">
        <v>25751525</v>
      </c>
      <c r="L31" s="9">
        <v>3187071</v>
      </c>
      <c r="M31" s="13">
        <f t="shared" si="0"/>
        <v>0.38572000793217309</v>
      </c>
      <c r="N31" s="9"/>
      <c r="O31" s="9"/>
      <c r="P31" s="14"/>
    </row>
    <row r="32" spans="1:16" x14ac:dyDescent="0.2">
      <c r="A32" s="11" t="s">
        <v>35</v>
      </c>
      <c r="B32" s="11" t="s">
        <v>36</v>
      </c>
      <c r="C32" s="9">
        <v>156098556</v>
      </c>
      <c r="D32" s="9">
        <v>150625176</v>
      </c>
      <c r="E32" s="9">
        <v>145318036</v>
      </c>
      <c r="F32" s="12">
        <v>0</v>
      </c>
      <c r="G32" s="9">
        <v>78259862.420000002</v>
      </c>
      <c r="H32" s="12">
        <v>0</v>
      </c>
      <c r="I32" s="9">
        <v>67058173.579999998</v>
      </c>
      <c r="J32" s="9">
        <v>67058173.579999998</v>
      </c>
      <c r="K32" s="9">
        <v>5307140</v>
      </c>
      <c r="L32" s="12">
        <v>0</v>
      </c>
      <c r="M32" s="13">
        <f t="shared" si="0"/>
        <v>0.4451989724480056</v>
      </c>
      <c r="N32" s="9"/>
      <c r="O32" s="9"/>
      <c r="P32" s="14"/>
    </row>
    <row r="33" spans="1:16" x14ac:dyDescent="0.2">
      <c r="A33" s="11" t="s">
        <v>268</v>
      </c>
      <c r="B33" s="11" t="s">
        <v>36</v>
      </c>
      <c r="C33" s="9">
        <v>29230460</v>
      </c>
      <c r="D33" s="9">
        <v>27301800</v>
      </c>
      <c r="E33" s="9">
        <v>27160131</v>
      </c>
      <c r="F33" s="12">
        <v>0</v>
      </c>
      <c r="G33" s="9">
        <v>14466549</v>
      </c>
      <c r="H33" s="12">
        <v>0</v>
      </c>
      <c r="I33" s="9">
        <v>12635251</v>
      </c>
      <c r="J33" s="9">
        <v>12635251</v>
      </c>
      <c r="K33" s="9">
        <v>200000</v>
      </c>
      <c r="L33" s="9">
        <v>58331</v>
      </c>
      <c r="M33" s="13">
        <f t="shared" si="0"/>
        <v>0.46279919272721948</v>
      </c>
      <c r="N33" s="9"/>
      <c r="O33" s="9"/>
      <c r="P33" s="14"/>
    </row>
    <row r="34" spans="1:16" x14ac:dyDescent="0.2">
      <c r="A34" s="11" t="s">
        <v>320</v>
      </c>
      <c r="B34" s="11" t="s">
        <v>36</v>
      </c>
      <c r="C34" s="9">
        <v>38182707</v>
      </c>
      <c r="D34" s="9">
        <v>35701901</v>
      </c>
      <c r="E34" s="9">
        <v>35167921</v>
      </c>
      <c r="F34" s="12">
        <v>0</v>
      </c>
      <c r="G34" s="9">
        <v>19274503</v>
      </c>
      <c r="H34" s="12">
        <v>0</v>
      </c>
      <c r="I34" s="9">
        <v>15819357</v>
      </c>
      <c r="J34" s="9">
        <v>15819357</v>
      </c>
      <c r="K34" s="9">
        <v>608041</v>
      </c>
      <c r="L34" s="9">
        <v>74061</v>
      </c>
      <c r="M34" s="13">
        <f t="shared" si="0"/>
        <v>0.44309564916445204</v>
      </c>
      <c r="N34" s="9"/>
      <c r="O34" s="9"/>
      <c r="P34" s="14"/>
    </row>
    <row r="35" spans="1:16" x14ac:dyDescent="0.2">
      <c r="A35" s="11" t="s">
        <v>334</v>
      </c>
      <c r="B35" s="11" t="s">
        <v>36</v>
      </c>
      <c r="C35" s="9">
        <v>131607160</v>
      </c>
      <c r="D35" s="9">
        <v>121411774</v>
      </c>
      <c r="E35" s="9">
        <v>115255039</v>
      </c>
      <c r="F35" s="12">
        <v>0</v>
      </c>
      <c r="G35" s="9">
        <v>61097188</v>
      </c>
      <c r="H35" s="12">
        <v>0</v>
      </c>
      <c r="I35" s="9">
        <v>54157851</v>
      </c>
      <c r="J35" s="9">
        <v>54157851</v>
      </c>
      <c r="K35" s="9">
        <v>6156735</v>
      </c>
      <c r="L35" s="12">
        <v>0</v>
      </c>
      <c r="M35" s="13">
        <f t="shared" si="0"/>
        <v>0.44606753707428737</v>
      </c>
      <c r="N35" s="9"/>
      <c r="O35" s="9"/>
      <c r="P35" s="14"/>
    </row>
    <row r="36" spans="1:16" x14ac:dyDescent="0.2">
      <c r="A36" s="11" t="s">
        <v>362</v>
      </c>
      <c r="B36" s="11" t="s">
        <v>36</v>
      </c>
      <c r="C36" s="9">
        <v>145041192</v>
      </c>
      <c r="D36" s="9">
        <v>129942012</v>
      </c>
      <c r="E36" s="9">
        <v>129840541</v>
      </c>
      <c r="F36" s="12">
        <v>0</v>
      </c>
      <c r="G36" s="9">
        <v>86182934</v>
      </c>
      <c r="H36" s="12">
        <v>0</v>
      </c>
      <c r="I36" s="9">
        <v>43559078</v>
      </c>
      <c r="J36" s="9">
        <v>43559078</v>
      </c>
      <c r="K36" s="9">
        <v>200000</v>
      </c>
      <c r="L36" s="9">
        <v>98529</v>
      </c>
      <c r="M36" s="13">
        <f t="shared" si="0"/>
        <v>0.33521935923233204</v>
      </c>
      <c r="N36" s="9"/>
      <c r="O36" s="9"/>
      <c r="P36" s="14"/>
    </row>
    <row r="37" spans="1:16" x14ac:dyDescent="0.2">
      <c r="A37" s="11" t="s">
        <v>37</v>
      </c>
      <c r="B37" s="11" t="s">
        <v>38</v>
      </c>
      <c r="C37" s="9">
        <v>44599587</v>
      </c>
      <c r="D37" s="9">
        <v>43035764</v>
      </c>
      <c r="E37" s="9">
        <v>41609439</v>
      </c>
      <c r="F37" s="12">
        <v>0</v>
      </c>
      <c r="G37" s="9">
        <v>20244696.370000001</v>
      </c>
      <c r="H37" s="12">
        <v>0</v>
      </c>
      <c r="I37" s="9">
        <v>19354890.629999999</v>
      </c>
      <c r="J37" s="9">
        <v>19354890.629999999</v>
      </c>
      <c r="K37" s="9">
        <v>3436177</v>
      </c>
      <c r="L37" s="9">
        <v>2009852</v>
      </c>
      <c r="M37" s="13">
        <f t="shared" si="0"/>
        <v>0.44973967767831424</v>
      </c>
      <c r="N37" s="9"/>
      <c r="O37" s="9"/>
      <c r="P37" s="14"/>
    </row>
    <row r="38" spans="1:16" x14ac:dyDescent="0.2">
      <c r="A38" s="11" t="s">
        <v>269</v>
      </c>
      <c r="B38" s="11" t="s">
        <v>38</v>
      </c>
      <c r="C38" s="9">
        <v>8351560</v>
      </c>
      <c r="D38" s="9">
        <v>7800514</v>
      </c>
      <c r="E38" s="9">
        <v>7760037</v>
      </c>
      <c r="F38" s="12">
        <v>0</v>
      </c>
      <c r="G38" s="9">
        <v>3705715</v>
      </c>
      <c r="H38" s="12">
        <v>0</v>
      </c>
      <c r="I38" s="9">
        <v>3645845</v>
      </c>
      <c r="J38" s="9">
        <v>3645845</v>
      </c>
      <c r="K38" s="9">
        <v>448954</v>
      </c>
      <c r="L38" s="9">
        <v>408477</v>
      </c>
      <c r="M38" s="13">
        <f t="shared" si="0"/>
        <v>0.46738522615304579</v>
      </c>
      <c r="N38" s="9"/>
      <c r="O38" s="9"/>
      <c r="P38" s="14"/>
    </row>
    <row r="39" spans="1:16" x14ac:dyDescent="0.2">
      <c r="A39" s="11" t="s">
        <v>321</v>
      </c>
      <c r="B39" s="11" t="s">
        <v>38</v>
      </c>
      <c r="C39" s="9">
        <v>10909345</v>
      </c>
      <c r="D39" s="9">
        <v>10200543</v>
      </c>
      <c r="E39" s="9">
        <v>10074251</v>
      </c>
      <c r="F39" s="12">
        <v>0</v>
      </c>
      <c r="G39" s="9">
        <v>5345472</v>
      </c>
      <c r="H39" s="12">
        <v>0</v>
      </c>
      <c r="I39" s="9">
        <v>4563873</v>
      </c>
      <c r="J39" s="9">
        <v>4563873</v>
      </c>
      <c r="K39" s="9">
        <v>291198</v>
      </c>
      <c r="L39" s="9">
        <v>164906</v>
      </c>
      <c r="M39" s="13">
        <f t="shared" si="0"/>
        <v>0.44741471115802367</v>
      </c>
      <c r="N39" s="9"/>
      <c r="O39" s="9"/>
      <c r="P39" s="14"/>
    </row>
    <row r="40" spans="1:16" x14ac:dyDescent="0.2">
      <c r="A40" s="11" t="s">
        <v>335</v>
      </c>
      <c r="B40" s="11" t="s">
        <v>38</v>
      </c>
      <c r="C40" s="9">
        <v>37602045</v>
      </c>
      <c r="D40" s="9">
        <v>34689078</v>
      </c>
      <c r="E40" s="9">
        <v>32930011</v>
      </c>
      <c r="F40" s="12">
        <v>0</v>
      </c>
      <c r="G40" s="9">
        <v>17123794</v>
      </c>
      <c r="H40" s="12">
        <v>0</v>
      </c>
      <c r="I40" s="9">
        <v>15630278</v>
      </c>
      <c r="J40" s="9">
        <v>15630278</v>
      </c>
      <c r="K40" s="9">
        <v>1935006</v>
      </c>
      <c r="L40" s="9">
        <v>175939</v>
      </c>
      <c r="M40" s="13">
        <f t="shared" si="0"/>
        <v>0.45058211117631897</v>
      </c>
      <c r="N40" s="9"/>
      <c r="O40" s="9"/>
      <c r="P40" s="14"/>
    </row>
    <row r="41" spans="1:16" x14ac:dyDescent="0.2">
      <c r="A41" s="11" t="s">
        <v>363</v>
      </c>
      <c r="B41" s="11" t="s">
        <v>38</v>
      </c>
      <c r="C41" s="9">
        <v>41440340</v>
      </c>
      <c r="D41" s="9">
        <v>37126289</v>
      </c>
      <c r="E41" s="9">
        <v>37097297</v>
      </c>
      <c r="F41" s="12">
        <v>0</v>
      </c>
      <c r="G41" s="9">
        <v>20785313</v>
      </c>
      <c r="H41" s="12">
        <v>0</v>
      </c>
      <c r="I41" s="9">
        <v>16290976</v>
      </c>
      <c r="J41" s="9">
        <v>16290976</v>
      </c>
      <c r="K41" s="9">
        <v>50000</v>
      </c>
      <c r="L41" s="9">
        <v>21008</v>
      </c>
      <c r="M41" s="13">
        <f t="shared" si="0"/>
        <v>0.43879893301482409</v>
      </c>
      <c r="N41" s="9"/>
      <c r="O41" s="9"/>
      <c r="P41" s="14"/>
    </row>
    <row r="42" spans="1:16" x14ac:dyDescent="0.2">
      <c r="A42" s="11" t="s">
        <v>39</v>
      </c>
      <c r="B42" s="11" t="s">
        <v>40</v>
      </c>
      <c r="C42" s="9">
        <v>89199175</v>
      </c>
      <c r="D42" s="9">
        <v>86071530</v>
      </c>
      <c r="E42" s="9">
        <v>83038879</v>
      </c>
      <c r="F42" s="12">
        <v>0</v>
      </c>
      <c r="G42" s="9">
        <v>44359750</v>
      </c>
      <c r="H42" s="12">
        <v>0</v>
      </c>
      <c r="I42" s="9">
        <v>38679129</v>
      </c>
      <c r="J42" s="9">
        <v>38679129</v>
      </c>
      <c r="K42" s="9">
        <v>3032651</v>
      </c>
      <c r="L42" s="12">
        <v>0</v>
      </c>
      <c r="M42" s="13">
        <f t="shared" si="0"/>
        <v>0.44938354180528683</v>
      </c>
      <c r="N42" s="9"/>
      <c r="O42" s="9"/>
      <c r="P42" s="14"/>
    </row>
    <row r="43" spans="1:16" x14ac:dyDescent="0.2">
      <c r="A43" s="11" t="s">
        <v>270</v>
      </c>
      <c r="B43" s="11" t="s">
        <v>40</v>
      </c>
      <c r="C43" s="9">
        <v>16703120</v>
      </c>
      <c r="D43" s="9">
        <v>15601029</v>
      </c>
      <c r="E43" s="9">
        <v>15520075</v>
      </c>
      <c r="F43" s="12">
        <v>0</v>
      </c>
      <c r="G43" s="9">
        <v>8141859</v>
      </c>
      <c r="H43" s="12">
        <v>0</v>
      </c>
      <c r="I43" s="9">
        <v>7291681</v>
      </c>
      <c r="J43" s="9">
        <v>7291681</v>
      </c>
      <c r="K43" s="9">
        <v>167489</v>
      </c>
      <c r="L43" s="9">
        <v>86535</v>
      </c>
      <c r="M43" s="13">
        <f t="shared" si="0"/>
        <v>0.46738461930940584</v>
      </c>
      <c r="N43" s="9"/>
      <c r="O43" s="9"/>
      <c r="P43" s="14"/>
    </row>
    <row r="44" spans="1:16" x14ac:dyDescent="0.2">
      <c r="A44" s="11" t="s">
        <v>322</v>
      </c>
      <c r="B44" s="11" t="s">
        <v>40</v>
      </c>
      <c r="C44" s="9">
        <v>21818689</v>
      </c>
      <c r="D44" s="9">
        <v>20401086</v>
      </c>
      <c r="E44" s="9">
        <v>20148502</v>
      </c>
      <c r="F44" s="12">
        <v>0</v>
      </c>
      <c r="G44" s="9">
        <v>10973306</v>
      </c>
      <c r="H44" s="12">
        <v>0</v>
      </c>
      <c r="I44" s="9">
        <v>9127780</v>
      </c>
      <c r="J44" s="9">
        <v>9127780</v>
      </c>
      <c r="K44" s="9">
        <v>300000</v>
      </c>
      <c r="L44" s="9">
        <v>47416</v>
      </c>
      <c r="M44" s="13">
        <f t="shared" si="0"/>
        <v>0.44741637773596954</v>
      </c>
      <c r="N44" s="9"/>
      <c r="O44" s="9"/>
      <c r="P44" s="14"/>
    </row>
    <row r="45" spans="1:16" x14ac:dyDescent="0.2">
      <c r="A45" s="11" t="s">
        <v>336</v>
      </c>
      <c r="B45" s="11" t="s">
        <v>40</v>
      </c>
      <c r="C45" s="9">
        <v>75204092</v>
      </c>
      <c r="D45" s="9">
        <v>69378157</v>
      </c>
      <c r="E45" s="9">
        <v>65860023</v>
      </c>
      <c r="F45" s="12">
        <v>0</v>
      </c>
      <c r="G45" s="9">
        <v>34599612</v>
      </c>
      <c r="H45" s="12">
        <v>0</v>
      </c>
      <c r="I45" s="9">
        <v>31260411</v>
      </c>
      <c r="J45" s="9">
        <v>31260411</v>
      </c>
      <c r="K45" s="9">
        <v>3518134</v>
      </c>
      <c r="L45" s="12">
        <v>0</v>
      </c>
      <c r="M45" s="13">
        <f t="shared" si="0"/>
        <v>0.45058001468675507</v>
      </c>
      <c r="N45" s="9"/>
      <c r="O45" s="9"/>
      <c r="P45" s="14"/>
    </row>
    <row r="46" spans="1:16" x14ac:dyDescent="0.2">
      <c r="A46" s="11" t="s">
        <v>364</v>
      </c>
      <c r="B46" s="11" t="s">
        <v>40</v>
      </c>
      <c r="C46" s="9">
        <v>82880681</v>
      </c>
      <c r="D46" s="9">
        <v>74252579</v>
      </c>
      <c r="E46" s="9">
        <v>74194596</v>
      </c>
      <c r="F46" s="12">
        <v>0</v>
      </c>
      <c r="G46" s="9">
        <v>41570793</v>
      </c>
      <c r="H46" s="12">
        <v>0</v>
      </c>
      <c r="I46" s="9">
        <v>32581786</v>
      </c>
      <c r="J46" s="9">
        <v>32581786</v>
      </c>
      <c r="K46" s="9">
        <v>100000</v>
      </c>
      <c r="L46" s="9">
        <v>42017</v>
      </c>
      <c r="M46" s="13">
        <f t="shared" si="0"/>
        <v>0.43879669149269551</v>
      </c>
      <c r="N46" s="9"/>
      <c r="O46" s="9"/>
      <c r="P46" s="14"/>
    </row>
    <row r="47" spans="1:16" x14ac:dyDescent="0.2">
      <c r="A47" s="11" t="s">
        <v>41</v>
      </c>
      <c r="B47" s="11" t="s">
        <v>42</v>
      </c>
      <c r="C47" s="9">
        <v>100000000</v>
      </c>
      <c r="D47" s="9">
        <v>100000000</v>
      </c>
      <c r="E47" s="9">
        <v>100000000</v>
      </c>
      <c r="F47" s="12">
        <v>0</v>
      </c>
      <c r="G47" s="9">
        <v>100000000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3">
        <f t="shared" si="0"/>
        <v>0</v>
      </c>
      <c r="N47" s="9"/>
      <c r="O47" s="12"/>
      <c r="P47" s="14"/>
    </row>
    <row r="48" spans="1:16" s="2" customFormat="1" x14ac:dyDescent="0.2">
      <c r="A48" s="6" t="s">
        <v>43</v>
      </c>
      <c r="B48" s="6" t="s">
        <v>44</v>
      </c>
      <c r="C48" s="7">
        <v>5146140391</v>
      </c>
      <c r="D48" s="7">
        <v>4939704892</v>
      </c>
      <c r="E48" s="7">
        <v>2983316171</v>
      </c>
      <c r="F48" s="7">
        <v>329529413.83999997</v>
      </c>
      <c r="G48" s="7">
        <v>1131188707.1199999</v>
      </c>
      <c r="H48" s="7">
        <v>88603101.390000001</v>
      </c>
      <c r="I48" s="7">
        <v>951906351.26999998</v>
      </c>
      <c r="J48" s="7">
        <v>884847410.5</v>
      </c>
      <c r="K48" s="9">
        <v>2438477318.3800001</v>
      </c>
      <c r="L48" s="9">
        <v>482088597.38</v>
      </c>
      <c r="M48" s="13">
        <f t="shared" si="0"/>
        <v>0.19270510528101401</v>
      </c>
      <c r="N48" s="7">
        <v>4939704892</v>
      </c>
      <c r="O48" s="7">
        <v>951906351.26999998</v>
      </c>
      <c r="P48" s="10">
        <f>+O48/N48</f>
        <v>0.19270510528101401</v>
      </c>
    </row>
    <row r="49" spans="1:16" x14ac:dyDescent="0.2">
      <c r="A49" s="11" t="s">
        <v>45</v>
      </c>
      <c r="B49" s="11" t="s">
        <v>46</v>
      </c>
      <c r="C49" s="9">
        <v>569812800</v>
      </c>
      <c r="D49" s="9">
        <v>569312800</v>
      </c>
      <c r="E49" s="9">
        <v>295185201</v>
      </c>
      <c r="F49" s="12">
        <v>0</v>
      </c>
      <c r="G49" s="9">
        <v>106533921.26000001</v>
      </c>
      <c r="H49" s="9">
        <v>2619510.36</v>
      </c>
      <c r="I49" s="9">
        <v>57346411.530000001</v>
      </c>
      <c r="J49" s="9">
        <v>53296761.600000001</v>
      </c>
      <c r="K49" s="9">
        <v>402812956.85000002</v>
      </c>
      <c r="L49" s="9">
        <v>128685357.84999999</v>
      </c>
      <c r="M49" s="13">
        <f t="shared" si="0"/>
        <v>0.10072918003951431</v>
      </c>
      <c r="N49" s="9">
        <v>569312800</v>
      </c>
      <c r="O49" s="9">
        <v>57346411.530000001</v>
      </c>
      <c r="P49" s="14">
        <f t="shared" ref="P49:P112" si="1">+O49/N49</f>
        <v>0.10072918003951431</v>
      </c>
    </row>
    <row r="50" spans="1:16" x14ac:dyDescent="0.2">
      <c r="A50" s="11" t="s">
        <v>271</v>
      </c>
      <c r="B50" s="11" t="s">
        <v>272</v>
      </c>
      <c r="C50" s="9">
        <v>103083000</v>
      </c>
      <c r="D50" s="9">
        <v>103083000</v>
      </c>
      <c r="E50" s="9">
        <v>63070301</v>
      </c>
      <c r="F50" s="12">
        <v>0</v>
      </c>
      <c r="G50" s="9">
        <v>22564922.649999999</v>
      </c>
      <c r="H50" s="9">
        <v>600000</v>
      </c>
      <c r="I50" s="9">
        <v>39843376.810000002</v>
      </c>
      <c r="J50" s="9">
        <v>35793726.880000003</v>
      </c>
      <c r="K50" s="9">
        <v>40074700.539999999</v>
      </c>
      <c r="L50" s="9">
        <v>62001.54</v>
      </c>
      <c r="M50" s="13">
        <f t="shared" si="0"/>
        <v>0.38651743556163481</v>
      </c>
      <c r="N50" s="9">
        <v>103083000</v>
      </c>
      <c r="O50" s="9">
        <v>39843376.810000002</v>
      </c>
      <c r="P50" s="14">
        <f t="shared" si="1"/>
        <v>0.38651743556163481</v>
      </c>
    </row>
    <row r="51" spans="1:16" x14ac:dyDescent="0.2">
      <c r="A51" s="11" t="s">
        <v>47</v>
      </c>
      <c r="B51" s="11" t="s">
        <v>48</v>
      </c>
      <c r="C51" s="9">
        <v>220000000</v>
      </c>
      <c r="D51" s="9">
        <v>220000000</v>
      </c>
      <c r="E51" s="9">
        <v>82800000</v>
      </c>
      <c r="F51" s="12">
        <v>0</v>
      </c>
      <c r="G51" s="9">
        <v>40800000</v>
      </c>
      <c r="H51" s="12">
        <v>0</v>
      </c>
      <c r="I51" s="12">
        <v>0</v>
      </c>
      <c r="J51" s="12">
        <v>0</v>
      </c>
      <c r="K51" s="9">
        <v>179200000</v>
      </c>
      <c r="L51" s="9">
        <v>42000000</v>
      </c>
      <c r="M51" s="13">
        <f t="shared" si="0"/>
        <v>0</v>
      </c>
      <c r="N51" s="9">
        <v>220000000</v>
      </c>
      <c r="O51" s="12">
        <v>0</v>
      </c>
      <c r="P51" s="14">
        <f t="shared" si="1"/>
        <v>0</v>
      </c>
    </row>
    <row r="52" spans="1:16" x14ac:dyDescent="0.2">
      <c r="A52" s="11" t="s">
        <v>49</v>
      </c>
      <c r="B52" s="11" t="s">
        <v>50</v>
      </c>
      <c r="C52" s="9">
        <v>57229800</v>
      </c>
      <c r="D52" s="9">
        <v>57229800</v>
      </c>
      <c r="E52" s="9">
        <v>30314900</v>
      </c>
      <c r="F52" s="12">
        <v>0</v>
      </c>
      <c r="G52" s="9">
        <v>3213344</v>
      </c>
      <c r="H52" s="12">
        <v>0</v>
      </c>
      <c r="I52" s="9">
        <v>4497174</v>
      </c>
      <c r="J52" s="9">
        <v>4497174</v>
      </c>
      <c r="K52" s="9">
        <v>49519282</v>
      </c>
      <c r="L52" s="9">
        <v>22604382</v>
      </c>
      <c r="M52" s="13">
        <f t="shared" si="0"/>
        <v>7.8580984032794107E-2</v>
      </c>
      <c r="N52" s="9">
        <v>57229800</v>
      </c>
      <c r="O52" s="9">
        <v>4497174</v>
      </c>
      <c r="P52" s="14">
        <f t="shared" si="1"/>
        <v>7.8580984032794107E-2</v>
      </c>
    </row>
    <row r="53" spans="1:16" x14ac:dyDescent="0.2">
      <c r="A53" s="11" t="s">
        <v>51</v>
      </c>
      <c r="B53" s="11" t="s">
        <v>52</v>
      </c>
      <c r="C53" s="9">
        <v>189500000</v>
      </c>
      <c r="D53" s="9">
        <v>189000000</v>
      </c>
      <c r="E53" s="9">
        <v>119000000</v>
      </c>
      <c r="F53" s="12">
        <v>0</v>
      </c>
      <c r="G53" s="9">
        <v>39955654.609999999</v>
      </c>
      <c r="H53" s="9">
        <v>2019510.36</v>
      </c>
      <c r="I53" s="9">
        <v>13005860.720000001</v>
      </c>
      <c r="J53" s="9">
        <v>13005860.720000001</v>
      </c>
      <c r="K53" s="9">
        <v>134018974.31</v>
      </c>
      <c r="L53" s="9">
        <v>64018974.310000002</v>
      </c>
      <c r="M53" s="13">
        <f t="shared" si="0"/>
        <v>6.8814077883597891E-2</v>
      </c>
      <c r="N53" s="9">
        <v>189000000</v>
      </c>
      <c r="O53" s="9">
        <v>13005860.720000001</v>
      </c>
      <c r="P53" s="14">
        <f t="shared" si="1"/>
        <v>6.8814077883597891E-2</v>
      </c>
    </row>
    <row r="54" spans="1:16" x14ac:dyDescent="0.2">
      <c r="A54" s="11" t="s">
        <v>53</v>
      </c>
      <c r="B54" s="11" t="s">
        <v>54</v>
      </c>
      <c r="C54" s="9">
        <v>422711260</v>
      </c>
      <c r="D54" s="9">
        <v>422289760</v>
      </c>
      <c r="E54" s="9">
        <v>242335881</v>
      </c>
      <c r="F54" s="12">
        <v>0</v>
      </c>
      <c r="G54" s="9">
        <v>72581364.849999994</v>
      </c>
      <c r="H54" s="12">
        <v>0</v>
      </c>
      <c r="I54" s="9">
        <v>154465152</v>
      </c>
      <c r="J54" s="9">
        <v>154238797.65000001</v>
      </c>
      <c r="K54" s="9">
        <v>195243243.15000001</v>
      </c>
      <c r="L54" s="9">
        <v>15289364.15</v>
      </c>
      <c r="M54" s="13">
        <f t="shared" si="0"/>
        <v>0.36578000849464121</v>
      </c>
      <c r="N54" s="9">
        <v>422289760</v>
      </c>
      <c r="O54" s="9">
        <v>154465152</v>
      </c>
      <c r="P54" s="14">
        <f t="shared" si="1"/>
        <v>0.36578000849464121</v>
      </c>
    </row>
    <row r="55" spans="1:16" x14ac:dyDescent="0.2">
      <c r="A55" s="11" t="s">
        <v>55</v>
      </c>
      <c r="B55" s="11" t="s">
        <v>56</v>
      </c>
      <c r="C55" s="9">
        <v>121904104</v>
      </c>
      <c r="D55" s="9">
        <v>121904104</v>
      </c>
      <c r="E55" s="9">
        <v>61307053</v>
      </c>
      <c r="F55" s="12">
        <v>0</v>
      </c>
      <c r="G55" s="9">
        <v>26420288.600000001</v>
      </c>
      <c r="H55" s="12">
        <v>0</v>
      </c>
      <c r="I55" s="9">
        <v>31964417.399999999</v>
      </c>
      <c r="J55" s="9">
        <v>31819483.050000001</v>
      </c>
      <c r="K55" s="9">
        <v>63519398</v>
      </c>
      <c r="L55" s="9">
        <v>2922347</v>
      </c>
      <c r="M55" s="13">
        <f t="shared" si="0"/>
        <v>0.26220952659641383</v>
      </c>
      <c r="N55" s="9">
        <v>121904104</v>
      </c>
      <c r="O55" s="9">
        <v>31964417.399999999</v>
      </c>
      <c r="P55" s="14">
        <f t="shared" si="1"/>
        <v>0.26220952659641383</v>
      </c>
    </row>
    <row r="56" spans="1:16" x14ac:dyDescent="0.2">
      <c r="A56" s="11" t="s">
        <v>57</v>
      </c>
      <c r="B56" s="11" t="s">
        <v>58</v>
      </c>
      <c r="C56" s="9">
        <v>126801687</v>
      </c>
      <c r="D56" s="9">
        <v>126801687</v>
      </c>
      <c r="E56" s="9">
        <v>66119845</v>
      </c>
      <c r="F56" s="12">
        <v>0</v>
      </c>
      <c r="G56" s="9">
        <v>21353326.550000001</v>
      </c>
      <c r="H56" s="12">
        <v>0</v>
      </c>
      <c r="I56" s="9">
        <v>39454318.450000003</v>
      </c>
      <c r="J56" s="9">
        <v>39372898.450000003</v>
      </c>
      <c r="K56" s="9">
        <v>65994042</v>
      </c>
      <c r="L56" s="9">
        <v>5312200</v>
      </c>
      <c r="M56" s="13">
        <f t="shared" si="0"/>
        <v>0.31114979132730308</v>
      </c>
      <c r="N56" s="9">
        <v>126801687</v>
      </c>
      <c r="O56" s="9">
        <v>39454318.450000003</v>
      </c>
      <c r="P56" s="14">
        <f t="shared" si="1"/>
        <v>0.31114979132730308</v>
      </c>
    </row>
    <row r="57" spans="1:16" x14ac:dyDescent="0.2">
      <c r="A57" s="11" t="s">
        <v>59</v>
      </c>
      <c r="B57" s="11" t="s">
        <v>60</v>
      </c>
      <c r="C57" s="9">
        <v>1207116</v>
      </c>
      <c r="D57" s="9">
        <v>955116</v>
      </c>
      <c r="E57" s="9">
        <v>477557</v>
      </c>
      <c r="F57" s="12">
        <v>0</v>
      </c>
      <c r="G57" s="9">
        <v>72650</v>
      </c>
      <c r="H57" s="12">
        <v>0</v>
      </c>
      <c r="I57" s="9">
        <v>18927.5</v>
      </c>
      <c r="J57" s="9">
        <v>18927.5</v>
      </c>
      <c r="K57" s="9">
        <v>863538.5</v>
      </c>
      <c r="L57" s="9">
        <v>385979.5</v>
      </c>
      <c r="M57" s="13">
        <f t="shared" si="0"/>
        <v>1.9816964640944137E-2</v>
      </c>
      <c r="N57" s="9">
        <v>955116</v>
      </c>
      <c r="O57" s="9">
        <v>18927.5</v>
      </c>
      <c r="P57" s="14">
        <f t="shared" si="1"/>
        <v>1.9816964640944137E-2</v>
      </c>
    </row>
    <row r="58" spans="1:16" x14ac:dyDescent="0.2">
      <c r="A58" s="11" t="s">
        <v>61</v>
      </c>
      <c r="B58" s="11" t="s">
        <v>62</v>
      </c>
      <c r="C58" s="9">
        <v>150486404</v>
      </c>
      <c r="D58" s="9">
        <v>150486404</v>
      </c>
      <c r="E58" s="9">
        <v>104053200</v>
      </c>
      <c r="F58" s="12">
        <v>0</v>
      </c>
      <c r="G58" s="9">
        <v>23267663.82</v>
      </c>
      <c r="H58" s="12">
        <v>0</v>
      </c>
      <c r="I58" s="9">
        <v>74476510.180000007</v>
      </c>
      <c r="J58" s="9">
        <v>74476510.180000007</v>
      </c>
      <c r="K58" s="9">
        <v>52742230</v>
      </c>
      <c r="L58" s="9">
        <v>6309026</v>
      </c>
      <c r="M58" s="13">
        <f t="shared" si="0"/>
        <v>0.49490524193800262</v>
      </c>
      <c r="N58" s="9">
        <v>150486404</v>
      </c>
      <c r="O58" s="9">
        <v>74476510.180000007</v>
      </c>
      <c r="P58" s="14">
        <f t="shared" si="1"/>
        <v>0.49490524193800262</v>
      </c>
    </row>
    <row r="59" spans="1:16" x14ac:dyDescent="0.2">
      <c r="A59" s="11" t="s">
        <v>63</v>
      </c>
      <c r="B59" s="11" t="s">
        <v>64</v>
      </c>
      <c r="C59" s="9">
        <v>22311949</v>
      </c>
      <c r="D59" s="9">
        <v>22142449</v>
      </c>
      <c r="E59" s="9">
        <v>10378226</v>
      </c>
      <c r="F59" s="12">
        <v>0</v>
      </c>
      <c r="G59" s="9">
        <v>1467435.88</v>
      </c>
      <c r="H59" s="12">
        <v>0</v>
      </c>
      <c r="I59" s="9">
        <v>8550978.4700000007</v>
      </c>
      <c r="J59" s="9">
        <v>8550978.4700000007</v>
      </c>
      <c r="K59" s="9">
        <v>12124034.65</v>
      </c>
      <c r="L59" s="9">
        <v>359811.65</v>
      </c>
      <c r="M59" s="13">
        <f t="shared" si="0"/>
        <v>0.38618033940148178</v>
      </c>
      <c r="N59" s="9">
        <v>22142449</v>
      </c>
      <c r="O59" s="9">
        <v>8550978.4700000007</v>
      </c>
      <c r="P59" s="14">
        <f t="shared" si="1"/>
        <v>0.38618033940148178</v>
      </c>
    </row>
    <row r="60" spans="1:16" x14ac:dyDescent="0.2">
      <c r="A60" s="11" t="s">
        <v>65</v>
      </c>
      <c r="B60" s="11" t="s">
        <v>66</v>
      </c>
      <c r="C60" s="9">
        <v>209335581</v>
      </c>
      <c r="D60" s="9">
        <v>204469610</v>
      </c>
      <c r="E60" s="9">
        <v>150054150</v>
      </c>
      <c r="F60" s="9">
        <v>33682507.890000001</v>
      </c>
      <c r="G60" s="9">
        <v>79586600.819999993</v>
      </c>
      <c r="H60" s="9">
        <v>195387.62</v>
      </c>
      <c r="I60" s="9">
        <v>11338346.9</v>
      </c>
      <c r="J60" s="9">
        <v>6698227.9000000004</v>
      </c>
      <c r="K60" s="9">
        <v>79666766.769999996</v>
      </c>
      <c r="L60" s="9">
        <v>25251306.77</v>
      </c>
      <c r="M60" s="13">
        <f t="shared" si="0"/>
        <v>5.5452479710799078E-2</v>
      </c>
      <c r="N60" s="9">
        <v>204469610</v>
      </c>
      <c r="O60" s="9">
        <v>11338346.9</v>
      </c>
      <c r="P60" s="14">
        <f t="shared" si="1"/>
        <v>5.5452479710799078E-2</v>
      </c>
    </row>
    <row r="61" spans="1:16" x14ac:dyDescent="0.2">
      <c r="A61" s="11" t="s">
        <v>67</v>
      </c>
      <c r="B61" s="11" t="s">
        <v>68</v>
      </c>
      <c r="C61" s="9">
        <v>68474500</v>
      </c>
      <c r="D61" s="9">
        <v>67974500</v>
      </c>
      <c r="E61" s="9">
        <v>61800440</v>
      </c>
      <c r="F61" s="9">
        <v>3000000</v>
      </c>
      <c r="G61" s="9">
        <v>43371183.82</v>
      </c>
      <c r="H61" s="9">
        <v>195387.62</v>
      </c>
      <c r="I61" s="9">
        <v>483447.9</v>
      </c>
      <c r="J61" s="9">
        <v>483447.9</v>
      </c>
      <c r="K61" s="9">
        <v>20924480.66</v>
      </c>
      <c r="L61" s="9">
        <v>14750420.66</v>
      </c>
      <c r="M61" s="13">
        <f t="shared" si="0"/>
        <v>7.1121950143068361E-3</v>
      </c>
      <c r="N61" s="9">
        <v>67974500</v>
      </c>
      <c r="O61" s="9">
        <v>483447.9</v>
      </c>
      <c r="P61" s="14">
        <f t="shared" si="1"/>
        <v>7.1121950143068361E-3</v>
      </c>
    </row>
    <row r="62" spans="1:16" x14ac:dyDescent="0.2">
      <c r="A62" s="11" t="s">
        <v>365</v>
      </c>
      <c r="B62" s="11" t="s">
        <v>366</v>
      </c>
      <c r="C62" s="9">
        <v>4000000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3" t="e">
        <f t="shared" si="0"/>
        <v>#DIV/0!</v>
      </c>
      <c r="N62" s="12">
        <v>0</v>
      </c>
      <c r="O62" s="12">
        <v>0</v>
      </c>
      <c r="P62" s="14" t="e">
        <f t="shared" si="1"/>
        <v>#DIV/0!</v>
      </c>
    </row>
    <row r="63" spans="1:16" x14ac:dyDescent="0.2">
      <c r="A63" s="11" t="s">
        <v>69</v>
      </c>
      <c r="B63" s="11" t="s">
        <v>70</v>
      </c>
      <c r="C63" s="9">
        <v>29824800</v>
      </c>
      <c r="D63" s="9">
        <v>29774800</v>
      </c>
      <c r="E63" s="9">
        <v>9512400</v>
      </c>
      <c r="F63" s="9">
        <v>1072380</v>
      </c>
      <c r="G63" s="9">
        <v>339540</v>
      </c>
      <c r="H63" s="12">
        <v>0</v>
      </c>
      <c r="I63" s="12">
        <v>0</v>
      </c>
      <c r="J63" s="12">
        <v>0</v>
      </c>
      <c r="K63" s="9">
        <v>28362880</v>
      </c>
      <c r="L63" s="9">
        <v>8100480</v>
      </c>
      <c r="M63" s="13">
        <f t="shared" si="0"/>
        <v>0</v>
      </c>
      <c r="N63" s="9">
        <v>29774800</v>
      </c>
      <c r="O63" s="12">
        <v>0</v>
      </c>
      <c r="P63" s="14">
        <f t="shared" si="1"/>
        <v>0</v>
      </c>
    </row>
    <row r="64" spans="1:16" x14ac:dyDescent="0.2">
      <c r="A64" s="11" t="s">
        <v>337</v>
      </c>
      <c r="B64" s="11" t="s">
        <v>338</v>
      </c>
      <c r="C64" s="9">
        <v>85315971</v>
      </c>
      <c r="D64" s="9">
        <v>85000000</v>
      </c>
      <c r="E64" s="9">
        <v>68721000</v>
      </c>
      <c r="F64" s="9">
        <v>29610127.890000001</v>
      </c>
      <c r="G64" s="9">
        <v>28277007</v>
      </c>
      <c r="H64" s="12">
        <v>0</v>
      </c>
      <c r="I64" s="9">
        <v>10833649</v>
      </c>
      <c r="J64" s="9">
        <v>6193530</v>
      </c>
      <c r="K64" s="9">
        <v>16279216.109999999</v>
      </c>
      <c r="L64" s="12">
        <v>216.11</v>
      </c>
      <c r="M64" s="13">
        <f t="shared" si="0"/>
        <v>0.12745469411764707</v>
      </c>
      <c r="N64" s="9">
        <v>85000000</v>
      </c>
      <c r="O64" s="9">
        <v>10833649</v>
      </c>
      <c r="P64" s="14">
        <f t="shared" si="1"/>
        <v>0.12745469411764707</v>
      </c>
    </row>
    <row r="65" spans="1:16" x14ac:dyDescent="0.2">
      <c r="A65" s="11" t="s">
        <v>339</v>
      </c>
      <c r="B65" s="11" t="s">
        <v>340</v>
      </c>
      <c r="C65" s="9">
        <v>300000</v>
      </c>
      <c r="D65" s="9">
        <v>300000</v>
      </c>
      <c r="E65" s="9">
        <v>150000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9">
        <v>300000</v>
      </c>
      <c r="L65" s="9">
        <v>150000</v>
      </c>
      <c r="M65" s="13">
        <f t="shared" si="0"/>
        <v>0</v>
      </c>
      <c r="N65" s="9">
        <v>300000</v>
      </c>
      <c r="O65" s="12">
        <v>0</v>
      </c>
      <c r="P65" s="14">
        <f t="shared" si="1"/>
        <v>0</v>
      </c>
    </row>
    <row r="66" spans="1:16" x14ac:dyDescent="0.2">
      <c r="A66" s="11" t="s">
        <v>71</v>
      </c>
      <c r="B66" s="11" t="s">
        <v>72</v>
      </c>
      <c r="C66" s="9">
        <v>1000000</v>
      </c>
      <c r="D66" s="9">
        <v>1000000</v>
      </c>
      <c r="E66" s="9">
        <v>500000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9">
        <v>1000000</v>
      </c>
      <c r="L66" s="9">
        <v>500000</v>
      </c>
      <c r="M66" s="13">
        <f t="shared" si="0"/>
        <v>0</v>
      </c>
      <c r="N66" s="9">
        <v>1000000</v>
      </c>
      <c r="O66" s="12">
        <v>0</v>
      </c>
      <c r="P66" s="14">
        <f t="shared" si="1"/>
        <v>0</v>
      </c>
    </row>
    <row r="67" spans="1:16" x14ac:dyDescent="0.2">
      <c r="A67" s="11" t="s">
        <v>73</v>
      </c>
      <c r="B67" s="11" t="s">
        <v>74</v>
      </c>
      <c r="C67" s="9">
        <v>20420310</v>
      </c>
      <c r="D67" s="9">
        <v>20420310</v>
      </c>
      <c r="E67" s="9">
        <v>9370310</v>
      </c>
      <c r="F67" s="12">
        <v>0</v>
      </c>
      <c r="G67" s="9">
        <v>7598870</v>
      </c>
      <c r="H67" s="12">
        <v>0</v>
      </c>
      <c r="I67" s="9">
        <v>21250</v>
      </c>
      <c r="J67" s="9">
        <v>21250</v>
      </c>
      <c r="K67" s="9">
        <v>12800190</v>
      </c>
      <c r="L67" s="9">
        <v>1750190</v>
      </c>
      <c r="M67" s="13">
        <f t="shared" si="0"/>
        <v>1.0406306270570819E-3</v>
      </c>
      <c r="N67" s="9">
        <v>20420310</v>
      </c>
      <c r="O67" s="9">
        <v>21250</v>
      </c>
      <c r="P67" s="14">
        <f t="shared" si="1"/>
        <v>1.0406306270570819E-3</v>
      </c>
    </row>
    <row r="68" spans="1:16" x14ac:dyDescent="0.2">
      <c r="A68" s="11" t="s">
        <v>75</v>
      </c>
      <c r="B68" s="11" t="s">
        <v>76</v>
      </c>
      <c r="C68" s="9">
        <v>2874610047</v>
      </c>
      <c r="D68" s="9">
        <v>2732941902</v>
      </c>
      <c r="E68" s="9">
        <v>1791298632</v>
      </c>
      <c r="F68" s="9">
        <v>270575432.14999998</v>
      </c>
      <c r="G68" s="9">
        <v>740552266.01999998</v>
      </c>
      <c r="H68" s="9">
        <v>78330996.969999999</v>
      </c>
      <c r="I68" s="9">
        <v>583795629.78999996</v>
      </c>
      <c r="J68" s="9">
        <v>531737449.95999998</v>
      </c>
      <c r="K68" s="9">
        <v>1059687577.0700001</v>
      </c>
      <c r="L68" s="9">
        <v>118044307.06999999</v>
      </c>
      <c r="M68" s="13">
        <f t="shared" si="0"/>
        <v>0.21361435797913275</v>
      </c>
      <c r="N68" s="9">
        <v>2732941902</v>
      </c>
      <c r="O68" s="9">
        <v>583795629.78999996</v>
      </c>
      <c r="P68" s="14">
        <f t="shared" si="1"/>
        <v>0.21361435797913275</v>
      </c>
    </row>
    <row r="69" spans="1:16" x14ac:dyDescent="0.2">
      <c r="A69" s="11" t="s">
        <v>273</v>
      </c>
      <c r="B69" s="11" t="s">
        <v>274</v>
      </c>
      <c r="C69" s="9">
        <v>20000</v>
      </c>
      <c r="D69" s="9">
        <v>20000</v>
      </c>
      <c r="E69" s="9">
        <v>20000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9">
        <v>20000</v>
      </c>
      <c r="L69" s="9">
        <v>20000</v>
      </c>
      <c r="M69" s="13">
        <f t="shared" si="0"/>
        <v>0</v>
      </c>
      <c r="N69" s="9">
        <v>20000</v>
      </c>
      <c r="O69" s="12">
        <v>0</v>
      </c>
      <c r="P69" s="14">
        <f t="shared" si="1"/>
        <v>0</v>
      </c>
    </row>
    <row r="70" spans="1:16" x14ac:dyDescent="0.2">
      <c r="A70" s="11" t="s">
        <v>77</v>
      </c>
      <c r="B70" s="11" t="s">
        <v>78</v>
      </c>
      <c r="C70" s="9">
        <v>133650000</v>
      </c>
      <c r="D70" s="9">
        <v>135650000</v>
      </c>
      <c r="E70" s="9">
        <v>35617500</v>
      </c>
      <c r="F70" s="9">
        <v>9778258.4299999997</v>
      </c>
      <c r="G70" s="12">
        <v>0</v>
      </c>
      <c r="H70" s="12">
        <v>0</v>
      </c>
      <c r="I70" s="12">
        <v>0</v>
      </c>
      <c r="J70" s="12">
        <v>0</v>
      </c>
      <c r="K70" s="9">
        <v>125871741.56999999</v>
      </c>
      <c r="L70" s="9">
        <v>25839241.57</v>
      </c>
      <c r="M70" s="13">
        <f t="shared" si="0"/>
        <v>0</v>
      </c>
      <c r="N70" s="9">
        <v>135650000</v>
      </c>
      <c r="O70" s="12">
        <v>0</v>
      </c>
      <c r="P70" s="14">
        <f t="shared" si="1"/>
        <v>0</v>
      </c>
    </row>
    <row r="71" spans="1:16" x14ac:dyDescent="0.2">
      <c r="A71" s="11" t="s">
        <v>79</v>
      </c>
      <c r="B71" s="11" t="s">
        <v>80</v>
      </c>
      <c r="C71" s="9">
        <v>192000000</v>
      </c>
      <c r="D71" s="9">
        <v>212000000</v>
      </c>
      <c r="E71" s="9">
        <v>134958090</v>
      </c>
      <c r="F71" s="9">
        <v>18250000</v>
      </c>
      <c r="G71" s="9">
        <v>69807450</v>
      </c>
      <c r="H71" s="12">
        <v>0</v>
      </c>
      <c r="I71" s="9">
        <v>43171650</v>
      </c>
      <c r="J71" s="9">
        <v>32549650</v>
      </c>
      <c r="K71" s="9">
        <v>80770900</v>
      </c>
      <c r="L71" s="9">
        <v>3728990</v>
      </c>
      <c r="M71" s="13">
        <f t="shared" si="0"/>
        <v>0.20363985849056604</v>
      </c>
      <c r="N71" s="9">
        <v>212000000</v>
      </c>
      <c r="O71" s="9">
        <v>43171650</v>
      </c>
      <c r="P71" s="14">
        <f t="shared" si="1"/>
        <v>0.20363985849056604</v>
      </c>
    </row>
    <row r="72" spans="1:16" x14ac:dyDescent="0.2">
      <c r="A72" s="11" t="s">
        <v>81</v>
      </c>
      <c r="B72" s="11" t="s">
        <v>82</v>
      </c>
      <c r="C72" s="9">
        <v>182266000</v>
      </c>
      <c r="D72" s="9">
        <v>182266000</v>
      </c>
      <c r="E72" s="9">
        <v>112227692</v>
      </c>
      <c r="F72" s="12">
        <v>0</v>
      </c>
      <c r="G72" s="9">
        <v>78663193.480000004</v>
      </c>
      <c r="H72" s="12">
        <v>0</v>
      </c>
      <c r="I72" s="9">
        <v>8508900</v>
      </c>
      <c r="J72" s="9">
        <v>8508900</v>
      </c>
      <c r="K72" s="9">
        <v>95093906.519999996</v>
      </c>
      <c r="L72" s="9">
        <v>25055598.52</v>
      </c>
      <c r="M72" s="13">
        <f t="shared" ref="M72:M135" si="2">+I72/D72</f>
        <v>4.6683967388322561E-2</v>
      </c>
      <c r="N72" s="9">
        <v>182266000</v>
      </c>
      <c r="O72" s="9">
        <v>8508900</v>
      </c>
      <c r="P72" s="14">
        <f t="shared" si="1"/>
        <v>4.6683967388322561E-2</v>
      </c>
    </row>
    <row r="73" spans="1:16" x14ac:dyDescent="0.2">
      <c r="A73" s="11" t="s">
        <v>83</v>
      </c>
      <c r="B73" s="11" t="s">
        <v>84</v>
      </c>
      <c r="C73" s="9">
        <v>1205654736</v>
      </c>
      <c r="D73" s="9">
        <v>1217654736</v>
      </c>
      <c r="E73" s="9">
        <v>705547800</v>
      </c>
      <c r="F73" s="12">
        <v>0</v>
      </c>
      <c r="G73" s="9">
        <v>273500718.04000002</v>
      </c>
      <c r="H73" s="9">
        <v>54504914.270000003</v>
      </c>
      <c r="I73" s="9">
        <v>351625133.36000001</v>
      </c>
      <c r="J73" s="9">
        <v>329044962.83999997</v>
      </c>
      <c r="K73" s="9">
        <v>538023970.33000004</v>
      </c>
      <c r="L73" s="9">
        <v>25917034.329999998</v>
      </c>
      <c r="M73" s="13">
        <f t="shared" si="2"/>
        <v>0.28877244342274705</v>
      </c>
      <c r="N73" s="9">
        <v>1217654736</v>
      </c>
      <c r="O73" s="9">
        <v>351625133.36000001</v>
      </c>
      <c r="P73" s="14">
        <f t="shared" si="1"/>
        <v>0.28877244342274705</v>
      </c>
    </row>
    <row r="74" spans="1:16" x14ac:dyDescent="0.2">
      <c r="A74" s="11" t="s">
        <v>85</v>
      </c>
      <c r="B74" s="11" t="s">
        <v>86</v>
      </c>
      <c r="C74" s="9">
        <v>1161019311</v>
      </c>
      <c r="D74" s="9">
        <v>985351166</v>
      </c>
      <c r="E74" s="9">
        <v>802927550</v>
      </c>
      <c r="F74" s="9">
        <v>242547173.72</v>
      </c>
      <c r="G74" s="9">
        <v>318580904.5</v>
      </c>
      <c r="H74" s="9">
        <v>23826082.699999999</v>
      </c>
      <c r="I74" s="9">
        <v>180489946.43000001</v>
      </c>
      <c r="J74" s="9">
        <v>161633937.12</v>
      </c>
      <c r="K74" s="9">
        <v>219907058.65000001</v>
      </c>
      <c r="L74" s="9">
        <v>37483442.649999999</v>
      </c>
      <c r="M74" s="13">
        <f t="shared" si="2"/>
        <v>0.1831732205308011</v>
      </c>
      <c r="N74" s="9">
        <v>985351166</v>
      </c>
      <c r="O74" s="9">
        <v>180489946.43000001</v>
      </c>
      <c r="P74" s="14">
        <f t="shared" si="1"/>
        <v>0.1831732205308011</v>
      </c>
    </row>
    <row r="75" spans="1:16" x14ac:dyDescent="0.2">
      <c r="A75" s="11" t="s">
        <v>87</v>
      </c>
      <c r="B75" s="11" t="s">
        <v>88</v>
      </c>
      <c r="C75" s="9">
        <v>291410940</v>
      </c>
      <c r="D75" s="9">
        <v>278933940</v>
      </c>
      <c r="E75" s="9">
        <v>113808177</v>
      </c>
      <c r="F75" s="12">
        <v>0</v>
      </c>
      <c r="G75" s="9">
        <v>46491822.840000004</v>
      </c>
      <c r="H75" s="12">
        <v>0</v>
      </c>
      <c r="I75" s="9">
        <v>15813041.9</v>
      </c>
      <c r="J75" s="9">
        <v>15790541.9</v>
      </c>
      <c r="K75" s="9">
        <v>216629075.25999999</v>
      </c>
      <c r="L75" s="9">
        <v>51503312.259999998</v>
      </c>
      <c r="M75" s="13">
        <f t="shared" si="2"/>
        <v>5.6690992498080371E-2</v>
      </c>
      <c r="N75" s="9">
        <v>278933940</v>
      </c>
      <c r="O75" s="9">
        <v>15813041.9</v>
      </c>
      <c r="P75" s="14">
        <f t="shared" si="1"/>
        <v>5.6690992498080371E-2</v>
      </c>
    </row>
    <row r="76" spans="1:16" x14ac:dyDescent="0.2">
      <c r="A76" s="11" t="s">
        <v>89</v>
      </c>
      <c r="B76" s="11" t="s">
        <v>90</v>
      </c>
      <c r="C76" s="9">
        <v>86364490</v>
      </c>
      <c r="D76" s="9">
        <v>86616490</v>
      </c>
      <c r="E76" s="9">
        <v>51671626</v>
      </c>
      <c r="F76" s="12">
        <v>0</v>
      </c>
      <c r="G76" s="9">
        <v>27229361.670000002</v>
      </c>
      <c r="H76" s="12">
        <v>0</v>
      </c>
      <c r="I76" s="9">
        <v>2904388.8</v>
      </c>
      <c r="J76" s="9">
        <v>2904388.8</v>
      </c>
      <c r="K76" s="9">
        <v>56482739.530000001</v>
      </c>
      <c r="L76" s="9">
        <v>21537875.530000001</v>
      </c>
      <c r="M76" s="13">
        <f t="shared" si="2"/>
        <v>3.3531591963608776E-2</v>
      </c>
      <c r="N76" s="9">
        <v>86616490</v>
      </c>
      <c r="O76" s="9">
        <v>2904388.8</v>
      </c>
      <c r="P76" s="14">
        <f t="shared" si="1"/>
        <v>3.3531591963608776E-2</v>
      </c>
    </row>
    <row r="77" spans="1:16" x14ac:dyDescent="0.2">
      <c r="A77" s="11" t="s">
        <v>91</v>
      </c>
      <c r="B77" s="11" t="s">
        <v>92</v>
      </c>
      <c r="C77" s="9">
        <v>138698450</v>
      </c>
      <c r="D77" s="9">
        <v>126698450</v>
      </c>
      <c r="E77" s="9">
        <v>49559551</v>
      </c>
      <c r="F77" s="12">
        <v>0</v>
      </c>
      <c r="G77" s="9">
        <v>14001028.050000001</v>
      </c>
      <c r="H77" s="12">
        <v>0</v>
      </c>
      <c r="I77" s="9">
        <v>10289913</v>
      </c>
      <c r="J77" s="9">
        <v>10267413</v>
      </c>
      <c r="K77" s="9">
        <v>102407508.95</v>
      </c>
      <c r="L77" s="9">
        <v>25268609.949999999</v>
      </c>
      <c r="M77" s="13">
        <f t="shared" si="2"/>
        <v>8.1215776515024457E-2</v>
      </c>
      <c r="N77" s="9">
        <v>126698450</v>
      </c>
      <c r="O77" s="9">
        <v>10289913</v>
      </c>
      <c r="P77" s="14">
        <f t="shared" si="1"/>
        <v>8.1215776515024457E-2</v>
      </c>
    </row>
    <row r="78" spans="1:16" x14ac:dyDescent="0.2">
      <c r="A78" s="11" t="s">
        <v>93</v>
      </c>
      <c r="B78" s="11" t="s">
        <v>94</v>
      </c>
      <c r="C78" s="9">
        <v>41700000</v>
      </c>
      <c r="D78" s="9">
        <v>41350000</v>
      </c>
      <c r="E78" s="9">
        <v>8070000</v>
      </c>
      <c r="F78" s="12">
        <v>0</v>
      </c>
      <c r="G78" s="9">
        <v>3501086.68</v>
      </c>
      <c r="H78" s="12">
        <v>0</v>
      </c>
      <c r="I78" s="9">
        <v>1498913.32</v>
      </c>
      <c r="J78" s="9">
        <v>1498913.32</v>
      </c>
      <c r="K78" s="9">
        <v>36350000</v>
      </c>
      <c r="L78" s="9">
        <v>3070000</v>
      </c>
      <c r="M78" s="13">
        <f t="shared" si="2"/>
        <v>3.6249415235792018E-2</v>
      </c>
      <c r="N78" s="9">
        <v>41350000</v>
      </c>
      <c r="O78" s="9">
        <v>1498913.32</v>
      </c>
      <c r="P78" s="14">
        <f t="shared" si="1"/>
        <v>3.6249415235792018E-2</v>
      </c>
    </row>
    <row r="79" spans="1:16" x14ac:dyDescent="0.2">
      <c r="A79" s="11" t="s">
        <v>95</v>
      </c>
      <c r="B79" s="11" t="s">
        <v>96</v>
      </c>
      <c r="C79" s="9">
        <v>24648000</v>
      </c>
      <c r="D79" s="9">
        <v>24269000</v>
      </c>
      <c r="E79" s="9">
        <v>4507000</v>
      </c>
      <c r="F79" s="12">
        <v>0</v>
      </c>
      <c r="G79" s="9">
        <v>1760346.44</v>
      </c>
      <c r="H79" s="12">
        <v>0</v>
      </c>
      <c r="I79" s="9">
        <v>1119826.78</v>
      </c>
      <c r="J79" s="9">
        <v>1119826.78</v>
      </c>
      <c r="K79" s="9">
        <v>21388826.780000001</v>
      </c>
      <c r="L79" s="9">
        <v>1626826.78</v>
      </c>
      <c r="M79" s="13">
        <f t="shared" si="2"/>
        <v>4.6142271210185833E-2</v>
      </c>
      <c r="N79" s="9">
        <v>24269000</v>
      </c>
      <c r="O79" s="9">
        <v>1119826.78</v>
      </c>
      <c r="P79" s="14">
        <f t="shared" si="1"/>
        <v>4.6142271210185833E-2</v>
      </c>
    </row>
    <row r="80" spans="1:16" x14ac:dyDescent="0.2">
      <c r="A80" s="11" t="s">
        <v>97</v>
      </c>
      <c r="B80" s="11" t="s">
        <v>98</v>
      </c>
      <c r="C80" s="9">
        <v>139116000</v>
      </c>
      <c r="D80" s="9">
        <v>124116000</v>
      </c>
      <c r="E80" s="9">
        <v>67560980</v>
      </c>
      <c r="F80" s="12">
        <v>0</v>
      </c>
      <c r="G80" s="9">
        <v>16584206.48</v>
      </c>
      <c r="H80" s="12">
        <v>0</v>
      </c>
      <c r="I80" s="9">
        <v>2220057.14</v>
      </c>
      <c r="J80" s="9">
        <v>2220057.14</v>
      </c>
      <c r="K80" s="9">
        <v>105311736.38</v>
      </c>
      <c r="L80" s="9">
        <v>48756716.380000003</v>
      </c>
      <c r="M80" s="13">
        <f t="shared" si="2"/>
        <v>1.7886953656257049E-2</v>
      </c>
      <c r="N80" s="9">
        <v>124116000</v>
      </c>
      <c r="O80" s="9">
        <v>2220057.14</v>
      </c>
      <c r="P80" s="14">
        <f t="shared" si="1"/>
        <v>1.7886953656257049E-2</v>
      </c>
    </row>
    <row r="81" spans="1:16" x14ac:dyDescent="0.2">
      <c r="A81" s="11" t="s">
        <v>99</v>
      </c>
      <c r="B81" s="11" t="s">
        <v>100</v>
      </c>
      <c r="C81" s="9">
        <v>139116000</v>
      </c>
      <c r="D81" s="9">
        <v>124116000</v>
      </c>
      <c r="E81" s="9">
        <v>67560980</v>
      </c>
      <c r="F81" s="12">
        <v>0</v>
      </c>
      <c r="G81" s="9">
        <v>16584206.48</v>
      </c>
      <c r="H81" s="12">
        <v>0</v>
      </c>
      <c r="I81" s="9">
        <v>2220057.14</v>
      </c>
      <c r="J81" s="9">
        <v>2220057.14</v>
      </c>
      <c r="K81" s="9">
        <v>105311736.38</v>
      </c>
      <c r="L81" s="9">
        <v>48756716.380000003</v>
      </c>
      <c r="M81" s="13">
        <f t="shared" si="2"/>
        <v>1.7886953656257049E-2</v>
      </c>
      <c r="N81" s="9">
        <v>124116000</v>
      </c>
      <c r="O81" s="9">
        <v>2220057.14</v>
      </c>
      <c r="P81" s="14">
        <f t="shared" si="1"/>
        <v>1.7886953656257049E-2</v>
      </c>
    </row>
    <row r="82" spans="1:16" x14ac:dyDescent="0.2">
      <c r="A82" s="11" t="s">
        <v>101</v>
      </c>
      <c r="B82" s="11" t="s">
        <v>102</v>
      </c>
      <c r="C82" s="9">
        <v>45017883</v>
      </c>
      <c r="D82" s="9">
        <v>41210000</v>
      </c>
      <c r="E82" s="9">
        <v>9786250</v>
      </c>
      <c r="F82" s="9">
        <v>912900</v>
      </c>
      <c r="G82" s="9">
        <v>2093765</v>
      </c>
      <c r="H82" s="12">
        <v>0</v>
      </c>
      <c r="I82" s="9">
        <v>80835</v>
      </c>
      <c r="J82" s="9">
        <v>80835</v>
      </c>
      <c r="K82" s="9">
        <v>38122500</v>
      </c>
      <c r="L82" s="9">
        <v>6698750</v>
      </c>
      <c r="M82" s="13">
        <f t="shared" si="2"/>
        <v>1.9615384615384616E-3</v>
      </c>
      <c r="N82" s="9">
        <v>41210000</v>
      </c>
      <c r="O82" s="9">
        <v>80835</v>
      </c>
      <c r="P82" s="14">
        <f t="shared" si="1"/>
        <v>1.9615384615384616E-3</v>
      </c>
    </row>
    <row r="83" spans="1:16" x14ac:dyDescent="0.2">
      <c r="A83" s="11" t="s">
        <v>103</v>
      </c>
      <c r="B83" s="11" t="s">
        <v>104</v>
      </c>
      <c r="C83" s="9">
        <v>32122000</v>
      </c>
      <c r="D83" s="9">
        <v>29922000</v>
      </c>
      <c r="E83" s="9">
        <v>8789650</v>
      </c>
      <c r="F83" s="9">
        <v>912900</v>
      </c>
      <c r="G83" s="9">
        <v>1128000</v>
      </c>
      <c r="H83" s="12">
        <v>0</v>
      </c>
      <c r="I83" s="9">
        <v>50000</v>
      </c>
      <c r="J83" s="9">
        <v>50000</v>
      </c>
      <c r="K83" s="9">
        <v>27831100</v>
      </c>
      <c r="L83" s="9">
        <v>6698750</v>
      </c>
      <c r="M83" s="13">
        <f t="shared" si="2"/>
        <v>1.6710112960363612E-3</v>
      </c>
      <c r="N83" s="9">
        <v>29922000</v>
      </c>
      <c r="O83" s="9">
        <v>50000</v>
      </c>
      <c r="P83" s="14">
        <f t="shared" si="1"/>
        <v>1.6710112960363612E-3</v>
      </c>
    </row>
    <row r="84" spans="1:16" x14ac:dyDescent="0.2">
      <c r="A84" s="11" t="s">
        <v>105</v>
      </c>
      <c r="B84" s="11" t="s">
        <v>106</v>
      </c>
      <c r="C84" s="9">
        <v>10807883</v>
      </c>
      <c r="D84" s="9">
        <v>9200000</v>
      </c>
      <c r="E84" s="9">
        <v>474600</v>
      </c>
      <c r="F84" s="12">
        <v>0</v>
      </c>
      <c r="G84" s="9">
        <v>474600</v>
      </c>
      <c r="H84" s="12">
        <v>0</v>
      </c>
      <c r="I84" s="12">
        <v>0</v>
      </c>
      <c r="J84" s="12">
        <v>0</v>
      </c>
      <c r="K84" s="9">
        <v>8725400</v>
      </c>
      <c r="L84" s="12">
        <v>0</v>
      </c>
      <c r="M84" s="13">
        <f t="shared" si="2"/>
        <v>0</v>
      </c>
      <c r="N84" s="9">
        <v>9200000</v>
      </c>
      <c r="O84" s="12">
        <v>0</v>
      </c>
      <c r="P84" s="14">
        <f t="shared" si="1"/>
        <v>0</v>
      </c>
    </row>
    <row r="85" spans="1:16" x14ac:dyDescent="0.2">
      <c r="A85" s="11" t="s">
        <v>107</v>
      </c>
      <c r="B85" s="11" t="s">
        <v>108</v>
      </c>
      <c r="C85" s="9">
        <v>2088000</v>
      </c>
      <c r="D85" s="9">
        <v>2088000</v>
      </c>
      <c r="E85" s="9">
        <v>522000</v>
      </c>
      <c r="F85" s="12">
        <v>0</v>
      </c>
      <c r="G85" s="9">
        <v>491165</v>
      </c>
      <c r="H85" s="12">
        <v>0</v>
      </c>
      <c r="I85" s="9">
        <v>30835</v>
      </c>
      <c r="J85" s="9">
        <v>30835</v>
      </c>
      <c r="K85" s="9">
        <v>1566000</v>
      </c>
      <c r="L85" s="12">
        <v>0</v>
      </c>
      <c r="M85" s="13">
        <f t="shared" si="2"/>
        <v>1.476772030651341E-2</v>
      </c>
      <c r="N85" s="9">
        <v>2088000</v>
      </c>
      <c r="O85" s="9">
        <v>30835</v>
      </c>
      <c r="P85" s="14">
        <f t="shared" si="1"/>
        <v>1.476772030651341E-2</v>
      </c>
    </row>
    <row r="86" spans="1:16" x14ac:dyDescent="0.2">
      <c r="A86" s="11" t="s">
        <v>109</v>
      </c>
      <c r="B86" s="11" t="s">
        <v>110</v>
      </c>
      <c r="C86" s="9">
        <v>586180880</v>
      </c>
      <c r="D86" s="9">
        <v>558485880</v>
      </c>
      <c r="E86" s="9">
        <v>309049050</v>
      </c>
      <c r="F86" s="9">
        <v>24358573.800000001</v>
      </c>
      <c r="G86" s="9">
        <v>66758489.850000001</v>
      </c>
      <c r="H86" s="9">
        <v>7457206.4400000004</v>
      </c>
      <c r="I86" s="9">
        <v>125387152.01000001</v>
      </c>
      <c r="J86" s="9">
        <v>119325014.34999999</v>
      </c>
      <c r="K86" s="9">
        <v>334524457.89999998</v>
      </c>
      <c r="L86" s="9">
        <v>85087627.900000006</v>
      </c>
      <c r="M86" s="13">
        <f t="shared" si="2"/>
        <v>0.22451266271942275</v>
      </c>
      <c r="N86" s="9">
        <v>558485880</v>
      </c>
      <c r="O86" s="9">
        <v>125387152.01000001</v>
      </c>
      <c r="P86" s="14">
        <f t="shared" si="1"/>
        <v>0.22451266271942275</v>
      </c>
    </row>
    <row r="87" spans="1:16" x14ac:dyDescent="0.2">
      <c r="A87" s="11" t="s">
        <v>111</v>
      </c>
      <c r="B87" s="11" t="s">
        <v>112</v>
      </c>
      <c r="C87" s="9">
        <v>321527480</v>
      </c>
      <c r="D87" s="9">
        <v>295527480</v>
      </c>
      <c r="E87" s="9">
        <v>114903700</v>
      </c>
      <c r="F87" s="12">
        <v>0</v>
      </c>
      <c r="G87" s="9">
        <v>10252861.460000001</v>
      </c>
      <c r="H87" s="9">
        <v>2338166.4</v>
      </c>
      <c r="I87" s="9">
        <v>51489384.359999999</v>
      </c>
      <c r="J87" s="9">
        <v>51370451.859999999</v>
      </c>
      <c r="K87" s="9">
        <v>231447067.78</v>
      </c>
      <c r="L87" s="9">
        <v>50823287.780000001</v>
      </c>
      <c r="M87" s="13">
        <f t="shared" si="2"/>
        <v>0.1742287531433625</v>
      </c>
      <c r="N87" s="9">
        <v>295527480</v>
      </c>
      <c r="O87" s="9">
        <v>51489384.359999999</v>
      </c>
      <c r="P87" s="14">
        <f t="shared" si="1"/>
        <v>0.1742287531433625</v>
      </c>
    </row>
    <row r="88" spans="1:16" x14ac:dyDescent="0.2">
      <c r="A88" s="11" t="s">
        <v>113</v>
      </c>
      <c r="B88" s="11" t="s">
        <v>114</v>
      </c>
      <c r="C88" s="9">
        <v>25000000</v>
      </c>
      <c r="D88" s="9">
        <v>25000000</v>
      </c>
      <c r="E88" s="9">
        <v>22422000</v>
      </c>
      <c r="F88" s="12">
        <v>0</v>
      </c>
      <c r="G88" s="9">
        <v>22421006.77</v>
      </c>
      <c r="H88" s="12">
        <v>0</v>
      </c>
      <c r="I88" s="12">
        <v>0</v>
      </c>
      <c r="J88" s="12">
        <v>0</v>
      </c>
      <c r="K88" s="9">
        <v>2578993.23</v>
      </c>
      <c r="L88" s="12">
        <v>993.23</v>
      </c>
      <c r="M88" s="13">
        <f t="shared" si="2"/>
        <v>0</v>
      </c>
      <c r="N88" s="9">
        <v>25000000</v>
      </c>
      <c r="O88" s="12">
        <v>0</v>
      </c>
      <c r="P88" s="14">
        <f t="shared" si="1"/>
        <v>0</v>
      </c>
    </row>
    <row r="89" spans="1:16" x14ac:dyDescent="0.2">
      <c r="A89" s="11" t="s">
        <v>275</v>
      </c>
      <c r="B89" s="11" t="s">
        <v>276</v>
      </c>
      <c r="C89" s="9">
        <v>2000000</v>
      </c>
      <c r="D89" s="9">
        <v>2000000</v>
      </c>
      <c r="E89" s="9">
        <v>1000000</v>
      </c>
      <c r="F89" s="12">
        <v>0</v>
      </c>
      <c r="G89" s="9">
        <v>281648.40000000002</v>
      </c>
      <c r="H89" s="12">
        <v>0</v>
      </c>
      <c r="I89" s="9">
        <v>263073.03999999998</v>
      </c>
      <c r="J89" s="9">
        <v>263073.03999999998</v>
      </c>
      <c r="K89" s="9">
        <v>1455278.56</v>
      </c>
      <c r="L89" s="9">
        <v>455278.56</v>
      </c>
      <c r="M89" s="13">
        <f t="shared" si="2"/>
        <v>0.13153651999999999</v>
      </c>
      <c r="N89" s="9">
        <v>2000000</v>
      </c>
      <c r="O89" s="9">
        <v>263073.03999999998</v>
      </c>
      <c r="P89" s="14">
        <f t="shared" si="1"/>
        <v>0.13153651999999999</v>
      </c>
    </row>
    <row r="90" spans="1:16" x14ac:dyDescent="0.2">
      <c r="A90" s="11" t="s">
        <v>115</v>
      </c>
      <c r="B90" s="11" t="s">
        <v>116</v>
      </c>
      <c r="C90" s="9">
        <v>33525000</v>
      </c>
      <c r="D90" s="9">
        <v>33525000</v>
      </c>
      <c r="E90" s="9">
        <v>19762500</v>
      </c>
      <c r="F90" s="12">
        <v>0</v>
      </c>
      <c r="G90" s="9">
        <v>5731779.3799999999</v>
      </c>
      <c r="H90" s="9">
        <v>1448532</v>
      </c>
      <c r="I90" s="9">
        <v>6776979.5700000003</v>
      </c>
      <c r="J90" s="9">
        <v>3148943.79</v>
      </c>
      <c r="K90" s="9">
        <v>19567709.050000001</v>
      </c>
      <c r="L90" s="9">
        <v>5805209.0499999998</v>
      </c>
      <c r="M90" s="13">
        <f t="shared" si="2"/>
        <v>0.20214704161073827</v>
      </c>
      <c r="N90" s="9">
        <v>33525000</v>
      </c>
      <c r="O90" s="9">
        <v>6776979.5700000003</v>
      </c>
      <c r="P90" s="14">
        <f t="shared" si="1"/>
        <v>0.20214704161073827</v>
      </c>
    </row>
    <row r="91" spans="1:16" x14ac:dyDescent="0.2">
      <c r="A91" s="11" t="s">
        <v>117</v>
      </c>
      <c r="B91" s="11" t="s">
        <v>118</v>
      </c>
      <c r="C91" s="9">
        <v>26205000</v>
      </c>
      <c r="D91" s="9">
        <v>26205000</v>
      </c>
      <c r="E91" s="9">
        <v>10792500</v>
      </c>
      <c r="F91" s="12">
        <v>0</v>
      </c>
      <c r="G91" s="9">
        <v>5028500</v>
      </c>
      <c r="H91" s="12">
        <v>0</v>
      </c>
      <c r="I91" s="12">
        <v>0</v>
      </c>
      <c r="J91" s="12">
        <v>0</v>
      </c>
      <c r="K91" s="9">
        <v>21176500</v>
      </c>
      <c r="L91" s="9">
        <v>5764000</v>
      </c>
      <c r="M91" s="13">
        <f t="shared" si="2"/>
        <v>0</v>
      </c>
      <c r="N91" s="9">
        <v>26205000</v>
      </c>
      <c r="O91" s="12">
        <v>0</v>
      </c>
      <c r="P91" s="14">
        <f t="shared" si="1"/>
        <v>0</v>
      </c>
    </row>
    <row r="92" spans="1:16" x14ac:dyDescent="0.2">
      <c r="A92" s="11" t="s">
        <v>119</v>
      </c>
      <c r="B92" s="11" t="s">
        <v>120</v>
      </c>
      <c r="C92" s="9">
        <v>16196000</v>
      </c>
      <c r="D92" s="9">
        <v>16196000</v>
      </c>
      <c r="E92" s="9">
        <v>8263950</v>
      </c>
      <c r="F92" s="12">
        <v>0</v>
      </c>
      <c r="G92" s="9">
        <v>2086462.21</v>
      </c>
      <c r="H92" s="9">
        <v>227500</v>
      </c>
      <c r="I92" s="9">
        <v>378799.05</v>
      </c>
      <c r="J92" s="9">
        <v>278319</v>
      </c>
      <c r="K92" s="9">
        <v>13503238.74</v>
      </c>
      <c r="L92" s="9">
        <v>5571188.7400000002</v>
      </c>
      <c r="M92" s="13">
        <f t="shared" si="2"/>
        <v>2.3388432328970116E-2</v>
      </c>
      <c r="N92" s="9">
        <v>16196000</v>
      </c>
      <c r="O92" s="9">
        <v>378799.05</v>
      </c>
      <c r="P92" s="14">
        <f t="shared" si="1"/>
        <v>2.3388432328970116E-2</v>
      </c>
    </row>
    <row r="93" spans="1:16" x14ac:dyDescent="0.2">
      <c r="A93" s="11" t="s">
        <v>121</v>
      </c>
      <c r="B93" s="11" t="s">
        <v>122</v>
      </c>
      <c r="C93" s="9">
        <v>156227400</v>
      </c>
      <c r="D93" s="9">
        <v>154532400</v>
      </c>
      <c r="E93" s="9">
        <v>129154400</v>
      </c>
      <c r="F93" s="9">
        <v>24358573.800000001</v>
      </c>
      <c r="G93" s="9">
        <v>20856131.629999999</v>
      </c>
      <c r="H93" s="9">
        <v>2673008.04</v>
      </c>
      <c r="I93" s="9">
        <v>66478915.990000002</v>
      </c>
      <c r="J93" s="9">
        <v>64264226.659999996</v>
      </c>
      <c r="K93" s="9">
        <v>40165770.539999999</v>
      </c>
      <c r="L93" s="9">
        <v>14787770.539999999</v>
      </c>
      <c r="M93" s="13">
        <f t="shared" si="2"/>
        <v>0.43019403044280685</v>
      </c>
      <c r="N93" s="9">
        <v>154532400</v>
      </c>
      <c r="O93" s="9">
        <v>66478915.990000002</v>
      </c>
      <c r="P93" s="14">
        <f t="shared" si="1"/>
        <v>0.43019403044280685</v>
      </c>
    </row>
    <row r="94" spans="1:16" x14ac:dyDescent="0.2">
      <c r="A94" s="11" t="s">
        <v>123</v>
      </c>
      <c r="B94" s="11" t="s">
        <v>124</v>
      </c>
      <c r="C94" s="9">
        <v>5500000</v>
      </c>
      <c r="D94" s="9">
        <v>5500000</v>
      </c>
      <c r="E94" s="9">
        <v>2750000</v>
      </c>
      <c r="F94" s="12">
        <v>0</v>
      </c>
      <c r="G94" s="9">
        <v>100100</v>
      </c>
      <c r="H94" s="9">
        <v>770000</v>
      </c>
      <c r="I94" s="12">
        <v>0</v>
      </c>
      <c r="J94" s="12">
        <v>0</v>
      </c>
      <c r="K94" s="9">
        <v>4629900</v>
      </c>
      <c r="L94" s="9">
        <v>1879900</v>
      </c>
      <c r="M94" s="13">
        <f t="shared" si="2"/>
        <v>0</v>
      </c>
      <c r="N94" s="9">
        <v>5500000</v>
      </c>
      <c r="O94" s="12">
        <v>0</v>
      </c>
      <c r="P94" s="14">
        <f t="shared" si="1"/>
        <v>0</v>
      </c>
    </row>
    <row r="95" spans="1:16" x14ac:dyDescent="0.2">
      <c r="A95" s="11" t="s">
        <v>125</v>
      </c>
      <c r="B95" s="11" t="s">
        <v>126</v>
      </c>
      <c r="C95" s="9">
        <v>5500000</v>
      </c>
      <c r="D95" s="9">
        <v>5500000</v>
      </c>
      <c r="E95" s="9">
        <v>3115350</v>
      </c>
      <c r="F95" s="12">
        <v>0</v>
      </c>
      <c r="G95" s="12">
        <v>0</v>
      </c>
      <c r="H95" s="12">
        <v>0</v>
      </c>
      <c r="I95" s="9">
        <v>1305995</v>
      </c>
      <c r="J95" s="9">
        <v>1305995</v>
      </c>
      <c r="K95" s="9">
        <v>4194005</v>
      </c>
      <c r="L95" s="9">
        <v>1809355</v>
      </c>
      <c r="M95" s="13">
        <f t="shared" si="2"/>
        <v>0.23745363636363637</v>
      </c>
      <c r="N95" s="9">
        <v>5500000</v>
      </c>
      <c r="O95" s="9">
        <v>1305995</v>
      </c>
      <c r="P95" s="14">
        <f t="shared" si="1"/>
        <v>0.23745363636363637</v>
      </c>
    </row>
    <row r="96" spans="1:16" x14ac:dyDescent="0.2">
      <c r="A96" s="11" t="s">
        <v>127</v>
      </c>
      <c r="B96" s="11" t="s">
        <v>128</v>
      </c>
      <c r="C96" s="9">
        <v>1000000</v>
      </c>
      <c r="D96" s="9">
        <v>1000000</v>
      </c>
      <c r="E96" s="9">
        <v>500000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9">
        <v>1000000</v>
      </c>
      <c r="L96" s="9">
        <v>500000</v>
      </c>
      <c r="M96" s="13">
        <f t="shared" si="2"/>
        <v>0</v>
      </c>
      <c r="N96" s="9">
        <v>1000000</v>
      </c>
      <c r="O96" s="12">
        <v>0</v>
      </c>
      <c r="P96" s="14">
        <f t="shared" si="1"/>
        <v>0</v>
      </c>
    </row>
    <row r="97" spans="1:16" x14ac:dyDescent="0.2">
      <c r="A97" s="11" t="s">
        <v>129</v>
      </c>
      <c r="B97" s="11" t="s">
        <v>130</v>
      </c>
      <c r="C97" s="9">
        <v>4500000</v>
      </c>
      <c r="D97" s="9">
        <v>4500000</v>
      </c>
      <c r="E97" s="9">
        <v>2615350</v>
      </c>
      <c r="F97" s="12">
        <v>0</v>
      </c>
      <c r="G97" s="12">
        <v>0</v>
      </c>
      <c r="H97" s="12">
        <v>0</v>
      </c>
      <c r="I97" s="9">
        <v>1305995</v>
      </c>
      <c r="J97" s="9">
        <v>1305995</v>
      </c>
      <c r="K97" s="9">
        <v>3194005</v>
      </c>
      <c r="L97" s="9">
        <v>1309355</v>
      </c>
      <c r="M97" s="13">
        <f t="shared" si="2"/>
        <v>0.2902211111111111</v>
      </c>
      <c r="N97" s="9">
        <v>4500000</v>
      </c>
      <c r="O97" s="9">
        <v>1305995</v>
      </c>
      <c r="P97" s="14">
        <f t="shared" si="1"/>
        <v>0.2902211111111111</v>
      </c>
    </row>
    <row r="98" spans="1:16" x14ac:dyDescent="0.2">
      <c r="A98" s="11" t="s">
        <v>131</v>
      </c>
      <c r="B98" s="11" t="s">
        <v>132</v>
      </c>
      <c r="C98" s="9">
        <v>2445000</v>
      </c>
      <c r="D98" s="9">
        <v>2445000</v>
      </c>
      <c r="E98" s="9">
        <v>1122500</v>
      </c>
      <c r="F98" s="12">
        <v>0</v>
      </c>
      <c r="G98" s="9">
        <v>6270</v>
      </c>
      <c r="H98" s="12">
        <v>0</v>
      </c>
      <c r="I98" s="9">
        <v>153730</v>
      </c>
      <c r="J98" s="9">
        <v>153730</v>
      </c>
      <c r="K98" s="9">
        <v>2285000</v>
      </c>
      <c r="L98" s="9">
        <v>962500</v>
      </c>
      <c r="M98" s="13">
        <f t="shared" si="2"/>
        <v>6.2875255623721885E-2</v>
      </c>
      <c r="N98" s="9">
        <v>2445000</v>
      </c>
      <c r="O98" s="9">
        <v>153730</v>
      </c>
      <c r="P98" s="14">
        <f t="shared" si="1"/>
        <v>6.2875255623721885E-2</v>
      </c>
    </row>
    <row r="99" spans="1:16" x14ac:dyDescent="0.2">
      <c r="A99" s="11" t="s">
        <v>277</v>
      </c>
      <c r="B99" s="11" t="s">
        <v>278</v>
      </c>
      <c r="C99" s="9">
        <v>345000</v>
      </c>
      <c r="D99" s="9">
        <v>345000</v>
      </c>
      <c r="E99" s="9">
        <v>72500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9">
        <v>345000</v>
      </c>
      <c r="L99" s="9">
        <v>72500</v>
      </c>
      <c r="M99" s="13">
        <f t="shared" si="2"/>
        <v>0</v>
      </c>
      <c r="N99" s="9">
        <v>345000</v>
      </c>
      <c r="O99" s="12">
        <v>0</v>
      </c>
      <c r="P99" s="14">
        <f t="shared" si="1"/>
        <v>0</v>
      </c>
    </row>
    <row r="100" spans="1:16" x14ac:dyDescent="0.2">
      <c r="A100" s="11" t="s">
        <v>133</v>
      </c>
      <c r="B100" s="11" t="s">
        <v>134</v>
      </c>
      <c r="C100" s="9">
        <v>1700000</v>
      </c>
      <c r="D100" s="9">
        <v>1700000</v>
      </c>
      <c r="E100" s="9">
        <v>850000</v>
      </c>
      <c r="F100" s="12">
        <v>0</v>
      </c>
      <c r="G100" s="12">
        <v>0</v>
      </c>
      <c r="H100" s="12">
        <v>0</v>
      </c>
      <c r="I100" s="9">
        <v>150000</v>
      </c>
      <c r="J100" s="9">
        <v>150000</v>
      </c>
      <c r="K100" s="9">
        <v>1550000</v>
      </c>
      <c r="L100" s="9">
        <v>700000</v>
      </c>
      <c r="M100" s="13">
        <f t="shared" si="2"/>
        <v>8.8235294117647065E-2</v>
      </c>
      <c r="N100" s="9">
        <v>1700000</v>
      </c>
      <c r="O100" s="9">
        <v>150000</v>
      </c>
      <c r="P100" s="14">
        <f t="shared" si="1"/>
        <v>8.8235294117647065E-2</v>
      </c>
    </row>
    <row r="101" spans="1:16" x14ac:dyDescent="0.2">
      <c r="A101" s="11" t="s">
        <v>135</v>
      </c>
      <c r="B101" s="11" t="s">
        <v>136</v>
      </c>
      <c r="C101" s="9">
        <v>400000</v>
      </c>
      <c r="D101" s="9">
        <v>400000</v>
      </c>
      <c r="E101" s="9">
        <v>200000</v>
      </c>
      <c r="F101" s="12">
        <v>0</v>
      </c>
      <c r="G101" s="9">
        <v>6270</v>
      </c>
      <c r="H101" s="12">
        <v>0</v>
      </c>
      <c r="I101" s="9">
        <v>3730</v>
      </c>
      <c r="J101" s="9">
        <v>3730</v>
      </c>
      <c r="K101" s="9">
        <v>390000</v>
      </c>
      <c r="L101" s="9">
        <v>190000</v>
      </c>
      <c r="M101" s="13">
        <f t="shared" si="2"/>
        <v>9.325E-3</v>
      </c>
      <c r="N101" s="9">
        <v>400000</v>
      </c>
      <c r="O101" s="9">
        <v>3730</v>
      </c>
      <c r="P101" s="14">
        <f t="shared" si="1"/>
        <v>9.325E-3</v>
      </c>
    </row>
    <row r="102" spans="1:16" s="2" customFormat="1" x14ac:dyDescent="0.2">
      <c r="A102" s="6" t="s">
        <v>137</v>
      </c>
      <c r="B102" s="6" t="s">
        <v>138</v>
      </c>
      <c r="C102" s="7">
        <v>319487473</v>
      </c>
      <c r="D102" s="7">
        <v>280187473</v>
      </c>
      <c r="E102" s="7">
        <v>148295078.03999999</v>
      </c>
      <c r="F102" s="7">
        <v>35977782.079999998</v>
      </c>
      <c r="G102" s="7">
        <v>12915928.630000001</v>
      </c>
      <c r="H102" s="7">
        <v>1976018.97</v>
      </c>
      <c r="I102" s="7">
        <v>29710868.890000001</v>
      </c>
      <c r="J102" s="7">
        <v>28391555.629999999</v>
      </c>
      <c r="K102" s="9">
        <v>199606874.43000001</v>
      </c>
      <c r="L102" s="9">
        <v>67714479.469999999</v>
      </c>
      <c r="M102" s="13">
        <f t="shared" si="2"/>
        <v>0.10603924783603727</v>
      </c>
      <c r="N102" s="7">
        <v>280187473</v>
      </c>
      <c r="O102" s="7">
        <v>29710868.890000001</v>
      </c>
      <c r="P102" s="10">
        <f t="shared" si="1"/>
        <v>0.10603924783603727</v>
      </c>
    </row>
    <row r="103" spans="1:16" x14ac:dyDescent="0.2">
      <c r="A103" s="11" t="s">
        <v>139</v>
      </c>
      <c r="B103" s="11" t="s">
        <v>140</v>
      </c>
      <c r="C103" s="9">
        <v>106254973</v>
      </c>
      <c r="D103" s="9">
        <v>107254973</v>
      </c>
      <c r="E103" s="9">
        <v>61007488</v>
      </c>
      <c r="F103" s="9">
        <v>18062602.219999999</v>
      </c>
      <c r="G103" s="9">
        <v>5571027.8099999996</v>
      </c>
      <c r="H103" s="12">
        <v>0</v>
      </c>
      <c r="I103" s="9">
        <v>10945552.470000001</v>
      </c>
      <c r="J103" s="9">
        <v>10886679.470000001</v>
      </c>
      <c r="K103" s="9">
        <v>72675790.5</v>
      </c>
      <c r="L103" s="9">
        <v>26428305.5</v>
      </c>
      <c r="M103" s="13">
        <f t="shared" si="2"/>
        <v>0.10205170132297736</v>
      </c>
      <c r="N103" s="9">
        <v>107254973</v>
      </c>
      <c r="O103" s="9">
        <v>10945552.470000001</v>
      </c>
      <c r="P103" s="14">
        <f t="shared" si="1"/>
        <v>0.10205170132297736</v>
      </c>
    </row>
    <row r="104" spans="1:16" x14ac:dyDescent="0.2">
      <c r="A104" s="11" t="s">
        <v>141</v>
      </c>
      <c r="B104" s="11" t="s">
        <v>142</v>
      </c>
      <c r="C104" s="9">
        <v>44718073</v>
      </c>
      <c r="D104" s="9">
        <v>44718073</v>
      </c>
      <c r="E104" s="9">
        <v>22664038</v>
      </c>
      <c r="F104" s="12">
        <v>0</v>
      </c>
      <c r="G104" s="9">
        <v>5014029.88</v>
      </c>
      <c r="H104" s="12">
        <v>0</v>
      </c>
      <c r="I104" s="9">
        <v>6466619.9699999997</v>
      </c>
      <c r="J104" s="9">
        <v>6466619.9699999997</v>
      </c>
      <c r="K104" s="9">
        <v>33237423.149999999</v>
      </c>
      <c r="L104" s="9">
        <v>11183388.15</v>
      </c>
      <c r="M104" s="13">
        <f t="shared" si="2"/>
        <v>0.14460864559168279</v>
      </c>
      <c r="N104" s="9">
        <v>44718073</v>
      </c>
      <c r="O104" s="9">
        <v>6466619.9699999997</v>
      </c>
      <c r="P104" s="14">
        <f t="shared" si="1"/>
        <v>0.14460864559168279</v>
      </c>
    </row>
    <row r="105" spans="1:16" x14ac:dyDescent="0.2">
      <c r="A105" s="11" t="s">
        <v>143</v>
      </c>
      <c r="B105" s="11" t="s">
        <v>144</v>
      </c>
      <c r="C105" s="9">
        <v>2450000</v>
      </c>
      <c r="D105" s="9">
        <v>4450000</v>
      </c>
      <c r="E105" s="9">
        <v>1285000</v>
      </c>
      <c r="F105" s="9">
        <v>66800</v>
      </c>
      <c r="G105" s="9">
        <v>22035</v>
      </c>
      <c r="H105" s="12">
        <v>0</v>
      </c>
      <c r="I105" s="9">
        <v>58873</v>
      </c>
      <c r="J105" s="12">
        <v>0</v>
      </c>
      <c r="K105" s="9">
        <v>4302292</v>
      </c>
      <c r="L105" s="9">
        <v>1137292</v>
      </c>
      <c r="M105" s="13">
        <f t="shared" si="2"/>
        <v>1.3229887640449437E-2</v>
      </c>
      <c r="N105" s="9">
        <v>4450000</v>
      </c>
      <c r="O105" s="9">
        <v>58873</v>
      </c>
      <c r="P105" s="14">
        <f t="shared" si="1"/>
        <v>1.3229887640449437E-2</v>
      </c>
    </row>
    <row r="106" spans="1:16" x14ac:dyDescent="0.2">
      <c r="A106" s="11" t="s">
        <v>145</v>
      </c>
      <c r="B106" s="11" t="s">
        <v>146</v>
      </c>
      <c r="C106" s="9">
        <v>58086900</v>
      </c>
      <c r="D106" s="9">
        <v>57086900</v>
      </c>
      <c r="E106" s="9">
        <v>36383450</v>
      </c>
      <c r="F106" s="9">
        <v>17956805.219999999</v>
      </c>
      <c r="G106" s="9">
        <v>483962.93</v>
      </c>
      <c r="H106" s="12">
        <v>0</v>
      </c>
      <c r="I106" s="9">
        <v>4122059.5</v>
      </c>
      <c r="J106" s="9">
        <v>4122059.5</v>
      </c>
      <c r="K106" s="9">
        <v>34524072.350000001</v>
      </c>
      <c r="L106" s="9">
        <v>13820622.35</v>
      </c>
      <c r="M106" s="13">
        <f t="shared" si="2"/>
        <v>7.2206749709653184E-2</v>
      </c>
      <c r="N106" s="9">
        <v>57086900</v>
      </c>
      <c r="O106" s="9">
        <v>4122059.5</v>
      </c>
      <c r="P106" s="14">
        <f t="shared" si="1"/>
        <v>7.2206749709653184E-2</v>
      </c>
    </row>
    <row r="107" spans="1:16" x14ac:dyDescent="0.2">
      <c r="A107" s="11" t="s">
        <v>147</v>
      </c>
      <c r="B107" s="11" t="s">
        <v>148</v>
      </c>
      <c r="C107" s="9">
        <v>1000000</v>
      </c>
      <c r="D107" s="9">
        <v>1000000</v>
      </c>
      <c r="E107" s="9">
        <v>675000</v>
      </c>
      <c r="F107" s="9">
        <v>38997</v>
      </c>
      <c r="G107" s="9">
        <v>51000</v>
      </c>
      <c r="H107" s="12">
        <v>0</v>
      </c>
      <c r="I107" s="9">
        <v>298000</v>
      </c>
      <c r="J107" s="9">
        <v>298000</v>
      </c>
      <c r="K107" s="9">
        <v>612003</v>
      </c>
      <c r="L107" s="9">
        <v>287003</v>
      </c>
      <c r="M107" s="13">
        <f t="shared" si="2"/>
        <v>0.29799999999999999</v>
      </c>
      <c r="N107" s="9">
        <v>1000000</v>
      </c>
      <c r="O107" s="9">
        <v>298000</v>
      </c>
      <c r="P107" s="14">
        <f t="shared" si="1"/>
        <v>0.29799999999999999</v>
      </c>
    </row>
    <row r="108" spans="1:16" x14ac:dyDescent="0.2">
      <c r="A108" s="11" t="s">
        <v>149</v>
      </c>
      <c r="B108" s="11" t="s">
        <v>150</v>
      </c>
      <c r="C108" s="9">
        <v>2800000</v>
      </c>
      <c r="D108" s="9">
        <v>2800000</v>
      </c>
      <c r="E108" s="9">
        <v>1467300</v>
      </c>
      <c r="F108" s="9">
        <v>41700</v>
      </c>
      <c r="G108" s="9">
        <v>445500</v>
      </c>
      <c r="H108" s="12">
        <v>0</v>
      </c>
      <c r="I108" s="12">
        <v>0</v>
      </c>
      <c r="J108" s="12">
        <v>0</v>
      </c>
      <c r="K108" s="9">
        <v>2312800</v>
      </c>
      <c r="L108" s="9">
        <v>980100</v>
      </c>
      <c r="M108" s="13">
        <f t="shared" si="2"/>
        <v>0</v>
      </c>
      <c r="N108" s="9">
        <v>2800000</v>
      </c>
      <c r="O108" s="12">
        <v>0</v>
      </c>
      <c r="P108" s="14">
        <f t="shared" si="1"/>
        <v>0</v>
      </c>
    </row>
    <row r="109" spans="1:16" x14ac:dyDescent="0.2">
      <c r="A109" s="11" t="s">
        <v>151</v>
      </c>
      <c r="B109" s="11" t="s">
        <v>152</v>
      </c>
      <c r="C109" s="9">
        <v>800000</v>
      </c>
      <c r="D109" s="9">
        <v>800000</v>
      </c>
      <c r="E109" s="9">
        <v>400000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9">
        <v>800000</v>
      </c>
      <c r="L109" s="9">
        <v>400000</v>
      </c>
      <c r="M109" s="13">
        <f t="shared" si="2"/>
        <v>0</v>
      </c>
      <c r="N109" s="9">
        <v>800000</v>
      </c>
      <c r="O109" s="12">
        <v>0</v>
      </c>
      <c r="P109" s="14">
        <f t="shared" si="1"/>
        <v>0</v>
      </c>
    </row>
    <row r="110" spans="1:16" x14ac:dyDescent="0.2">
      <c r="A110" s="11" t="s">
        <v>153</v>
      </c>
      <c r="B110" s="11" t="s">
        <v>154</v>
      </c>
      <c r="C110" s="9">
        <v>2000000</v>
      </c>
      <c r="D110" s="9">
        <v>2000000</v>
      </c>
      <c r="E110" s="9">
        <v>1067300</v>
      </c>
      <c r="F110" s="9">
        <v>41700</v>
      </c>
      <c r="G110" s="9">
        <v>445500</v>
      </c>
      <c r="H110" s="12">
        <v>0</v>
      </c>
      <c r="I110" s="12">
        <v>0</v>
      </c>
      <c r="J110" s="12">
        <v>0</v>
      </c>
      <c r="K110" s="9">
        <v>1512800</v>
      </c>
      <c r="L110" s="9">
        <v>580100</v>
      </c>
      <c r="M110" s="13">
        <f t="shared" si="2"/>
        <v>0</v>
      </c>
      <c r="N110" s="9">
        <v>2000000</v>
      </c>
      <c r="O110" s="12">
        <v>0</v>
      </c>
      <c r="P110" s="14">
        <f t="shared" si="1"/>
        <v>0</v>
      </c>
    </row>
    <row r="111" spans="1:16" x14ac:dyDescent="0.2">
      <c r="A111" s="11" t="s">
        <v>155</v>
      </c>
      <c r="B111" s="11" t="s">
        <v>156</v>
      </c>
      <c r="C111" s="9">
        <v>38300000</v>
      </c>
      <c r="D111" s="9">
        <v>39078598.039999999</v>
      </c>
      <c r="E111" s="9">
        <v>27341021.039999999</v>
      </c>
      <c r="F111" s="9">
        <v>10833136.6</v>
      </c>
      <c r="G111" s="9">
        <v>2902809.73</v>
      </c>
      <c r="H111" s="9">
        <v>1392905.08</v>
      </c>
      <c r="I111" s="9">
        <v>2113070.92</v>
      </c>
      <c r="J111" s="9">
        <v>925872.92</v>
      </c>
      <c r="K111" s="9">
        <v>21836675.710000001</v>
      </c>
      <c r="L111" s="9">
        <v>10099098.710000001</v>
      </c>
      <c r="M111" s="13">
        <f t="shared" si="2"/>
        <v>5.4072331812853335E-2</v>
      </c>
      <c r="N111" s="9">
        <v>39078598.039999999</v>
      </c>
      <c r="O111" s="9">
        <v>2113070.92</v>
      </c>
      <c r="P111" s="14">
        <f t="shared" si="1"/>
        <v>5.4072331812853335E-2</v>
      </c>
    </row>
    <row r="112" spans="1:16" x14ac:dyDescent="0.2">
      <c r="A112" s="11" t="s">
        <v>157</v>
      </c>
      <c r="B112" s="11" t="s">
        <v>158</v>
      </c>
      <c r="C112" s="9">
        <v>7000000</v>
      </c>
      <c r="D112" s="9">
        <v>6950000</v>
      </c>
      <c r="E112" s="9">
        <v>3365000</v>
      </c>
      <c r="F112" s="9">
        <v>310129.2</v>
      </c>
      <c r="G112" s="12">
        <v>0</v>
      </c>
      <c r="H112" s="12">
        <v>0</v>
      </c>
      <c r="I112" s="9">
        <v>534942</v>
      </c>
      <c r="J112" s="9">
        <v>534942</v>
      </c>
      <c r="K112" s="9">
        <v>6104928.7999999998</v>
      </c>
      <c r="L112" s="9">
        <v>2519928.7999999998</v>
      </c>
      <c r="M112" s="13">
        <f t="shared" si="2"/>
        <v>7.6970071942446039E-2</v>
      </c>
      <c r="N112" s="9">
        <v>6950000</v>
      </c>
      <c r="O112" s="9">
        <v>534942</v>
      </c>
      <c r="P112" s="14">
        <f t="shared" si="1"/>
        <v>7.6970071942446039E-2</v>
      </c>
    </row>
    <row r="113" spans="1:16" x14ac:dyDescent="0.2">
      <c r="A113" s="11" t="s">
        <v>159</v>
      </c>
      <c r="B113" s="11" t="s">
        <v>160</v>
      </c>
      <c r="C113" s="9">
        <v>200000</v>
      </c>
      <c r="D113" s="9">
        <v>200000</v>
      </c>
      <c r="E113" s="9">
        <v>100000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9">
        <v>200000</v>
      </c>
      <c r="L113" s="9">
        <v>100000</v>
      </c>
      <c r="M113" s="13">
        <f t="shared" si="2"/>
        <v>0</v>
      </c>
      <c r="N113" s="9">
        <v>200000</v>
      </c>
      <c r="O113" s="12">
        <v>0</v>
      </c>
      <c r="P113" s="14">
        <f t="shared" ref="P113:P144" si="3">+O113/N113</f>
        <v>0</v>
      </c>
    </row>
    <row r="114" spans="1:16" x14ac:dyDescent="0.2">
      <c r="A114" s="11" t="s">
        <v>161</v>
      </c>
      <c r="B114" s="11" t="s">
        <v>162</v>
      </c>
      <c r="C114" s="9">
        <v>2950000</v>
      </c>
      <c r="D114" s="9">
        <v>2950000</v>
      </c>
      <c r="E114" s="9">
        <v>1400000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9">
        <v>2950000</v>
      </c>
      <c r="L114" s="9">
        <v>1400000</v>
      </c>
      <c r="M114" s="13">
        <f t="shared" si="2"/>
        <v>0</v>
      </c>
      <c r="N114" s="9">
        <v>2950000</v>
      </c>
      <c r="O114" s="12">
        <v>0</v>
      </c>
      <c r="P114" s="14">
        <f t="shared" si="3"/>
        <v>0</v>
      </c>
    </row>
    <row r="115" spans="1:16" x14ac:dyDescent="0.2">
      <c r="A115" s="11" t="s">
        <v>163</v>
      </c>
      <c r="B115" s="11" t="s">
        <v>164</v>
      </c>
      <c r="C115" s="9">
        <v>22800000</v>
      </c>
      <c r="D115" s="9">
        <v>22800000</v>
      </c>
      <c r="E115" s="9">
        <v>17872423</v>
      </c>
      <c r="F115" s="9">
        <v>10362984.699999999</v>
      </c>
      <c r="G115" s="9">
        <v>1646145.98</v>
      </c>
      <c r="H115" s="9">
        <v>1302541.08</v>
      </c>
      <c r="I115" s="9">
        <v>189773.53</v>
      </c>
      <c r="J115" s="9">
        <v>189773.53</v>
      </c>
      <c r="K115" s="9">
        <v>9298554.7100000009</v>
      </c>
      <c r="L115" s="9">
        <v>4370977.71</v>
      </c>
      <c r="M115" s="13">
        <f t="shared" si="2"/>
        <v>8.3234004385964906E-3</v>
      </c>
      <c r="N115" s="9">
        <v>22800000</v>
      </c>
      <c r="O115" s="9">
        <v>189773.53</v>
      </c>
      <c r="P115" s="14">
        <f t="shared" si="3"/>
        <v>8.3234004385964906E-3</v>
      </c>
    </row>
    <row r="116" spans="1:16" x14ac:dyDescent="0.2">
      <c r="A116" s="11" t="s">
        <v>165</v>
      </c>
      <c r="B116" s="11" t="s">
        <v>166</v>
      </c>
      <c r="C116" s="9">
        <v>3500000</v>
      </c>
      <c r="D116" s="9">
        <v>3500000</v>
      </c>
      <c r="E116" s="9">
        <v>1925000</v>
      </c>
      <c r="F116" s="9">
        <v>160022.70000000001</v>
      </c>
      <c r="G116" s="9">
        <v>33753.129999999997</v>
      </c>
      <c r="H116" s="9">
        <v>69200</v>
      </c>
      <c r="I116" s="9">
        <v>89513.39</v>
      </c>
      <c r="J116" s="9">
        <v>89513.39</v>
      </c>
      <c r="K116" s="9">
        <v>3147510.78</v>
      </c>
      <c r="L116" s="9">
        <v>1572510.78</v>
      </c>
      <c r="M116" s="13">
        <f t="shared" si="2"/>
        <v>2.5575254285714284E-2</v>
      </c>
      <c r="N116" s="9">
        <v>3500000</v>
      </c>
      <c r="O116" s="9">
        <v>89513.39</v>
      </c>
      <c r="P116" s="14">
        <f t="shared" si="3"/>
        <v>2.5575254285714284E-2</v>
      </c>
    </row>
    <row r="117" spans="1:16" x14ac:dyDescent="0.2">
      <c r="A117" s="11" t="s">
        <v>167</v>
      </c>
      <c r="B117" s="11" t="s">
        <v>168</v>
      </c>
      <c r="C117" s="9">
        <v>1850000</v>
      </c>
      <c r="D117" s="9">
        <v>2678598.04</v>
      </c>
      <c r="E117" s="9">
        <v>2678598.04</v>
      </c>
      <c r="F117" s="12">
        <v>0</v>
      </c>
      <c r="G117" s="9">
        <v>1222910.6200000001</v>
      </c>
      <c r="H117" s="9">
        <v>21164</v>
      </c>
      <c r="I117" s="9">
        <v>1298842</v>
      </c>
      <c r="J117" s="9">
        <v>111644</v>
      </c>
      <c r="K117" s="9">
        <v>135681.42000000001</v>
      </c>
      <c r="L117" s="9">
        <v>135681.42000000001</v>
      </c>
      <c r="M117" s="13">
        <f t="shared" si="2"/>
        <v>0.48489619592195327</v>
      </c>
      <c r="N117" s="9">
        <v>2678598.04</v>
      </c>
      <c r="O117" s="9">
        <v>1298842</v>
      </c>
      <c r="P117" s="14">
        <f t="shared" si="3"/>
        <v>0.48489619592195327</v>
      </c>
    </row>
    <row r="118" spans="1:16" x14ac:dyDescent="0.2">
      <c r="A118" s="11" t="s">
        <v>169</v>
      </c>
      <c r="B118" s="11" t="s">
        <v>170</v>
      </c>
      <c r="C118" s="9">
        <v>37317500</v>
      </c>
      <c r="D118" s="9">
        <v>37317500</v>
      </c>
      <c r="E118" s="9">
        <v>20510125</v>
      </c>
      <c r="F118" s="9">
        <v>2675557.21</v>
      </c>
      <c r="G118" s="9">
        <v>3268414.36</v>
      </c>
      <c r="H118" s="9">
        <v>111200</v>
      </c>
      <c r="I118" s="9">
        <v>350748.85</v>
      </c>
      <c r="J118" s="9">
        <v>350748.85</v>
      </c>
      <c r="K118" s="9">
        <v>30911579.579999998</v>
      </c>
      <c r="L118" s="9">
        <v>14104204.58</v>
      </c>
      <c r="M118" s="13">
        <f t="shared" si="2"/>
        <v>9.399044684129429E-3</v>
      </c>
      <c r="N118" s="9">
        <v>37317500</v>
      </c>
      <c r="O118" s="9">
        <v>350748.85</v>
      </c>
      <c r="P118" s="14">
        <f t="shared" si="3"/>
        <v>9.399044684129429E-3</v>
      </c>
    </row>
    <row r="119" spans="1:16" x14ac:dyDescent="0.2">
      <c r="A119" s="11" t="s">
        <v>171</v>
      </c>
      <c r="B119" s="11" t="s">
        <v>172</v>
      </c>
      <c r="C119" s="9">
        <v>17025000</v>
      </c>
      <c r="D119" s="9">
        <v>17025000</v>
      </c>
      <c r="E119" s="9">
        <v>9544500</v>
      </c>
      <c r="F119" s="9">
        <v>2087666.36</v>
      </c>
      <c r="G119" s="9">
        <v>236317</v>
      </c>
      <c r="H119" s="9">
        <v>111200</v>
      </c>
      <c r="I119" s="9">
        <v>177417</v>
      </c>
      <c r="J119" s="9">
        <v>177417</v>
      </c>
      <c r="K119" s="9">
        <v>14412399.640000001</v>
      </c>
      <c r="L119" s="9">
        <v>6931899.6399999997</v>
      </c>
      <c r="M119" s="13">
        <f t="shared" si="2"/>
        <v>1.0420969162995595E-2</v>
      </c>
      <c r="N119" s="9">
        <v>17025000</v>
      </c>
      <c r="O119" s="9">
        <v>177417</v>
      </c>
      <c r="P119" s="14">
        <f t="shared" si="3"/>
        <v>1.0420969162995595E-2</v>
      </c>
    </row>
    <row r="120" spans="1:16" x14ac:dyDescent="0.2">
      <c r="A120" s="11" t="s">
        <v>173</v>
      </c>
      <c r="B120" s="11" t="s">
        <v>174</v>
      </c>
      <c r="C120" s="9">
        <v>20292500</v>
      </c>
      <c r="D120" s="9">
        <v>20292500</v>
      </c>
      <c r="E120" s="9">
        <v>10965625</v>
      </c>
      <c r="F120" s="9">
        <v>587890.85</v>
      </c>
      <c r="G120" s="9">
        <v>3032097.36</v>
      </c>
      <c r="H120" s="12">
        <v>0</v>
      </c>
      <c r="I120" s="9">
        <v>173331.85</v>
      </c>
      <c r="J120" s="9">
        <v>173331.85</v>
      </c>
      <c r="K120" s="9">
        <v>16499179.939999999</v>
      </c>
      <c r="L120" s="9">
        <v>7172304.9400000004</v>
      </c>
      <c r="M120" s="13">
        <f t="shared" si="2"/>
        <v>8.5416705679438217E-3</v>
      </c>
      <c r="N120" s="9">
        <v>20292500</v>
      </c>
      <c r="O120" s="9">
        <v>173331.85</v>
      </c>
      <c r="P120" s="14">
        <f t="shared" si="3"/>
        <v>8.5416705679438217E-3</v>
      </c>
    </row>
    <row r="121" spans="1:16" x14ac:dyDescent="0.2">
      <c r="A121" s="11" t="s">
        <v>175</v>
      </c>
      <c r="B121" s="11" t="s">
        <v>176</v>
      </c>
      <c r="C121" s="9">
        <v>134815000</v>
      </c>
      <c r="D121" s="9">
        <v>93736401.959999993</v>
      </c>
      <c r="E121" s="9">
        <v>37969144</v>
      </c>
      <c r="F121" s="9">
        <v>4364786.05</v>
      </c>
      <c r="G121" s="9">
        <v>728176.73</v>
      </c>
      <c r="H121" s="9">
        <v>471913.89</v>
      </c>
      <c r="I121" s="9">
        <v>16301496.65</v>
      </c>
      <c r="J121" s="9">
        <v>16228254.390000001</v>
      </c>
      <c r="K121" s="9">
        <v>71870028.640000001</v>
      </c>
      <c r="L121" s="9">
        <v>16102770.68</v>
      </c>
      <c r="M121" s="13">
        <f t="shared" si="2"/>
        <v>0.17390785553040872</v>
      </c>
      <c r="N121" s="9">
        <v>93736401.959999993</v>
      </c>
      <c r="O121" s="9">
        <v>16301496.65</v>
      </c>
      <c r="P121" s="14">
        <f t="shared" si="3"/>
        <v>0.17390785553040872</v>
      </c>
    </row>
    <row r="122" spans="1:16" x14ac:dyDescent="0.2">
      <c r="A122" s="11" t="s">
        <v>177</v>
      </c>
      <c r="B122" s="11" t="s">
        <v>178</v>
      </c>
      <c r="C122" s="9">
        <v>9104000</v>
      </c>
      <c r="D122" s="9">
        <v>9104000</v>
      </c>
      <c r="E122" s="9">
        <v>4495000</v>
      </c>
      <c r="F122" s="9">
        <v>1013217.28</v>
      </c>
      <c r="G122" s="9">
        <v>95513.58</v>
      </c>
      <c r="H122" s="9">
        <v>310865.68</v>
      </c>
      <c r="I122" s="9">
        <v>792611.76</v>
      </c>
      <c r="J122" s="9">
        <v>760525.96</v>
      </c>
      <c r="K122" s="9">
        <v>6891791.7000000002</v>
      </c>
      <c r="L122" s="9">
        <v>2282791.7000000002</v>
      </c>
      <c r="M122" s="13">
        <f t="shared" si="2"/>
        <v>8.706192442882249E-2</v>
      </c>
      <c r="N122" s="9">
        <v>9104000</v>
      </c>
      <c r="O122" s="9">
        <v>792611.76</v>
      </c>
      <c r="P122" s="14">
        <f t="shared" si="3"/>
        <v>8.706192442882249E-2</v>
      </c>
    </row>
    <row r="123" spans="1:16" x14ac:dyDescent="0.2">
      <c r="A123" s="11" t="s">
        <v>179</v>
      </c>
      <c r="B123" s="11" t="s">
        <v>180</v>
      </c>
      <c r="C123" s="9">
        <v>3100000</v>
      </c>
      <c r="D123" s="9">
        <v>1500000</v>
      </c>
      <c r="E123" s="9">
        <v>1500000</v>
      </c>
      <c r="F123" s="9">
        <v>156750</v>
      </c>
      <c r="G123" s="12">
        <v>0</v>
      </c>
      <c r="H123" s="12">
        <v>0</v>
      </c>
      <c r="I123" s="12">
        <v>0</v>
      </c>
      <c r="J123" s="12">
        <v>0</v>
      </c>
      <c r="K123" s="9">
        <v>1343250</v>
      </c>
      <c r="L123" s="9">
        <v>1343250</v>
      </c>
      <c r="M123" s="13">
        <f t="shared" si="2"/>
        <v>0</v>
      </c>
      <c r="N123" s="9">
        <v>1500000</v>
      </c>
      <c r="O123" s="12">
        <v>0</v>
      </c>
      <c r="P123" s="14">
        <f t="shared" si="3"/>
        <v>0</v>
      </c>
    </row>
    <row r="124" spans="1:16" x14ac:dyDescent="0.2">
      <c r="A124" s="11" t="s">
        <v>181</v>
      </c>
      <c r="B124" s="11" t="s">
        <v>182</v>
      </c>
      <c r="C124" s="9">
        <v>58786000</v>
      </c>
      <c r="D124" s="9">
        <v>56907401.960000001</v>
      </c>
      <c r="E124" s="9">
        <v>20974194</v>
      </c>
      <c r="F124" s="9">
        <v>405063.51</v>
      </c>
      <c r="G124" s="9">
        <v>542663.15</v>
      </c>
      <c r="H124" s="9">
        <v>161048.21</v>
      </c>
      <c r="I124" s="9">
        <v>15058884.9</v>
      </c>
      <c r="J124" s="9">
        <v>15017728.439999999</v>
      </c>
      <c r="K124" s="9">
        <v>40739742.189999998</v>
      </c>
      <c r="L124" s="9">
        <v>4806534.2300000004</v>
      </c>
      <c r="M124" s="13">
        <f t="shared" si="2"/>
        <v>0.26462084687304532</v>
      </c>
      <c r="N124" s="9">
        <v>56907401.960000001</v>
      </c>
      <c r="O124" s="9">
        <v>15058884.9</v>
      </c>
      <c r="P124" s="14">
        <f t="shared" si="3"/>
        <v>0.26462084687304532</v>
      </c>
    </row>
    <row r="125" spans="1:16" x14ac:dyDescent="0.2">
      <c r="A125" s="11" t="s">
        <v>183</v>
      </c>
      <c r="B125" s="11" t="s">
        <v>184</v>
      </c>
      <c r="C125" s="9">
        <v>46100000</v>
      </c>
      <c r="D125" s="9">
        <v>9700000</v>
      </c>
      <c r="E125" s="9">
        <v>4500000</v>
      </c>
      <c r="F125" s="9">
        <v>953489.6</v>
      </c>
      <c r="G125" s="12">
        <v>0</v>
      </c>
      <c r="H125" s="12">
        <v>0</v>
      </c>
      <c r="I125" s="12">
        <v>0</v>
      </c>
      <c r="J125" s="12">
        <v>0</v>
      </c>
      <c r="K125" s="9">
        <v>8746510.4000000004</v>
      </c>
      <c r="L125" s="9">
        <v>3546510.4</v>
      </c>
      <c r="M125" s="13">
        <f t="shared" si="2"/>
        <v>0</v>
      </c>
      <c r="N125" s="9">
        <v>9700000</v>
      </c>
      <c r="O125" s="12">
        <v>0</v>
      </c>
      <c r="P125" s="14">
        <f t="shared" si="3"/>
        <v>0</v>
      </c>
    </row>
    <row r="126" spans="1:16" x14ac:dyDescent="0.2">
      <c r="A126" s="11" t="s">
        <v>185</v>
      </c>
      <c r="B126" s="11" t="s">
        <v>186</v>
      </c>
      <c r="C126" s="9">
        <v>10865000</v>
      </c>
      <c r="D126" s="9">
        <v>10665000</v>
      </c>
      <c r="E126" s="9">
        <v>4082500</v>
      </c>
      <c r="F126" s="9">
        <v>1126511.2</v>
      </c>
      <c r="G126" s="9">
        <v>40000</v>
      </c>
      <c r="H126" s="12">
        <v>0</v>
      </c>
      <c r="I126" s="9">
        <v>10000</v>
      </c>
      <c r="J126" s="9">
        <v>10000</v>
      </c>
      <c r="K126" s="9">
        <v>9488488.8000000007</v>
      </c>
      <c r="L126" s="9">
        <v>2905988.8</v>
      </c>
      <c r="M126" s="13">
        <f t="shared" si="2"/>
        <v>9.3764650726676048E-4</v>
      </c>
      <c r="N126" s="9">
        <v>10665000</v>
      </c>
      <c r="O126" s="9">
        <v>10000</v>
      </c>
      <c r="P126" s="14">
        <f t="shared" si="3"/>
        <v>9.3764650726676048E-4</v>
      </c>
    </row>
    <row r="127" spans="1:16" x14ac:dyDescent="0.2">
      <c r="A127" s="11" t="s">
        <v>187</v>
      </c>
      <c r="B127" s="11" t="s">
        <v>188</v>
      </c>
      <c r="C127" s="9">
        <v>2495000</v>
      </c>
      <c r="D127" s="9">
        <v>2295000</v>
      </c>
      <c r="E127" s="9">
        <v>1406250</v>
      </c>
      <c r="F127" s="9">
        <v>158093.20000000001</v>
      </c>
      <c r="G127" s="12">
        <v>0</v>
      </c>
      <c r="H127" s="12">
        <v>0</v>
      </c>
      <c r="I127" s="9">
        <v>439999.99</v>
      </c>
      <c r="J127" s="9">
        <v>439999.99</v>
      </c>
      <c r="K127" s="9">
        <v>1696906.81</v>
      </c>
      <c r="L127" s="9">
        <v>808156.81</v>
      </c>
      <c r="M127" s="13">
        <f t="shared" si="2"/>
        <v>0.19172112854030501</v>
      </c>
      <c r="N127" s="9">
        <v>2295000</v>
      </c>
      <c r="O127" s="9">
        <v>439999.99</v>
      </c>
      <c r="P127" s="14">
        <f t="shared" si="3"/>
        <v>0.19172112854030501</v>
      </c>
    </row>
    <row r="128" spans="1:16" x14ac:dyDescent="0.2">
      <c r="A128" s="11" t="s">
        <v>189</v>
      </c>
      <c r="B128" s="11" t="s">
        <v>190</v>
      </c>
      <c r="C128" s="9">
        <v>2100000</v>
      </c>
      <c r="D128" s="9">
        <v>1800000</v>
      </c>
      <c r="E128" s="9">
        <v>286200</v>
      </c>
      <c r="F128" s="9">
        <v>286199.59999999998</v>
      </c>
      <c r="G128" s="12">
        <v>0</v>
      </c>
      <c r="H128" s="12">
        <v>0</v>
      </c>
      <c r="I128" s="12">
        <v>0</v>
      </c>
      <c r="J128" s="12">
        <v>0</v>
      </c>
      <c r="K128" s="9">
        <v>1513800.4</v>
      </c>
      <c r="L128" s="12">
        <v>0.4</v>
      </c>
      <c r="M128" s="13">
        <f t="shared" si="2"/>
        <v>0</v>
      </c>
      <c r="N128" s="9">
        <v>1800000</v>
      </c>
      <c r="O128" s="12">
        <v>0</v>
      </c>
      <c r="P128" s="14">
        <f t="shared" si="3"/>
        <v>0</v>
      </c>
    </row>
    <row r="129" spans="1:16" x14ac:dyDescent="0.2">
      <c r="A129" s="11" t="s">
        <v>191</v>
      </c>
      <c r="B129" s="11" t="s">
        <v>192</v>
      </c>
      <c r="C129" s="9">
        <v>2265000</v>
      </c>
      <c r="D129" s="9">
        <v>1765000</v>
      </c>
      <c r="E129" s="9">
        <v>725000</v>
      </c>
      <c r="F129" s="9">
        <v>265461.65999999997</v>
      </c>
      <c r="G129" s="9">
        <v>50000</v>
      </c>
      <c r="H129" s="12">
        <v>0</v>
      </c>
      <c r="I129" s="12">
        <v>0</v>
      </c>
      <c r="J129" s="12">
        <v>0</v>
      </c>
      <c r="K129" s="9">
        <v>1449538.34</v>
      </c>
      <c r="L129" s="9">
        <v>409538.34</v>
      </c>
      <c r="M129" s="13">
        <f t="shared" si="2"/>
        <v>0</v>
      </c>
      <c r="N129" s="9">
        <v>1765000</v>
      </c>
      <c r="O129" s="12">
        <v>0</v>
      </c>
      <c r="P129" s="14">
        <f t="shared" si="3"/>
        <v>0</v>
      </c>
    </row>
    <row r="130" spans="1:16" s="2" customFormat="1" x14ac:dyDescent="0.2">
      <c r="A130" s="6" t="s">
        <v>193</v>
      </c>
      <c r="B130" s="6" t="s">
        <v>194</v>
      </c>
      <c r="C130" s="7">
        <v>1272780905</v>
      </c>
      <c r="D130" s="7">
        <v>1251105414</v>
      </c>
      <c r="E130" s="7">
        <v>760345350</v>
      </c>
      <c r="F130" s="7">
        <v>431237837.25999999</v>
      </c>
      <c r="G130" s="7">
        <v>114700302.5</v>
      </c>
      <c r="H130" s="7">
        <v>5261114.68</v>
      </c>
      <c r="I130" s="7">
        <v>114062727.95999999</v>
      </c>
      <c r="J130" s="7">
        <v>86618339.400000006</v>
      </c>
      <c r="K130" s="9">
        <v>585843431.60000002</v>
      </c>
      <c r="L130" s="9">
        <v>95083367.599999994</v>
      </c>
      <c r="M130" s="13">
        <f t="shared" si="2"/>
        <v>9.1169558283120011E-2</v>
      </c>
      <c r="N130" s="7">
        <v>1251105414</v>
      </c>
      <c r="O130" s="7">
        <v>114062727.95999999</v>
      </c>
      <c r="P130" s="10">
        <f t="shared" si="3"/>
        <v>9.1169558283120011E-2</v>
      </c>
    </row>
    <row r="131" spans="1:16" x14ac:dyDescent="0.2">
      <c r="A131" s="11" t="s">
        <v>195</v>
      </c>
      <c r="B131" s="11" t="s">
        <v>196</v>
      </c>
      <c r="C131" s="9">
        <v>286305414</v>
      </c>
      <c r="D131" s="9">
        <v>262071129.22</v>
      </c>
      <c r="E131" s="9">
        <v>136875134</v>
      </c>
      <c r="F131" s="9">
        <v>11133564.5</v>
      </c>
      <c r="G131" s="9">
        <v>13534168.630000001</v>
      </c>
      <c r="H131" s="12">
        <v>0</v>
      </c>
      <c r="I131" s="9">
        <v>30679416.399999999</v>
      </c>
      <c r="J131" s="9">
        <v>7755026.71</v>
      </c>
      <c r="K131" s="9">
        <v>206723979.69</v>
      </c>
      <c r="L131" s="9">
        <v>81527984.469999999</v>
      </c>
      <c r="M131" s="13">
        <f t="shared" si="2"/>
        <v>0.11706522763995743</v>
      </c>
      <c r="N131" s="9">
        <v>262071129.22</v>
      </c>
      <c r="O131" s="9">
        <v>30679416.399999999</v>
      </c>
      <c r="P131" s="14">
        <f t="shared" si="3"/>
        <v>0.11706522763995743</v>
      </c>
    </row>
    <row r="132" spans="1:16" x14ac:dyDescent="0.2">
      <c r="A132" s="11" t="s">
        <v>197</v>
      </c>
      <c r="B132" s="11" t="s">
        <v>198</v>
      </c>
      <c r="C132" s="9">
        <v>3000000</v>
      </c>
      <c r="D132" s="9">
        <v>3601000</v>
      </c>
      <c r="E132" s="9">
        <v>1984000</v>
      </c>
      <c r="F132" s="12">
        <v>0</v>
      </c>
      <c r="G132" s="12">
        <v>0</v>
      </c>
      <c r="H132" s="12">
        <v>0</v>
      </c>
      <c r="I132" s="9">
        <v>983981.4</v>
      </c>
      <c r="J132" s="9">
        <v>983981.4</v>
      </c>
      <c r="K132" s="9">
        <v>2617018.6</v>
      </c>
      <c r="L132" s="9">
        <v>1000018.6</v>
      </c>
      <c r="M132" s="13">
        <f t="shared" si="2"/>
        <v>0.27325226326020552</v>
      </c>
      <c r="N132" s="9">
        <v>3601000</v>
      </c>
      <c r="O132" s="9">
        <v>983981.4</v>
      </c>
      <c r="P132" s="14">
        <f t="shared" si="3"/>
        <v>0.27325226326020552</v>
      </c>
    </row>
    <row r="133" spans="1:16" x14ac:dyDescent="0.2">
      <c r="A133" s="11" t="s">
        <v>199</v>
      </c>
      <c r="B133" s="11" t="s">
        <v>200</v>
      </c>
      <c r="C133" s="9">
        <v>76000000</v>
      </c>
      <c r="D133" s="9">
        <v>76000000</v>
      </c>
      <c r="E133" s="9">
        <v>40865708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9">
        <v>76000000</v>
      </c>
      <c r="L133" s="9">
        <v>40865708</v>
      </c>
      <c r="M133" s="13">
        <f t="shared" si="2"/>
        <v>0</v>
      </c>
      <c r="N133" s="9">
        <v>76000000</v>
      </c>
      <c r="O133" s="12">
        <v>0</v>
      </c>
      <c r="P133" s="14">
        <f t="shared" si="3"/>
        <v>0</v>
      </c>
    </row>
    <row r="134" spans="1:16" x14ac:dyDescent="0.2">
      <c r="A134" s="11" t="s">
        <v>201</v>
      </c>
      <c r="B134" s="11" t="s">
        <v>202</v>
      </c>
      <c r="C134" s="9">
        <v>11150000</v>
      </c>
      <c r="D134" s="9">
        <v>6424715.2199999997</v>
      </c>
      <c r="E134" s="9">
        <v>3285000</v>
      </c>
      <c r="F134" s="9">
        <v>2137395</v>
      </c>
      <c r="G134" s="9">
        <v>86451.71</v>
      </c>
      <c r="H134" s="12">
        <v>0</v>
      </c>
      <c r="I134" s="9">
        <v>365621.39</v>
      </c>
      <c r="J134" s="9">
        <v>365621.39</v>
      </c>
      <c r="K134" s="9">
        <v>3835247.12</v>
      </c>
      <c r="L134" s="9">
        <v>695531.9</v>
      </c>
      <c r="M134" s="13">
        <f t="shared" si="2"/>
        <v>5.6908575318922856E-2</v>
      </c>
      <c r="N134" s="9">
        <v>6424715.2199999997</v>
      </c>
      <c r="O134" s="9">
        <v>365621.39</v>
      </c>
      <c r="P134" s="14">
        <f t="shared" si="3"/>
        <v>5.6908575318922856E-2</v>
      </c>
    </row>
    <row r="135" spans="1:16" x14ac:dyDescent="0.2">
      <c r="A135" s="11" t="s">
        <v>203</v>
      </c>
      <c r="B135" s="11" t="s">
        <v>204</v>
      </c>
      <c r="C135" s="9">
        <v>43179000</v>
      </c>
      <c r="D135" s="9">
        <v>41179000</v>
      </c>
      <c r="E135" s="9">
        <v>21918720</v>
      </c>
      <c r="F135" s="9">
        <v>156200</v>
      </c>
      <c r="G135" s="9">
        <v>8839087.1899999995</v>
      </c>
      <c r="H135" s="12">
        <v>0</v>
      </c>
      <c r="I135" s="9">
        <v>6405423.9199999999</v>
      </c>
      <c r="J135" s="9">
        <v>6405423.9199999999</v>
      </c>
      <c r="K135" s="9">
        <v>25778288.890000001</v>
      </c>
      <c r="L135" s="9">
        <v>6518008.8899999997</v>
      </c>
      <c r="M135" s="13">
        <f t="shared" si="2"/>
        <v>0.15555073994026081</v>
      </c>
      <c r="N135" s="9">
        <v>41179000</v>
      </c>
      <c r="O135" s="9">
        <v>6405423.9199999999</v>
      </c>
      <c r="P135" s="14">
        <f t="shared" si="3"/>
        <v>0.15555073994026081</v>
      </c>
    </row>
    <row r="136" spans="1:16" x14ac:dyDescent="0.2">
      <c r="A136" s="11" t="s">
        <v>205</v>
      </c>
      <c r="B136" s="11" t="s">
        <v>206</v>
      </c>
      <c r="C136" s="9">
        <v>145976414</v>
      </c>
      <c r="D136" s="9">
        <v>128476414</v>
      </c>
      <c r="E136" s="9">
        <v>64045706</v>
      </c>
      <c r="F136" s="9">
        <v>8839969.5</v>
      </c>
      <c r="G136" s="9">
        <v>4346129.7300000004</v>
      </c>
      <c r="H136" s="12">
        <v>0</v>
      </c>
      <c r="I136" s="9">
        <v>19831014.690000001</v>
      </c>
      <c r="J136" s="12">
        <v>0</v>
      </c>
      <c r="K136" s="9">
        <v>95459300.079999998</v>
      </c>
      <c r="L136" s="9">
        <v>31028592.079999998</v>
      </c>
      <c r="M136" s="13">
        <f t="shared" ref="M136:M199" si="4">+I136/D136</f>
        <v>0.15435529427214556</v>
      </c>
      <c r="N136" s="9">
        <v>128476414</v>
      </c>
      <c r="O136" s="9">
        <v>19831014.690000001</v>
      </c>
      <c r="P136" s="14">
        <f t="shared" si="3"/>
        <v>0.15435529427214556</v>
      </c>
    </row>
    <row r="137" spans="1:16" x14ac:dyDescent="0.2">
      <c r="A137" s="11" t="s">
        <v>355</v>
      </c>
      <c r="B137" s="11" t="s">
        <v>356</v>
      </c>
      <c r="C137" s="9">
        <v>1000000</v>
      </c>
      <c r="D137" s="9">
        <v>1000000</v>
      </c>
      <c r="E137" s="9">
        <v>386000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9">
        <v>1000000</v>
      </c>
      <c r="L137" s="9">
        <v>386000</v>
      </c>
      <c r="M137" s="13">
        <f t="shared" si="4"/>
        <v>0</v>
      </c>
      <c r="N137" s="9">
        <v>1000000</v>
      </c>
      <c r="O137" s="12">
        <v>0</v>
      </c>
      <c r="P137" s="14">
        <f t="shared" si="3"/>
        <v>0</v>
      </c>
    </row>
    <row r="138" spans="1:16" x14ac:dyDescent="0.2">
      <c r="A138" s="11" t="s">
        <v>207</v>
      </c>
      <c r="B138" s="11" t="s">
        <v>208</v>
      </c>
      <c r="C138" s="9">
        <v>6000000</v>
      </c>
      <c r="D138" s="9">
        <v>5390000</v>
      </c>
      <c r="E138" s="9">
        <v>4390000</v>
      </c>
      <c r="F138" s="12">
        <v>0</v>
      </c>
      <c r="G138" s="9">
        <v>262500</v>
      </c>
      <c r="H138" s="12">
        <v>0</v>
      </c>
      <c r="I138" s="9">
        <v>3093375</v>
      </c>
      <c r="J138" s="12">
        <v>0</v>
      </c>
      <c r="K138" s="9">
        <v>2034125</v>
      </c>
      <c r="L138" s="9">
        <v>1034125</v>
      </c>
      <c r="M138" s="13">
        <f t="shared" si="4"/>
        <v>0.57391001855287571</v>
      </c>
      <c r="N138" s="9">
        <v>5390000</v>
      </c>
      <c r="O138" s="9">
        <v>3093375</v>
      </c>
      <c r="P138" s="14">
        <f t="shared" si="3"/>
        <v>0.57391001855287571</v>
      </c>
    </row>
    <row r="139" spans="1:16" x14ac:dyDescent="0.2">
      <c r="A139" s="11" t="s">
        <v>307</v>
      </c>
      <c r="B139" s="11" t="s">
        <v>308</v>
      </c>
      <c r="C139" s="9">
        <v>929675491</v>
      </c>
      <c r="D139" s="9">
        <v>932234284.77999997</v>
      </c>
      <c r="E139" s="9">
        <v>586915216</v>
      </c>
      <c r="F139" s="9">
        <v>420104272.75999999</v>
      </c>
      <c r="G139" s="9">
        <v>98830999.019999996</v>
      </c>
      <c r="H139" s="9">
        <v>1092284.77</v>
      </c>
      <c r="I139" s="9">
        <v>65792668</v>
      </c>
      <c r="J139" s="9">
        <v>65792668</v>
      </c>
      <c r="K139" s="9">
        <v>346414060.23000002</v>
      </c>
      <c r="L139" s="9">
        <v>1094991.45</v>
      </c>
      <c r="M139" s="13">
        <f t="shared" si="4"/>
        <v>7.0575250314384816E-2</v>
      </c>
      <c r="N139" s="9">
        <v>932234284.77999997</v>
      </c>
      <c r="O139" s="9">
        <v>65792668</v>
      </c>
      <c r="P139" s="14">
        <f t="shared" si="3"/>
        <v>7.0575250314384816E-2</v>
      </c>
    </row>
    <row r="140" spans="1:16" x14ac:dyDescent="0.2">
      <c r="A140" s="11" t="s">
        <v>357</v>
      </c>
      <c r="B140" s="11" t="s">
        <v>358</v>
      </c>
      <c r="C140" s="9">
        <v>14675491</v>
      </c>
      <c r="D140" s="9">
        <v>17234284.780000001</v>
      </c>
      <c r="E140" s="9">
        <v>1234284.78</v>
      </c>
      <c r="F140" s="12">
        <v>0</v>
      </c>
      <c r="G140" s="9">
        <v>141997.01999999999</v>
      </c>
      <c r="H140" s="9">
        <v>1092284.77</v>
      </c>
      <c r="I140" s="12">
        <v>0</v>
      </c>
      <c r="J140" s="12">
        <v>0</v>
      </c>
      <c r="K140" s="9">
        <v>16000002.99</v>
      </c>
      <c r="L140" s="12">
        <v>2.99</v>
      </c>
      <c r="M140" s="13">
        <f t="shared" si="4"/>
        <v>0</v>
      </c>
      <c r="N140" s="9">
        <v>17234284.780000001</v>
      </c>
      <c r="O140" s="12">
        <v>0</v>
      </c>
      <c r="P140" s="14">
        <f t="shared" si="3"/>
        <v>0</v>
      </c>
    </row>
    <row r="141" spans="1:16" x14ac:dyDescent="0.2">
      <c r="A141" s="11" t="s">
        <v>309</v>
      </c>
      <c r="B141" s="11" t="s">
        <v>310</v>
      </c>
      <c r="C141" s="9">
        <v>915000000</v>
      </c>
      <c r="D141" s="9">
        <v>915000000</v>
      </c>
      <c r="E141" s="9">
        <v>585680931.22000003</v>
      </c>
      <c r="F141" s="9">
        <v>420104272.75999999</v>
      </c>
      <c r="G141" s="9">
        <v>98689002</v>
      </c>
      <c r="H141" s="12">
        <v>0</v>
      </c>
      <c r="I141" s="9">
        <v>65792668</v>
      </c>
      <c r="J141" s="9">
        <v>65792668</v>
      </c>
      <c r="K141" s="9">
        <v>330414057.24000001</v>
      </c>
      <c r="L141" s="9">
        <v>1094988.46</v>
      </c>
      <c r="M141" s="13">
        <f t="shared" si="4"/>
        <v>7.1904555191256825E-2</v>
      </c>
      <c r="N141" s="9">
        <v>915000000</v>
      </c>
      <c r="O141" s="9">
        <v>65792668</v>
      </c>
      <c r="P141" s="14">
        <f t="shared" si="3"/>
        <v>7.1904555191256825E-2</v>
      </c>
    </row>
    <row r="142" spans="1:16" x14ac:dyDescent="0.2">
      <c r="A142" s="11" t="s">
        <v>209</v>
      </c>
      <c r="B142" s="11" t="s">
        <v>210</v>
      </c>
      <c r="C142" s="9">
        <v>56800000</v>
      </c>
      <c r="D142" s="9">
        <v>56800000</v>
      </c>
      <c r="E142" s="9">
        <v>36555000</v>
      </c>
      <c r="F142" s="12">
        <v>0</v>
      </c>
      <c r="G142" s="9">
        <v>2335134.85</v>
      </c>
      <c r="H142" s="9">
        <v>4168829.91</v>
      </c>
      <c r="I142" s="9">
        <v>17590643.559999999</v>
      </c>
      <c r="J142" s="9">
        <v>13070644.689999999</v>
      </c>
      <c r="K142" s="9">
        <v>32705391.68</v>
      </c>
      <c r="L142" s="9">
        <v>12460391.68</v>
      </c>
      <c r="M142" s="13">
        <f t="shared" si="4"/>
        <v>0.30969442887323939</v>
      </c>
      <c r="N142" s="9">
        <v>56800000</v>
      </c>
      <c r="O142" s="9">
        <v>17590643.559999999</v>
      </c>
      <c r="P142" s="14">
        <f t="shared" si="3"/>
        <v>0.30969442887323939</v>
      </c>
    </row>
    <row r="143" spans="1:16" x14ac:dyDescent="0.2">
      <c r="A143" s="11" t="s">
        <v>211</v>
      </c>
      <c r="B143" s="11" t="s">
        <v>212</v>
      </c>
      <c r="C143" s="9">
        <v>56800000</v>
      </c>
      <c r="D143" s="9">
        <v>56800000</v>
      </c>
      <c r="E143" s="9">
        <v>36555000</v>
      </c>
      <c r="F143" s="12">
        <v>0</v>
      </c>
      <c r="G143" s="9">
        <v>2335134.85</v>
      </c>
      <c r="H143" s="9">
        <v>4168829.91</v>
      </c>
      <c r="I143" s="9">
        <v>17590643.559999999</v>
      </c>
      <c r="J143" s="9">
        <v>13070644.689999999</v>
      </c>
      <c r="K143" s="9">
        <v>32705391.68</v>
      </c>
      <c r="L143" s="9">
        <v>12460391.68</v>
      </c>
      <c r="M143" s="13">
        <f t="shared" si="4"/>
        <v>0.30969442887323939</v>
      </c>
      <c r="N143" s="9">
        <v>56800000</v>
      </c>
      <c r="O143" s="9">
        <v>17590643.559999999</v>
      </c>
      <c r="P143" s="14">
        <f t="shared" si="3"/>
        <v>0.30969442887323939</v>
      </c>
    </row>
    <row r="144" spans="1:16" s="2" customFormat="1" x14ac:dyDescent="0.2">
      <c r="A144" s="6" t="s">
        <v>213</v>
      </c>
      <c r="B144" s="6" t="s">
        <v>214</v>
      </c>
      <c r="C144" s="7">
        <v>27610831273</v>
      </c>
      <c r="D144" s="7">
        <v>26761093871</v>
      </c>
      <c r="E144" s="7">
        <v>14635887453</v>
      </c>
      <c r="F144" s="8">
        <v>0</v>
      </c>
      <c r="G144" s="7">
        <v>1838982014.6400001</v>
      </c>
      <c r="H144" s="8">
        <v>0</v>
      </c>
      <c r="I144" s="7">
        <v>12018828103.440001</v>
      </c>
      <c r="J144" s="7">
        <v>11998707216.129999</v>
      </c>
      <c r="K144" s="9">
        <v>12903283752.92</v>
      </c>
      <c r="L144" s="9">
        <v>778077334.91999996</v>
      </c>
      <c r="M144" s="13">
        <f t="shared" si="4"/>
        <v>0.44911572603780431</v>
      </c>
      <c r="N144" s="7">
        <f>+N173+N176+N189</f>
        <v>1358380000</v>
      </c>
      <c r="O144" s="7">
        <f>+O173+O176+O189</f>
        <v>278064980.86000001</v>
      </c>
      <c r="P144" s="10">
        <f t="shared" si="3"/>
        <v>0.20470338260280629</v>
      </c>
    </row>
    <row r="145" spans="1:16" x14ac:dyDescent="0.2">
      <c r="A145" s="11" t="s">
        <v>215</v>
      </c>
      <c r="B145" s="11" t="s">
        <v>216</v>
      </c>
      <c r="C145" s="9">
        <v>23540147600</v>
      </c>
      <c r="D145" s="9">
        <v>22690110198</v>
      </c>
      <c r="E145" s="9">
        <v>12523985396</v>
      </c>
      <c r="F145" s="12">
        <v>0</v>
      </c>
      <c r="G145" s="9">
        <v>1522235358.4200001</v>
      </c>
      <c r="H145" s="12">
        <v>0</v>
      </c>
      <c r="I145" s="9">
        <v>10499867958.58</v>
      </c>
      <c r="J145" s="9">
        <v>10499867958.58</v>
      </c>
      <c r="K145" s="9">
        <v>10668006881</v>
      </c>
      <c r="L145" s="9">
        <v>501882079</v>
      </c>
      <c r="M145" s="13">
        <f t="shared" si="4"/>
        <v>0.46275085783873809</v>
      </c>
      <c r="N145" s="9"/>
      <c r="O145" s="9"/>
      <c r="P145" s="14"/>
    </row>
    <row r="146" spans="1:16" x14ac:dyDescent="0.2">
      <c r="A146" s="11" t="s">
        <v>217</v>
      </c>
      <c r="B146" s="11" t="s">
        <v>218</v>
      </c>
      <c r="C146" s="9">
        <v>1119100000</v>
      </c>
      <c r="D146" s="9">
        <v>1088400000</v>
      </c>
      <c r="E146" s="9">
        <v>784166590</v>
      </c>
      <c r="F146" s="12">
        <v>0</v>
      </c>
      <c r="G146" s="9">
        <v>171273003</v>
      </c>
      <c r="H146" s="12">
        <v>0</v>
      </c>
      <c r="I146" s="9">
        <v>612893587</v>
      </c>
      <c r="J146" s="9">
        <v>612893587</v>
      </c>
      <c r="K146" s="9">
        <v>304233410</v>
      </c>
      <c r="L146" s="12">
        <v>0</v>
      </c>
      <c r="M146" s="13">
        <f t="shared" si="4"/>
        <v>0.56311428427048882</v>
      </c>
      <c r="N146" s="9"/>
      <c r="O146" s="9"/>
      <c r="P146" s="14"/>
    </row>
    <row r="147" spans="1:16" x14ac:dyDescent="0.2">
      <c r="A147" s="11" t="s">
        <v>367</v>
      </c>
      <c r="B147" s="11" t="s">
        <v>368</v>
      </c>
      <c r="C147" s="9">
        <v>2981000000</v>
      </c>
      <c r="D147" s="9">
        <v>2871000000</v>
      </c>
      <c r="E147" s="9">
        <v>1523198794</v>
      </c>
      <c r="F147" s="12">
        <v>0</v>
      </c>
      <c r="G147" s="9">
        <v>128402866</v>
      </c>
      <c r="H147" s="12">
        <v>0</v>
      </c>
      <c r="I147" s="9">
        <v>1394795928</v>
      </c>
      <c r="J147" s="9">
        <v>1394795928</v>
      </c>
      <c r="K147" s="9">
        <v>1347801206</v>
      </c>
      <c r="L147" s="12">
        <v>0</v>
      </c>
      <c r="M147" s="13">
        <f t="shared" si="4"/>
        <v>0.48582233646812956</v>
      </c>
      <c r="N147" s="9"/>
      <c r="O147" s="9"/>
      <c r="P147" s="14"/>
    </row>
    <row r="148" spans="1:16" x14ac:dyDescent="0.2">
      <c r="A148" s="11" t="s">
        <v>219</v>
      </c>
      <c r="B148" s="11" t="s">
        <v>220</v>
      </c>
      <c r="C148" s="9">
        <v>1342700000</v>
      </c>
      <c r="D148" s="9">
        <v>1276025568</v>
      </c>
      <c r="E148" s="9">
        <v>671350000</v>
      </c>
      <c r="F148" s="12">
        <v>0</v>
      </c>
      <c r="G148" s="9">
        <v>33337217</v>
      </c>
      <c r="H148" s="12">
        <v>0</v>
      </c>
      <c r="I148" s="9">
        <v>638012783</v>
      </c>
      <c r="J148" s="9">
        <v>638012783</v>
      </c>
      <c r="K148" s="9">
        <v>604675568</v>
      </c>
      <c r="L148" s="12">
        <v>0</v>
      </c>
      <c r="M148" s="13">
        <f t="shared" si="4"/>
        <v>0.49999999921631666</v>
      </c>
      <c r="N148" s="9"/>
      <c r="O148" s="9"/>
      <c r="P148" s="14"/>
    </row>
    <row r="149" spans="1:16" x14ac:dyDescent="0.2">
      <c r="A149" s="11" t="s">
        <v>369</v>
      </c>
      <c r="B149" s="11" t="s">
        <v>370</v>
      </c>
      <c r="C149" s="9">
        <v>2633400000</v>
      </c>
      <c r="D149" s="9">
        <v>2602900000</v>
      </c>
      <c r="E149" s="9">
        <v>1352700000</v>
      </c>
      <c r="F149" s="12">
        <v>0</v>
      </c>
      <c r="G149" s="9">
        <v>40583815</v>
      </c>
      <c r="H149" s="12">
        <v>0</v>
      </c>
      <c r="I149" s="9">
        <v>1312116185</v>
      </c>
      <c r="J149" s="9">
        <v>1312116185</v>
      </c>
      <c r="K149" s="9">
        <v>1250200000</v>
      </c>
      <c r="L149" s="12">
        <v>0</v>
      </c>
      <c r="M149" s="13">
        <f t="shared" si="4"/>
        <v>0.50409780821391525</v>
      </c>
      <c r="N149" s="9"/>
      <c r="O149" s="9"/>
      <c r="P149" s="14"/>
    </row>
    <row r="150" spans="1:16" x14ac:dyDescent="0.2">
      <c r="A150" s="11" t="s">
        <v>371</v>
      </c>
      <c r="B150" s="11" t="s">
        <v>372</v>
      </c>
      <c r="C150" s="9">
        <v>1215770859</v>
      </c>
      <c r="D150" s="9">
        <v>1165770859</v>
      </c>
      <c r="E150" s="9">
        <v>607885429</v>
      </c>
      <c r="F150" s="12">
        <v>0</v>
      </c>
      <c r="G150" s="9">
        <v>71707245</v>
      </c>
      <c r="H150" s="12">
        <v>0</v>
      </c>
      <c r="I150" s="9">
        <v>536178184</v>
      </c>
      <c r="J150" s="9">
        <v>536178184</v>
      </c>
      <c r="K150" s="9">
        <v>557885430</v>
      </c>
      <c r="L150" s="12">
        <v>0</v>
      </c>
      <c r="M150" s="13">
        <f t="shared" si="4"/>
        <v>0.4599344544089346</v>
      </c>
      <c r="N150" s="9"/>
      <c r="O150" s="9"/>
      <c r="P150" s="14"/>
    </row>
    <row r="151" spans="1:16" x14ac:dyDescent="0.2">
      <c r="A151" s="11" t="s">
        <v>279</v>
      </c>
      <c r="B151" s="11" t="s">
        <v>280</v>
      </c>
      <c r="C151" s="9">
        <v>3492100000</v>
      </c>
      <c r="D151" s="9">
        <v>3345646041</v>
      </c>
      <c r="E151" s="9">
        <v>1470202210</v>
      </c>
      <c r="F151" s="12">
        <v>0</v>
      </c>
      <c r="G151" s="9">
        <v>144721233</v>
      </c>
      <c r="H151" s="12">
        <v>0</v>
      </c>
      <c r="I151" s="9">
        <v>1325480977</v>
      </c>
      <c r="J151" s="9">
        <v>1325480977</v>
      </c>
      <c r="K151" s="9">
        <v>1875443831</v>
      </c>
      <c r="L151" s="12">
        <v>0</v>
      </c>
      <c r="M151" s="13">
        <f t="shared" si="4"/>
        <v>0.39618087530975604</v>
      </c>
      <c r="N151" s="9"/>
      <c r="O151" s="9"/>
      <c r="P151" s="14"/>
    </row>
    <row r="152" spans="1:16" x14ac:dyDescent="0.2">
      <c r="A152" s="11" t="s">
        <v>373</v>
      </c>
      <c r="B152" s="11" t="s">
        <v>374</v>
      </c>
      <c r="C152" s="9">
        <v>3264600000</v>
      </c>
      <c r="D152" s="9">
        <v>3130947512</v>
      </c>
      <c r="E152" s="9">
        <v>1639392372</v>
      </c>
      <c r="F152" s="12">
        <v>0</v>
      </c>
      <c r="G152" s="9">
        <v>205067976</v>
      </c>
      <c r="H152" s="12">
        <v>0</v>
      </c>
      <c r="I152" s="9">
        <v>1434324396</v>
      </c>
      <c r="J152" s="9">
        <v>1434324396</v>
      </c>
      <c r="K152" s="9">
        <v>1491555140</v>
      </c>
      <c r="L152" s="12">
        <v>0</v>
      </c>
      <c r="M152" s="13">
        <f t="shared" si="4"/>
        <v>0.45811192634263492</v>
      </c>
      <c r="N152" s="9"/>
      <c r="O152" s="9"/>
      <c r="P152" s="14"/>
    </row>
    <row r="153" spans="1:16" x14ac:dyDescent="0.2">
      <c r="A153" s="11" t="s">
        <v>281</v>
      </c>
      <c r="B153" s="11" t="s">
        <v>282</v>
      </c>
      <c r="C153" s="9">
        <v>1856100000</v>
      </c>
      <c r="D153" s="9">
        <v>1741100000</v>
      </c>
      <c r="E153" s="9">
        <v>741172898</v>
      </c>
      <c r="F153" s="12">
        <v>0</v>
      </c>
      <c r="G153" s="9">
        <v>129338302</v>
      </c>
      <c r="H153" s="12">
        <v>0</v>
      </c>
      <c r="I153" s="9">
        <v>611834596</v>
      </c>
      <c r="J153" s="9">
        <v>611834596</v>
      </c>
      <c r="K153" s="9">
        <v>999927102</v>
      </c>
      <c r="L153" s="12">
        <v>0</v>
      </c>
      <c r="M153" s="13">
        <f t="shared" si="4"/>
        <v>0.3514069243581644</v>
      </c>
      <c r="N153" s="9"/>
      <c r="O153" s="9"/>
      <c r="P153" s="14"/>
    </row>
    <row r="154" spans="1:16" x14ac:dyDescent="0.2">
      <c r="A154" s="11" t="s">
        <v>221</v>
      </c>
      <c r="B154" s="11" t="s">
        <v>222</v>
      </c>
      <c r="C154" s="9">
        <v>574806</v>
      </c>
      <c r="D154" s="9">
        <v>574806</v>
      </c>
      <c r="E154" s="9">
        <v>143701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9">
        <v>574806</v>
      </c>
      <c r="L154" s="9">
        <v>143701</v>
      </c>
      <c r="M154" s="13">
        <f t="shared" si="4"/>
        <v>0</v>
      </c>
      <c r="N154" s="9"/>
      <c r="O154" s="12"/>
      <c r="P154" s="14"/>
    </row>
    <row r="155" spans="1:16" x14ac:dyDescent="0.2">
      <c r="A155" s="11" t="s">
        <v>283</v>
      </c>
      <c r="B155" s="11" t="s">
        <v>284</v>
      </c>
      <c r="C155" s="9">
        <v>2330500000</v>
      </c>
      <c r="D155" s="9">
        <v>2242958192</v>
      </c>
      <c r="E155" s="9">
        <v>1326065696</v>
      </c>
      <c r="F155" s="12">
        <v>0</v>
      </c>
      <c r="G155" s="9">
        <v>83275000.859999999</v>
      </c>
      <c r="H155" s="12">
        <v>0</v>
      </c>
      <c r="I155" s="9">
        <v>1120497362.1400001</v>
      </c>
      <c r="J155" s="9">
        <v>1120497362.1400001</v>
      </c>
      <c r="K155" s="9">
        <v>1039185829</v>
      </c>
      <c r="L155" s="9">
        <v>122293333</v>
      </c>
      <c r="M155" s="13">
        <f t="shared" si="4"/>
        <v>0.49956230398609236</v>
      </c>
      <c r="N155" s="9"/>
      <c r="O155" s="9"/>
      <c r="P155" s="14"/>
    </row>
    <row r="156" spans="1:16" x14ac:dyDescent="0.2">
      <c r="A156" s="11" t="s">
        <v>285</v>
      </c>
      <c r="B156" s="11" t="s">
        <v>286</v>
      </c>
      <c r="C156" s="9">
        <v>54600000</v>
      </c>
      <c r="D156" s="9">
        <v>54600000</v>
      </c>
      <c r="E156" s="9">
        <v>27300000</v>
      </c>
      <c r="F156" s="12">
        <v>0</v>
      </c>
      <c r="G156" s="12">
        <v>0</v>
      </c>
      <c r="H156" s="12">
        <v>0</v>
      </c>
      <c r="I156" s="9">
        <v>27300000</v>
      </c>
      <c r="J156" s="9">
        <v>27300000</v>
      </c>
      <c r="K156" s="9">
        <v>27300000</v>
      </c>
      <c r="L156" s="12">
        <v>0</v>
      </c>
      <c r="M156" s="13">
        <f t="shared" si="4"/>
        <v>0.5</v>
      </c>
      <c r="N156" s="9"/>
      <c r="O156" s="9"/>
      <c r="P156" s="14"/>
    </row>
    <row r="157" spans="1:16" x14ac:dyDescent="0.2">
      <c r="A157" s="11" t="s">
        <v>287</v>
      </c>
      <c r="B157" s="11" t="s">
        <v>288</v>
      </c>
      <c r="C157" s="9">
        <v>637000000</v>
      </c>
      <c r="D157" s="9">
        <v>601259793</v>
      </c>
      <c r="E157" s="9">
        <v>277102323</v>
      </c>
      <c r="F157" s="12">
        <v>0</v>
      </c>
      <c r="G157" s="9">
        <v>79957771</v>
      </c>
      <c r="H157" s="12">
        <v>0</v>
      </c>
      <c r="I157" s="9">
        <v>197144552</v>
      </c>
      <c r="J157" s="9">
        <v>197144552</v>
      </c>
      <c r="K157" s="9">
        <v>324157470</v>
      </c>
      <c r="L157" s="12">
        <v>0</v>
      </c>
      <c r="M157" s="13">
        <f t="shared" si="4"/>
        <v>0.32788580626078884</v>
      </c>
      <c r="N157" s="9"/>
      <c r="O157" s="9"/>
      <c r="P157" s="14"/>
    </row>
    <row r="158" spans="1:16" x14ac:dyDescent="0.2">
      <c r="A158" s="11" t="s">
        <v>289</v>
      </c>
      <c r="B158" s="11" t="s">
        <v>290</v>
      </c>
      <c r="C158" s="9">
        <v>296000000</v>
      </c>
      <c r="D158" s="9">
        <v>296000000</v>
      </c>
      <c r="E158" s="9">
        <v>148000000</v>
      </c>
      <c r="F158" s="12">
        <v>0</v>
      </c>
      <c r="G158" s="9">
        <v>27741834</v>
      </c>
      <c r="H158" s="12">
        <v>0</v>
      </c>
      <c r="I158" s="9">
        <v>120258166</v>
      </c>
      <c r="J158" s="9">
        <v>120258166</v>
      </c>
      <c r="K158" s="9">
        <v>148000000</v>
      </c>
      <c r="L158" s="12">
        <v>0</v>
      </c>
      <c r="M158" s="13">
        <f t="shared" si="4"/>
        <v>0.40627758783783785</v>
      </c>
      <c r="N158" s="9"/>
      <c r="O158" s="9"/>
      <c r="P158" s="14"/>
    </row>
    <row r="159" spans="1:16" x14ac:dyDescent="0.2">
      <c r="A159" s="11" t="s">
        <v>291</v>
      </c>
      <c r="B159" s="11" t="s">
        <v>292</v>
      </c>
      <c r="C159" s="9">
        <v>362000000</v>
      </c>
      <c r="D159" s="9">
        <v>340041335</v>
      </c>
      <c r="E159" s="9">
        <v>164689340</v>
      </c>
      <c r="F159" s="12">
        <v>0</v>
      </c>
      <c r="G159" s="9">
        <v>30380831</v>
      </c>
      <c r="H159" s="12">
        <v>0</v>
      </c>
      <c r="I159" s="9">
        <v>134308509</v>
      </c>
      <c r="J159" s="9">
        <v>134308509</v>
      </c>
      <c r="K159" s="9">
        <v>175351995</v>
      </c>
      <c r="L159" s="12">
        <v>0</v>
      </c>
      <c r="M159" s="13">
        <f t="shared" si="4"/>
        <v>0.39497700772172301</v>
      </c>
      <c r="N159" s="9"/>
      <c r="O159" s="9"/>
      <c r="P159" s="14"/>
    </row>
    <row r="160" spans="1:16" x14ac:dyDescent="0.2">
      <c r="A160" s="11" t="s">
        <v>293</v>
      </c>
      <c r="B160" s="11" t="s">
        <v>294</v>
      </c>
      <c r="C160" s="9">
        <v>185000000</v>
      </c>
      <c r="D160" s="9">
        <v>174306915</v>
      </c>
      <c r="E160" s="9">
        <v>92500000</v>
      </c>
      <c r="F160" s="12">
        <v>0</v>
      </c>
      <c r="G160" s="9">
        <v>16070184</v>
      </c>
      <c r="H160" s="12">
        <v>0</v>
      </c>
      <c r="I160" s="9">
        <v>76429816</v>
      </c>
      <c r="J160" s="9">
        <v>76429816</v>
      </c>
      <c r="K160" s="9">
        <v>81806915</v>
      </c>
      <c r="L160" s="12">
        <v>0</v>
      </c>
      <c r="M160" s="13">
        <f t="shared" si="4"/>
        <v>0.43847839312628534</v>
      </c>
      <c r="N160" s="9"/>
      <c r="O160" s="9"/>
      <c r="P160" s="14"/>
    </row>
    <row r="161" spans="1:16" x14ac:dyDescent="0.2">
      <c r="A161" s="11" t="s">
        <v>323</v>
      </c>
      <c r="B161" s="11" t="s">
        <v>324</v>
      </c>
      <c r="C161" s="9">
        <v>113243449</v>
      </c>
      <c r="D161" s="9">
        <v>113243449</v>
      </c>
      <c r="E161" s="9">
        <v>56621724</v>
      </c>
      <c r="F161" s="12">
        <v>0</v>
      </c>
      <c r="G161" s="9">
        <v>16706314</v>
      </c>
      <c r="H161" s="12">
        <v>0</v>
      </c>
      <c r="I161" s="9">
        <v>39915410</v>
      </c>
      <c r="J161" s="9">
        <v>39915410</v>
      </c>
      <c r="K161" s="9">
        <v>56621725</v>
      </c>
      <c r="L161" s="12">
        <v>0</v>
      </c>
      <c r="M161" s="13">
        <f t="shared" si="4"/>
        <v>0.35247434048039283</v>
      </c>
      <c r="N161" s="9"/>
      <c r="O161" s="9"/>
      <c r="P161" s="14"/>
    </row>
    <row r="162" spans="1:16" x14ac:dyDescent="0.2">
      <c r="A162" s="11" t="s">
        <v>223</v>
      </c>
      <c r="B162" s="11" t="s">
        <v>224</v>
      </c>
      <c r="C162" s="9">
        <v>41923611</v>
      </c>
      <c r="D162" s="9">
        <v>40453617</v>
      </c>
      <c r="E162" s="9">
        <v>39028271</v>
      </c>
      <c r="F162" s="12">
        <v>0</v>
      </c>
      <c r="G162" s="9">
        <v>20097846.609999999</v>
      </c>
      <c r="H162" s="12">
        <v>0</v>
      </c>
      <c r="I162" s="9">
        <v>17825764.390000001</v>
      </c>
      <c r="J162" s="9">
        <v>17825764.390000001</v>
      </c>
      <c r="K162" s="9">
        <v>2530006</v>
      </c>
      <c r="L162" s="9">
        <v>1104660</v>
      </c>
      <c r="M162" s="13">
        <f t="shared" si="4"/>
        <v>0.44064698565767307</v>
      </c>
      <c r="N162" s="9"/>
      <c r="O162" s="9"/>
      <c r="P162" s="14"/>
    </row>
    <row r="163" spans="1:16" x14ac:dyDescent="0.2">
      <c r="A163" s="11" t="s">
        <v>295</v>
      </c>
      <c r="B163" s="11" t="s">
        <v>224</v>
      </c>
      <c r="C163" s="9">
        <v>7850466</v>
      </c>
      <c r="D163" s="9">
        <v>7332483</v>
      </c>
      <c r="E163" s="9">
        <v>7294435</v>
      </c>
      <c r="F163" s="12">
        <v>0</v>
      </c>
      <c r="G163" s="9">
        <v>3886952.61</v>
      </c>
      <c r="H163" s="12">
        <v>0</v>
      </c>
      <c r="I163" s="9">
        <v>3363513.39</v>
      </c>
      <c r="J163" s="9">
        <v>3363513.39</v>
      </c>
      <c r="K163" s="9">
        <v>82017</v>
      </c>
      <c r="L163" s="9">
        <v>43969</v>
      </c>
      <c r="M163" s="13">
        <f t="shared" si="4"/>
        <v>0.45871410680392988</v>
      </c>
      <c r="N163" s="9"/>
      <c r="O163" s="9"/>
      <c r="P163" s="14"/>
    </row>
    <row r="164" spans="1:16" x14ac:dyDescent="0.2">
      <c r="A164" s="11" t="s">
        <v>325</v>
      </c>
      <c r="B164" s="11" t="s">
        <v>224</v>
      </c>
      <c r="C164" s="9">
        <v>10254783</v>
      </c>
      <c r="D164" s="9">
        <v>9588510</v>
      </c>
      <c r="E164" s="9">
        <v>9469796</v>
      </c>
      <c r="F164" s="12">
        <v>0</v>
      </c>
      <c r="G164" s="9">
        <v>5039567.84</v>
      </c>
      <c r="H164" s="12">
        <v>0</v>
      </c>
      <c r="I164" s="9">
        <v>4215215.16</v>
      </c>
      <c r="J164" s="9">
        <v>4215215.16</v>
      </c>
      <c r="K164" s="9">
        <v>333727</v>
      </c>
      <c r="L164" s="9">
        <v>215013</v>
      </c>
      <c r="M164" s="13">
        <f t="shared" si="4"/>
        <v>0.43961107200180216</v>
      </c>
      <c r="N164" s="9"/>
      <c r="O164" s="9"/>
      <c r="P164" s="14"/>
    </row>
    <row r="165" spans="1:16" x14ac:dyDescent="0.2">
      <c r="A165" s="11" t="s">
        <v>341</v>
      </c>
      <c r="B165" s="11" t="s">
        <v>224</v>
      </c>
      <c r="C165" s="9">
        <v>35345923</v>
      </c>
      <c r="D165" s="9">
        <v>32607734</v>
      </c>
      <c r="E165" s="9">
        <v>30954211</v>
      </c>
      <c r="F165" s="12">
        <v>0</v>
      </c>
      <c r="G165" s="9">
        <v>16541769.960000001</v>
      </c>
      <c r="H165" s="12">
        <v>0</v>
      </c>
      <c r="I165" s="9">
        <v>14412441.039999999</v>
      </c>
      <c r="J165" s="9">
        <v>14412441.039999999</v>
      </c>
      <c r="K165" s="9">
        <v>1653523</v>
      </c>
      <c r="L165" s="12">
        <v>0</v>
      </c>
      <c r="M165" s="13">
        <f t="shared" si="4"/>
        <v>0.44199455994090231</v>
      </c>
      <c r="N165" s="9"/>
      <c r="O165" s="9"/>
      <c r="P165" s="14"/>
    </row>
    <row r="166" spans="1:16" x14ac:dyDescent="0.2">
      <c r="A166" s="11" t="s">
        <v>375</v>
      </c>
      <c r="B166" s="11" t="s">
        <v>224</v>
      </c>
      <c r="C166" s="9">
        <v>38953920</v>
      </c>
      <c r="D166" s="9">
        <v>34898713</v>
      </c>
      <c r="E166" s="9">
        <v>34871461</v>
      </c>
      <c r="F166" s="12">
        <v>0</v>
      </c>
      <c r="G166" s="9">
        <v>18899398.469999999</v>
      </c>
      <c r="H166" s="12">
        <v>0</v>
      </c>
      <c r="I166" s="9">
        <v>15054521.529999999</v>
      </c>
      <c r="J166" s="9">
        <v>15054521.529999999</v>
      </c>
      <c r="K166" s="9">
        <v>944793</v>
      </c>
      <c r="L166" s="9">
        <v>917541</v>
      </c>
      <c r="M166" s="13">
        <f t="shared" si="4"/>
        <v>0.4313775562439795</v>
      </c>
      <c r="N166" s="9"/>
      <c r="O166" s="9"/>
      <c r="P166" s="14"/>
    </row>
    <row r="167" spans="1:16" x14ac:dyDescent="0.2">
      <c r="A167" s="11" t="s">
        <v>225</v>
      </c>
      <c r="B167" s="11" t="s">
        <v>226</v>
      </c>
      <c r="C167" s="9">
        <v>7433264</v>
      </c>
      <c r="D167" s="9">
        <v>7172628</v>
      </c>
      <c r="E167" s="9">
        <v>6919907</v>
      </c>
      <c r="F167" s="12">
        <v>0</v>
      </c>
      <c r="G167" s="9">
        <v>3214723.73</v>
      </c>
      <c r="H167" s="12">
        <v>0</v>
      </c>
      <c r="I167" s="9">
        <v>3218540.27</v>
      </c>
      <c r="J167" s="9">
        <v>3218540.27</v>
      </c>
      <c r="K167" s="9">
        <v>739364</v>
      </c>
      <c r="L167" s="9">
        <v>486643</v>
      </c>
      <c r="M167" s="13">
        <f t="shared" si="4"/>
        <v>0.44872538628798259</v>
      </c>
      <c r="N167" s="9"/>
      <c r="O167" s="9"/>
      <c r="P167" s="14"/>
    </row>
    <row r="168" spans="1:16" x14ac:dyDescent="0.2">
      <c r="A168" s="11" t="s">
        <v>296</v>
      </c>
      <c r="B168" s="11" t="s">
        <v>226</v>
      </c>
      <c r="C168" s="9">
        <v>1391926</v>
      </c>
      <c r="D168" s="9">
        <v>1300085</v>
      </c>
      <c r="E168" s="9">
        <v>1293339</v>
      </c>
      <c r="F168" s="12">
        <v>0</v>
      </c>
      <c r="G168" s="9">
        <v>484285.06</v>
      </c>
      <c r="H168" s="12">
        <v>0</v>
      </c>
      <c r="I168" s="9">
        <v>607640.93999999994</v>
      </c>
      <c r="J168" s="9">
        <v>607640.93999999994</v>
      </c>
      <c r="K168" s="9">
        <v>208159</v>
      </c>
      <c r="L168" s="9">
        <v>201413</v>
      </c>
      <c r="M168" s="13">
        <f t="shared" si="4"/>
        <v>0.467385547868024</v>
      </c>
      <c r="N168" s="9"/>
      <c r="O168" s="9"/>
      <c r="P168" s="14"/>
    </row>
    <row r="169" spans="1:16" x14ac:dyDescent="0.2">
      <c r="A169" s="11" t="s">
        <v>326</v>
      </c>
      <c r="B169" s="11" t="s">
        <v>226</v>
      </c>
      <c r="C169" s="9">
        <v>1818224</v>
      </c>
      <c r="D169" s="9">
        <v>1700091</v>
      </c>
      <c r="E169" s="9">
        <v>1679042</v>
      </c>
      <c r="F169" s="12">
        <v>0</v>
      </c>
      <c r="G169" s="9">
        <v>707577</v>
      </c>
      <c r="H169" s="12">
        <v>0</v>
      </c>
      <c r="I169" s="9">
        <v>760647</v>
      </c>
      <c r="J169" s="9">
        <v>760647</v>
      </c>
      <c r="K169" s="9">
        <v>231867</v>
      </c>
      <c r="L169" s="9">
        <v>210818</v>
      </c>
      <c r="M169" s="13">
        <f t="shared" si="4"/>
        <v>0.44741546187821712</v>
      </c>
      <c r="N169" s="9"/>
      <c r="O169" s="9"/>
      <c r="P169" s="14"/>
    </row>
    <row r="170" spans="1:16" x14ac:dyDescent="0.2">
      <c r="A170" s="11" t="s">
        <v>342</v>
      </c>
      <c r="B170" s="11" t="s">
        <v>226</v>
      </c>
      <c r="C170" s="9">
        <v>6267007</v>
      </c>
      <c r="D170" s="9">
        <v>5781513</v>
      </c>
      <c r="E170" s="9">
        <v>5488335</v>
      </c>
      <c r="F170" s="12">
        <v>0</v>
      </c>
      <c r="G170" s="9">
        <v>2661967.2599999998</v>
      </c>
      <c r="H170" s="12">
        <v>0</v>
      </c>
      <c r="I170" s="9">
        <v>2605039.7400000002</v>
      </c>
      <c r="J170" s="9">
        <v>2605039.7400000002</v>
      </c>
      <c r="K170" s="9">
        <v>514506</v>
      </c>
      <c r="L170" s="9">
        <v>221328</v>
      </c>
      <c r="M170" s="13">
        <f t="shared" si="4"/>
        <v>0.45058097075973025</v>
      </c>
      <c r="N170" s="9"/>
      <c r="O170" s="9"/>
      <c r="P170" s="14"/>
    </row>
    <row r="171" spans="1:16" x14ac:dyDescent="0.2">
      <c r="A171" s="11" t="s">
        <v>376</v>
      </c>
      <c r="B171" s="11" t="s">
        <v>226</v>
      </c>
      <c r="C171" s="9">
        <v>6906723</v>
      </c>
      <c r="D171" s="9">
        <v>6187715</v>
      </c>
      <c r="E171" s="9">
        <v>6182883</v>
      </c>
      <c r="F171" s="12">
        <v>0</v>
      </c>
      <c r="G171" s="9">
        <v>3191579.02</v>
      </c>
      <c r="H171" s="12">
        <v>0</v>
      </c>
      <c r="I171" s="9">
        <v>2715143.98</v>
      </c>
      <c r="J171" s="9">
        <v>2715143.98</v>
      </c>
      <c r="K171" s="9">
        <v>280992</v>
      </c>
      <c r="L171" s="9">
        <v>276160</v>
      </c>
      <c r="M171" s="13">
        <f t="shared" si="4"/>
        <v>0.4387959012333309</v>
      </c>
      <c r="N171" s="9"/>
      <c r="O171" s="9"/>
      <c r="P171" s="14"/>
    </row>
    <row r="172" spans="1:16" x14ac:dyDescent="0.2">
      <c r="A172" s="11" t="s">
        <v>227</v>
      </c>
      <c r="B172" s="11" t="s">
        <v>228</v>
      </c>
      <c r="C172" s="9">
        <v>1498312639</v>
      </c>
      <c r="D172" s="9">
        <v>1498312639</v>
      </c>
      <c r="E172" s="9">
        <v>1498312639</v>
      </c>
      <c r="F172" s="12">
        <v>0</v>
      </c>
      <c r="G172" s="9">
        <v>268946099</v>
      </c>
      <c r="H172" s="12">
        <v>0</v>
      </c>
      <c r="I172" s="9">
        <v>853599040</v>
      </c>
      <c r="J172" s="9">
        <v>853599040</v>
      </c>
      <c r="K172" s="9">
        <v>375767500</v>
      </c>
      <c r="L172" s="9">
        <v>375767500</v>
      </c>
      <c r="M172" s="13">
        <f t="shared" si="4"/>
        <v>0.56970689412972375</v>
      </c>
      <c r="N172" s="9"/>
      <c r="O172" s="9"/>
      <c r="P172" s="14"/>
    </row>
    <row r="173" spans="1:16" x14ac:dyDescent="0.2">
      <c r="A173" s="16" t="s">
        <v>229</v>
      </c>
      <c r="B173" s="16" t="s">
        <v>230</v>
      </c>
      <c r="C173" s="17">
        <v>563300000</v>
      </c>
      <c r="D173" s="17">
        <v>563300000</v>
      </c>
      <c r="E173" s="17">
        <v>258298920</v>
      </c>
      <c r="F173" s="18">
        <v>0</v>
      </c>
      <c r="G173" s="17">
        <v>54528000</v>
      </c>
      <c r="H173" s="18">
        <v>0</v>
      </c>
      <c r="I173" s="17">
        <v>143152350</v>
      </c>
      <c r="J173" s="17">
        <v>130272350</v>
      </c>
      <c r="K173" s="9">
        <v>365619650</v>
      </c>
      <c r="L173" s="9">
        <v>60618570</v>
      </c>
      <c r="M173" s="13">
        <f t="shared" si="4"/>
        <v>0.25413163500798863</v>
      </c>
      <c r="N173" s="17">
        <v>563300000</v>
      </c>
      <c r="O173" s="17">
        <v>143152350</v>
      </c>
      <c r="P173" s="14">
        <f t="shared" ref="P173:P178" si="5">+O173/N173</f>
        <v>0.25413163500798863</v>
      </c>
    </row>
    <row r="174" spans="1:16" x14ac:dyDescent="0.2">
      <c r="A174" s="16" t="s">
        <v>231</v>
      </c>
      <c r="B174" s="16" t="s">
        <v>232</v>
      </c>
      <c r="C174" s="17">
        <v>46800000</v>
      </c>
      <c r="D174" s="17">
        <v>46800000</v>
      </c>
      <c r="E174" s="17">
        <v>46800000</v>
      </c>
      <c r="F174" s="18">
        <v>0</v>
      </c>
      <c r="G174" s="17">
        <v>10670000</v>
      </c>
      <c r="H174" s="18">
        <v>0</v>
      </c>
      <c r="I174" s="17">
        <v>36130000</v>
      </c>
      <c r="J174" s="17">
        <v>23250000</v>
      </c>
      <c r="K174" s="12">
        <v>0</v>
      </c>
      <c r="L174" s="12">
        <v>0</v>
      </c>
      <c r="M174" s="13">
        <f t="shared" si="4"/>
        <v>0.77200854700854704</v>
      </c>
      <c r="N174" s="17">
        <v>46800000</v>
      </c>
      <c r="O174" s="17">
        <v>36130000</v>
      </c>
      <c r="P174" s="14">
        <f t="shared" si="5"/>
        <v>0.77200854700854704</v>
      </c>
    </row>
    <row r="175" spans="1:16" x14ac:dyDescent="0.2">
      <c r="A175" s="16" t="s">
        <v>233</v>
      </c>
      <c r="B175" s="16" t="s">
        <v>234</v>
      </c>
      <c r="C175" s="17">
        <v>516500000</v>
      </c>
      <c r="D175" s="17">
        <v>516500000</v>
      </c>
      <c r="E175" s="17">
        <v>211498920</v>
      </c>
      <c r="F175" s="18">
        <v>0</v>
      </c>
      <c r="G175" s="17">
        <v>43858000</v>
      </c>
      <c r="H175" s="18">
        <v>0</v>
      </c>
      <c r="I175" s="17">
        <v>107022350</v>
      </c>
      <c r="J175" s="17">
        <v>107022350</v>
      </c>
      <c r="K175" s="9">
        <v>365619650</v>
      </c>
      <c r="L175" s="9">
        <v>60618570</v>
      </c>
      <c r="M175" s="13">
        <f t="shared" si="4"/>
        <v>0.20720687318489836</v>
      </c>
      <c r="N175" s="17">
        <v>516500000</v>
      </c>
      <c r="O175" s="17">
        <v>107022350</v>
      </c>
      <c r="P175" s="14">
        <f t="shared" si="5"/>
        <v>0.20720687318489836</v>
      </c>
    </row>
    <row r="176" spans="1:16" x14ac:dyDescent="0.2">
      <c r="A176" s="16" t="s">
        <v>235</v>
      </c>
      <c r="B176" s="16" t="s">
        <v>236</v>
      </c>
      <c r="C176" s="17">
        <v>360780000</v>
      </c>
      <c r="D176" s="17">
        <v>358280000</v>
      </c>
      <c r="E176" s="17">
        <v>217531000</v>
      </c>
      <c r="F176" s="18">
        <v>0</v>
      </c>
      <c r="G176" s="17">
        <v>19069686.219999999</v>
      </c>
      <c r="H176" s="18">
        <v>0</v>
      </c>
      <c r="I176" s="17">
        <v>116485675.59</v>
      </c>
      <c r="J176" s="17">
        <v>109244788.28</v>
      </c>
      <c r="K176" s="9">
        <v>222724638.19</v>
      </c>
      <c r="L176" s="9">
        <v>81975638.189999998</v>
      </c>
      <c r="M176" s="13">
        <f t="shared" si="4"/>
        <v>0.3251246946243162</v>
      </c>
      <c r="N176" s="17">
        <v>358280000</v>
      </c>
      <c r="O176" s="17">
        <v>116485675.59</v>
      </c>
      <c r="P176" s="14">
        <f t="shared" si="5"/>
        <v>0.3251246946243162</v>
      </c>
    </row>
    <row r="177" spans="1:16" x14ac:dyDescent="0.2">
      <c r="A177" s="16" t="s">
        <v>237</v>
      </c>
      <c r="B177" s="16" t="s">
        <v>238</v>
      </c>
      <c r="C177" s="17">
        <v>306380000</v>
      </c>
      <c r="D177" s="17">
        <v>306380000</v>
      </c>
      <c r="E177" s="17">
        <v>169231000</v>
      </c>
      <c r="F177" s="18">
        <v>0</v>
      </c>
      <c r="G177" s="17">
        <v>19069686.219999999</v>
      </c>
      <c r="H177" s="18">
        <v>0</v>
      </c>
      <c r="I177" s="17">
        <v>105212201.09</v>
      </c>
      <c r="J177" s="17">
        <v>97971313.780000001</v>
      </c>
      <c r="K177" s="9">
        <v>182098112.69</v>
      </c>
      <c r="L177" s="9">
        <v>44949112.689999998</v>
      </c>
      <c r="M177" s="13">
        <f t="shared" si="4"/>
        <v>0.34340427276584634</v>
      </c>
      <c r="N177" s="17">
        <v>306380000</v>
      </c>
      <c r="O177" s="17">
        <v>105212201.09</v>
      </c>
      <c r="P177" s="14">
        <f t="shared" si="5"/>
        <v>0.34340427276584634</v>
      </c>
    </row>
    <row r="178" spans="1:16" x14ac:dyDescent="0.2">
      <c r="A178" s="16" t="s">
        <v>239</v>
      </c>
      <c r="B178" s="16" t="s">
        <v>240</v>
      </c>
      <c r="C178" s="17">
        <v>54400000</v>
      </c>
      <c r="D178" s="17">
        <v>51900000</v>
      </c>
      <c r="E178" s="17">
        <v>48300000</v>
      </c>
      <c r="F178" s="18">
        <v>0</v>
      </c>
      <c r="G178" s="18">
        <v>0</v>
      </c>
      <c r="H178" s="18">
        <v>0</v>
      </c>
      <c r="I178" s="17">
        <v>11273474.5</v>
      </c>
      <c r="J178" s="17">
        <v>11273474.5</v>
      </c>
      <c r="K178" s="9">
        <v>40626525.5</v>
      </c>
      <c r="L178" s="9">
        <v>37026525.5</v>
      </c>
      <c r="M178" s="13">
        <f t="shared" si="4"/>
        <v>0.21721530828516378</v>
      </c>
      <c r="N178" s="17">
        <v>51900000</v>
      </c>
      <c r="O178" s="17">
        <v>11273474.5</v>
      </c>
      <c r="P178" s="14">
        <f t="shared" si="5"/>
        <v>0.21721530828516378</v>
      </c>
    </row>
    <row r="179" spans="1:16" x14ac:dyDescent="0.2">
      <c r="A179" s="11" t="s">
        <v>241</v>
      </c>
      <c r="B179" s="11" t="s">
        <v>242</v>
      </c>
      <c r="C179" s="9">
        <v>2563163070</v>
      </c>
      <c r="D179" s="9">
        <v>2563163070</v>
      </c>
      <c r="E179" s="9">
        <v>1331581534</v>
      </c>
      <c r="F179" s="12">
        <v>0</v>
      </c>
      <c r="G179" s="9">
        <v>99017564</v>
      </c>
      <c r="H179" s="12">
        <v>0</v>
      </c>
      <c r="I179" s="9">
        <v>1221970220</v>
      </c>
      <c r="J179" s="9">
        <v>1221970220</v>
      </c>
      <c r="K179" s="9">
        <v>1242175286</v>
      </c>
      <c r="L179" s="9">
        <v>10593750</v>
      </c>
      <c r="M179" s="13">
        <f t="shared" si="4"/>
        <v>0.47674306574649578</v>
      </c>
      <c r="N179" s="9"/>
      <c r="O179" s="9"/>
      <c r="P179" s="14"/>
    </row>
    <row r="180" spans="1:16" x14ac:dyDescent="0.2">
      <c r="A180" s="11" t="s">
        <v>297</v>
      </c>
      <c r="B180" s="11" t="s">
        <v>298</v>
      </c>
      <c r="C180" s="9">
        <v>4200000</v>
      </c>
      <c r="D180" s="9">
        <v>4200000</v>
      </c>
      <c r="E180" s="9">
        <v>2100000</v>
      </c>
      <c r="F180" s="12">
        <v>0</v>
      </c>
      <c r="G180" s="9">
        <v>1050000</v>
      </c>
      <c r="H180" s="12">
        <v>0</v>
      </c>
      <c r="I180" s="12">
        <v>0</v>
      </c>
      <c r="J180" s="12">
        <v>0</v>
      </c>
      <c r="K180" s="9">
        <v>3150000</v>
      </c>
      <c r="L180" s="9">
        <v>1050000</v>
      </c>
      <c r="M180" s="13">
        <f t="shared" si="4"/>
        <v>0</v>
      </c>
      <c r="N180" s="9"/>
      <c r="O180" s="12"/>
      <c r="P180" s="14"/>
    </row>
    <row r="181" spans="1:16" x14ac:dyDescent="0.2">
      <c r="A181" s="11" t="s">
        <v>327</v>
      </c>
      <c r="B181" s="11" t="s">
        <v>328</v>
      </c>
      <c r="C181" s="9">
        <v>5160000</v>
      </c>
      <c r="D181" s="9">
        <v>5160000</v>
      </c>
      <c r="E181" s="9">
        <v>2580000</v>
      </c>
      <c r="F181" s="12">
        <v>0</v>
      </c>
      <c r="G181" s="9">
        <v>1290000</v>
      </c>
      <c r="H181" s="12">
        <v>0</v>
      </c>
      <c r="I181" s="12">
        <v>0</v>
      </c>
      <c r="J181" s="12">
        <v>0</v>
      </c>
      <c r="K181" s="9">
        <v>3870000</v>
      </c>
      <c r="L181" s="9">
        <v>1290000</v>
      </c>
      <c r="M181" s="13">
        <f t="shared" si="4"/>
        <v>0</v>
      </c>
      <c r="N181" s="9"/>
      <c r="O181" s="12"/>
      <c r="P181" s="14"/>
    </row>
    <row r="182" spans="1:16" x14ac:dyDescent="0.2">
      <c r="A182" s="11" t="s">
        <v>377</v>
      </c>
      <c r="B182" s="11" t="s">
        <v>378</v>
      </c>
      <c r="C182" s="9">
        <v>105000000</v>
      </c>
      <c r="D182" s="9">
        <v>105000000</v>
      </c>
      <c r="E182" s="9">
        <v>52500000</v>
      </c>
      <c r="F182" s="12">
        <v>0</v>
      </c>
      <c r="G182" s="12">
        <v>0</v>
      </c>
      <c r="H182" s="12">
        <v>0</v>
      </c>
      <c r="I182" s="9">
        <v>52500000</v>
      </c>
      <c r="J182" s="9">
        <v>52500000</v>
      </c>
      <c r="K182" s="9">
        <v>52500000</v>
      </c>
      <c r="L182" s="12">
        <v>0</v>
      </c>
      <c r="M182" s="13">
        <f t="shared" si="4"/>
        <v>0.5</v>
      </c>
      <c r="N182" s="9"/>
      <c r="O182" s="9"/>
      <c r="P182" s="14"/>
    </row>
    <row r="183" spans="1:16" x14ac:dyDescent="0.2">
      <c r="A183" s="11" t="s">
        <v>243</v>
      </c>
      <c r="B183" s="11" t="s">
        <v>244</v>
      </c>
      <c r="C183" s="9">
        <v>100000000</v>
      </c>
      <c r="D183" s="9">
        <v>100000000</v>
      </c>
      <c r="E183" s="9">
        <v>100000000</v>
      </c>
      <c r="F183" s="12">
        <v>0</v>
      </c>
      <c r="G183" s="12">
        <v>0</v>
      </c>
      <c r="H183" s="12">
        <v>0</v>
      </c>
      <c r="I183" s="9">
        <v>100000000</v>
      </c>
      <c r="J183" s="9">
        <v>100000000</v>
      </c>
      <c r="K183" s="12">
        <v>0</v>
      </c>
      <c r="L183" s="12">
        <v>0</v>
      </c>
      <c r="M183" s="13">
        <f t="shared" si="4"/>
        <v>1</v>
      </c>
      <c r="N183" s="9"/>
      <c r="O183" s="9"/>
      <c r="P183" s="14"/>
    </row>
    <row r="184" spans="1:16" x14ac:dyDescent="0.2">
      <c r="A184" s="11" t="s">
        <v>245</v>
      </c>
      <c r="B184" s="11" t="s">
        <v>246</v>
      </c>
      <c r="C184" s="9">
        <v>847200000</v>
      </c>
      <c r="D184" s="9">
        <v>847200000</v>
      </c>
      <c r="E184" s="9">
        <v>423600000</v>
      </c>
      <c r="F184" s="12">
        <v>0</v>
      </c>
      <c r="G184" s="9">
        <v>84138100</v>
      </c>
      <c r="H184" s="12">
        <v>0</v>
      </c>
      <c r="I184" s="9">
        <v>339461900</v>
      </c>
      <c r="J184" s="9">
        <v>339461900</v>
      </c>
      <c r="K184" s="9">
        <v>423600000</v>
      </c>
      <c r="L184" s="12">
        <v>0</v>
      </c>
      <c r="M184" s="13">
        <f t="shared" si="4"/>
        <v>0.40068685080264399</v>
      </c>
      <c r="N184" s="9"/>
      <c r="O184" s="9"/>
      <c r="P184" s="14"/>
    </row>
    <row r="185" spans="1:16" x14ac:dyDescent="0.2">
      <c r="A185" s="11" t="s">
        <v>247</v>
      </c>
      <c r="B185" s="11" t="s">
        <v>248</v>
      </c>
      <c r="C185" s="9">
        <v>1468588070</v>
      </c>
      <c r="D185" s="9">
        <v>1468588070</v>
      </c>
      <c r="E185" s="9">
        <v>734294034</v>
      </c>
      <c r="F185" s="12">
        <v>0</v>
      </c>
      <c r="G185" s="9">
        <v>4285714</v>
      </c>
      <c r="H185" s="12">
        <v>0</v>
      </c>
      <c r="I185" s="9">
        <v>730008320</v>
      </c>
      <c r="J185" s="9">
        <v>730008320</v>
      </c>
      <c r="K185" s="9">
        <v>734294036</v>
      </c>
      <c r="L185" s="12">
        <v>0</v>
      </c>
      <c r="M185" s="13">
        <f t="shared" si="4"/>
        <v>0.49708174464470489</v>
      </c>
      <c r="N185" s="9"/>
      <c r="O185" s="9"/>
      <c r="P185" s="14"/>
    </row>
    <row r="186" spans="1:16" x14ac:dyDescent="0.2">
      <c r="A186" s="11" t="s">
        <v>299</v>
      </c>
      <c r="B186" s="11" t="s">
        <v>300</v>
      </c>
      <c r="C186" s="9">
        <v>3570000</v>
      </c>
      <c r="D186" s="9">
        <v>3570000</v>
      </c>
      <c r="E186" s="9">
        <v>1785000</v>
      </c>
      <c r="F186" s="12">
        <v>0</v>
      </c>
      <c r="G186" s="9">
        <v>892500</v>
      </c>
      <c r="H186" s="12">
        <v>0</v>
      </c>
      <c r="I186" s="12">
        <v>0</v>
      </c>
      <c r="J186" s="12">
        <v>0</v>
      </c>
      <c r="K186" s="9">
        <v>2677500</v>
      </c>
      <c r="L186" s="9">
        <v>892500</v>
      </c>
      <c r="M186" s="13">
        <f t="shared" si="4"/>
        <v>0</v>
      </c>
      <c r="N186" s="9"/>
      <c r="O186" s="12"/>
      <c r="P186" s="14"/>
    </row>
    <row r="187" spans="1:16" x14ac:dyDescent="0.2">
      <c r="A187" s="11" t="s">
        <v>301</v>
      </c>
      <c r="B187" s="11" t="s">
        <v>302</v>
      </c>
      <c r="C187" s="9">
        <v>11945000</v>
      </c>
      <c r="D187" s="9">
        <v>11945000</v>
      </c>
      <c r="E187" s="9">
        <v>5972500</v>
      </c>
      <c r="F187" s="12">
        <v>0</v>
      </c>
      <c r="G187" s="9">
        <v>2986250</v>
      </c>
      <c r="H187" s="12">
        <v>0</v>
      </c>
      <c r="I187" s="12">
        <v>0</v>
      </c>
      <c r="J187" s="12">
        <v>0</v>
      </c>
      <c r="K187" s="9">
        <v>8958750</v>
      </c>
      <c r="L187" s="9">
        <v>2986250</v>
      </c>
      <c r="M187" s="13">
        <f t="shared" si="4"/>
        <v>0</v>
      </c>
      <c r="N187" s="9"/>
      <c r="O187" s="12"/>
      <c r="P187" s="14"/>
    </row>
    <row r="188" spans="1:16" x14ac:dyDescent="0.2">
      <c r="A188" s="11" t="s">
        <v>303</v>
      </c>
      <c r="B188" s="11" t="s">
        <v>304</v>
      </c>
      <c r="C188" s="9">
        <v>17500000</v>
      </c>
      <c r="D188" s="9">
        <v>17500000</v>
      </c>
      <c r="E188" s="9">
        <v>8750000</v>
      </c>
      <c r="F188" s="12">
        <v>0</v>
      </c>
      <c r="G188" s="9">
        <v>4375000</v>
      </c>
      <c r="H188" s="12">
        <v>0</v>
      </c>
      <c r="I188" s="12">
        <v>0</v>
      </c>
      <c r="J188" s="12">
        <v>0</v>
      </c>
      <c r="K188" s="9">
        <v>13125000</v>
      </c>
      <c r="L188" s="9">
        <v>4375000</v>
      </c>
      <c r="M188" s="13">
        <f t="shared" si="4"/>
        <v>0</v>
      </c>
      <c r="N188" s="9"/>
      <c r="O188" s="12"/>
      <c r="P188" s="14"/>
    </row>
    <row r="189" spans="1:16" x14ac:dyDescent="0.2">
      <c r="A189" s="16" t="s">
        <v>249</v>
      </c>
      <c r="B189" s="16" t="s">
        <v>250</v>
      </c>
      <c r="C189" s="17">
        <v>434000000</v>
      </c>
      <c r="D189" s="17">
        <v>436800000</v>
      </c>
      <c r="E189" s="17">
        <v>155050000</v>
      </c>
      <c r="F189" s="18">
        <v>0</v>
      </c>
      <c r="G189" s="17">
        <v>13615747</v>
      </c>
      <c r="H189" s="18">
        <v>0</v>
      </c>
      <c r="I189" s="17">
        <v>18426955.27</v>
      </c>
      <c r="J189" s="17">
        <v>18426955.27</v>
      </c>
      <c r="K189" s="9">
        <v>404757297.73000002</v>
      </c>
      <c r="L189" s="9">
        <v>123007297.73</v>
      </c>
      <c r="M189" s="13">
        <f t="shared" si="4"/>
        <v>4.2186252907509159E-2</v>
      </c>
      <c r="N189" s="17">
        <v>436800000</v>
      </c>
      <c r="O189" s="17">
        <v>18426955.27</v>
      </c>
      <c r="P189" s="19">
        <f>+I189/D189</f>
        <v>4.2186252907509159E-2</v>
      </c>
    </row>
    <row r="190" spans="1:16" x14ac:dyDescent="0.2">
      <c r="A190" s="16" t="s">
        <v>251</v>
      </c>
      <c r="B190" s="16" t="s">
        <v>252</v>
      </c>
      <c r="C190" s="17">
        <v>434000000</v>
      </c>
      <c r="D190" s="17">
        <v>436800000</v>
      </c>
      <c r="E190" s="17">
        <v>155050000</v>
      </c>
      <c r="F190" s="18">
        <v>0</v>
      </c>
      <c r="G190" s="17">
        <v>13615747</v>
      </c>
      <c r="H190" s="18">
        <v>0</v>
      </c>
      <c r="I190" s="17">
        <v>18426955.27</v>
      </c>
      <c r="J190" s="17">
        <v>18426955.27</v>
      </c>
      <c r="K190" s="9">
        <v>404757297.73000002</v>
      </c>
      <c r="L190" s="9">
        <v>123007297.73</v>
      </c>
      <c r="M190" s="13">
        <f t="shared" si="4"/>
        <v>4.2186252907509159E-2</v>
      </c>
      <c r="N190" s="17">
        <v>436800000</v>
      </c>
      <c r="O190" s="17">
        <v>18426955.27</v>
      </c>
      <c r="P190" s="19">
        <f>+I190/D190</f>
        <v>4.2186252907509159E-2</v>
      </c>
    </row>
    <row r="191" spans="1:16" x14ac:dyDescent="0.2">
      <c r="A191" s="11" t="s">
        <v>253</v>
      </c>
      <c r="B191" s="11" t="s">
        <v>254</v>
      </c>
      <c r="C191" s="9">
        <v>149440603</v>
      </c>
      <c r="D191" s="9">
        <v>149440603</v>
      </c>
      <c r="E191" s="9">
        <v>149440603</v>
      </c>
      <c r="F191" s="12">
        <v>0</v>
      </c>
      <c r="G191" s="9">
        <v>130515659</v>
      </c>
      <c r="H191" s="12">
        <v>0</v>
      </c>
      <c r="I191" s="9">
        <v>18924944</v>
      </c>
      <c r="J191" s="9">
        <v>18924944</v>
      </c>
      <c r="K191" s="12">
        <v>0</v>
      </c>
      <c r="L191" s="12">
        <v>0</v>
      </c>
      <c r="M191" s="13">
        <f t="shared" si="4"/>
        <v>0.12663856823436398</v>
      </c>
      <c r="N191" s="9"/>
      <c r="O191" s="9"/>
      <c r="P191" s="14"/>
    </row>
    <row r="192" spans="1:16" x14ac:dyDescent="0.2">
      <c r="A192" s="11" t="s">
        <v>255</v>
      </c>
      <c r="B192" s="11" t="s">
        <v>256</v>
      </c>
      <c r="C192" s="9">
        <v>75000000</v>
      </c>
      <c r="D192" s="9">
        <v>75000000</v>
      </c>
      <c r="E192" s="9">
        <v>75000000</v>
      </c>
      <c r="F192" s="12">
        <v>0</v>
      </c>
      <c r="G192" s="9">
        <v>75000000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3">
        <f t="shared" si="4"/>
        <v>0</v>
      </c>
      <c r="N192" s="9"/>
      <c r="O192" s="12"/>
      <c r="P192" s="14"/>
    </row>
    <row r="193" spans="1:16" x14ac:dyDescent="0.2">
      <c r="A193" s="11" t="s">
        <v>329</v>
      </c>
      <c r="B193" s="11" t="s">
        <v>330</v>
      </c>
      <c r="C193" s="9">
        <v>15711000</v>
      </c>
      <c r="D193" s="9">
        <v>15711000</v>
      </c>
      <c r="E193" s="9">
        <v>15711000</v>
      </c>
      <c r="F193" s="12">
        <v>0</v>
      </c>
      <c r="G193" s="9">
        <v>15711000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3">
        <f t="shared" si="4"/>
        <v>0</v>
      </c>
      <c r="N193" s="9"/>
      <c r="O193" s="12"/>
      <c r="P193" s="14"/>
    </row>
    <row r="194" spans="1:16" x14ac:dyDescent="0.2">
      <c r="A194" s="11" t="s">
        <v>343</v>
      </c>
      <c r="B194" s="11" t="s">
        <v>344</v>
      </c>
      <c r="C194" s="9">
        <v>2262384</v>
      </c>
      <c r="D194" s="9">
        <v>2262384</v>
      </c>
      <c r="E194" s="9">
        <v>2262384</v>
      </c>
      <c r="F194" s="12">
        <v>0</v>
      </c>
      <c r="G194" s="9">
        <v>271803</v>
      </c>
      <c r="H194" s="12">
        <v>0</v>
      </c>
      <c r="I194" s="9">
        <v>1990581</v>
      </c>
      <c r="J194" s="9">
        <v>1990581</v>
      </c>
      <c r="K194" s="12">
        <v>0</v>
      </c>
      <c r="L194" s="12">
        <v>0</v>
      </c>
      <c r="M194" s="13">
        <f t="shared" si="4"/>
        <v>0.87985991767975724</v>
      </c>
      <c r="N194" s="9"/>
      <c r="O194" s="9"/>
      <c r="P194" s="14"/>
    </row>
    <row r="195" spans="1:16" x14ac:dyDescent="0.2">
      <c r="A195" s="11" t="s">
        <v>257</v>
      </c>
      <c r="B195" s="11" t="s">
        <v>258</v>
      </c>
      <c r="C195" s="9">
        <v>634724</v>
      </c>
      <c r="D195" s="9">
        <v>634724</v>
      </c>
      <c r="E195" s="9">
        <v>634724</v>
      </c>
      <c r="F195" s="12">
        <v>0</v>
      </c>
      <c r="G195" s="9">
        <v>634724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3">
        <f t="shared" si="4"/>
        <v>0</v>
      </c>
      <c r="N195" s="9"/>
      <c r="O195" s="12"/>
      <c r="P195" s="14"/>
    </row>
    <row r="196" spans="1:16" x14ac:dyDescent="0.2">
      <c r="A196" s="11" t="s">
        <v>305</v>
      </c>
      <c r="B196" s="11" t="s">
        <v>306</v>
      </c>
      <c r="C196" s="9">
        <v>3621071</v>
      </c>
      <c r="D196" s="9">
        <v>3621071</v>
      </c>
      <c r="E196" s="9">
        <v>3621071</v>
      </c>
      <c r="F196" s="12">
        <v>0</v>
      </c>
      <c r="G196" s="9">
        <v>3621071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3">
        <f t="shared" si="4"/>
        <v>0</v>
      </c>
      <c r="N196" s="9"/>
      <c r="O196" s="12"/>
      <c r="P196" s="14"/>
    </row>
    <row r="197" spans="1:16" x14ac:dyDescent="0.2">
      <c r="A197" s="11" t="s">
        <v>345</v>
      </c>
      <c r="B197" s="11" t="s">
        <v>346</v>
      </c>
      <c r="C197" s="9">
        <v>5027520</v>
      </c>
      <c r="D197" s="9">
        <v>5027520</v>
      </c>
      <c r="E197" s="9">
        <v>5027520</v>
      </c>
      <c r="F197" s="12">
        <v>0</v>
      </c>
      <c r="G197" s="9">
        <v>527076</v>
      </c>
      <c r="H197" s="12">
        <v>0</v>
      </c>
      <c r="I197" s="9">
        <v>4500444</v>
      </c>
      <c r="J197" s="9">
        <v>4500444</v>
      </c>
      <c r="K197" s="12">
        <v>0</v>
      </c>
      <c r="L197" s="12">
        <v>0</v>
      </c>
      <c r="M197" s="13">
        <f t="shared" si="4"/>
        <v>0.89516182929157917</v>
      </c>
      <c r="N197" s="9"/>
      <c r="O197" s="9"/>
      <c r="P197" s="14"/>
    </row>
    <row r="198" spans="1:16" x14ac:dyDescent="0.2">
      <c r="A198" s="11" t="s">
        <v>259</v>
      </c>
      <c r="B198" s="11" t="s">
        <v>260</v>
      </c>
      <c r="C198" s="9">
        <v>6284400</v>
      </c>
      <c r="D198" s="9">
        <v>6284400</v>
      </c>
      <c r="E198" s="9">
        <v>6284400</v>
      </c>
      <c r="F198" s="12">
        <v>0</v>
      </c>
      <c r="G198" s="9">
        <v>6284400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3">
        <f t="shared" si="4"/>
        <v>0</v>
      </c>
      <c r="N198" s="9"/>
      <c r="O198" s="12"/>
      <c r="P198" s="14"/>
    </row>
    <row r="199" spans="1:16" x14ac:dyDescent="0.2">
      <c r="A199" s="11" t="s">
        <v>261</v>
      </c>
      <c r="B199" s="11" t="s">
        <v>262</v>
      </c>
      <c r="C199" s="9">
        <v>8169720</v>
      </c>
      <c r="D199" s="9">
        <v>8169720</v>
      </c>
      <c r="E199" s="9">
        <v>8169720</v>
      </c>
      <c r="F199" s="12">
        <v>0</v>
      </c>
      <c r="G199" s="9">
        <v>8169720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3">
        <f t="shared" si="4"/>
        <v>0</v>
      </c>
      <c r="N199" s="9"/>
      <c r="O199" s="12"/>
      <c r="P199" s="14"/>
    </row>
    <row r="200" spans="1:16" x14ac:dyDescent="0.2">
      <c r="A200" s="11" t="s">
        <v>347</v>
      </c>
      <c r="B200" s="11" t="s">
        <v>348</v>
      </c>
      <c r="C200" s="9">
        <v>9677976</v>
      </c>
      <c r="D200" s="9">
        <v>9677976</v>
      </c>
      <c r="E200" s="9">
        <v>9677976</v>
      </c>
      <c r="F200" s="12">
        <v>0</v>
      </c>
      <c r="G200" s="9">
        <v>1023276</v>
      </c>
      <c r="H200" s="12">
        <v>0</v>
      </c>
      <c r="I200" s="9">
        <v>8654700</v>
      </c>
      <c r="J200" s="9">
        <v>8654700</v>
      </c>
      <c r="K200" s="12">
        <v>0</v>
      </c>
      <c r="L200" s="12">
        <v>0</v>
      </c>
      <c r="M200" s="13">
        <f t="shared" ref="M200:M207" si="6">+I200/D200</f>
        <v>0.89426756172984934</v>
      </c>
      <c r="N200" s="9"/>
      <c r="O200" s="9"/>
      <c r="P200" s="14"/>
    </row>
    <row r="201" spans="1:16" x14ac:dyDescent="0.2">
      <c r="A201" s="11" t="s">
        <v>263</v>
      </c>
      <c r="B201" s="11" t="s">
        <v>264</v>
      </c>
      <c r="C201" s="9">
        <v>18853200</v>
      </c>
      <c r="D201" s="9">
        <v>18853200</v>
      </c>
      <c r="E201" s="9">
        <v>18853200</v>
      </c>
      <c r="F201" s="12">
        <v>0</v>
      </c>
      <c r="G201" s="9">
        <v>18853200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3">
        <f t="shared" si="6"/>
        <v>0</v>
      </c>
      <c r="N201" s="9"/>
      <c r="O201" s="12"/>
      <c r="P201" s="14"/>
    </row>
    <row r="202" spans="1:16" x14ac:dyDescent="0.2">
      <c r="A202" s="11" t="s">
        <v>349</v>
      </c>
      <c r="B202" s="11" t="s">
        <v>350</v>
      </c>
      <c r="C202" s="9">
        <v>3252177</v>
      </c>
      <c r="D202" s="9">
        <v>3252177</v>
      </c>
      <c r="E202" s="9">
        <v>3252177</v>
      </c>
      <c r="F202" s="12">
        <v>0</v>
      </c>
      <c r="G202" s="9">
        <v>367277</v>
      </c>
      <c r="H202" s="12">
        <v>0</v>
      </c>
      <c r="I202" s="9">
        <v>2884900</v>
      </c>
      <c r="J202" s="9">
        <v>2884900</v>
      </c>
      <c r="K202" s="12">
        <v>0</v>
      </c>
      <c r="L202" s="12">
        <v>0</v>
      </c>
      <c r="M202" s="13">
        <f t="shared" si="6"/>
        <v>0.88706733981576036</v>
      </c>
      <c r="N202" s="9"/>
      <c r="O202" s="9"/>
      <c r="P202" s="14"/>
    </row>
    <row r="203" spans="1:16" x14ac:dyDescent="0.2">
      <c r="A203" s="11" t="s">
        <v>351</v>
      </c>
      <c r="B203" s="11" t="s">
        <v>352</v>
      </c>
      <c r="C203" s="9">
        <v>453734</v>
      </c>
      <c r="D203" s="9">
        <v>453734</v>
      </c>
      <c r="E203" s="9">
        <v>453734</v>
      </c>
      <c r="F203" s="12">
        <v>0</v>
      </c>
      <c r="G203" s="9">
        <v>20999</v>
      </c>
      <c r="H203" s="12">
        <v>0</v>
      </c>
      <c r="I203" s="9">
        <v>432735</v>
      </c>
      <c r="J203" s="9">
        <v>432735</v>
      </c>
      <c r="K203" s="12">
        <v>0</v>
      </c>
      <c r="L203" s="12">
        <v>0</v>
      </c>
      <c r="M203" s="13">
        <f t="shared" si="6"/>
        <v>0.95371958019456338</v>
      </c>
      <c r="N203" s="9"/>
      <c r="O203" s="9"/>
      <c r="P203" s="14"/>
    </row>
    <row r="204" spans="1:16" x14ac:dyDescent="0.2">
      <c r="A204" s="11" t="s">
        <v>353</v>
      </c>
      <c r="B204" s="11" t="s">
        <v>354</v>
      </c>
      <c r="C204" s="9">
        <v>492697</v>
      </c>
      <c r="D204" s="9">
        <v>492697</v>
      </c>
      <c r="E204" s="9">
        <v>492697</v>
      </c>
      <c r="F204" s="12">
        <v>0</v>
      </c>
      <c r="G204" s="9">
        <v>31113</v>
      </c>
      <c r="H204" s="12">
        <v>0</v>
      </c>
      <c r="I204" s="9">
        <v>461584</v>
      </c>
      <c r="J204" s="9">
        <v>461584</v>
      </c>
      <c r="K204" s="12">
        <v>0</v>
      </c>
      <c r="L204" s="12">
        <v>0</v>
      </c>
      <c r="M204" s="13">
        <f t="shared" si="6"/>
        <v>0.93685165527697556</v>
      </c>
      <c r="N204" s="9"/>
      <c r="O204" s="9"/>
      <c r="P204" s="14"/>
    </row>
    <row r="205" spans="1:16" s="2" customFormat="1" x14ac:dyDescent="0.2">
      <c r="A205" s="6" t="s">
        <v>311</v>
      </c>
      <c r="B205" s="6" t="s">
        <v>312</v>
      </c>
      <c r="C205" s="7">
        <v>315000000</v>
      </c>
      <c r="D205" s="7">
        <v>315000000</v>
      </c>
      <c r="E205" s="7">
        <v>97065000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9">
        <v>315000000</v>
      </c>
      <c r="L205" s="9">
        <v>97065000</v>
      </c>
      <c r="M205" s="13">
        <f t="shared" si="6"/>
        <v>0</v>
      </c>
      <c r="N205" s="7"/>
      <c r="O205" s="8"/>
      <c r="P205" s="10"/>
    </row>
    <row r="206" spans="1:16" x14ac:dyDescent="0.2">
      <c r="A206" s="11" t="s">
        <v>313</v>
      </c>
      <c r="B206" s="11" t="s">
        <v>314</v>
      </c>
      <c r="C206" s="9">
        <v>315000000</v>
      </c>
      <c r="D206" s="9">
        <v>315000000</v>
      </c>
      <c r="E206" s="9">
        <v>97065000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9">
        <v>315000000</v>
      </c>
      <c r="L206" s="9">
        <v>97065000</v>
      </c>
      <c r="M206" s="13">
        <f t="shared" si="6"/>
        <v>0</v>
      </c>
      <c r="N206" s="9"/>
      <c r="O206" s="12"/>
      <c r="P206" s="14"/>
    </row>
    <row r="207" spans="1:16" x14ac:dyDescent="0.2">
      <c r="A207" s="11" t="s">
        <v>315</v>
      </c>
      <c r="B207" s="11" t="s">
        <v>316</v>
      </c>
      <c r="C207" s="9">
        <v>315000000</v>
      </c>
      <c r="D207" s="9">
        <v>315000000</v>
      </c>
      <c r="E207" s="9">
        <v>97065000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9">
        <v>315000000</v>
      </c>
      <c r="L207" s="9">
        <v>97065000</v>
      </c>
      <c r="M207" s="13">
        <f t="shared" si="6"/>
        <v>0</v>
      </c>
      <c r="N207" s="9"/>
      <c r="O207" s="12"/>
      <c r="P207" s="14"/>
    </row>
    <row r="212" spans="2:15" x14ac:dyDescent="0.2">
      <c r="L212" s="20"/>
      <c r="M212" s="15"/>
    </row>
    <row r="213" spans="2:15" ht="12.75" customHeight="1" x14ac:dyDescent="0.2">
      <c r="H213" s="21" t="s">
        <v>395</v>
      </c>
      <c r="I213" s="21"/>
      <c r="J213" s="21"/>
      <c r="K213" s="21"/>
      <c r="L213" s="21"/>
      <c r="M213" s="22"/>
    </row>
    <row r="214" spans="2:15" ht="32.25" customHeight="1" thickBot="1" x14ac:dyDescent="0.25">
      <c r="B214" s="23" t="s">
        <v>379</v>
      </c>
      <c r="C214" s="23" t="s">
        <v>380</v>
      </c>
      <c r="D214" s="23" t="s">
        <v>381</v>
      </c>
      <c r="E214" s="23" t="s">
        <v>382</v>
      </c>
      <c r="F214" s="23" t="s">
        <v>383</v>
      </c>
      <c r="H214" s="23" t="s">
        <v>379</v>
      </c>
      <c r="I214" s="23" t="s">
        <v>380</v>
      </c>
      <c r="J214" s="23" t="s">
        <v>381</v>
      </c>
      <c r="K214" s="23" t="s">
        <v>382</v>
      </c>
      <c r="L214" s="23" t="s">
        <v>400</v>
      </c>
      <c r="M214" s="15"/>
    </row>
    <row r="215" spans="2:15" ht="13.5" thickTop="1" x14ac:dyDescent="0.2">
      <c r="B215" s="24" t="s">
        <v>384</v>
      </c>
      <c r="C215" s="25">
        <f>+'749'!D150</f>
        <v>14205718931</v>
      </c>
      <c r="D215" s="26">
        <f>+'749'!E150</f>
        <v>5564823427.0799999</v>
      </c>
      <c r="E215" s="27">
        <f>+C215-D215</f>
        <v>8640895503.9200001</v>
      </c>
      <c r="F215" s="53">
        <f t="shared" ref="F215:F220" si="7">+D215/C215</f>
        <v>0.39173120727711519</v>
      </c>
      <c r="H215" s="24" t="s">
        <v>3</v>
      </c>
      <c r="I215" s="25">
        <f>+D8</f>
        <v>11547638726</v>
      </c>
      <c r="J215" s="26">
        <f>+I8</f>
        <v>4700169659.79</v>
      </c>
      <c r="K215" s="27">
        <f>+I215-J215</f>
        <v>6847469066.21</v>
      </c>
      <c r="L215" s="28">
        <f>+J215/I215</f>
        <v>0.40702430785329019</v>
      </c>
      <c r="M215" s="15"/>
    </row>
    <row r="216" spans="2:15" x14ac:dyDescent="0.2">
      <c r="B216" s="24" t="s">
        <v>385</v>
      </c>
      <c r="C216" s="27">
        <f>+'751'!C137</f>
        <v>11047232533</v>
      </c>
      <c r="D216" s="29">
        <f>+'751'!D137</f>
        <v>4056352190.2799997</v>
      </c>
      <c r="E216" s="27">
        <f>+C216-D216</f>
        <v>6990880342.7200003</v>
      </c>
      <c r="F216" s="53">
        <f t="shared" si="7"/>
        <v>0.36718265666654271</v>
      </c>
      <c r="H216" s="24" t="s">
        <v>44</v>
      </c>
      <c r="I216" s="27">
        <f>+D48</f>
        <v>4939704892</v>
      </c>
      <c r="J216" s="29">
        <f>+I48</f>
        <v>951906351.26999998</v>
      </c>
      <c r="K216" s="27">
        <f t="shared" ref="K216:K220" si="8">+I216-J216</f>
        <v>3987798540.73</v>
      </c>
      <c r="L216" s="28">
        <f t="shared" ref="L216:L220" si="9">+J216/I216</f>
        <v>0.19270510528101401</v>
      </c>
      <c r="M216" s="15"/>
    </row>
    <row r="217" spans="2:15" x14ac:dyDescent="0.2">
      <c r="B217" s="24" t="s">
        <v>386</v>
      </c>
      <c r="C217" s="27">
        <f>+'753'!D103</f>
        <v>2044106016</v>
      </c>
      <c r="D217" s="29">
        <f>+'753'!E103</f>
        <v>556694029.42999995</v>
      </c>
      <c r="E217" s="27">
        <f>+C217-D217</f>
        <v>1487411986.5700002</v>
      </c>
      <c r="F217" s="53">
        <f t="shared" si="7"/>
        <v>0.27234107481341124</v>
      </c>
      <c r="H217" s="24" t="s">
        <v>396</v>
      </c>
      <c r="I217" s="27">
        <f>+D102</f>
        <v>280187473</v>
      </c>
      <c r="J217" s="29">
        <f>+I102</f>
        <v>29710868.890000001</v>
      </c>
      <c r="K217" s="27">
        <f t="shared" si="8"/>
        <v>250476604.11000001</v>
      </c>
      <c r="L217" s="28">
        <f t="shared" si="9"/>
        <v>0.10603924783603727</v>
      </c>
      <c r="M217" s="15"/>
    </row>
    <row r="218" spans="2:15" x14ac:dyDescent="0.2">
      <c r="B218" s="24" t="s">
        <v>387</v>
      </c>
      <c r="C218" s="27">
        <f>+'755'!D134</f>
        <v>4100007911</v>
      </c>
      <c r="D218" s="29">
        <f>+'755'!E134</f>
        <v>1495007144.3900001</v>
      </c>
      <c r="E218" s="27">
        <f>+C218-D218</f>
        <v>2605000766.6099997</v>
      </c>
      <c r="F218" s="53">
        <f t="shared" si="7"/>
        <v>0.36463518530757294</v>
      </c>
      <c r="H218" s="24" t="s">
        <v>397</v>
      </c>
      <c r="I218" s="27">
        <f>+D130</f>
        <v>1251105414</v>
      </c>
      <c r="J218" s="29">
        <f>+I130</f>
        <v>114062727.95999999</v>
      </c>
      <c r="K218" s="27">
        <f t="shared" si="8"/>
        <v>1137042686.04</v>
      </c>
      <c r="L218" s="28">
        <f t="shared" si="9"/>
        <v>9.1169558283120011E-2</v>
      </c>
      <c r="M218" s="15"/>
    </row>
    <row r="219" spans="2:15" x14ac:dyDescent="0.2">
      <c r="B219" s="24" t="s">
        <v>388</v>
      </c>
      <c r="C219" s="27">
        <f>+'758'!D104</f>
        <v>13697664985</v>
      </c>
      <c r="D219" s="29">
        <f>+'758'!E104</f>
        <v>6141800920.1700001</v>
      </c>
      <c r="E219" s="27">
        <f>+C219-D219</f>
        <v>7555864064.8299999</v>
      </c>
      <c r="F219" s="51">
        <f t="shared" si="7"/>
        <v>0.44838305849177551</v>
      </c>
      <c r="H219" s="24" t="s">
        <v>398</v>
      </c>
      <c r="I219" s="27">
        <f>+D144</f>
        <v>26761093871</v>
      </c>
      <c r="J219" s="27">
        <f>+I144</f>
        <v>12018828103.440001</v>
      </c>
      <c r="K219" s="27">
        <f t="shared" si="8"/>
        <v>14742265767.559999</v>
      </c>
      <c r="L219" s="28">
        <f t="shared" si="9"/>
        <v>0.44911572603780431</v>
      </c>
      <c r="M219" s="15"/>
    </row>
    <row r="220" spans="2:15" ht="13.5" thickBot="1" x14ac:dyDescent="0.25">
      <c r="B220" s="31" t="s">
        <v>389</v>
      </c>
      <c r="C220" s="31">
        <f>SUM(C215:C219)</f>
        <v>45094730376</v>
      </c>
      <c r="D220" s="31">
        <f>SUM(D215:D219)</f>
        <v>17814677711.349998</v>
      </c>
      <c r="E220" s="31">
        <f>SUM(E215:E219)</f>
        <v>27280052664.650002</v>
      </c>
      <c r="F220" s="32">
        <f t="shared" si="7"/>
        <v>0.39505009926461832</v>
      </c>
      <c r="H220" s="24" t="s">
        <v>399</v>
      </c>
      <c r="I220" s="27">
        <f>+D205</f>
        <v>315000000</v>
      </c>
      <c r="J220" s="29">
        <f>+I205</f>
        <v>0</v>
      </c>
      <c r="K220" s="27">
        <f t="shared" si="8"/>
        <v>315000000</v>
      </c>
      <c r="L220" s="28">
        <f t="shared" si="9"/>
        <v>0</v>
      </c>
      <c r="M220" s="15"/>
    </row>
    <row r="221" spans="2:15" ht="14.25" thickTop="1" thickBot="1" x14ac:dyDescent="0.25">
      <c r="B221" s="33"/>
      <c r="C221" s="30"/>
      <c r="D221" s="30"/>
      <c r="E221" s="35"/>
      <c r="F221" s="27"/>
      <c r="H221" s="31" t="s">
        <v>389</v>
      </c>
      <c r="I221" s="31">
        <f>SUM(I215:I220)</f>
        <v>45094730376</v>
      </c>
      <c r="J221" s="31">
        <f>SUM(J215:J220)</f>
        <v>17814677711.349998</v>
      </c>
      <c r="K221" s="31">
        <f>SUM(K215:K220)</f>
        <v>27280052664.650002</v>
      </c>
      <c r="L221" s="32">
        <f>+J221/I221</f>
        <v>0.39505009926461832</v>
      </c>
      <c r="M221" s="15"/>
    </row>
    <row r="222" spans="2:15" ht="13.5" thickTop="1" x14ac:dyDescent="0.2">
      <c r="B222" s="35"/>
      <c r="C222" s="33"/>
      <c r="D222" s="36"/>
      <c r="E222" s="35"/>
      <c r="F222" s="35"/>
      <c r="H222" s="33"/>
      <c r="I222" s="33"/>
      <c r="J222" s="34"/>
      <c r="L222" s="35"/>
      <c r="M222" s="63"/>
      <c r="N222" s="4"/>
    </row>
    <row r="223" spans="2:15" ht="15.75" customHeight="1" x14ac:dyDescent="0.2">
      <c r="B223" s="64" t="s">
        <v>390</v>
      </c>
      <c r="C223" s="64"/>
      <c r="D223" s="64"/>
      <c r="E223" s="64"/>
      <c r="F223" s="64"/>
      <c r="H223" s="35"/>
      <c r="I223" s="33"/>
      <c r="J223" s="36"/>
      <c r="M223" s="2"/>
      <c r="N223" s="2"/>
      <c r="O223" s="33"/>
    </row>
    <row r="224" spans="2:15" ht="26.25" thickBot="1" x14ac:dyDescent="0.25">
      <c r="B224" s="38" t="s">
        <v>379</v>
      </c>
      <c r="C224" s="38" t="s">
        <v>391</v>
      </c>
      <c r="D224" s="38" t="s">
        <v>392</v>
      </c>
      <c r="E224" s="38" t="s">
        <v>393</v>
      </c>
      <c r="F224" s="38" t="s">
        <v>394</v>
      </c>
      <c r="H224" s="64" t="s">
        <v>390</v>
      </c>
      <c r="I224" s="64"/>
      <c r="J224" s="64"/>
      <c r="K224" s="64"/>
      <c r="L224" s="64"/>
      <c r="M224" s="37"/>
      <c r="N224" s="37"/>
    </row>
    <row r="225" spans="2:13" ht="15" customHeight="1" thickTop="1" thickBot="1" x14ac:dyDescent="0.25">
      <c r="B225" s="24" t="s">
        <v>384</v>
      </c>
      <c r="C225" s="27">
        <v>3980538769</v>
      </c>
      <c r="D225" s="27">
        <v>740833804.51999998</v>
      </c>
      <c r="E225" s="27">
        <f>+C225-D225</f>
        <v>3239704964.48</v>
      </c>
      <c r="F225" s="53">
        <f>+D225/C225</f>
        <v>0.18611395278687712</v>
      </c>
      <c r="H225" s="38" t="s">
        <v>379</v>
      </c>
      <c r="I225" s="38" t="s">
        <v>380</v>
      </c>
      <c r="J225" s="38" t="s">
        <v>381</v>
      </c>
      <c r="K225" s="38" t="s">
        <v>382</v>
      </c>
      <c r="L225" s="38" t="s">
        <v>400</v>
      </c>
      <c r="M225" s="39"/>
    </row>
    <row r="226" spans="2:13" ht="13.5" thickTop="1" x14ac:dyDescent="0.2">
      <c r="B226" s="24" t="s">
        <v>385</v>
      </c>
      <c r="C226" s="27">
        <f>+'751'!C146</f>
        <v>1210020000</v>
      </c>
      <c r="D226" s="27">
        <f>+'751'!D146</f>
        <v>150403049.22</v>
      </c>
      <c r="E226" s="27">
        <f>+C226-D226</f>
        <v>1059616950.78</v>
      </c>
      <c r="F226" s="53">
        <f t="shared" ref="F226:F229" si="10">+D226/C226</f>
        <v>0.12429798616551792</v>
      </c>
      <c r="H226" s="24" t="s">
        <v>44</v>
      </c>
      <c r="I226" s="27">
        <f>+N48</f>
        <v>4939704892</v>
      </c>
      <c r="J226" s="27">
        <f>+O48</f>
        <v>951906351.26999998</v>
      </c>
      <c r="K226" s="27">
        <f>+I226-J226</f>
        <v>3987798540.73</v>
      </c>
      <c r="L226" s="28">
        <f t="shared" ref="L226:L229" si="11">+J226/I226</f>
        <v>0.19270510528101401</v>
      </c>
      <c r="M226" s="40"/>
    </row>
    <row r="227" spans="2:13" x14ac:dyDescent="0.2">
      <c r="B227" s="24" t="s">
        <v>386</v>
      </c>
      <c r="C227" s="27">
        <f>+'753'!D112</f>
        <v>1020681855</v>
      </c>
      <c r="D227" s="27">
        <f>+'753'!E112</f>
        <v>151536214.40000001</v>
      </c>
      <c r="E227" s="27">
        <f>+C227-D227</f>
        <v>869145640.60000002</v>
      </c>
      <c r="F227" s="53">
        <f t="shared" si="10"/>
        <v>0.14846566896204891</v>
      </c>
      <c r="H227" s="24" t="s">
        <v>396</v>
      </c>
      <c r="I227" s="27">
        <f>+N102</f>
        <v>280187473</v>
      </c>
      <c r="J227" s="27">
        <f>+O102</f>
        <v>29710868.890000001</v>
      </c>
      <c r="K227" s="27">
        <f>+I227-J227</f>
        <v>250476604.11000001</v>
      </c>
      <c r="L227" s="28">
        <f t="shared" si="11"/>
        <v>0.10603924783603727</v>
      </c>
      <c r="M227" s="40"/>
    </row>
    <row r="228" spans="2:13" x14ac:dyDescent="0.2">
      <c r="B228" s="24" t="s">
        <v>387</v>
      </c>
      <c r="C228" s="27">
        <f>+'755'!D143</f>
        <v>1021197146</v>
      </c>
      <c r="D228" s="27">
        <f>+'755'!E143</f>
        <v>231549367.24000001</v>
      </c>
      <c r="E228" s="27">
        <f>+C228-D228</f>
        <v>789647778.75999999</v>
      </c>
      <c r="F228" s="53">
        <f t="shared" si="10"/>
        <v>0.22674306146170919</v>
      </c>
      <c r="H228" s="24" t="s">
        <v>397</v>
      </c>
      <c r="I228" s="27">
        <f>+N130</f>
        <v>1251105414</v>
      </c>
      <c r="J228" s="27">
        <f>+O130</f>
        <v>114062727.95999999</v>
      </c>
      <c r="K228" s="27">
        <f>+I228-J228</f>
        <v>1137042686.04</v>
      </c>
      <c r="L228" s="28">
        <f t="shared" si="11"/>
        <v>9.1169558283120011E-2</v>
      </c>
      <c r="M228" s="40"/>
    </row>
    <row r="229" spans="2:13" x14ac:dyDescent="0.2">
      <c r="B229" s="24" t="s">
        <v>388</v>
      </c>
      <c r="C229" s="27">
        <f>+'758'!D113</f>
        <v>596940009</v>
      </c>
      <c r="D229" s="27">
        <f>+'758'!E113</f>
        <v>99422493.599999994</v>
      </c>
      <c r="E229" s="27">
        <f>+C229-D229</f>
        <v>497517515.39999998</v>
      </c>
      <c r="F229" s="51">
        <f t="shared" si="10"/>
        <v>0.16655357674308607</v>
      </c>
      <c r="H229" s="24" t="s">
        <v>398</v>
      </c>
      <c r="I229" s="27">
        <f>+N144</f>
        <v>1358380000</v>
      </c>
      <c r="J229" s="27">
        <f>+O144</f>
        <v>278064980.86000001</v>
      </c>
      <c r="K229" s="27">
        <f>+I229-J229</f>
        <v>1080315019.1399999</v>
      </c>
      <c r="L229" s="28">
        <f t="shared" si="11"/>
        <v>0.20470338260280629</v>
      </c>
      <c r="M229" s="40"/>
    </row>
    <row r="230" spans="2:13" ht="13.5" thickBot="1" x14ac:dyDescent="0.25">
      <c r="B230" s="41" t="s">
        <v>389</v>
      </c>
      <c r="C230" s="41">
        <f>+C225+C226+C227+C228+C229</f>
        <v>7829377779</v>
      </c>
      <c r="D230" s="41">
        <f t="shared" ref="D230" si="12">SUM(D225:D229)</f>
        <v>1373744928.98</v>
      </c>
      <c r="E230" s="41">
        <f>SUM(E225:E229)</f>
        <v>6455632850.0200005</v>
      </c>
      <c r="F230" s="54">
        <f>+D230/C230</f>
        <v>0.17546029426050511</v>
      </c>
      <c r="H230" s="41" t="s">
        <v>389</v>
      </c>
      <c r="I230" s="41">
        <f>SUM(I226:I229)</f>
        <v>7829377779</v>
      </c>
      <c r="J230" s="41">
        <f>SUM(J226:J229)</f>
        <v>1373744928.98</v>
      </c>
      <c r="K230" s="41">
        <f>SUM(K226:K229)</f>
        <v>6455632850.0200005</v>
      </c>
      <c r="L230" s="54">
        <f>+J230/I230</f>
        <v>0.17546029426050511</v>
      </c>
      <c r="M230" s="42"/>
    </row>
    <row r="231" spans="2:13" ht="13.5" thickTop="1" x14ac:dyDescent="0.2">
      <c r="M231" s="15"/>
    </row>
  </sheetData>
  <mergeCells count="6">
    <mergeCell ref="H224:L224"/>
    <mergeCell ref="A1:N1"/>
    <mergeCell ref="A2:N2"/>
    <mergeCell ref="A3:N3"/>
    <mergeCell ref="A4:N4"/>
    <mergeCell ref="B223:F2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3"/>
  <sheetViews>
    <sheetView showGridLines="0" tabSelected="1" topLeftCell="E119" workbookViewId="0">
      <selection activeCell="A125" sqref="A125:XFD125"/>
    </sheetView>
  </sheetViews>
  <sheetFormatPr baseColWidth="10" defaultRowHeight="12.75" x14ac:dyDescent="0.2"/>
  <cols>
    <col min="1" max="1" width="12.140625" style="20" bestFit="1" customWidth="1"/>
    <col min="2" max="2" width="12.140625" style="20" customWidth="1"/>
    <col min="3" max="3" width="15.28515625" style="20" bestFit="1" customWidth="1"/>
    <col min="4" max="4" width="45.7109375" style="20" bestFit="1" customWidth="1"/>
    <col min="5" max="5" width="17.7109375" style="20" customWidth="1"/>
    <col min="6" max="6" width="17.42578125" style="20" bestFit="1" customWidth="1"/>
    <col min="7" max="7" width="17.42578125" style="20" customWidth="1"/>
    <col min="8" max="8" width="15.28515625" style="20" customWidth="1"/>
    <col min="9" max="9" width="16.42578125" style="20" customWidth="1"/>
    <col min="10" max="10" width="19" style="20" customWidth="1"/>
    <col min="11" max="11" width="16.42578125" style="20" bestFit="1" customWidth="1"/>
    <col min="12" max="12" width="16.42578125" style="20" customWidth="1"/>
    <col min="13" max="13" width="20.7109375" style="20" customWidth="1"/>
    <col min="14" max="14" width="17.28515625" style="20" customWidth="1"/>
    <col min="15" max="15" width="11.42578125" style="20"/>
    <col min="16" max="16" width="17.42578125" style="20" bestFit="1" customWidth="1"/>
    <col min="17" max="17" width="16.42578125" style="20" bestFit="1" customWidth="1"/>
    <col min="18" max="16384" width="11.42578125" style="20"/>
  </cols>
  <sheetData>
    <row r="1" spans="1:18" x14ac:dyDescent="0.2">
      <c r="A1" s="67" t="s">
        <v>419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8" x14ac:dyDescent="0.2">
      <c r="A2" s="67" t="s">
        <v>420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8" x14ac:dyDescent="0.2">
      <c r="A3" s="67" t="s">
        <v>423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8" x14ac:dyDescent="0.2">
      <c r="A4" s="65" t="s">
        <v>424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8" ht="39" thickBot="1" x14ac:dyDescent="0.25">
      <c r="A6" s="43" t="s">
        <v>401</v>
      </c>
      <c r="B6" s="44" t="s">
        <v>402</v>
      </c>
      <c r="C6" s="45" t="s">
        <v>403</v>
      </c>
      <c r="D6" s="46" t="s">
        <v>404</v>
      </c>
      <c r="E6" s="46" t="s">
        <v>405</v>
      </c>
      <c r="F6" s="46" t="s">
        <v>406</v>
      </c>
      <c r="G6" s="46" t="s">
        <v>407</v>
      </c>
      <c r="H6" s="47" t="s">
        <v>408</v>
      </c>
      <c r="I6" s="47" t="s">
        <v>409</v>
      </c>
      <c r="J6" s="47" t="s">
        <v>410</v>
      </c>
      <c r="K6" s="47" t="s">
        <v>411</v>
      </c>
      <c r="L6" s="47" t="s">
        <v>412</v>
      </c>
      <c r="M6" s="47" t="s">
        <v>413</v>
      </c>
      <c r="N6" s="47" t="s">
        <v>414</v>
      </c>
      <c r="O6" s="48" t="s">
        <v>415</v>
      </c>
      <c r="P6" s="49" t="s">
        <v>416</v>
      </c>
      <c r="Q6" s="49" t="s">
        <v>417</v>
      </c>
      <c r="R6" s="49" t="s">
        <v>418</v>
      </c>
    </row>
    <row r="7" spans="1:18" s="35" customFormat="1" ht="13.5" thickTop="1" x14ac:dyDescent="0.2">
      <c r="A7" s="35" t="s">
        <v>1</v>
      </c>
      <c r="B7" s="35" t="s">
        <v>0</v>
      </c>
      <c r="E7" s="30">
        <v>14525176958</v>
      </c>
      <c r="F7" s="30">
        <v>14205718931</v>
      </c>
      <c r="G7" s="30">
        <v>10299872333</v>
      </c>
      <c r="H7" s="30">
        <v>199274814.71000001</v>
      </c>
      <c r="I7" s="30">
        <v>1842555986.6700001</v>
      </c>
      <c r="J7" s="30">
        <v>23346491.32</v>
      </c>
      <c r="K7" s="30">
        <v>5564823427.0799999</v>
      </c>
      <c r="L7" s="30">
        <v>5503145862.5699997</v>
      </c>
      <c r="M7" s="30">
        <v>6575718211.2200003</v>
      </c>
      <c r="N7" s="30">
        <v>2669871613.2199998</v>
      </c>
      <c r="O7" s="50">
        <f t="shared" ref="O7:O38" si="0">+K7/F7</f>
        <v>0.39173120727711519</v>
      </c>
      <c r="P7" s="30">
        <f>+P28+P75+P103+P114</f>
        <v>3980538769</v>
      </c>
      <c r="Q7" s="30">
        <f>+Q28+Q75+Q103+Q114</f>
        <v>740833804.51999998</v>
      </c>
      <c r="R7" s="50">
        <f>+Q7/P7</f>
        <v>0.18611395278687712</v>
      </c>
    </row>
    <row r="8" spans="1:18" s="35" customFormat="1" x14ac:dyDescent="0.2">
      <c r="A8" s="35" t="s">
        <v>1</v>
      </c>
      <c r="B8" s="35" t="s">
        <v>0</v>
      </c>
      <c r="C8" s="35" t="s">
        <v>2</v>
      </c>
      <c r="D8" s="35" t="s">
        <v>3</v>
      </c>
      <c r="E8" s="30">
        <v>3889863755</v>
      </c>
      <c r="F8" s="30">
        <v>3789510790</v>
      </c>
      <c r="G8" s="30">
        <v>3645566264</v>
      </c>
      <c r="H8" s="30">
        <v>0</v>
      </c>
      <c r="I8" s="30">
        <v>386977375</v>
      </c>
      <c r="J8" s="30">
        <v>0</v>
      </c>
      <c r="K8" s="30">
        <v>1528969687.9000001</v>
      </c>
      <c r="L8" s="30">
        <v>1528969687.9000001</v>
      </c>
      <c r="M8" s="30">
        <v>1873563727.0999999</v>
      </c>
      <c r="N8" s="30">
        <v>1729619201.0999999</v>
      </c>
      <c r="O8" s="50">
        <f t="shared" si="0"/>
        <v>0.40347416134418768</v>
      </c>
      <c r="P8" s="30"/>
      <c r="Q8" s="30"/>
      <c r="R8" s="50"/>
    </row>
    <row r="9" spans="1:18" x14ac:dyDescent="0.2">
      <c r="A9" s="20" t="s">
        <v>1</v>
      </c>
      <c r="B9" s="20" t="s">
        <v>0</v>
      </c>
      <c r="C9" s="20" t="s">
        <v>4</v>
      </c>
      <c r="D9" s="20" t="s">
        <v>5</v>
      </c>
      <c r="E9" s="25">
        <v>1404441900</v>
      </c>
      <c r="F9" s="25">
        <v>1352293800</v>
      </c>
      <c r="G9" s="25">
        <v>1304057325</v>
      </c>
      <c r="H9" s="25">
        <v>0</v>
      </c>
      <c r="I9" s="25">
        <v>0</v>
      </c>
      <c r="J9" s="25">
        <v>0</v>
      </c>
      <c r="K9" s="25">
        <v>589814055.5</v>
      </c>
      <c r="L9" s="25">
        <v>589814055.5</v>
      </c>
      <c r="M9" s="25">
        <v>762479744.5</v>
      </c>
      <c r="N9" s="25">
        <v>714243269.5</v>
      </c>
      <c r="O9" s="51">
        <f t="shared" si="0"/>
        <v>0.43615821909410513</v>
      </c>
      <c r="P9" s="25"/>
      <c r="Q9" s="25"/>
      <c r="R9" s="51"/>
    </row>
    <row r="10" spans="1:18" x14ac:dyDescent="0.2">
      <c r="A10" s="20" t="s">
        <v>1</v>
      </c>
      <c r="B10" s="20" t="s">
        <v>0</v>
      </c>
      <c r="C10" s="20" t="s">
        <v>6</v>
      </c>
      <c r="D10" s="20" t="s">
        <v>7</v>
      </c>
      <c r="E10" s="25">
        <v>1384441900</v>
      </c>
      <c r="F10" s="25">
        <v>1332293800</v>
      </c>
      <c r="G10" s="25">
        <v>1284057325</v>
      </c>
      <c r="H10" s="25">
        <v>0</v>
      </c>
      <c r="I10" s="25">
        <v>0</v>
      </c>
      <c r="J10" s="25">
        <v>0</v>
      </c>
      <c r="K10" s="25">
        <v>589063343.48000002</v>
      </c>
      <c r="L10" s="25">
        <v>589063343.48000002</v>
      </c>
      <c r="M10" s="25">
        <v>743230456.51999998</v>
      </c>
      <c r="N10" s="25">
        <v>694993981.51999998</v>
      </c>
      <c r="O10" s="51">
        <f t="shared" si="0"/>
        <v>0.44214222379478163</v>
      </c>
      <c r="P10" s="25"/>
      <c r="Q10" s="25"/>
      <c r="R10" s="51"/>
    </row>
    <row r="11" spans="1:18" x14ac:dyDescent="0.2">
      <c r="A11" s="20" t="s">
        <v>1</v>
      </c>
      <c r="B11" s="20" t="s">
        <v>0</v>
      </c>
      <c r="C11" s="20" t="s">
        <v>8</v>
      </c>
      <c r="D11" s="20" t="s">
        <v>9</v>
      </c>
      <c r="E11" s="25">
        <v>20000000</v>
      </c>
      <c r="F11" s="25">
        <v>20000000</v>
      </c>
      <c r="G11" s="25">
        <v>20000000</v>
      </c>
      <c r="H11" s="25">
        <v>0</v>
      </c>
      <c r="I11" s="25">
        <v>0</v>
      </c>
      <c r="J11" s="25">
        <v>0</v>
      </c>
      <c r="K11" s="25">
        <v>750712.02</v>
      </c>
      <c r="L11" s="25">
        <v>750712.02</v>
      </c>
      <c r="M11" s="25">
        <v>19249287.98</v>
      </c>
      <c r="N11" s="25">
        <v>19249287.98</v>
      </c>
      <c r="O11" s="51">
        <f t="shared" si="0"/>
        <v>3.7535601000000002E-2</v>
      </c>
      <c r="P11" s="25"/>
      <c r="Q11" s="25"/>
      <c r="R11" s="51"/>
    </row>
    <row r="12" spans="1:18" x14ac:dyDescent="0.2">
      <c r="A12" s="20" t="s">
        <v>1</v>
      </c>
      <c r="B12" s="20" t="s">
        <v>0</v>
      </c>
      <c r="C12" s="20" t="s">
        <v>10</v>
      </c>
      <c r="D12" s="20" t="s">
        <v>11</v>
      </c>
      <c r="E12" s="25">
        <v>51000000</v>
      </c>
      <c r="F12" s="25">
        <v>51000000</v>
      </c>
      <c r="G12" s="25">
        <v>35598999</v>
      </c>
      <c r="H12" s="25">
        <v>0</v>
      </c>
      <c r="I12" s="25">
        <v>0</v>
      </c>
      <c r="J12" s="25">
        <v>0</v>
      </c>
      <c r="K12" s="25">
        <v>7651910.1399999997</v>
      </c>
      <c r="L12" s="25">
        <v>7651910.1399999997</v>
      </c>
      <c r="M12" s="25">
        <v>43348089.859999999</v>
      </c>
      <c r="N12" s="25">
        <v>27947088.859999999</v>
      </c>
      <c r="O12" s="51">
        <f t="shared" si="0"/>
        <v>0.15003745372549018</v>
      </c>
      <c r="P12" s="25"/>
      <c r="Q12" s="25"/>
      <c r="R12" s="51"/>
    </row>
    <row r="13" spans="1:18" x14ac:dyDescent="0.2">
      <c r="A13" s="20" t="s">
        <v>1</v>
      </c>
      <c r="B13" s="20" t="s">
        <v>0</v>
      </c>
      <c r="C13" s="20" t="s">
        <v>12</v>
      </c>
      <c r="D13" s="20" t="s">
        <v>13</v>
      </c>
      <c r="E13" s="25">
        <v>51000000</v>
      </c>
      <c r="F13" s="25">
        <v>51000000</v>
      </c>
      <c r="G13" s="25">
        <v>35598999</v>
      </c>
      <c r="H13" s="25">
        <v>0</v>
      </c>
      <c r="I13" s="25">
        <v>0</v>
      </c>
      <c r="J13" s="25">
        <v>0</v>
      </c>
      <c r="K13" s="25">
        <v>7651910.1399999997</v>
      </c>
      <c r="L13" s="25">
        <v>7651910.1399999997</v>
      </c>
      <c r="M13" s="25">
        <v>43348089.859999999</v>
      </c>
      <c r="N13" s="25">
        <v>27947088.859999999</v>
      </c>
      <c r="O13" s="51">
        <f t="shared" si="0"/>
        <v>0.15003745372549018</v>
      </c>
      <c r="P13" s="25"/>
      <c r="Q13" s="25"/>
      <c r="R13" s="51"/>
    </row>
    <row r="14" spans="1:18" x14ac:dyDescent="0.2">
      <c r="A14" s="20" t="s">
        <v>1</v>
      </c>
      <c r="B14" s="20" t="s">
        <v>0</v>
      </c>
      <c r="C14" s="20" t="s">
        <v>14</v>
      </c>
      <c r="D14" s="20" t="s">
        <v>15</v>
      </c>
      <c r="E14" s="25">
        <v>1754627218</v>
      </c>
      <c r="F14" s="25">
        <v>1726752050</v>
      </c>
      <c r="G14" s="25">
        <v>1666067233</v>
      </c>
      <c r="H14" s="25">
        <v>0</v>
      </c>
      <c r="I14" s="25">
        <v>0</v>
      </c>
      <c r="J14" s="25">
        <v>0</v>
      </c>
      <c r="K14" s="25">
        <v>680648242.25999999</v>
      </c>
      <c r="L14" s="25">
        <v>680648242.25999999</v>
      </c>
      <c r="M14" s="25">
        <v>1046103807.74</v>
      </c>
      <c r="N14" s="25">
        <v>985418990.74000001</v>
      </c>
      <c r="O14" s="51">
        <f t="shared" si="0"/>
        <v>0.39417833166029831</v>
      </c>
      <c r="P14" s="25"/>
      <c r="Q14" s="25"/>
      <c r="R14" s="51"/>
    </row>
    <row r="15" spans="1:18" x14ac:dyDescent="0.2">
      <c r="A15" s="20" t="s">
        <v>1</v>
      </c>
      <c r="B15" s="20" t="s">
        <v>0</v>
      </c>
      <c r="C15" s="20" t="s">
        <v>16</v>
      </c>
      <c r="D15" s="20" t="s">
        <v>17</v>
      </c>
      <c r="E15" s="25">
        <v>467800000</v>
      </c>
      <c r="F15" s="25">
        <v>467800000</v>
      </c>
      <c r="G15" s="25">
        <v>444444429</v>
      </c>
      <c r="H15" s="25">
        <v>0</v>
      </c>
      <c r="I15" s="25">
        <v>0</v>
      </c>
      <c r="J15" s="25">
        <v>0</v>
      </c>
      <c r="K15" s="25">
        <v>183096983.49000001</v>
      </c>
      <c r="L15" s="25">
        <v>183096983.49000001</v>
      </c>
      <c r="M15" s="25">
        <v>284703016.50999999</v>
      </c>
      <c r="N15" s="25">
        <v>261347445.50999999</v>
      </c>
      <c r="O15" s="51">
        <f t="shared" si="0"/>
        <v>0.39140013572039334</v>
      </c>
      <c r="P15" s="25"/>
      <c r="Q15" s="25"/>
      <c r="R15" s="51"/>
    </row>
    <row r="16" spans="1:18" x14ac:dyDescent="0.2">
      <c r="A16" s="20" t="s">
        <v>1</v>
      </c>
      <c r="B16" s="20" t="s">
        <v>0</v>
      </c>
      <c r="C16" s="20" t="s">
        <v>18</v>
      </c>
      <c r="D16" s="20" t="s">
        <v>19</v>
      </c>
      <c r="E16" s="25">
        <v>639637097</v>
      </c>
      <c r="F16" s="25">
        <v>621946360</v>
      </c>
      <c r="G16" s="25">
        <v>599505789</v>
      </c>
      <c r="H16" s="25">
        <v>0</v>
      </c>
      <c r="I16" s="25">
        <v>0</v>
      </c>
      <c r="J16" s="25">
        <v>0</v>
      </c>
      <c r="K16" s="25">
        <v>247341413.52000001</v>
      </c>
      <c r="L16" s="25">
        <v>247341413.52000001</v>
      </c>
      <c r="M16" s="25">
        <v>374604946.48000002</v>
      </c>
      <c r="N16" s="25">
        <v>352164375.48000002</v>
      </c>
      <c r="O16" s="51">
        <f t="shared" si="0"/>
        <v>0.39768930156613508</v>
      </c>
      <c r="P16" s="25"/>
      <c r="Q16" s="25"/>
      <c r="R16" s="51"/>
    </row>
    <row r="17" spans="1:18" x14ac:dyDescent="0.2">
      <c r="A17" s="20" t="s">
        <v>1</v>
      </c>
      <c r="B17" s="20" t="s">
        <v>0</v>
      </c>
      <c r="C17" s="20" t="s">
        <v>20</v>
      </c>
      <c r="D17" s="20" t="s">
        <v>21</v>
      </c>
      <c r="E17" s="25">
        <v>214926847</v>
      </c>
      <c r="F17" s="25">
        <v>214926847</v>
      </c>
      <c r="G17" s="25">
        <v>207871090</v>
      </c>
      <c r="H17" s="25">
        <v>0</v>
      </c>
      <c r="I17" s="25">
        <v>0</v>
      </c>
      <c r="J17" s="25">
        <v>0</v>
      </c>
      <c r="K17" s="25">
        <v>188747844.94999999</v>
      </c>
      <c r="L17" s="25">
        <v>188747844.94999999</v>
      </c>
      <c r="M17" s="25">
        <v>26179002.050000001</v>
      </c>
      <c r="N17" s="25">
        <v>19123245.050000001</v>
      </c>
      <c r="O17" s="51">
        <f t="shared" si="0"/>
        <v>0.87819575629842084</v>
      </c>
      <c r="P17" s="25"/>
      <c r="Q17" s="25"/>
      <c r="R17" s="51"/>
    </row>
    <row r="18" spans="1:18" x14ac:dyDescent="0.2">
      <c r="A18" s="20" t="s">
        <v>1</v>
      </c>
      <c r="B18" s="20" t="s">
        <v>0</v>
      </c>
      <c r="C18" s="20" t="s">
        <v>22</v>
      </c>
      <c r="D18" s="20" t="s">
        <v>23</v>
      </c>
      <c r="E18" s="25">
        <v>185500000</v>
      </c>
      <c r="F18" s="25">
        <v>184000000</v>
      </c>
      <c r="G18" s="25">
        <v>184000000</v>
      </c>
      <c r="H18" s="25">
        <v>0</v>
      </c>
      <c r="I18" s="25">
        <v>0</v>
      </c>
      <c r="J18" s="25">
        <v>0</v>
      </c>
      <c r="K18" s="25">
        <v>61462000.299999997</v>
      </c>
      <c r="L18" s="25">
        <v>61462000.299999997</v>
      </c>
      <c r="M18" s="25">
        <v>122537999.7</v>
      </c>
      <c r="N18" s="25">
        <v>122537999.7</v>
      </c>
      <c r="O18" s="51">
        <f t="shared" si="0"/>
        <v>0.33403261032608694</v>
      </c>
      <c r="P18" s="25"/>
      <c r="Q18" s="25"/>
      <c r="R18" s="51"/>
    </row>
    <row r="19" spans="1:18" x14ac:dyDescent="0.2">
      <c r="A19" s="20" t="s">
        <v>1</v>
      </c>
      <c r="B19" s="20" t="s">
        <v>24</v>
      </c>
      <c r="C19" s="20" t="s">
        <v>25</v>
      </c>
      <c r="D19" s="20" t="s">
        <v>26</v>
      </c>
      <c r="E19" s="25">
        <v>246763274</v>
      </c>
      <c r="F19" s="25">
        <v>238078843</v>
      </c>
      <c r="G19" s="25">
        <v>230245925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238078843</v>
      </c>
      <c r="N19" s="25">
        <v>230245925</v>
      </c>
      <c r="O19" s="51">
        <f t="shared" si="0"/>
        <v>0</v>
      </c>
      <c r="P19" s="25"/>
      <c r="Q19" s="25"/>
      <c r="R19" s="51"/>
    </row>
    <row r="20" spans="1:18" x14ac:dyDescent="0.2">
      <c r="A20" s="20" t="s">
        <v>1</v>
      </c>
      <c r="B20" s="20" t="s">
        <v>0</v>
      </c>
      <c r="C20" s="20" t="s">
        <v>27</v>
      </c>
      <c r="D20" s="20" t="s">
        <v>28</v>
      </c>
      <c r="E20" s="25">
        <v>289897319</v>
      </c>
      <c r="F20" s="25">
        <v>279732470</v>
      </c>
      <c r="G20" s="25">
        <v>269876353</v>
      </c>
      <c r="H20" s="25">
        <v>0</v>
      </c>
      <c r="I20" s="25">
        <v>144113066.21000001</v>
      </c>
      <c r="J20" s="25">
        <v>0</v>
      </c>
      <c r="K20" s="25">
        <v>125763286.79000001</v>
      </c>
      <c r="L20" s="25">
        <v>125763286.79000001</v>
      </c>
      <c r="M20" s="25">
        <v>9856117</v>
      </c>
      <c r="N20" s="25">
        <v>0</v>
      </c>
      <c r="O20" s="51">
        <f t="shared" si="0"/>
        <v>0.44958415728427953</v>
      </c>
      <c r="P20" s="25"/>
      <c r="Q20" s="25"/>
      <c r="R20" s="51"/>
    </row>
    <row r="21" spans="1:18" x14ac:dyDescent="0.2">
      <c r="A21" s="20" t="s">
        <v>1</v>
      </c>
      <c r="B21" s="20" t="s">
        <v>0</v>
      </c>
      <c r="C21" s="20" t="s">
        <v>29</v>
      </c>
      <c r="D21" s="20" t="s">
        <v>30</v>
      </c>
      <c r="E21" s="25">
        <v>275030790</v>
      </c>
      <c r="F21" s="25">
        <v>265387215</v>
      </c>
      <c r="G21" s="25">
        <v>256036540</v>
      </c>
      <c r="H21" s="25">
        <v>0</v>
      </c>
      <c r="I21" s="25">
        <v>136719783.21000001</v>
      </c>
      <c r="J21" s="25">
        <v>0</v>
      </c>
      <c r="K21" s="25">
        <v>119316756.79000001</v>
      </c>
      <c r="L21" s="25">
        <v>119316756.79000001</v>
      </c>
      <c r="M21" s="25">
        <v>9350675</v>
      </c>
      <c r="N21" s="25">
        <v>0</v>
      </c>
      <c r="O21" s="51">
        <f t="shared" si="0"/>
        <v>0.44959496933565546</v>
      </c>
      <c r="P21" s="25"/>
      <c r="Q21" s="25"/>
      <c r="R21" s="51"/>
    </row>
    <row r="22" spans="1:18" x14ac:dyDescent="0.2">
      <c r="A22" s="20" t="s">
        <v>1</v>
      </c>
      <c r="B22" s="20" t="s">
        <v>0</v>
      </c>
      <c r="C22" s="20" t="s">
        <v>31</v>
      </c>
      <c r="D22" s="20" t="s">
        <v>32</v>
      </c>
      <c r="E22" s="25">
        <v>14866529</v>
      </c>
      <c r="F22" s="25">
        <v>14345255</v>
      </c>
      <c r="G22" s="25">
        <v>13839813</v>
      </c>
      <c r="H22" s="25">
        <v>0</v>
      </c>
      <c r="I22" s="25">
        <v>7393283</v>
      </c>
      <c r="J22" s="25">
        <v>0</v>
      </c>
      <c r="K22" s="25">
        <v>6446530</v>
      </c>
      <c r="L22" s="25">
        <v>6446530</v>
      </c>
      <c r="M22" s="25">
        <v>505442</v>
      </c>
      <c r="N22" s="25">
        <v>0</v>
      </c>
      <c r="O22" s="51">
        <f t="shared" si="0"/>
        <v>0.4493841343357089</v>
      </c>
      <c r="P22" s="25"/>
      <c r="Q22" s="25"/>
      <c r="R22" s="51"/>
    </row>
    <row r="23" spans="1:18" x14ac:dyDescent="0.2">
      <c r="A23" s="20" t="s">
        <v>1</v>
      </c>
      <c r="B23" s="20" t="s">
        <v>0</v>
      </c>
      <c r="C23" s="20" t="s">
        <v>33</v>
      </c>
      <c r="D23" s="20" t="s">
        <v>34</v>
      </c>
      <c r="E23" s="25">
        <v>389897318</v>
      </c>
      <c r="F23" s="25">
        <v>379732470</v>
      </c>
      <c r="G23" s="25">
        <v>369966354</v>
      </c>
      <c r="H23" s="25">
        <v>0</v>
      </c>
      <c r="I23" s="25">
        <v>242864308.78999999</v>
      </c>
      <c r="J23" s="25">
        <v>0</v>
      </c>
      <c r="K23" s="25">
        <v>125092193.20999999</v>
      </c>
      <c r="L23" s="25">
        <v>125092193.20999999</v>
      </c>
      <c r="M23" s="25">
        <v>11775968</v>
      </c>
      <c r="N23" s="25">
        <v>2009852</v>
      </c>
      <c r="O23" s="51">
        <f t="shared" si="0"/>
        <v>0.32942190382086628</v>
      </c>
      <c r="P23" s="25"/>
      <c r="Q23" s="25"/>
      <c r="R23" s="51"/>
    </row>
    <row r="24" spans="1:18" x14ac:dyDescent="0.2">
      <c r="A24" s="20" t="s">
        <v>1</v>
      </c>
      <c r="B24" s="20" t="s">
        <v>0</v>
      </c>
      <c r="C24" s="20" t="s">
        <v>35</v>
      </c>
      <c r="D24" s="20" t="s">
        <v>36</v>
      </c>
      <c r="E24" s="25">
        <v>156098556</v>
      </c>
      <c r="F24" s="25">
        <v>150625176</v>
      </c>
      <c r="G24" s="25">
        <v>145318036</v>
      </c>
      <c r="H24" s="25">
        <v>0</v>
      </c>
      <c r="I24" s="25">
        <v>78259862.420000002</v>
      </c>
      <c r="J24" s="25">
        <v>0</v>
      </c>
      <c r="K24" s="25">
        <v>67058173.579999998</v>
      </c>
      <c r="L24" s="25">
        <v>67058173.579999998</v>
      </c>
      <c r="M24" s="25">
        <v>5307140</v>
      </c>
      <c r="N24" s="25">
        <v>0</v>
      </c>
      <c r="O24" s="51">
        <f t="shared" si="0"/>
        <v>0.4451989724480056</v>
      </c>
      <c r="P24" s="25"/>
      <c r="Q24" s="25"/>
      <c r="R24" s="51"/>
    </row>
    <row r="25" spans="1:18" x14ac:dyDescent="0.2">
      <c r="A25" s="20" t="s">
        <v>1</v>
      </c>
      <c r="B25" s="20" t="s">
        <v>0</v>
      </c>
      <c r="C25" s="20" t="s">
        <v>37</v>
      </c>
      <c r="D25" s="20" t="s">
        <v>38</v>
      </c>
      <c r="E25" s="25">
        <v>44599587</v>
      </c>
      <c r="F25" s="25">
        <v>43035764</v>
      </c>
      <c r="G25" s="25">
        <v>41609439</v>
      </c>
      <c r="H25" s="25">
        <v>0</v>
      </c>
      <c r="I25" s="25">
        <v>20244696.370000001</v>
      </c>
      <c r="J25" s="25">
        <v>0</v>
      </c>
      <c r="K25" s="25">
        <v>19354890.629999999</v>
      </c>
      <c r="L25" s="25">
        <v>19354890.629999999</v>
      </c>
      <c r="M25" s="25">
        <v>3436177</v>
      </c>
      <c r="N25" s="25">
        <v>2009852</v>
      </c>
      <c r="O25" s="51">
        <f t="shared" si="0"/>
        <v>0.44973967767831424</v>
      </c>
      <c r="P25" s="25"/>
      <c r="Q25" s="25"/>
      <c r="R25" s="51"/>
    </row>
    <row r="26" spans="1:18" x14ac:dyDescent="0.2">
      <c r="A26" s="20" t="s">
        <v>1</v>
      </c>
      <c r="B26" s="20" t="s">
        <v>0</v>
      </c>
      <c r="C26" s="20" t="s">
        <v>39</v>
      </c>
      <c r="D26" s="20" t="s">
        <v>40</v>
      </c>
      <c r="E26" s="25">
        <v>89199175</v>
      </c>
      <c r="F26" s="25">
        <v>86071530</v>
      </c>
      <c r="G26" s="25">
        <v>83038879</v>
      </c>
      <c r="H26" s="25">
        <v>0</v>
      </c>
      <c r="I26" s="25">
        <v>44359750</v>
      </c>
      <c r="J26" s="25">
        <v>0</v>
      </c>
      <c r="K26" s="25">
        <v>38679129</v>
      </c>
      <c r="L26" s="25">
        <v>38679129</v>
      </c>
      <c r="M26" s="25">
        <v>3032651</v>
      </c>
      <c r="N26" s="25">
        <v>0</v>
      </c>
      <c r="O26" s="51">
        <f t="shared" si="0"/>
        <v>0.44938354180528683</v>
      </c>
      <c r="P26" s="25"/>
      <c r="Q26" s="25"/>
      <c r="R26" s="51"/>
    </row>
    <row r="27" spans="1:18" x14ac:dyDescent="0.2">
      <c r="A27" s="20" t="s">
        <v>1</v>
      </c>
      <c r="B27" s="20" t="s">
        <v>0</v>
      </c>
      <c r="C27" s="20" t="s">
        <v>41</v>
      </c>
      <c r="D27" s="20" t="s">
        <v>42</v>
      </c>
      <c r="E27" s="25">
        <v>100000000</v>
      </c>
      <c r="F27" s="25">
        <v>100000000</v>
      </c>
      <c r="G27" s="25">
        <v>100000000</v>
      </c>
      <c r="H27" s="25">
        <v>0</v>
      </c>
      <c r="I27" s="25">
        <v>100000000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51">
        <f t="shared" si="0"/>
        <v>0</v>
      </c>
      <c r="P27" s="25"/>
      <c r="Q27" s="25"/>
      <c r="R27" s="51"/>
    </row>
    <row r="28" spans="1:18" s="35" customFormat="1" x14ac:dyDescent="0.2">
      <c r="A28" s="35" t="s">
        <v>1</v>
      </c>
      <c r="B28" s="35" t="s">
        <v>0</v>
      </c>
      <c r="C28" s="35" t="s">
        <v>43</v>
      </c>
      <c r="D28" s="35" t="s">
        <v>44</v>
      </c>
      <c r="E28" s="30">
        <v>3232035256</v>
      </c>
      <c r="F28" s="30">
        <v>3112035256</v>
      </c>
      <c r="G28" s="30">
        <v>1883322217</v>
      </c>
      <c r="H28" s="30">
        <v>152596569.59999999</v>
      </c>
      <c r="I28" s="30">
        <v>735282292.25</v>
      </c>
      <c r="J28" s="30">
        <v>23148510.09</v>
      </c>
      <c r="K28" s="30">
        <v>627705954.53999996</v>
      </c>
      <c r="L28" s="30">
        <v>580168830.28999996</v>
      </c>
      <c r="M28" s="30">
        <v>1573301929.52</v>
      </c>
      <c r="N28" s="30">
        <v>344588890.51999998</v>
      </c>
      <c r="O28" s="50">
        <f t="shared" si="0"/>
        <v>0.20170271314561225</v>
      </c>
      <c r="P28" s="30">
        <v>3112035256</v>
      </c>
      <c r="Q28" s="30">
        <v>627705954.53999996</v>
      </c>
      <c r="R28" s="51">
        <f t="shared" ref="R28:R91" si="1">+Q28/P28</f>
        <v>0.20170271314561225</v>
      </c>
    </row>
    <row r="29" spans="1:18" x14ac:dyDescent="0.2">
      <c r="A29" s="20" t="s">
        <v>1</v>
      </c>
      <c r="B29" s="20" t="s">
        <v>0</v>
      </c>
      <c r="C29" s="20" t="s">
        <v>45</v>
      </c>
      <c r="D29" s="20" t="s">
        <v>46</v>
      </c>
      <c r="E29" s="25">
        <v>462829800</v>
      </c>
      <c r="F29" s="25">
        <v>462829800</v>
      </c>
      <c r="G29" s="25">
        <v>228714900</v>
      </c>
      <c r="H29" s="25">
        <v>0</v>
      </c>
      <c r="I29" s="25">
        <v>80755654.609999999</v>
      </c>
      <c r="J29" s="25">
        <v>2019510.36</v>
      </c>
      <c r="K29" s="25">
        <v>17503034.719999999</v>
      </c>
      <c r="L29" s="25">
        <v>17503034.719999999</v>
      </c>
      <c r="M29" s="25">
        <v>362551600.31</v>
      </c>
      <c r="N29" s="25">
        <v>128436700.31</v>
      </c>
      <c r="O29" s="51">
        <f t="shared" si="0"/>
        <v>3.7817432498944537E-2</v>
      </c>
      <c r="P29" s="25">
        <v>462829800</v>
      </c>
      <c r="Q29" s="25">
        <v>17503034.719999999</v>
      </c>
      <c r="R29" s="51">
        <f t="shared" si="1"/>
        <v>3.7817432498944537E-2</v>
      </c>
    </row>
    <row r="30" spans="1:18" x14ac:dyDescent="0.2">
      <c r="A30" s="20" t="s">
        <v>1</v>
      </c>
      <c r="B30" s="20" t="s">
        <v>0</v>
      </c>
      <c r="C30" s="20" t="s">
        <v>47</v>
      </c>
      <c r="D30" s="20" t="s">
        <v>48</v>
      </c>
      <c r="E30" s="25">
        <v>220000000</v>
      </c>
      <c r="F30" s="25">
        <v>220000000</v>
      </c>
      <c r="G30" s="25">
        <v>82800000</v>
      </c>
      <c r="H30" s="25">
        <v>0</v>
      </c>
      <c r="I30" s="25">
        <v>40800000</v>
      </c>
      <c r="J30" s="25">
        <v>0</v>
      </c>
      <c r="K30" s="25">
        <v>0</v>
      </c>
      <c r="L30" s="25">
        <v>0</v>
      </c>
      <c r="M30" s="25">
        <v>179200000</v>
      </c>
      <c r="N30" s="25">
        <v>42000000</v>
      </c>
      <c r="O30" s="51">
        <f t="shared" si="0"/>
        <v>0</v>
      </c>
      <c r="P30" s="25">
        <v>220000000</v>
      </c>
      <c r="Q30" s="25">
        <v>0</v>
      </c>
      <c r="R30" s="51">
        <f t="shared" si="1"/>
        <v>0</v>
      </c>
    </row>
    <row r="31" spans="1:18" x14ac:dyDescent="0.2">
      <c r="A31" s="20" t="s">
        <v>1</v>
      </c>
      <c r="B31" s="20" t="s">
        <v>0</v>
      </c>
      <c r="C31" s="20" t="s">
        <v>49</v>
      </c>
      <c r="D31" s="20" t="s">
        <v>50</v>
      </c>
      <c r="E31" s="25">
        <v>53829800</v>
      </c>
      <c r="F31" s="25">
        <v>53829800</v>
      </c>
      <c r="G31" s="25">
        <v>26914900</v>
      </c>
      <c r="H31" s="25">
        <v>0</v>
      </c>
      <c r="I31" s="25">
        <v>0</v>
      </c>
      <c r="J31" s="25">
        <v>0</v>
      </c>
      <c r="K31" s="25">
        <v>4497174</v>
      </c>
      <c r="L31" s="25">
        <v>4497174</v>
      </c>
      <c r="M31" s="25">
        <v>49332626</v>
      </c>
      <c r="N31" s="25">
        <v>22417726</v>
      </c>
      <c r="O31" s="51">
        <f t="shared" si="0"/>
        <v>8.3544319317552726E-2</v>
      </c>
      <c r="P31" s="25">
        <v>53829800</v>
      </c>
      <c r="Q31" s="25">
        <v>4497174</v>
      </c>
      <c r="R31" s="51">
        <f t="shared" si="1"/>
        <v>8.3544319317552726E-2</v>
      </c>
    </row>
    <row r="32" spans="1:18" x14ac:dyDescent="0.2">
      <c r="A32" s="20" t="s">
        <v>1</v>
      </c>
      <c r="B32" s="20" t="s">
        <v>0</v>
      </c>
      <c r="C32" s="20" t="s">
        <v>51</v>
      </c>
      <c r="D32" s="20" t="s">
        <v>52</v>
      </c>
      <c r="E32" s="25">
        <v>189000000</v>
      </c>
      <c r="F32" s="25">
        <v>189000000</v>
      </c>
      <c r="G32" s="25">
        <v>119000000</v>
      </c>
      <c r="H32" s="25">
        <v>0</v>
      </c>
      <c r="I32" s="25">
        <v>39955654.609999999</v>
      </c>
      <c r="J32" s="25">
        <v>2019510.36</v>
      </c>
      <c r="K32" s="25">
        <v>13005860.720000001</v>
      </c>
      <c r="L32" s="25">
        <v>13005860.720000001</v>
      </c>
      <c r="M32" s="25">
        <v>134018974.31</v>
      </c>
      <c r="N32" s="25">
        <v>64018974.310000002</v>
      </c>
      <c r="O32" s="51">
        <f t="shared" si="0"/>
        <v>6.8814077883597891E-2</v>
      </c>
      <c r="P32" s="25">
        <v>189000000</v>
      </c>
      <c r="Q32" s="25">
        <v>13005860.720000001</v>
      </c>
      <c r="R32" s="51">
        <f t="shared" si="1"/>
        <v>6.8814077883597891E-2</v>
      </c>
    </row>
    <row r="33" spans="1:18" x14ac:dyDescent="0.2">
      <c r="A33" s="20" t="s">
        <v>1</v>
      </c>
      <c r="B33" s="20" t="s">
        <v>0</v>
      </c>
      <c r="C33" s="20" t="s">
        <v>53</v>
      </c>
      <c r="D33" s="20" t="s">
        <v>54</v>
      </c>
      <c r="E33" s="25">
        <v>225885009</v>
      </c>
      <c r="F33" s="25">
        <v>225885009</v>
      </c>
      <c r="G33" s="25">
        <v>137942507</v>
      </c>
      <c r="H33" s="25">
        <v>0</v>
      </c>
      <c r="I33" s="25">
        <v>41728153</v>
      </c>
      <c r="J33" s="25">
        <v>0</v>
      </c>
      <c r="K33" s="25">
        <v>92179527.349999994</v>
      </c>
      <c r="L33" s="25">
        <v>92179527.349999994</v>
      </c>
      <c r="M33" s="25">
        <v>91977328.650000006</v>
      </c>
      <c r="N33" s="25">
        <v>4034826.65</v>
      </c>
      <c r="O33" s="51">
        <f t="shared" si="0"/>
        <v>0.40808165073938124</v>
      </c>
      <c r="P33" s="25">
        <v>225885009</v>
      </c>
      <c r="Q33" s="25">
        <v>92179527.349999994</v>
      </c>
      <c r="R33" s="51">
        <f t="shared" si="1"/>
        <v>0.40808165073938124</v>
      </c>
    </row>
    <row r="34" spans="1:18" x14ac:dyDescent="0.2">
      <c r="A34" s="20" t="s">
        <v>1</v>
      </c>
      <c r="B34" s="20" t="s">
        <v>0</v>
      </c>
      <c r="C34" s="20" t="s">
        <v>55</v>
      </c>
      <c r="D34" s="20" t="s">
        <v>56</v>
      </c>
      <c r="E34" s="25">
        <v>84255809</v>
      </c>
      <c r="F34" s="25">
        <v>84255809</v>
      </c>
      <c r="G34" s="25">
        <v>42127906</v>
      </c>
      <c r="H34" s="25">
        <v>0</v>
      </c>
      <c r="I34" s="25">
        <v>20937376</v>
      </c>
      <c r="J34" s="25">
        <v>0</v>
      </c>
      <c r="K34" s="25">
        <v>21190530</v>
      </c>
      <c r="L34" s="25">
        <v>21190530</v>
      </c>
      <c r="M34" s="25">
        <v>42127903</v>
      </c>
      <c r="N34" s="25">
        <v>0</v>
      </c>
      <c r="O34" s="51">
        <f t="shared" si="0"/>
        <v>0.25150230294507053</v>
      </c>
      <c r="P34" s="25">
        <v>84255809</v>
      </c>
      <c r="Q34" s="25">
        <v>21190530</v>
      </c>
      <c r="R34" s="51">
        <f t="shared" si="1"/>
        <v>0.25150230294507053</v>
      </c>
    </row>
    <row r="35" spans="1:18" x14ac:dyDescent="0.2">
      <c r="A35" s="20" t="s">
        <v>1</v>
      </c>
      <c r="B35" s="20" t="s">
        <v>0</v>
      </c>
      <c r="C35" s="20" t="s">
        <v>57</v>
      </c>
      <c r="D35" s="20" t="s">
        <v>58</v>
      </c>
      <c r="E35" s="25">
        <v>36807687</v>
      </c>
      <c r="F35" s="25">
        <v>36807687</v>
      </c>
      <c r="G35" s="25">
        <v>18403845</v>
      </c>
      <c r="H35" s="25">
        <v>0</v>
      </c>
      <c r="I35" s="25">
        <v>6533939.0999999996</v>
      </c>
      <c r="J35" s="25">
        <v>0</v>
      </c>
      <c r="K35" s="25">
        <v>11869905.9</v>
      </c>
      <c r="L35" s="25">
        <v>11869905.9</v>
      </c>
      <c r="M35" s="25">
        <v>18403842</v>
      </c>
      <c r="N35" s="25">
        <v>0</v>
      </c>
      <c r="O35" s="51">
        <f t="shared" si="0"/>
        <v>0.32248442832063856</v>
      </c>
      <c r="P35" s="25">
        <v>36807687</v>
      </c>
      <c r="Q35" s="25">
        <v>11869905.9</v>
      </c>
      <c r="R35" s="51">
        <f t="shared" si="1"/>
        <v>0.32248442832063856</v>
      </c>
    </row>
    <row r="36" spans="1:18" x14ac:dyDescent="0.2">
      <c r="A36" s="20" t="s">
        <v>1</v>
      </c>
      <c r="B36" s="20" t="s">
        <v>0</v>
      </c>
      <c r="C36" s="20" t="s">
        <v>59</v>
      </c>
      <c r="D36" s="20" t="s">
        <v>60</v>
      </c>
      <c r="E36" s="25">
        <v>68250</v>
      </c>
      <c r="F36" s="25">
        <v>68250</v>
      </c>
      <c r="G36" s="25">
        <v>34124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68250</v>
      </c>
      <c r="N36" s="25">
        <v>34124</v>
      </c>
      <c r="O36" s="51">
        <f t="shared" si="0"/>
        <v>0</v>
      </c>
      <c r="P36" s="25">
        <v>68250</v>
      </c>
      <c r="Q36" s="25">
        <v>0</v>
      </c>
      <c r="R36" s="51">
        <f t="shared" si="1"/>
        <v>0</v>
      </c>
    </row>
    <row r="37" spans="1:18" x14ac:dyDescent="0.2">
      <c r="A37" s="20" t="s">
        <v>1</v>
      </c>
      <c r="B37" s="20" t="s">
        <v>0</v>
      </c>
      <c r="C37" s="20" t="s">
        <v>61</v>
      </c>
      <c r="D37" s="20" t="s">
        <v>62</v>
      </c>
      <c r="E37" s="25">
        <v>87953250</v>
      </c>
      <c r="F37" s="25">
        <v>87953250</v>
      </c>
      <c r="G37" s="25">
        <v>68976624</v>
      </c>
      <c r="H37" s="25">
        <v>0</v>
      </c>
      <c r="I37" s="25">
        <v>13548605.1</v>
      </c>
      <c r="J37" s="25">
        <v>0</v>
      </c>
      <c r="K37" s="25">
        <v>51428018.899999999</v>
      </c>
      <c r="L37" s="25">
        <v>51428018.899999999</v>
      </c>
      <c r="M37" s="25">
        <v>22976626</v>
      </c>
      <c r="N37" s="25">
        <v>4000000</v>
      </c>
      <c r="O37" s="51">
        <f t="shared" si="0"/>
        <v>0.58471993814895984</v>
      </c>
      <c r="P37" s="25">
        <v>87953250</v>
      </c>
      <c r="Q37" s="25">
        <v>51428018.899999999</v>
      </c>
      <c r="R37" s="51">
        <f t="shared" si="1"/>
        <v>0.58471993814895984</v>
      </c>
    </row>
    <row r="38" spans="1:18" x14ac:dyDescent="0.2">
      <c r="A38" s="20" t="s">
        <v>1</v>
      </c>
      <c r="B38" s="20" t="s">
        <v>0</v>
      </c>
      <c r="C38" s="20" t="s">
        <v>63</v>
      </c>
      <c r="D38" s="20" t="s">
        <v>64</v>
      </c>
      <c r="E38" s="25">
        <v>16800013</v>
      </c>
      <c r="F38" s="25">
        <v>16800013</v>
      </c>
      <c r="G38" s="25">
        <v>8400008</v>
      </c>
      <c r="H38" s="25">
        <v>0</v>
      </c>
      <c r="I38" s="25">
        <v>708232.8</v>
      </c>
      <c r="J38" s="25">
        <v>0</v>
      </c>
      <c r="K38" s="25">
        <v>7691072.5499999998</v>
      </c>
      <c r="L38" s="25">
        <v>7691072.5499999998</v>
      </c>
      <c r="M38" s="25">
        <v>8400707.6500000004</v>
      </c>
      <c r="N38" s="25">
        <v>702.65</v>
      </c>
      <c r="O38" s="51">
        <f t="shared" si="0"/>
        <v>0.45780158324877485</v>
      </c>
      <c r="P38" s="25">
        <v>16800013</v>
      </c>
      <c r="Q38" s="25">
        <v>7691072.5499999998</v>
      </c>
      <c r="R38" s="51">
        <f t="shared" si="1"/>
        <v>0.45780158324877485</v>
      </c>
    </row>
    <row r="39" spans="1:18" x14ac:dyDescent="0.2">
      <c r="A39" s="20" t="s">
        <v>1</v>
      </c>
      <c r="B39" s="20" t="s">
        <v>0</v>
      </c>
      <c r="C39" s="20" t="s">
        <v>65</v>
      </c>
      <c r="D39" s="20" t="s">
        <v>66</v>
      </c>
      <c r="E39" s="25">
        <v>93742800</v>
      </c>
      <c r="F39" s="25">
        <v>93742800</v>
      </c>
      <c r="G39" s="25">
        <v>68143400</v>
      </c>
      <c r="H39" s="25">
        <v>3000000</v>
      </c>
      <c r="I39" s="25">
        <v>42177428.700000003</v>
      </c>
      <c r="J39" s="25">
        <v>0</v>
      </c>
      <c r="K39" s="25">
        <v>483447.9</v>
      </c>
      <c r="L39" s="25">
        <v>483447.9</v>
      </c>
      <c r="M39" s="25">
        <v>48081923.399999999</v>
      </c>
      <c r="N39" s="25">
        <v>22482523.399999999</v>
      </c>
      <c r="O39" s="51">
        <f t="shared" ref="O39:O70" si="2">+K39/F39</f>
        <v>5.1571736709379286E-3</v>
      </c>
      <c r="P39" s="25">
        <v>93742800</v>
      </c>
      <c r="Q39" s="25">
        <v>483447.9</v>
      </c>
      <c r="R39" s="51">
        <f t="shared" si="1"/>
        <v>5.1571736709379286E-3</v>
      </c>
    </row>
    <row r="40" spans="1:18" x14ac:dyDescent="0.2">
      <c r="A40" s="20" t="s">
        <v>1</v>
      </c>
      <c r="B40" s="20" t="s">
        <v>0</v>
      </c>
      <c r="C40" s="20" t="s">
        <v>67</v>
      </c>
      <c r="D40" s="20" t="s">
        <v>68</v>
      </c>
      <c r="E40" s="25">
        <v>63918000</v>
      </c>
      <c r="F40" s="25">
        <v>63918000</v>
      </c>
      <c r="G40" s="25">
        <v>58231000</v>
      </c>
      <c r="H40" s="25">
        <v>3000000</v>
      </c>
      <c r="I40" s="25">
        <v>41787888.700000003</v>
      </c>
      <c r="J40" s="25">
        <v>0</v>
      </c>
      <c r="K40" s="25">
        <v>483447.9</v>
      </c>
      <c r="L40" s="25">
        <v>483447.9</v>
      </c>
      <c r="M40" s="25">
        <v>18646663.399999999</v>
      </c>
      <c r="N40" s="25">
        <v>12959663.4</v>
      </c>
      <c r="O40" s="51">
        <f t="shared" si="2"/>
        <v>7.5635642542006953E-3</v>
      </c>
      <c r="P40" s="25">
        <v>63918000</v>
      </c>
      <c r="Q40" s="25">
        <v>483447.9</v>
      </c>
      <c r="R40" s="51">
        <f t="shared" si="1"/>
        <v>7.5635642542006953E-3</v>
      </c>
    </row>
    <row r="41" spans="1:18" x14ac:dyDescent="0.2">
      <c r="A41" s="20" t="s">
        <v>1</v>
      </c>
      <c r="B41" s="20" t="s">
        <v>0</v>
      </c>
      <c r="C41" s="20" t="s">
        <v>69</v>
      </c>
      <c r="D41" s="20" t="s">
        <v>70</v>
      </c>
      <c r="E41" s="25">
        <v>26824800</v>
      </c>
      <c r="F41" s="25">
        <v>26824800</v>
      </c>
      <c r="G41" s="25">
        <v>8412400</v>
      </c>
      <c r="H41" s="25">
        <v>0</v>
      </c>
      <c r="I41" s="25">
        <v>339540</v>
      </c>
      <c r="J41" s="25">
        <v>0</v>
      </c>
      <c r="K41" s="25">
        <v>0</v>
      </c>
      <c r="L41" s="25">
        <v>0</v>
      </c>
      <c r="M41" s="25">
        <v>26485260</v>
      </c>
      <c r="N41" s="25">
        <v>8072860</v>
      </c>
      <c r="O41" s="51">
        <f t="shared" si="2"/>
        <v>0</v>
      </c>
      <c r="P41" s="25">
        <v>26824800</v>
      </c>
      <c r="Q41" s="25">
        <v>0</v>
      </c>
      <c r="R41" s="51">
        <f t="shared" si="1"/>
        <v>0</v>
      </c>
    </row>
    <row r="42" spans="1:18" x14ac:dyDescent="0.2">
      <c r="A42" s="20" t="s">
        <v>1</v>
      </c>
      <c r="B42" s="20" t="s">
        <v>0</v>
      </c>
      <c r="C42" s="20" t="s">
        <v>71</v>
      </c>
      <c r="D42" s="20" t="s">
        <v>72</v>
      </c>
      <c r="E42" s="25">
        <v>1000000</v>
      </c>
      <c r="F42" s="25">
        <v>1000000</v>
      </c>
      <c r="G42" s="25">
        <v>500000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1000000</v>
      </c>
      <c r="N42" s="25">
        <v>500000</v>
      </c>
      <c r="O42" s="51">
        <f t="shared" si="2"/>
        <v>0</v>
      </c>
      <c r="P42" s="25">
        <v>1000000</v>
      </c>
      <c r="Q42" s="25">
        <v>0</v>
      </c>
      <c r="R42" s="51">
        <f t="shared" si="1"/>
        <v>0</v>
      </c>
    </row>
    <row r="43" spans="1:18" x14ac:dyDescent="0.2">
      <c r="A43" s="20" t="s">
        <v>1</v>
      </c>
      <c r="B43" s="20" t="s">
        <v>0</v>
      </c>
      <c r="C43" s="20" t="s">
        <v>73</v>
      </c>
      <c r="D43" s="20" t="s">
        <v>74</v>
      </c>
      <c r="E43" s="25">
        <v>2000000</v>
      </c>
      <c r="F43" s="25">
        <v>2000000</v>
      </c>
      <c r="G43" s="25">
        <v>1000000</v>
      </c>
      <c r="H43" s="25">
        <v>0</v>
      </c>
      <c r="I43" s="25">
        <v>50000</v>
      </c>
      <c r="J43" s="25">
        <v>0</v>
      </c>
      <c r="K43" s="25">
        <v>0</v>
      </c>
      <c r="L43" s="25">
        <v>0</v>
      </c>
      <c r="M43" s="25">
        <v>1950000</v>
      </c>
      <c r="N43" s="25">
        <v>950000</v>
      </c>
      <c r="O43" s="51">
        <f t="shared" si="2"/>
        <v>0</v>
      </c>
      <c r="P43" s="25">
        <v>2000000</v>
      </c>
      <c r="Q43" s="25">
        <v>0</v>
      </c>
      <c r="R43" s="51">
        <f t="shared" si="1"/>
        <v>0</v>
      </c>
    </row>
    <row r="44" spans="1:18" x14ac:dyDescent="0.2">
      <c r="A44" s="20" t="s">
        <v>1</v>
      </c>
      <c r="B44" s="20" t="s">
        <v>0</v>
      </c>
      <c r="C44" s="20" t="s">
        <v>75</v>
      </c>
      <c r="D44" s="20" t="s">
        <v>76</v>
      </c>
      <c r="E44" s="25">
        <v>1902404407</v>
      </c>
      <c r="F44" s="25">
        <v>1782404407</v>
      </c>
      <c r="G44" s="25">
        <v>1123634813</v>
      </c>
      <c r="H44" s="25">
        <v>125237995.8</v>
      </c>
      <c r="I44" s="25">
        <v>487363735.42000002</v>
      </c>
      <c r="J44" s="25">
        <v>18967833.329999998</v>
      </c>
      <c r="K44" s="25">
        <v>427055014.75999999</v>
      </c>
      <c r="L44" s="25">
        <v>381750579.83999997</v>
      </c>
      <c r="M44" s="25">
        <v>723779827.69000006</v>
      </c>
      <c r="N44" s="25">
        <v>65010233.689999998</v>
      </c>
      <c r="O44" s="51">
        <f t="shared" si="2"/>
        <v>0.23959490510842302</v>
      </c>
      <c r="P44" s="25">
        <v>1782404407</v>
      </c>
      <c r="Q44" s="25">
        <v>427055014.75999999</v>
      </c>
      <c r="R44" s="51">
        <f t="shared" si="1"/>
        <v>0.23959490510842302</v>
      </c>
    </row>
    <row r="45" spans="1:18" x14ac:dyDescent="0.2">
      <c r="A45" s="20" t="s">
        <v>1</v>
      </c>
      <c r="B45" s="20" t="s">
        <v>0</v>
      </c>
      <c r="C45" s="20" t="s">
        <v>77</v>
      </c>
      <c r="D45" s="20" t="s">
        <v>78</v>
      </c>
      <c r="E45" s="25">
        <v>40000000</v>
      </c>
      <c r="F45" s="25">
        <v>40000000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40000000</v>
      </c>
      <c r="N45" s="25">
        <v>0</v>
      </c>
      <c r="O45" s="51">
        <f t="shared" si="2"/>
        <v>0</v>
      </c>
      <c r="P45" s="25">
        <v>40000000</v>
      </c>
      <c r="Q45" s="25">
        <v>0</v>
      </c>
      <c r="R45" s="51">
        <f t="shared" si="1"/>
        <v>0</v>
      </c>
    </row>
    <row r="46" spans="1:18" x14ac:dyDescent="0.2">
      <c r="A46" s="20" t="s">
        <v>1</v>
      </c>
      <c r="B46" s="20" t="s">
        <v>0</v>
      </c>
      <c r="C46" s="20" t="s">
        <v>79</v>
      </c>
      <c r="D46" s="20" t="s">
        <v>80</v>
      </c>
      <c r="E46" s="25">
        <v>146000000</v>
      </c>
      <c r="F46" s="25">
        <v>146000000</v>
      </c>
      <c r="G46" s="25">
        <v>79710000</v>
      </c>
      <c r="H46" s="25">
        <v>0</v>
      </c>
      <c r="I46" s="25">
        <v>45936800</v>
      </c>
      <c r="J46" s="25">
        <v>0</v>
      </c>
      <c r="K46" s="25">
        <v>32459250</v>
      </c>
      <c r="L46" s="25">
        <v>21837250</v>
      </c>
      <c r="M46" s="25">
        <v>67603950</v>
      </c>
      <c r="N46" s="25">
        <v>1313950</v>
      </c>
      <c r="O46" s="51">
        <f t="shared" si="2"/>
        <v>0.22232363013698631</v>
      </c>
      <c r="P46" s="25">
        <v>146000000</v>
      </c>
      <c r="Q46" s="25">
        <v>32459250</v>
      </c>
      <c r="R46" s="51">
        <f t="shared" si="1"/>
        <v>0.22232363013698631</v>
      </c>
    </row>
    <row r="47" spans="1:18" x14ac:dyDescent="0.2">
      <c r="A47" s="20" t="s">
        <v>1</v>
      </c>
      <c r="B47" s="20" t="s">
        <v>0</v>
      </c>
      <c r="C47" s="20" t="s">
        <v>81</v>
      </c>
      <c r="D47" s="20" t="s">
        <v>82</v>
      </c>
      <c r="E47" s="25">
        <v>161475000</v>
      </c>
      <c r="F47" s="25">
        <v>161475000</v>
      </c>
      <c r="G47" s="25">
        <v>91840167</v>
      </c>
      <c r="H47" s="25">
        <v>0</v>
      </c>
      <c r="I47" s="25">
        <v>58679143.479999997</v>
      </c>
      <c r="J47" s="25">
        <v>0</v>
      </c>
      <c r="K47" s="25">
        <v>8508900</v>
      </c>
      <c r="L47" s="25">
        <v>8508900</v>
      </c>
      <c r="M47" s="25">
        <v>94286956.519999996</v>
      </c>
      <c r="N47" s="25">
        <v>24652123.52</v>
      </c>
      <c r="O47" s="51">
        <f t="shared" si="2"/>
        <v>5.2694844403158386E-2</v>
      </c>
      <c r="P47" s="25">
        <v>161475000</v>
      </c>
      <c r="Q47" s="25">
        <v>8508900</v>
      </c>
      <c r="R47" s="51">
        <f t="shared" si="1"/>
        <v>5.2694844403158386E-2</v>
      </c>
    </row>
    <row r="48" spans="1:18" x14ac:dyDescent="0.2">
      <c r="A48" s="20" t="s">
        <v>1</v>
      </c>
      <c r="B48" s="20" t="s">
        <v>0</v>
      </c>
      <c r="C48" s="20" t="s">
        <v>83</v>
      </c>
      <c r="D48" s="20" t="s">
        <v>84</v>
      </c>
      <c r="E48" s="25">
        <v>785787896</v>
      </c>
      <c r="F48" s="25">
        <v>785787896</v>
      </c>
      <c r="G48" s="25">
        <v>434719267</v>
      </c>
      <c r="H48" s="25">
        <v>0</v>
      </c>
      <c r="I48" s="25">
        <v>191767723.18000001</v>
      </c>
      <c r="J48" s="25">
        <v>14179833.33</v>
      </c>
      <c r="K48" s="25">
        <v>215351592.41</v>
      </c>
      <c r="L48" s="25">
        <v>199525166.80000001</v>
      </c>
      <c r="M48" s="25">
        <v>364488747.07999998</v>
      </c>
      <c r="N48" s="25">
        <v>13420118.08</v>
      </c>
      <c r="O48" s="51">
        <f t="shared" si="2"/>
        <v>0.27405816952161349</v>
      </c>
      <c r="P48" s="25">
        <v>785787896</v>
      </c>
      <c r="Q48" s="25">
        <v>215351592.41</v>
      </c>
      <c r="R48" s="51">
        <f t="shared" si="1"/>
        <v>0.27405816952161349</v>
      </c>
    </row>
    <row r="49" spans="1:18" x14ac:dyDescent="0.2">
      <c r="A49" s="20" t="s">
        <v>1</v>
      </c>
      <c r="B49" s="20" t="s">
        <v>0</v>
      </c>
      <c r="C49" s="20" t="s">
        <v>85</v>
      </c>
      <c r="D49" s="20" t="s">
        <v>86</v>
      </c>
      <c r="E49" s="25">
        <v>769141511</v>
      </c>
      <c r="F49" s="25">
        <v>649141511</v>
      </c>
      <c r="G49" s="25">
        <v>517365379</v>
      </c>
      <c r="H49" s="25">
        <v>125237995.8</v>
      </c>
      <c r="I49" s="25">
        <v>190980068.75999999</v>
      </c>
      <c r="J49" s="25">
        <v>4788000</v>
      </c>
      <c r="K49" s="25">
        <v>170735272.34999999</v>
      </c>
      <c r="L49" s="25">
        <v>151879263.03999999</v>
      </c>
      <c r="M49" s="25">
        <v>157400174.09</v>
      </c>
      <c r="N49" s="25">
        <v>25624042.09</v>
      </c>
      <c r="O49" s="51">
        <f t="shared" si="2"/>
        <v>0.26301703011872246</v>
      </c>
      <c r="P49" s="25">
        <v>649141511</v>
      </c>
      <c r="Q49" s="25">
        <v>170735272.34999999</v>
      </c>
      <c r="R49" s="51">
        <f t="shared" si="1"/>
        <v>0.26301703011872246</v>
      </c>
    </row>
    <row r="50" spans="1:18" x14ac:dyDescent="0.2">
      <c r="A50" s="20" t="s">
        <v>1</v>
      </c>
      <c r="B50" s="20" t="s">
        <v>0</v>
      </c>
      <c r="C50" s="20" t="s">
        <v>87</v>
      </c>
      <c r="D50" s="20" t="s">
        <v>88</v>
      </c>
      <c r="E50" s="25">
        <v>130820840</v>
      </c>
      <c r="F50" s="25">
        <v>130820840</v>
      </c>
      <c r="G50" s="25">
        <v>58757447</v>
      </c>
      <c r="H50" s="25">
        <v>0</v>
      </c>
      <c r="I50" s="25">
        <v>28172411.719999999</v>
      </c>
      <c r="J50" s="25">
        <v>0</v>
      </c>
      <c r="K50" s="25">
        <v>4321313.9000000004</v>
      </c>
      <c r="L50" s="25">
        <v>4303313.9000000004</v>
      </c>
      <c r="M50" s="25">
        <v>98327114.379999995</v>
      </c>
      <c r="N50" s="25">
        <v>26263721.379999999</v>
      </c>
      <c r="O50" s="51">
        <f t="shared" si="2"/>
        <v>3.3032305097567029E-2</v>
      </c>
      <c r="P50" s="25">
        <v>130820840</v>
      </c>
      <c r="Q50" s="25">
        <v>4321313.9000000004</v>
      </c>
      <c r="R50" s="51">
        <f t="shared" si="1"/>
        <v>3.3032305097567029E-2</v>
      </c>
    </row>
    <row r="51" spans="1:18" x14ac:dyDescent="0.2">
      <c r="A51" s="20" t="s">
        <v>1</v>
      </c>
      <c r="B51" s="20" t="s">
        <v>0</v>
      </c>
      <c r="C51" s="20" t="s">
        <v>89</v>
      </c>
      <c r="D51" s="20" t="s">
        <v>90</v>
      </c>
      <c r="E51" s="25">
        <v>21864490</v>
      </c>
      <c r="F51" s="25">
        <v>21864490</v>
      </c>
      <c r="G51" s="25">
        <v>19126271</v>
      </c>
      <c r="H51" s="25">
        <v>0</v>
      </c>
      <c r="I51" s="25">
        <v>16354691.199999999</v>
      </c>
      <c r="J51" s="25">
        <v>0</v>
      </c>
      <c r="K51" s="25">
        <v>33360.800000000003</v>
      </c>
      <c r="L51" s="25">
        <v>33360.800000000003</v>
      </c>
      <c r="M51" s="25">
        <v>5476438</v>
      </c>
      <c r="N51" s="25">
        <v>2738219</v>
      </c>
      <c r="O51" s="51">
        <f t="shared" si="2"/>
        <v>1.5257982235121882E-3</v>
      </c>
      <c r="P51" s="25">
        <v>21864490</v>
      </c>
      <c r="Q51" s="25">
        <v>33360.800000000003</v>
      </c>
      <c r="R51" s="51">
        <f t="shared" si="1"/>
        <v>1.5257982235121882E-3</v>
      </c>
    </row>
    <row r="52" spans="1:18" x14ac:dyDescent="0.2">
      <c r="A52" s="20" t="s">
        <v>1</v>
      </c>
      <c r="B52" s="20" t="s">
        <v>0</v>
      </c>
      <c r="C52" s="20" t="s">
        <v>91</v>
      </c>
      <c r="D52" s="20" t="s">
        <v>92</v>
      </c>
      <c r="E52" s="25">
        <v>54108350</v>
      </c>
      <c r="F52" s="25">
        <v>54108350</v>
      </c>
      <c r="G52" s="25">
        <v>27054176</v>
      </c>
      <c r="H52" s="25">
        <v>0</v>
      </c>
      <c r="I52" s="25">
        <v>6556287.4000000004</v>
      </c>
      <c r="J52" s="25">
        <v>0</v>
      </c>
      <c r="K52" s="25">
        <v>1669213</v>
      </c>
      <c r="L52" s="25">
        <v>1651213</v>
      </c>
      <c r="M52" s="25">
        <v>45882849.600000001</v>
      </c>
      <c r="N52" s="25">
        <v>18828675.600000001</v>
      </c>
      <c r="O52" s="51">
        <f t="shared" si="2"/>
        <v>3.0849452995702142E-2</v>
      </c>
      <c r="P52" s="25">
        <v>54108350</v>
      </c>
      <c r="Q52" s="25">
        <v>1669213</v>
      </c>
      <c r="R52" s="51">
        <f t="shared" si="1"/>
        <v>3.0849452995702142E-2</v>
      </c>
    </row>
    <row r="53" spans="1:18" x14ac:dyDescent="0.2">
      <c r="A53" s="20" t="s">
        <v>1</v>
      </c>
      <c r="B53" s="20" t="s">
        <v>0</v>
      </c>
      <c r="C53" s="20" t="s">
        <v>93</v>
      </c>
      <c r="D53" s="20" t="s">
        <v>94</v>
      </c>
      <c r="E53" s="25">
        <v>35700000</v>
      </c>
      <c r="F53" s="25">
        <v>35700000</v>
      </c>
      <c r="G53" s="25">
        <v>8070000</v>
      </c>
      <c r="H53" s="25">
        <v>0</v>
      </c>
      <c r="I53" s="25">
        <v>3501086.68</v>
      </c>
      <c r="J53" s="25">
        <v>0</v>
      </c>
      <c r="K53" s="25">
        <v>1498913.32</v>
      </c>
      <c r="L53" s="25">
        <v>1498913.32</v>
      </c>
      <c r="M53" s="25">
        <v>30700000</v>
      </c>
      <c r="N53" s="25">
        <v>3070000</v>
      </c>
      <c r="O53" s="51">
        <f t="shared" si="2"/>
        <v>4.1986367507002804E-2</v>
      </c>
      <c r="P53" s="25">
        <v>35700000</v>
      </c>
      <c r="Q53" s="25">
        <v>1498913.32</v>
      </c>
      <c r="R53" s="51">
        <f t="shared" si="1"/>
        <v>4.1986367507002804E-2</v>
      </c>
    </row>
    <row r="54" spans="1:18" x14ac:dyDescent="0.2">
      <c r="A54" s="20" t="s">
        <v>1</v>
      </c>
      <c r="B54" s="20" t="s">
        <v>0</v>
      </c>
      <c r="C54" s="20" t="s">
        <v>95</v>
      </c>
      <c r="D54" s="20" t="s">
        <v>96</v>
      </c>
      <c r="E54" s="25">
        <v>19148000</v>
      </c>
      <c r="F54" s="25">
        <v>19148000</v>
      </c>
      <c r="G54" s="25">
        <v>4507000</v>
      </c>
      <c r="H54" s="25">
        <v>0</v>
      </c>
      <c r="I54" s="25">
        <v>1760346.44</v>
      </c>
      <c r="J54" s="25">
        <v>0</v>
      </c>
      <c r="K54" s="25">
        <v>1119826.78</v>
      </c>
      <c r="L54" s="25">
        <v>1119826.78</v>
      </c>
      <c r="M54" s="25">
        <v>16267826.779999999</v>
      </c>
      <c r="N54" s="25">
        <v>1626826.78</v>
      </c>
      <c r="O54" s="51">
        <f t="shared" si="2"/>
        <v>5.8482702109880928E-2</v>
      </c>
      <c r="P54" s="25">
        <v>19148000</v>
      </c>
      <c r="Q54" s="25">
        <v>1119826.78</v>
      </c>
      <c r="R54" s="51">
        <f t="shared" si="1"/>
        <v>5.8482702109880928E-2</v>
      </c>
    </row>
    <row r="55" spans="1:18" x14ac:dyDescent="0.2">
      <c r="A55" s="20" t="s">
        <v>1</v>
      </c>
      <c r="B55" s="20" t="s">
        <v>0</v>
      </c>
      <c r="C55" s="20" t="s">
        <v>97</v>
      </c>
      <c r="D55" s="20" t="s">
        <v>98</v>
      </c>
      <c r="E55" s="25">
        <v>92500000</v>
      </c>
      <c r="F55" s="25">
        <v>92500000</v>
      </c>
      <c r="G55" s="25">
        <v>46250000</v>
      </c>
      <c r="H55" s="25">
        <v>0</v>
      </c>
      <c r="I55" s="25">
        <v>964739</v>
      </c>
      <c r="J55" s="25">
        <v>0</v>
      </c>
      <c r="K55" s="25">
        <v>0</v>
      </c>
      <c r="L55" s="25">
        <v>0</v>
      </c>
      <c r="M55" s="25">
        <v>91535261</v>
      </c>
      <c r="N55" s="25">
        <v>45285261</v>
      </c>
      <c r="O55" s="51">
        <f t="shared" si="2"/>
        <v>0</v>
      </c>
      <c r="P55" s="25">
        <v>92500000</v>
      </c>
      <c r="Q55" s="25">
        <v>0</v>
      </c>
      <c r="R55" s="51">
        <f t="shared" si="1"/>
        <v>0</v>
      </c>
    </row>
    <row r="56" spans="1:18" x14ac:dyDescent="0.2">
      <c r="A56" s="20" t="s">
        <v>1</v>
      </c>
      <c r="B56" s="20" t="s">
        <v>0</v>
      </c>
      <c r="C56" s="20" t="s">
        <v>99</v>
      </c>
      <c r="D56" s="20" t="s">
        <v>100</v>
      </c>
      <c r="E56" s="25">
        <v>92500000</v>
      </c>
      <c r="F56" s="25">
        <v>92500000</v>
      </c>
      <c r="G56" s="25">
        <v>46250000</v>
      </c>
      <c r="H56" s="25">
        <v>0</v>
      </c>
      <c r="I56" s="25">
        <v>964739</v>
      </c>
      <c r="J56" s="25">
        <v>0</v>
      </c>
      <c r="K56" s="25">
        <v>0</v>
      </c>
      <c r="L56" s="25">
        <v>0</v>
      </c>
      <c r="M56" s="25">
        <v>91535261</v>
      </c>
      <c r="N56" s="25">
        <v>45285261</v>
      </c>
      <c r="O56" s="51">
        <f t="shared" si="2"/>
        <v>0</v>
      </c>
      <c r="P56" s="25">
        <v>92500000</v>
      </c>
      <c r="Q56" s="25">
        <v>0</v>
      </c>
      <c r="R56" s="51">
        <f t="shared" si="1"/>
        <v>0</v>
      </c>
    </row>
    <row r="57" spans="1:18" x14ac:dyDescent="0.2">
      <c r="A57" s="20" t="s">
        <v>1</v>
      </c>
      <c r="B57" s="20" t="s">
        <v>0</v>
      </c>
      <c r="C57" s="20" t="s">
        <v>101</v>
      </c>
      <c r="D57" s="20" t="s">
        <v>102</v>
      </c>
      <c r="E57" s="25">
        <v>38010000</v>
      </c>
      <c r="F57" s="25">
        <v>38010000</v>
      </c>
      <c r="G57" s="25">
        <v>8347750</v>
      </c>
      <c r="H57" s="25">
        <v>0</v>
      </c>
      <c r="I57" s="25">
        <v>1618165</v>
      </c>
      <c r="J57" s="25">
        <v>0</v>
      </c>
      <c r="K57" s="25">
        <v>30835</v>
      </c>
      <c r="L57" s="25">
        <v>30835</v>
      </c>
      <c r="M57" s="25">
        <v>36361000</v>
      </c>
      <c r="N57" s="25">
        <v>6698750</v>
      </c>
      <c r="O57" s="51">
        <f t="shared" si="2"/>
        <v>8.1123388581952121E-4</v>
      </c>
      <c r="P57" s="25">
        <v>38010000</v>
      </c>
      <c r="Q57" s="25">
        <v>30835</v>
      </c>
      <c r="R57" s="51">
        <f t="shared" si="1"/>
        <v>8.1123388581952121E-4</v>
      </c>
    </row>
    <row r="58" spans="1:18" x14ac:dyDescent="0.2">
      <c r="A58" s="20" t="s">
        <v>1</v>
      </c>
      <c r="B58" s="20" t="s">
        <v>0</v>
      </c>
      <c r="C58" s="20" t="s">
        <v>103</v>
      </c>
      <c r="D58" s="20" t="s">
        <v>104</v>
      </c>
      <c r="E58" s="25">
        <v>27922000</v>
      </c>
      <c r="F58" s="25">
        <v>27922000</v>
      </c>
      <c r="G58" s="25">
        <v>7825750</v>
      </c>
      <c r="H58" s="25">
        <v>0</v>
      </c>
      <c r="I58" s="25">
        <v>1127000</v>
      </c>
      <c r="J58" s="25">
        <v>0</v>
      </c>
      <c r="K58" s="25">
        <v>0</v>
      </c>
      <c r="L58" s="25">
        <v>0</v>
      </c>
      <c r="M58" s="25">
        <v>26795000</v>
      </c>
      <c r="N58" s="25">
        <v>6698750</v>
      </c>
      <c r="O58" s="51">
        <f t="shared" si="2"/>
        <v>0</v>
      </c>
      <c r="P58" s="25">
        <v>27922000</v>
      </c>
      <c r="Q58" s="25">
        <v>0</v>
      </c>
      <c r="R58" s="51">
        <f t="shared" si="1"/>
        <v>0</v>
      </c>
    </row>
    <row r="59" spans="1:18" x14ac:dyDescent="0.2">
      <c r="A59" s="20" t="s">
        <v>1</v>
      </c>
      <c r="B59" s="20" t="s">
        <v>0</v>
      </c>
      <c r="C59" s="20" t="s">
        <v>105</v>
      </c>
      <c r="D59" s="20" t="s">
        <v>106</v>
      </c>
      <c r="E59" s="25">
        <v>8000000</v>
      </c>
      <c r="F59" s="25">
        <v>8000000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8000000</v>
      </c>
      <c r="N59" s="25">
        <v>0</v>
      </c>
      <c r="O59" s="51">
        <f t="shared" si="2"/>
        <v>0</v>
      </c>
      <c r="P59" s="25">
        <v>8000000</v>
      </c>
      <c r="Q59" s="25">
        <v>0</v>
      </c>
      <c r="R59" s="51">
        <f t="shared" si="1"/>
        <v>0</v>
      </c>
    </row>
    <row r="60" spans="1:18" x14ac:dyDescent="0.2">
      <c r="A60" s="20" t="s">
        <v>1</v>
      </c>
      <c r="B60" s="20" t="s">
        <v>0</v>
      </c>
      <c r="C60" s="20" t="s">
        <v>107</v>
      </c>
      <c r="D60" s="20" t="s">
        <v>108</v>
      </c>
      <c r="E60" s="25">
        <v>2088000</v>
      </c>
      <c r="F60" s="25">
        <v>2088000</v>
      </c>
      <c r="G60" s="25">
        <v>522000</v>
      </c>
      <c r="H60" s="25">
        <v>0</v>
      </c>
      <c r="I60" s="25">
        <v>491165</v>
      </c>
      <c r="J60" s="25">
        <v>0</v>
      </c>
      <c r="K60" s="25">
        <v>30835</v>
      </c>
      <c r="L60" s="25">
        <v>30835</v>
      </c>
      <c r="M60" s="25">
        <v>1566000</v>
      </c>
      <c r="N60" s="25">
        <v>0</v>
      </c>
      <c r="O60" s="51">
        <f t="shared" si="2"/>
        <v>1.476772030651341E-2</v>
      </c>
      <c r="P60" s="25">
        <v>2088000</v>
      </c>
      <c r="Q60" s="25">
        <v>30835</v>
      </c>
      <c r="R60" s="51">
        <f t="shared" si="1"/>
        <v>1.476772030651341E-2</v>
      </c>
    </row>
    <row r="61" spans="1:18" x14ac:dyDescent="0.2">
      <c r="A61" s="20" t="s">
        <v>1</v>
      </c>
      <c r="B61" s="20" t="s">
        <v>0</v>
      </c>
      <c r="C61" s="20" t="s">
        <v>109</v>
      </c>
      <c r="D61" s="20" t="s">
        <v>110</v>
      </c>
      <c r="E61" s="25">
        <v>280842400</v>
      </c>
      <c r="F61" s="25">
        <v>280842400</v>
      </c>
      <c r="G61" s="25">
        <v>209031400</v>
      </c>
      <c r="H61" s="25">
        <v>24358573.800000001</v>
      </c>
      <c r="I61" s="25">
        <v>52502004.799999997</v>
      </c>
      <c r="J61" s="25">
        <v>2161166.4</v>
      </c>
      <c r="K61" s="25">
        <v>85515483.909999996</v>
      </c>
      <c r="L61" s="25">
        <v>83300794.579999998</v>
      </c>
      <c r="M61" s="25">
        <v>116305171.09</v>
      </c>
      <c r="N61" s="25">
        <v>44494171.090000004</v>
      </c>
      <c r="O61" s="51">
        <f t="shared" si="2"/>
        <v>0.30449634353644606</v>
      </c>
      <c r="P61" s="25">
        <v>280842400</v>
      </c>
      <c r="Q61" s="25">
        <v>85515483.909999996</v>
      </c>
      <c r="R61" s="51">
        <f t="shared" si="1"/>
        <v>0.30449634353644606</v>
      </c>
    </row>
    <row r="62" spans="1:18" x14ac:dyDescent="0.2">
      <c r="A62" s="20" t="s">
        <v>1</v>
      </c>
      <c r="B62" s="20" t="s">
        <v>0</v>
      </c>
      <c r="C62" s="20" t="s">
        <v>111</v>
      </c>
      <c r="D62" s="20" t="s">
        <v>112</v>
      </c>
      <c r="E62" s="25">
        <v>100000000</v>
      </c>
      <c r="F62" s="25">
        <v>100000000</v>
      </c>
      <c r="G62" s="25">
        <v>60000000</v>
      </c>
      <c r="H62" s="25">
        <v>0</v>
      </c>
      <c r="I62" s="25">
        <v>5008108.96</v>
      </c>
      <c r="J62" s="25">
        <v>1537166.4</v>
      </c>
      <c r="K62" s="25">
        <v>30949393.5</v>
      </c>
      <c r="L62" s="25">
        <v>30949393.5</v>
      </c>
      <c r="M62" s="25">
        <v>62505331.140000001</v>
      </c>
      <c r="N62" s="25">
        <v>22505331.140000001</v>
      </c>
      <c r="O62" s="51">
        <f t="shared" si="2"/>
        <v>0.309493935</v>
      </c>
      <c r="P62" s="25">
        <v>100000000</v>
      </c>
      <c r="Q62" s="25">
        <v>30949393.5</v>
      </c>
      <c r="R62" s="51">
        <f t="shared" si="1"/>
        <v>0.309493935</v>
      </c>
    </row>
    <row r="63" spans="1:18" x14ac:dyDescent="0.2">
      <c r="A63" s="20" t="s">
        <v>1</v>
      </c>
      <c r="B63" s="20" t="s">
        <v>0</v>
      </c>
      <c r="C63" s="20" t="s">
        <v>113</v>
      </c>
      <c r="D63" s="20" t="s">
        <v>114</v>
      </c>
      <c r="E63" s="25">
        <v>25000000</v>
      </c>
      <c r="F63" s="25">
        <v>25000000</v>
      </c>
      <c r="G63" s="25">
        <v>22422000</v>
      </c>
      <c r="H63" s="25">
        <v>0</v>
      </c>
      <c r="I63" s="25">
        <v>22421006.77</v>
      </c>
      <c r="J63" s="25">
        <v>0</v>
      </c>
      <c r="K63" s="25">
        <v>0</v>
      </c>
      <c r="L63" s="25">
        <v>0</v>
      </c>
      <c r="M63" s="25">
        <v>2578993.23</v>
      </c>
      <c r="N63" s="25">
        <v>993.23</v>
      </c>
      <c r="O63" s="51">
        <f t="shared" si="2"/>
        <v>0</v>
      </c>
      <c r="P63" s="25">
        <v>25000000</v>
      </c>
      <c r="Q63" s="25">
        <v>0</v>
      </c>
      <c r="R63" s="51">
        <f t="shared" si="1"/>
        <v>0</v>
      </c>
    </row>
    <row r="64" spans="1:18" x14ac:dyDescent="0.2">
      <c r="A64" s="20" t="s">
        <v>1</v>
      </c>
      <c r="B64" s="20" t="s">
        <v>0</v>
      </c>
      <c r="C64" s="20" t="s">
        <v>115</v>
      </c>
      <c r="D64" s="20" t="s">
        <v>116</v>
      </c>
      <c r="E64" s="25">
        <v>19000000</v>
      </c>
      <c r="F64" s="25">
        <v>19000000</v>
      </c>
      <c r="G64" s="25">
        <v>9500000</v>
      </c>
      <c r="H64" s="25">
        <v>0</v>
      </c>
      <c r="I64" s="25">
        <v>2040686.56</v>
      </c>
      <c r="J64" s="25">
        <v>624000</v>
      </c>
      <c r="K64" s="25">
        <v>1907439.82</v>
      </c>
      <c r="L64" s="25">
        <v>1907439.82</v>
      </c>
      <c r="M64" s="25">
        <v>14427873.619999999</v>
      </c>
      <c r="N64" s="25">
        <v>4927873.62</v>
      </c>
      <c r="O64" s="51">
        <f t="shared" si="2"/>
        <v>0.10039156947368422</v>
      </c>
      <c r="P64" s="25">
        <v>19000000</v>
      </c>
      <c r="Q64" s="25">
        <v>1907439.82</v>
      </c>
      <c r="R64" s="51">
        <f t="shared" si="1"/>
        <v>0.10039156947368422</v>
      </c>
    </row>
    <row r="65" spans="1:18" x14ac:dyDescent="0.2">
      <c r="A65" s="20" t="s">
        <v>1</v>
      </c>
      <c r="B65" s="20" t="s">
        <v>0</v>
      </c>
      <c r="C65" s="20" t="s">
        <v>117</v>
      </c>
      <c r="D65" s="20" t="s">
        <v>118</v>
      </c>
      <c r="E65" s="25">
        <v>25380000</v>
      </c>
      <c r="F65" s="25">
        <v>25380000</v>
      </c>
      <c r="G65" s="25">
        <v>10380000</v>
      </c>
      <c r="H65" s="25">
        <v>0</v>
      </c>
      <c r="I65" s="25">
        <v>5028500</v>
      </c>
      <c r="J65" s="25">
        <v>0</v>
      </c>
      <c r="K65" s="25">
        <v>0</v>
      </c>
      <c r="L65" s="25">
        <v>0</v>
      </c>
      <c r="M65" s="25">
        <v>20351500</v>
      </c>
      <c r="N65" s="25">
        <v>5351500</v>
      </c>
      <c r="O65" s="51">
        <f t="shared" si="2"/>
        <v>0</v>
      </c>
      <c r="P65" s="25">
        <v>25380000</v>
      </c>
      <c r="Q65" s="25">
        <v>0</v>
      </c>
      <c r="R65" s="51">
        <f t="shared" si="1"/>
        <v>0</v>
      </c>
    </row>
    <row r="66" spans="1:18" x14ac:dyDescent="0.2">
      <c r="A66" s="20" t="s">
        <v>1</v>
      </c>
      <c r="B66" s="20" t="s">
        <v>0</v>
      </c>
      <c r="C66" s="20" t="s">
        <v>119</v>
      </c>
      <c r="D66" s="20" t="s">
        <v>120</v>
      </c>
      <c r="E66" s="25">
        <v>8000000</v>
      </c>
      <c r="F66" s="25">
        <v>8000000</v>
      </c>
      <c r="G66" s="25">
        <v>4000000</v>
      </c>
      <c r="H66" s="25">
        <v>0</v>
      </c>
      <c r="I66" s="25">
        <v>689581</v>
      </c>
      <c r="J66" s="25">
        <v>0</v>
      </c>
      <c r="K66" s="25">
        <v>18419</v>
      </c>
      <c r="L66" s="25">
        <v>18419</v>
      </c>
      <c r="M66" s="25">
        <v>7292000</v>
      </c>
      <c r="N66" s="25">
        <v>3292000</v>
      </c>
      <c r="O66" s="51">
        <f t="shared" si="2"/>
        <v>2.3023750000000002E-3</v>
      </c>
      <c r="P66" s="25">
        <v>8000000</v>
      </c>
      <c r="Q66" s="25">
        <v>18419</v>
      </c>
      <c r="R66" s="51">
        <f t="shared" si="1"/>
        <v>2.3023750000000002E-3</v>
      </c>
    </row>
    <row r="67" spans="1:18" x14ac:dyDescent="0.2">
      <c r="A67" s="20" t="s">
        <v>1</v>
      </c>
      <c r="B67" s="20" t="s">
        <v>0</v>
      </c>
      <c r="C67" s="20" t="s">
        <v>121</v>
      </c>
      <c r="D67" s="20" t="s">
        <v>122</v>
      </c>
      <c r="E67" s="25">
        <v>102462400</v>
      </c>
      <c r="F67" s="25">
        <v>102462400</v>
      </c>
      <c r="G67" s="25">
        <v>102229400</v>
      </c>
      <c r="H67" s="25">
        <v>24358573.800000001</v>
      </c>
      <c r="I67" s="25">
        <v>17314121.510000002</v>
      </c>
      <c r="J67" s="25">
        <v>0</v>
      </c>
      <c r="K67" s="25">
        <v>52640231.590000004</v>
      </c>
      <c r="L67" s="25">
        <v>50425542.259999998</v>
      </c>
      <c r="M67" s="25">
        <v>8149473.0999999996</v>
      </c>
      <c r="N67" s="25">
        <v>7916473.0999999996</v>
      </c>
      <c r="O67" s="51">
        <f t="shared" si="2"/>
        <v>0.51375169418245137</v>
      </c>
      <c r="P67" s="25">
        <v>102462400</v>
      </c>
      <c r="Q67" s="25">
        <v>52640231.590000004</v>
      </c>
      <c r="R67" s="51">
        <f t="shared" si="1"/>
        <v>0.51375169418245137</v>
      </c>
    </row>
    <row r="68" spans="1:18" x14ac:dyDescent="0.2">
      <c r="A68" s="20" t="s">
        <v>1</v>
      </c>
      <c r="B68" s="20" t="s">
        <v>0</v>
      </c>
      <c r="C68" s="20" t="s">
        <v>123</v>
      </c>
      <c r="D68" s="20" t="s">
        <v>124</v>
      </c>
      <c r="E68" s="25">
        <v>1000000</v>
      </c>
      <c r="F68" s="25">
        <v>1000000</v>
      </c>
      <c r="G68" s="25">
        <v>500000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1000000</v>
      </c>
      <c r="N68" s="25">
        <v>500000</v>
      </c>
      <c r="O68" s="51">
        <f t="shared" si="2"/>
        <v>0</v>
      </c>
      <c r="P68" s="25">
        <v>1000000</v>
      </c>
      <c r="Q68" s="25">
        <v>0</v>
      </c>
      <c r="R68" s="51">
        <f t="shared" si="1"/>
        <v>0</v>
      </c>
    </row>
    <row r="69" spans="1:18" x14ac:dyDescent="0.2">
      <c r="A69" s="20" t="s">
        <v>1</v>
      </c>
      <c r="B69" s="20" t="s">
        <v>0</v>
      </c>
      <c r="C69" s="20" t="s">
        <v>125</v>
      </c>
      <c r="D69" s="20" t="s">
        <v>126</v>
      </c>
      <c r="E69" s="25">
        <v>4100000</v>
      </c>
      <c r="F69" s="25">
        <v>4100000</v>
      </c>
      <c r="G69" s="25">
        <v>2050000</v>
      </c>
      <c r="H69" s="25">
        <v>0</v>
      </c>
      <c r="I69" s="25">
        <v>0</v>
      </c>
      <c r="J69" s="25">
        <v>0</v>
      </c>
      <c r="K69" s="25">
        <v>467297</v>
      </c>
      <c r="L69" s="25">
        <v>467297</v>
      </c>
      <c r="M69" s="25">
        <v>3632703</v>
      </c>
      <c r="N69" s="25">
        <v>1582703</v>
      </c>
      <c r="O69" s="51">
        <f t="shared" si="2"/>
        <v>0.11397487804878048</v>
      </c>
      <c r="P69" s="25">
        <v>4100000</v>
      </c>
      <c r="Q69" s="25">
        <v>467297</v>
      </c>
      <c r="R69" s="51">
        <f t="shared" si="1"/>
        <v>0.11397487804878048</v>
      </c>
    </row>
    <row r="70" spans="1:18" x14ac:dyDescent="0.2">
      <c r="A70" s="20" t="s">
        <v>1</v>
      </c>
      <c r="B70" s="20" t="s">
        <v>0</v>
      </c>
      <c r="C70" s="20" t="s">
        <v>127</v>
      </c>
      <c r="D70" s="20" t="s">
        <v>128</v>
      </c>
      <c r="E70" s="25">
        <v>1000000</v>
      </c>
      <c r="F70" s="25">
        <v>1000000</v>
      </c>
      <c r="G70" s="25">
        <v>500000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1000000</v>
      </c>
      <c r="N70" s="25">
        <v>500000</v>
      </c>
      <c r="O70" s="51">
        <f t="shared" si="2"/>
        <v>0</v>
      </c>
      <c r="P70" s="25">
        <v>1000000</v>
      </c>
      <c r="Q70" s="25">
        <v>0</v>
      </c>
      <c r="R70" s="51">
        <f t="shared" si="1"/>
        <v>0</v>
      </c>
    </row>
    <row r="71" spans="1:18" x14ac:dyDescent="0.2">
      <c r="A71" s="20" t="s">
        <v>1</v>
      </c>
      <c r="B71" s="20" t="s">
        <v>0</v>
      </c>
      <c r="C71" s="20" t="s">
        <v>129</v>
      </c>
      <c r="D71" s="20" t="s">
        <v>130</v>
      </c>
      <c r="E71" s="25">
        <v>3100000</v>
      </c>
      <c r="F71" s="25">
        <v>3100000</v>
      </c>
      <c r="G71" s="25">
        <v>1550000</v>
      </c>
      <c r="H71" s="25">
        <v>0</v>
      </c>
      <c r="I71" s="25">
        <v>0</v>
      </c>
      <c r="J71" s="25">
        <v>0</v>
      </c>
      <c r="K71" s="25">
        <v>467297</v>
      </c>
      <c r="L71" s="25">
        <v>467297</v>
      </c>
      <c r="M71" s="25">
        <v>2632703</v>
      </c>
      <c r="N71" s="25">
        <v>1082703</v>
      </c>
      <c r="O71" s="51">
        <f t="shared" ref="O71:O102" si="3">+K71/F71</f>
        <v>0.15074096774193549</v>
      </c>
      <c r="P71" s="25">
        <v>3100000</v>
      </c>
      <c r="Q71" s="25">
        <v>467297</v>
      </c>
      <c r="R71" s="51">
        <f t="shared" si="1"/>
        <v>0.15074096774193549</v>
      </c>
    </row>
    <row r="72" spans="1:18" x14ac:dyDescent="0.2">
      <c r="A72" s="20" t="s">
        <v>1</v>
      </c>
      <c r="B72" s="20" t="s">
        <v>0</v>
      </c>
      <c r="C72" s="20" t="s">
        <v>131</v>
      </c>
      <c r="D72" s="20" t="s">
        <v>132</v>
      </c>
      <c r="E72" s="25">
        <v>900000</v>
      </c>
      <c r="F72" s="25">
        <v>900000</v>
      </c>
      <c r="G72" s="25">
        <v>450000</v>
      </c>
      <c r="H72" s="25">
        <v>0</v>
      </c>
      <c r="I72" s="25">
        <v>0</v>
      </c>
      <c r="J72" s="25">
        <v>0</v>
      </c>
      <c r="K72" s="25">
        <v>150000</v>
      </c>
      <c r="L72" s="25">
        <v>150000</v>
      </c>
      <c r="M72" s="25">
        <v>750000</v>
      </c>
      <c r="N72" s="25">
        <v>300000</v>
      </c>
      <c r="O72" s="51">
        <f t="shared" si="3"/>
        <v>0.16666666666666666</v>
      </c>
      <c r="P72" s="25">
        <v>900000</v>
      </c>
      <c r="Q72" s="25">
        <v>150000</v>
      </c>
      <c r="R72" s="51">
        <f t="shared" si="1"/>
        <v>0.16666666666666666</v>
      </c>
    </row>
    <row r="73" spans="1:18" x14ac:dyDescent="0.2">
      <c r="A73" s="20" t="s">
        <v>1</v>
      </c>
      <c r="B73" s="20" t="s">
        <v>0</v>
      </c>
      <c r="C73" s="20" t="s">
        <v>133</v>
      </c>
      <c r="D73" s="20" t="s">
        <v>134</v>
      </c>
      <c r="E73" s="25">
        <v>600000</v>
      </c>
      <c r="F73" s="25">
        <v>600000</v>
      </c>
      <c r="G73" s="25">
        <v>300000</v>
      </c>
      <c r="H73" s="25">
        <v>0</v>
      </c>
      <c r="I73" s="25">
        <v>0</v>
      </c>
      <c r="J73" s="25">
        <v>0</v>
      </c>
      <c r="K73" s="25">
        <v>150000</v>
      </c>
      <c r="L73" s="25">
        <v>150000</v>
      </c>
      <c r="M73" s="25">
        <v>450000</v>
      </c>
      <c r="N73" s="25">
        <v>150000</v>
      </c>
      <c r="O73" s="51">
        <f t="shared" si="3"/>
        <v>0.25</v>
      </c>
      <c r="P73" s="25">
        <v>600000</v>
      </c>
      <c r="Q73" s="25">
        <v>150000</v>
      </c>
      <c r="R73" s="51">
        <f t="shared" si="1"/>
        <v>0.25</v>
      </c>
    </row>
    <row r="74" spans="1:18" x14ac:dyDescent="0.2">
      <c r="A74" s="20" t="s">
        <v>1</v>
      </c>
      <c r="B74" s="20" t="s">
        <v>0</v>
      </c>
      <c r="C74" s="20" t="s">
        <v>135</v>
      </c>
      <c r="D74" s="20" t="s">
        <v>136</v>
      </c>
      <c r="E74" s="25">
        <v>300000</v>
      </c>
      <c r="F74" s="25">
        <v>300000</v>
      </c>
      <c r="G74" s="25">
        <v>150000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300000</v>
      </c>
      <c r="N74" s="25">
        <v>150000</v>
      </c>
      <c r="O74" s="51">
        <f t="shared" si="3"/>
        <v>0</v>
      </c>
      <c r="P74" s="25">
        <v>300000</v>
      </c>
      <c r="Q74" s="25">
        <v>0</v>
      </c>
      <c r="R74" s="51">
        <f t="shared" si="1"/>
        <v>0</v>
      </c>
    </row>
    <row r="75" spans="1:18" s="35" customFormat="1" x14ac:dyDescent="0.2">
      <c r="A75" s="35" t="s">
        <v>1</v>
      </c>
      <c r="B75" s="35" t="s">
        <v>0</v>
      </c>
      <c r="C75" s="35" t="s">
        <v>137</v>
      </c>
      <c r="D75" s="35" t="s">
        <v>138</v>
      </c>
      <c r="E75" s="30">
        <v>179143073</v>
      </c>
      <c r="F75" s="30">
        <v>179143073</v>
      </c>
      <c r="G75" s="30">
        <v>106215738</v>
      </c>
      <c r="H75" s="30">
        <v>35544680.609999999</v>
      </c>
      <c r="I75" s="30">
        <v>5391418.2300000004</v>
      </c>
      <c r="J75" s="30">
        <v>197981.23</v>
      </c>
      <c r="K75" s="30">
        <v>13435243.859999999</v>
      </c>
      <c r="L75" s="30">
        <v>12174803.6</v>
      </c>
      <c r="M75" s="30">
        <v>124573749.06999999</v>
      </c>
      <c r="N75" s="30">
        <v>51646414.07</v>
      </c>
      <c r="O75" s="50">
        <f t="shared" si="3"/>
        <v>7.4997283651598398E-2</v>
      </c>
      <c r="P75" s="30">
        <v>179143073</v>
      </c>
      <c r="Q75" s="30">
        <v>13435243.859999999</v>
      </c>
      <c r="R75" s="51">
        <f t="shared" si="1"/>
        <v>7.4997283651598398E-2</v>
      </c>
    </row>
    <row r="76" spans="1:18" x14ac:dyDescent="0.2">
      <c r="A76" s="20" t="s">
        <v>1</v>
      </c>
      <c r="B76" s="20" t="s">
        <v>0</v>
      </c>
      <c r="C76" s="20" t="s">
        <v>139</v>
      </c>
      <c r="D76" s="20" t="s">
        <v>140</v>
      </c>
      <c r="E76" s="25">
        <v>73178073</v>
      </c>
      <c r="F76" s="25">
        <v>74678073</v>
      </c>
      <c r="G76" s="25">
        <v>44589038</v>
      </c>
      <c r="H76" s="25">
        <v>17995802.219999999</v>
      </c>
      <c r="I76" s="25">
        <v>2754422.93</v>
      </c>
      <c r="J76" s="25">
        <v>0</v>
      </c>
      <c r="K76" s="25">
        <v>3461185.47</v>
      </c>
      <c r="L76" s="25">
        <v>3461185.47</v>
      </c>
      <c r="M76" s="25">
        <v>50466662.380000003</v>
      </c>
      <c r="N76" s="25">
        <v>20377627.379999999</v>
      </c>
      <c r="O76" s="51">
        <f t="shared" si="3"/>
        <v>4.6348082254345266E-2</v>
      </c>
      <c r="P76" s="25">
        <v>74678073</v>
      </c>
      <c r="Q76" s="25">
        <v>3461185.47</v>
      </c>
      <c r="R76" s="51">
        <f t="shared" si="1"/>
        <v>4.6348082254345266E-2</v>
      </c>
    </row>
    <row r="77" spans="1:18" x14ac:dyDescent="0.2">
      <c r="A77" s="20" t="s">
        <v>1</v>
      </c>
      <c r="B77" s="20" t="s">
        <v>0</v>
      </c>
      <c r="C77" s="20" t="s">
        <v>141</v>
      </c>
      <c r="D77" s="20" t="s">
        <v>142</v>
      </c>
      <c r="E77" s="25">
        <v>27158073</v>
      </c>
      <c r="F77" s="25">
        <v>27158073</v>
      </c>
      <c r="G77" s="25">
        <v>13579038</v>
      </c>
      <c r="H77" s="25">
        <v>0</v>
      </c>
      <c r="I77" s="25">
        <v>2654422.9300000002</v>
      </c>
      <c r="J77" s="25">
        <v>0</v>
      </c>
      <c r="K77" s="25">
        <v>3445577.07</v>
      </c>
      <c r="L77" s="25">
        <v>3445577.07</v>
      </c>
      <c r="M77" s="25">
        <v>21058073</v>
      </c>
      <c r="N77" s="25">
        <v>7479038</v>
      </c>
      <c r="O77" s="51">
        <f t="shared" si="3"/>
        <v>0.12687119111875131</v>
      </c>
      <c r="P77" s="25">
        <v>27158073</v>
      </c>
      <c r="Q77" s="25">
        <v>3445577.07</v>
      </c>
      <c r="R77" s="51">
        <f t="shared" si="1"/>
        <v>0.12687119111875131</v>
      </c>
    </row>
    <row r="78" spans="1:18" x14ac:dyDescent="0.2">
      <c r="A78" s="20" t="s">
        <v>1</v>
      </c>
      <c r="B78" s="20" t="s">
        <v>0</v>
      </c>
      <c r="C78" s="20" t="s">
        <v>143</v>
      </c>
      <c r="D78" s="20" t="s">
        <v>144</v>
      </c>
      <c r="E78" s="25">
        <v>2000000</v>
      </c>
      <c r="F78" s="25">
        <v>3500000</v>
      </c>
      <c r="G78" s="25">
        <v>1000000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3500000</v>
      </c>
      <c r="N78" s="25">
        <v>1000000</v>
      </c>
      <c r="O78" s="51">
        <f t="shared" si="3"/>
        <v>0</v>
      </c>
      <c r="P78" s="25">
        <v>3500000</v>
      </c>
      <c r="Q78" s="25">
        <v>0</v>
      </c>
      <c r="R78" s="51">
        <f t="shared" si="1"/>
        <v>0</v>
      </c>
    </row>
    <row r="79" spans="1:18" x14ac:dyDescent="0.2">
      <c r="A79" s="20" t="s">
        <v>1</v>
      </c>
      <c r="B79" s="20" t="s">
        <v>0</v>
      </c>
      <c r="C79" s="20" t="s">
        <v>145</v>
      </c>
      <c r="D79" s="20" t="s">
        <v>146</v>
      </c>
      <c r="E79" s="25">
        <v>43520000</v>
      </c>
      <c r="F79" s="25">
        <v>43520000</v>
      </c>
      <c r="G79" s="25">
        <v>29760000</v>
      </c>
      <c r="H79" s="25">
        <v>17956805.219999999</v>
      </c>
      <c r="I79" s="25">
        <v>50000</v>
      </c>
      <c r="J79" s="25">
        <v>0</v>
      </c>
      <c r="K79" s="25">
        <v>15608.4</v>
      </c>
      <c r="L79" s="25">
        <v>15608.4</v>
      </c>
      <c r="M79" s="25">
        <v>25497586.379999999</v>
      </c>
      <c r="N79" s="25">
        <v>11737586.380000001</v>
      </c>
      <c r="O79" s="51">
        <f t="shared" si="3"/>
        <v>3.5864889705882353E-4</v>
      </c>
      <c r="P79" s="25">
        <v>43520000</v>
      </c>
      <c r="Q79" s="25">
        <v>15608.4</v>
      </c>
      <c r="R79" s="51">
        <f t="shared" si="1"/>
        <v>3.5864889705882353E-4</v>
      </c>
    </row>
    <row r="80" spans="1:18" x14ac:dyDescent="0.2">
      <c r="A80" s="20" t="s">
        <v>1</v>
      </c>
      <c r="B80" s="20" t="s">
        <v>0</v>
      </c>
      <c r="C80" s="20" t="s">
        <v>147</v>
      </c>
      <c r="D80" s="20" t="s">
        <v>148</v>
      </c>
      <c r="E80" s="25">
        <v>500000</v>
      </c>
      <c r="F80" s="25">
        <v>500000</v>
      </c>
      <c r="G80" s="25">
        <v>250000</v>
      </c>
      <c r="H80" s="25">
        <v>38997</v>
      </c>
      <c r="I80" s="25">
        <v>50000</v>
      </c>
      <c r="J80" s="25">
        <v>0</v>
      </c>
      <c r="K80" s="25">
        <v>0</v>
      </c>
      <c r="L80" s="25">
        <v>0</v>
      </c>
      <c r="M80" s="25">
        <v>411003</v>
      </c>
      <c r="N80" s="25">
        <v>161003</v>
      </c>
      <c r="O80" s="51">
        <f t="shared" si="3"/>
        <v>0</v>
      </c>
      <c r="P80" s="25">
        <v>500000</v>
      </c>
      <c r="Q80" s="25">
        <v>0</v>
      </c>
      <c r="R80" s="51">
        <f t="shared" si="1"/>
        <v>0</v>
      </c>
    </row>
    <row r="81" spans="1:18" x14ac:dyDescent="0.2">
      <c r="A81" s="20" t="s">
        <v>1</v>
      </c>
      <c r="B81" s="20" t="s">
        <v>0</v>
      </c>
      <c r="C81" s="20" t="s">
        <v>149</v>
      </c>
      <c r="D81" s="20" t="s">
        <v>150</v>
      </c>
      <c r="E81" s="25">
        <v>2300000</v>
      </c>
      <c r="F81" s="25">
        <v>2300000</v>
      </c>
      <c r="G81" s="25">
        <v>1030000</v>
      </c>
      <c r="H81" s="25">
        <v>0</v>
      </c>
      <c r="I81" s="25">
        <v>50000</v>
      </c>
      <c r="J81" s="25">
        <v>0</v>
      </c>
      <c r="K81" s="25">
        <v>0</v>
      </c>
      <c r="L81" s="25">
        <v>0</v>
      </c>
      <c r="M81" s="25">
        <v>2250000</v>
      </c>
      <c r="N81" s="25">
        <v>980000</v>
      </c>
      <c r="O81" s="51">
        <f t="shared" si="3"/>
        <v>0</v>
      </c>
      <c r="P81" s="25">
        <v>2300000</v>
      </c>
      <c r="Q81" s="25">
        <v>0</v>
      </c>
      <c r="R81" s="51">
        <f t="shared" si="1"/>
        <v>0</v>
      </c>
    </row>
    <row r="82" spans="1:18" x14ac:dyDescent="0.2">
      <c r="A82" s="20" t="s">
        <v>1</v>
      </c>
      <c r="B82" s="20" t="s">
        <v>0</v>
      </c>
      <c r="C82" s="20" t="s">
        <v>151</v>
      </c>
      <c r="D82" s="20" t="s">
        <v>152</v>
      </c>
      <c r="E82" s="25">
        <v>800000</v>
      </c>
      <c r="F82" s="25">
        <v>800000</v>
      </c>
      <c r="G82" s="25">
        <v>400000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800000</v>
      </c>
      <c r="N82" s="25">
        <v>400000</v>
      </c>
      <c r="O82" s="51">
        <f t="shared" si="3"/>
        <v>0</v>
      </c>
      <c r="P82" s="25">
        <v>800000</v>
      </c>
      <c r="Q82" s="25">
        <v>0</v>
      </c>
      <c r="R82" s="51">
        <f t="shared" si="1"/>
        <v>0</v>
      </c>
    </row>
    <row r="83" spans="1:18" x14ac:dyDescent="0.2">
      <c r="A83" s="20" t="s">
        <v>1</v>
      </c>
      <c r="B83" s="20" t="s">
        <v>0</v>
      </c>
      <c r="C83" s="20" t="s">
        <v>153</v>
      </c>
      <c r="D83" s="20" t="s">
        <v>154</v>
      </c>
      <c r="E83" s="25">
        <v>1500000</v>
      </c>
      <c r="F83" s="25">
        <v>1500000</v>
      </c>
      <c r="G83" s="25">
        <v>630000</v>
      </c>
      <c r="H83" s="25">
        <v>0</v>
      </c>
      <c r="I83" s="25">
        <v>50000</v>
      </c>
      <c r="J83" s="25">
        <v>0</v>
      </c>
      <c r="K83" s="25">
        <v>0</v>
      </c>
      <c r="L83" s="25">
        <v>0</v>
      </c>
      <c r="M83" s="25">
        <v>1450000</v>
      </c>
      <c r="N83" s="25">
        <v>580000</v>
      </c>
      <c r="O83" s="51">
        <f t="shared" si="3"/>
        <v>0</v>
      </c>
      <c r="P83" s="25">
        <v>1500000</v>
      </c>
      <c r="Q83" s="25">
        <v>0</v>
      </c>
      <c r="R83" s="51">
        <f t="shared" si="1"/>
        <v>0</v>
      </c>
    </row>
    <row r="84" spans="1:18" x14ac:dyDescent="0.2">
      <c r="A84" s="20" t="s">
        <v>1</v>
      </c>
      <c r="B84" s="20" t="s">
        <v>0</v>
      </c>
      <c r="C84" s="20" t="s">
        <v>155</v>
      </c>
      <c r="D84" s="20" t="s">
        <v>156</v>
      </c>
      <c r="E84" s="25">
        <v>31800000</v>
      </c>
      <c r="F84" s="25">
        <v>31800000</v>
      </c>
      <c r="G84" s="25">
        <v>21798000</v>
      </c>
      <c r="H84" s="25">
        <v>10833136.6</v>
      </c>
      <c r="I84" s="25">
        <v>96137.08</v>
      </c>
      <c r="J84" s="25">
        <v>0</v>
      </c>
      <c r="K84" s="25">
        <v>1241060.92</v>
      </c>
      <c r="L84" s="25">
        <v>53862.92</v>
      </c>
      <c r="M84" s="25">
        <v>19629665.399999999</v>
      </c>
      <c r="N84" s="25">
        <v>9627665.4000000004</v>
      </c>
      <c r="O84" s="51">
        <f t="shared" si="3"/>
        <v>3.9027072955974844E-2</v>
      </c>
      <c r="P84" s="25">
        <v>31800000</v>
      </c>
      <c r="Q84" s="25">
        <v>1241060.92</v>
      </c>
      <c r="R84" s="51">
        <f t="shared" si="1"/>
        <v>3.9027072955974844E-2</v>
      </c>
    </row>
    <row r="85" spans="1:18" x14ac:dyDescent="0.2">
      <c r="A85" s="20" t="s">
        <v>1</v>
      </c>
      <c r="B85" s="20" t="s">
        <v>0</v>
      </c>
      <c r="C85" s="20" t="s">
        <v>157</v>
      </c>
      <c r="D85" s="20" t="s">
        <v>158</v>
      </c>
      <c r="E85" s="25">
        <v>5650000</v>
      </c>
      <c r="F85" s="25">
        <v>5650000</v>
      </c>
      <c r="G85" s="25">
        <v>2825000</v>
      </c>
      <c r="H85" s="25">
        <v>310129.2</v>
      </c>
      <c r="I85" s="25">
        <v>0</v>
      </c>
      <c r="J85" s="25">
        <v>0</v>
      </c>
      <c r="K85" s="25">
        <v>0</v>
      </c>
      <c r="L85" s="25">
        <v>0</v>
      </c>
      <c r="M85" s="25">
        <v>5339870.8</v>
      </c>
      <c r="N85" s="25">
        <v>2514870.7999999998</v>
      </c>
      <c r="O85" s="51">
        <f t="shared" si="3"/>
        <v>0</v>
      </c>
      <c r="P85" s="25">
        <v>5650000</v>
      </c>
      <c r="Q85" s="25">
        <v>0</v>
      </c>
      <c r="R85" s="51">
        <f t="shared" si="1"/>
        <v>0</v>
      </c>
    </row>
    <row r="86" spans="1:18" x14ac:dyDescent="0.2">
      <c r="A86" s="20" t="s">
        <v>1</v>
      </c>
      <c r="B86" s="20" t="s">
        <v>0</v>
      </c>
      <c r="C86" s="20" t="s">
        <v>159</v>
      </c>
      <c r="D86" s="20" t="s">
        <v>160</v>
      </c>
      <c r="E86" s="25">
        <v>200000</v>
      </c>
      <c r="F86" s="25">
        <v>200000</v>
      </c>
      <c r="G86" s="25">
        <v>100000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200000</v>
      </c>
      <c r="N86" s="25">
        <v>100000</v>
      </c>
      <c r="O86" s="51">
        <f t="shared" si="3"/>
        <v>0</v>
      </c>
      <c r="P86" s="25">
        <v>200000</v>
      </c>
      <c r="Q86" s="25">
        <v>0</v>
      </c>
      <c r="R86" s="51">
        <f t="shared" si="1"/>
        <v>0</v>
      </c>
    </row>
    <row r="87" spans="1:18" x14ac:dyDescent="0.2">
      <c r="A87" s="20" t="s">
        <v>1</v>
      </c>
      <c r="B87" s="20" t="s">
        <v>0</v>
      </c>
      <c r="C87" s="20" t="s">
        <v>161</v>
      </c>
      <c r="D87" s="20" t="s">
        <v>162</v>
      </c>
      <c r="E87" s="25">
        <v>2650000</v>
      </c>
      <c r="F87" s="25">
        <v>2650000</v>
      </c>
      <c r="G87" s="25">
        <v>1325000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2650000</v>
      </c>
      <c r="N87" s="25">
        <v>1325000</v>
      </c>
      <c r="O87" s="51">
        <f t="shared" si="3"/>
        <v>0</v>
      </c>
      <c r="P87" s="25">
        <v>2650000</v>
      </c>
      <c r="Q87" s="25">
        <v>0</v>
      </c>
      <c r="R87" s="51">
        <f t="shared" si="1"/>
        <v>0</v>
      </c>
    </row>
    <row r="88" spans="1:18" x14ac:dyDescent="0.2">
      <c r="A88" s="20" t="s">
        <v>1</v>
      </c>
      <c r="B88" s="20" t="s">
        <v>0</v>
      </c>
      <c r="C88" s="20" t="s">
        <v>163</v>
      </c>
      <c r="D88" s="20" t="s">
        <v>164</v>
      </c>
      <c r="E88" s="25">
        <v>19000000</v>
      </c>
      <c r="F88" s="25">
        <v>19000000</v>
      </c>
      <c r="G88" s="25">
        <v>14648000</v>
      </c>
      <c r="H88" s="25">
        <v>10362984.699999999</v>
      </c>
      <c r="I88" s="25">
        <v>21379.97</v>
      </c>
      <c r="J88" s="25">
        <v>0</v>
      </c>
      <c r="K88" s="25">
        <v>28620.03</v>
      </c>
      <c r="L88" s="25">
        <v>28620.03</v>
      </c>
      <c r="M88" s="25">
        <v>8587015.3000000007</v>
      </c>
      <c r="N88" s="25">
        <v>4235015.3</v>
      </c>
      <c r="O88" s="51">
        <f t="shared" si="3"/>
        <v>1.5063173684210526E-3</v>
      </c>
      <c r="P88" s="25">
        <v>19000000</v>
      </c>
      <c r="Q88" s="25">
        <v>28620.03</v>
      </c>
      <c r="R88" s="51">
        <f t="shared" si="1"/>
        <v>1.5063173684210526E-3</v>
      </c>
    </row>
    <row r="89" spans="1:18" x14ac:dyDescent="0.2">
      <c r="A89" s="20" t="s">
        <v>1</v>
      </c>
      <c r="B89" s="20" t="s">
        <v>0</v>
      </c>
      <c r="C89" s="20" t="s">
        <v>165</v>
      </c>
      <c r="D89" s="20" t="s">
        <v>166</v>
      </c>
      <c r="E89" s="25">
        <v>3000000</v>
      </c>
      <c r="F89" s="25">
        <v>3000000</v>
      </c>
      <c r="G89" s="25">
        <v>1600000</v>
      </c>
      <c r="H89" s="25">
        <v>160022.70000000001</v>
      </c>
      <c r="I89" s="25">
        <v>24757.11</v>
      </c>
      <c r="J89" s="25">
        <v>0</v>
      </c>
      <c r="K89" s="25">
        <v>25242.89</v>
      </c>
      <c r="L89" s="25">
        <v>25242.89</v>
      </c>
      <c r="M89" s="25">
        <v>2789977.3</v>
      </c>
      <c r="N89" s="25">
        <v>1389977.3</v>
      </c>
      <c r="O89" s="51">
        <f t="shared" si="3"/>
        <v>8.4142966666666662E-3</v>
      </c>
      <c r="P89" s="25">
        <v>3000000</v>
      </c>
      <c r="Q89" s="25">
        <v>25242.89</v>
      </c>
      <c r="R89" s="51">
        <f t="shared" si="1"/>
        <v>8.4142966666666662E-3</v>
      </c>
    </row>
    <row r="90" spans="1:18" x14ac:dyDescent="0.2">
      <c r="A90" s="20" t="s">
        <v>1</v>
      </c>
      <c r="B90" s="20" t="s">
        <v>0</v>
      </c>
      <c r="C90" s="20" t="s">
        <v>167</v>
      </c>
      <c r="D90" s="20" t="s">
        <v>168</v>
      </c>
      <c r="E90" s="25">
        <v>1300000</v>
      </c>
      <c r="F90" s="25">
        <v>1300000</v>
      </c>
      <c r="G90" s="25">
        <v>1300000</v>
      </c>
      <c r="H90" s="25">
        <v>0</v>
      </c>
      <c r="I90" s="25">
        <v>50000</v>
      </c>
      <c r="J90" s="25">
        <v>0</v>
      </c>
      <c r="K90" s="25">
        <v>1187198</v>
      </c>
      <c r="L90" s="25">
        <v>0</v>
      </c>
      <c r="M90" s="25">
        <v>62802</v>
      </c>
      <c r="N90" s="25">
        <v>62802</v>
      </c>
      <c r="O90" s="51">
        <f t="shared" si="3"/>
        <v>0.91322923076923079</v>
      </c>
      <c r="P90" s="25">
        <v>1300000</v>
      </c>
      <c r="Q90" s="25">
        <v>1187198</v>
      </c>
      <c r="R90" s="51">
        <f t="shared" si="1"/>
        <v>0.91322923076923079</v>
      </c>
    </row>
    <row r="91" spans="1:18" x14ac:dyDescent="0.2">
      <c r="A91" s="20" t="s">
        <v>1</v>
      </c>
      <c r="B91" s="20" t="s">
        <v>0</v>
      </c>
      <c r="C91" s="20" t="s">
        <v>169</v>
      </c>
      <c r="D91" s="20" t="s">
        <v>170</v>
      </c>
      <c r="E91" s="25">
        <v>33735000</v>
      </c>
      <c r="F91" s="25">
        <v>33735000</v>
      </c>
      <c r="G91" s="25">
        <v>17647500</v>
      </c>
      <c r="H91" s="25">
        <v>2365092.04</v>
      </c>
      <c r="I91" s="25">
        <v>1803398.89</v>
      </c>
      <c r="J91" s="25">
        <v>0</v>
      </c>
      <c r="K91" s="25">
        <v>169331.85</v>
      </c>
      <c r="L91" s="25">
        <v>169331.85</v>
      </c>
      <c r="M91" s="25">
        <v>29397177.219999999</v>
      </c>
      <c r="N91" s="25">
        <v>13309677.220000001</v>
      </c>
      <c r="O91" s="51">
        <f t="shared" si="3"/>
        <v>5.0194708759448642E-3</v>
      </c>
      <c r="P91" s="25">
        <v>33735000</v>
      </c>
      <c r="Q91" s="25">
        <v>169331.85</v>
      </c>
      <c r="R91" s="51">
        <f t="shared" si="1"/>
        <v>5.0194708759448642E-3</v>
      </c>
    </row>
    <row r="92" spans="1:18" x14ac:dyDescent="0.2">
      <c r="A92" s="20" t="s">
        <v>1</v>
      </c>
      <c r="B92" s="20" t="s">
        <v>0</v>
      </c>
      <c r="C92" s="20" t="s">
        <v>171</v>
      </c>
      <c r="D92" s="20" t="s">
        <v>172</v>
      </c>
      <c r="E92" s="25">
        <v>16025000</v>
      </c>
      <c r="F92" s="25">
        <v>16025000</v>
      </c>
      <c r="G92" s="25">
        <v>8562500</v>
      </c>
      <c r="H92" s="25">
        <v>1777201.19</v>
      </c>
      <c r="I92" s="25">
        <v>64000</v>
      </c>
      <c r="J92" s="25">
        <v>0</v>
      </c>
      <c r="K92" s="25">
        <v>86000</v>
      </c>
      <c r="L92" s="25">
        <v>86000</v>
      </c>
      <c r="M92" s="25">
        <v>14097798.810000001</v>
      </c>
      <c r="N92" s="25">
        <v>6635298.8099999996</v>
      </c>
      <c r="O92" s="51">
        <f t="shared" si="3"/>
        <v>5.3666146645865833E-3</v>
      </c>
      <c r="P92" s="25">
        <v>16025000</v>
      </c>
      <c r="Q92" s="25">
        <v>86000</v>
      </c>
      <c r="R92" s="51">
        <f t="shared" ref="R92:R140" si="4">+Q92/P92</f>
        <v>5.3666146645865833E-3</v>
      </c>
    </row>
    <row r="93" spans="1:18" x14ac:dyDescent="0.2">
      <c r="A93" s="20" t="s">
        <v>1</v>
      </c>
      <c r="B93" s="20" t="s">
        <v>0</v>
      </c>
      <c r="C93" s="20" t="s">
        <v>173</v>
      </c>
      <c r="D93" s="20" t="s">
        <v>174</v>
      </c>
      <c r="E93" s="25">
        <v>17710000</v>
      </c>
      <c r="F93" s="25">
        <v>17710000</v>
      </c>
      <c r="G93" s="25">
        <v>9085000</v>
      </c>
      <c r="H93" s="25">
        <v>587890.85</v>
      </c>
      <c r="I93" s="25">
        <v>1739398.89</v>
      </c>
      <c r="J93" s="25">
        <v>0</v>
      </c>
      <c r="K93" s="25">
        <v>83331.850000000006</v>
      </c>
      <c r="L93" s="25">
        <v>83331.850000000006</v>
      </c>
      <c r="M93" s="25">
        <v>15299378.41</v>
      </c>
      <c r="N93" s="25">
        <v>6674378.4100000001</v>
      </c>
      <c r="O93" s="51">
        <f t="shared" si="3"/>
        <v>4.7053557312252969E-3</v>
      </c>
      <c r="P93" s="25">
        <v>17710000</v>
      </c>
      <c r="Q93" s="25">
        <v>83331.850000000006</v>
      </c>
      <c r="R93" s="51">
        <f t="shared" si="4"/>
        <v>4.7053557312252969E-3</v>
      </c>
    </row>
    <row r="94" spans="1:18" x14ac:dyDescent="0.2">
      <c r="A94" s="20" t="s">
        <v>1</v>
      </c>
      <c r="B94" s="20" t="s">
        <v>0</v>
      </c>
      <c r="C94" s="20" t="s">
        <v>175</v>
      </c>
      <c r="D94" s="20" t="s">
        <v>176</v>
      </c>
      <c r="E94" s="25">
        <v>38130000</v>
      </c>
      <c r="F94" s="25">
        <v>36630000</v>
      </c>
      <c r="G94" s="25">
        <v>21151200</v>
      </c>
      <c r="H94" s="25">
        <v>4350649.75</v>
      </c>
      <c r="I94" s="25">
        <v>687459.33</v>
      </c>
      <c r="J94" s="25">
        <v>197981.23</v>
      </c>
      <c r="K94" s="25">
        <v>8563665.6199999992</v>
      </c>
      <c r="L94" s="25">
        <v>8490423.3599999994</v>
      </c>
      <c r="M94" s="25">
        <v>22830244.07</v>
      </c>
      <c r="N94" s="25">
        <v>7351444.0700000003</v>
      </c>
      <c r="O94" s="51">
        <f t="shared" si="3"/>
        <v>0.23378830521430519</v>
      </c>
      <c r="P94" s="25">
        <v>36630000</v>
      </c>
      <c r="Q94" s="25">
        <v>8563665.6199999992</v>
      </c>
      <c r="R94" s="51">
        <f t="shared" si="4"/>
        <v>0.23378830521430519</v>
      </c>
    </row>
    <row r="95" spans="1:18" x14ac:dyDescent="0.2">
      <c r="A95" s="20" t="s">
        <v>1</v>
      </c>
      <c r="B95" s="20" t="s">
        <v>0</v>
      </c>
      <c r="C95" s="20" t="s">
        <v>177</v>
      </c>
      <c r="D95" s="20" t="s">
        <v>178</v>
      </c>
      <c r="E95" s="25">
        <v>3300000</v>
      </c>
      <c r="F95" s="25">
        <v>3300000</v>
      </c>
      <c r="G95" s="25">
        <v>1975000</v>
      </c>
      <c r="H95" s="25">
        <v>1013217.28</v>
      </c>
      <c r="I95" s="25">
        <v>60758.07</v>
      </c>
      <c r="J95" s="25">
        <v>82365.679999999993</v>
      </c>
      <c r="K95" s="25">
        <v>792611.76</v>
      </c>
      <c r="L95" s="25">
        <v>760525.96</v>
      </c>
      <c r="M95" s="25">
        <v>1351047.21</v>
      </c>
      <c r="N95" s="25">
        <v>26047.21</v>
      </c>
      <c r="O95" s="51">
        <f t="shared" si="3"/>
        <v>0.24018538181818183</v>
      </c>
      <c r="P95" s="25">
        <v>3300000</v>
      </c>
      <c r="Q95" s="25">
        <v>792611.76</v>
      </c>
      <c r="R95" s="51">
        <f t="shared" si="4"/>
        <v>0.24018538181818183</v>
      </c>
    </row>
    <row r="96" spans="1:18" x14ac:dyDescent="0.2">
      <c r="A96" s="20" t="s">
        <v>1</v>
      </c>
      <c r="B96" s="20" t="s">
        <v>0</v>
      </c>
      <c r="C96" s="20" t="s">
        <v>179</v>
      </c>
      <c r="D96" s="20" t="s">
        <v>180</v>
      </c>
      <c r="E96" s="25">
        <v>3000000</v>
      </c>
      <c r="F96" s="25">
        <v>1500000</v>
      </c>
      <c r="G96" s="25">
        <v>1500000</v>
      </c>
      <c r="H96" s="25">
        <v>156750</v>
      </c>
      <c r="I96" s="25">
        <v>0</v>
      </c>
      <c r="J96" s="25">
        <v>0</v>
      </c>
      <c r="K96" s="25">
        <v>0</v>
      </c>
      <c r="L96" s="25">
        <v>0</v>
      </c>
      <c r="M96" s="25">
        <v>1343250</v>
      </c>
      <c r="N96" s="25">
        <v>1343250</v>
      </c>
      <c r="O96" s="51">
        <f t="shared" si="3"/>
        <v>0</v>
      </c>
      <c r="P96" s="25">
        <v>1500000</v>
      </c>
      <c r="Q96" s="25">
        <v>0</v>
      </c>
      <c r="R96" s="51">
        <f t="shared" si="4"/>
        <v>0</v>
      </c>
    </row>
    <row r="97" spans="1:18" x14ac:dyDescent="0.2">
      <c r="A97" s="20" t="s">
        <v>1</v>
      </c>
      <c r="B97" s="20" t="s">
        <v>0</v>
      </c>
      <c r="C97" s="20" t="s">
        <v>181</v>
      </c>
      <c r="D97" s="20" t="s">
        <v>182</v>
      </c>
      <c r="E97" s="25">
        <v>17200000</v>
      </c>
      <c r="F97" s="25">
        <v>17200000</v>
      </c>
      <c r="G97" s="25">
        <v>10200000</v>
      </c>
      <c r="H97" s="25">
        <v>405063.51</v>
      </c>
      <c r="I97" s="25">
        <v>536701.26</v>
      </c>
      <c r="J97" s="25">
        <v>115615.55</v>
      </c>
      <c r="K97" s="25">
        <v>7321053.8700000001</v>
      </c>
      <c r="L97" s="25">
        <v>7279897.4100000001</v>
      </c>
      <c r="M97" s="25">
        <v>8821565.8100000005</v>
      </c>
      <c r="N97" s="25">
        <v>1821565.81</v>
      </c>
      <c r="O97" s="51">
        <f t="shared" si="3"/>
        <v>0.42564266686046515</v>
      </c>
      <c r="P97" s="25">
        <v>17200000</v>
      </c>
      <c r="Q97" s="25">
        <v>7321053.8700000001</v>
      </c>
      <c r="R97" s="51">
        <f t="shared" si="4"/>
        <v>0.42564266686046515</v>
      </c>
    </row>
    <row r="98" spans="1:18" x14ac:dyDescent="0.2">
      <c r="A98" s="20" t="s">
        <v>1</v>
      </c>
      <c r="B98" s="20" t="s">
        <v>0</v>
      </c>
      <c r="C98" s="20" t="s">
        <v>183</v>
      </c>
      <c r="D98" s="20" t="s">
        <v>184</v>
      </c>
      <c r="E98" s="25">
        <v>9000000</v>
      </c>
      <c r="F98" s="25">
        <v>9000000</v>
      </c>
      <c r="G98" s="25">
        <v>4500000</v>
      </c>
      <c r="H98" s="25">
        <v>953489.6</v>
      </c>
      <c r="I98" s="25">
        <v>0</v>
      </c>
      <c r="J98" s="25">
        <v>0</v>
      </c>
      <c r="K98" s="25">
        <v>0</v>
      </c>
      <c r="L98" s="25">
        <v>0</v>
      </c>
      <c r="M98" s="25">
        <v>8046510.4000000004</v>
      </c>
      <c r="N98" s="25">
        <v>3546510.4</v>
      </c>
      <c r="O98" s="51">
        <f t="shared" si="3"/>
        <v>0</v>
      </c>
      <c r="P98" s="25">
        <v>9000000</v>
      </c>
      <c r="Q98" s="25">
        <v>0</v>
      </c>
      <c r="R98" s="51">
        <f t="shared" si="4"/>
        <v>0</v>
      </c>
    </row>
    <row r="99" spans="1:18" x14ac:dyDescent="0.2">
      <c r="A99" s="20" t="s">
        <v>1</v>
      </c>
      <c r="B99" s="20" t="s">
        <v>0</v>
      </c>
      <c r="C99" s="20" t="s">
        <v>185</v>
      </c>
      <c r="D99" s="20" t="s">
        <v>186</v>
      </c>
      <c r="E99" s="25">
        <v>2300000</v>
      </c>
      <c r="F99" s="25">
        <v>2300000</v>
      </c>
      <c r="G99" s="25">
        <v>1250000</v>
      </c>
      <c r="H99" s="25">
        <v>1126511.2</v>
      </c>
      <c r="I99" s="25">
        <v>40000</v>
      </c>
      <c r="J99" s="25">
        <v>0</v>
      </c>
      <c r="K99" s="25">
        <v>10000</v>
      </c>
      <c r="L99" s="25">
        <v>10000</v>
      </c>
      <c r="M99" s="25">
        <v>1123488.8</v>
      </c>
      <c r="N99" s="25">
        <v>73488.800000000003</v>
      </c>
      <c r="O99" s="51">
        <f t="shared" si="3"/>
        <v>4.3478260869565218E-3</v>
      </c>
      <c r="P99" s="25">
        <v>2300000</v>
      </c>
      <c r="Q99" s="25">
        <v>10000</v>
      </c>
      <c r="R99" s="51">
        <f t="shared" si="4"/>
        <v>4.3478260869565218E-3</v>
      </c>
    </row>
    <row r="100" spans="1:18" x14ac:dyDescent="0.2">
      <c r="A100" s="20" t="s">
        <v>1</v>
      </c>
      <c r="B100" s="20" t="s">
        <v>0</v>
      </c>
      <c r="C100" s="20" t="s">
        <v>187</v>
      </c>
      <c r="D100" s="20" t="s">
        <v>188</v>
      </c>
      <c r="E100" s="25">
        <v>1230000</v>
      </c>
      <c r="F100" s="25">
        <v>1230000</v>
      </c>
      <c r="G100" s="25">
        <v>1015000</v>
      </c>
      <c r="H100" s="25">
        <v>158093.20000000001</v>
      </c>
      <c r="I100" s="25">
        <v>0</v>
      </c>
      <c r="J100" s="25">
        <v>0</v>
      </c>
      <c r="K100" s="25">
        <v>439999.99</v>
      </c>
      <c r="L100" s="25">
        <v>439999.99</v>
      </c>
      <c r="M100" s="25">
        <v>631906.81000000006</v>
      </c>
      <c r="N100" s="25">
        <v>416906.81</v>
      </c>
      <c r="O100" s="51">
        <f t="shared" si="3"/>
        <v>0.35772356910569103</v>
      </c>
      <c r="P100" s="25">
        <v>1230000</v>
      </c>
      <c r="Q100" s="25">
        <v>439999.99</v>
      </c>
      <c r="R100" s="51">
        <f t="shared" si="4"/>
        <v>0.35772356910569103</v>
      </c>
    </row>
    <row r="101" spans="1:18" x14ac:dyDescent="0.2">
      <c r="A101" s="20" t="s">
        <v>1</v>
      </c>
      <c r="B101" s="20" t="s">
        <v>0</v>
      </c>
      <c r="C101" s="20" t="s">
        <v>189</v>
      </c>
      <c r="D101" s="20" t="s">
        <v>190</v>
      </c>
      <c r="E101" s="25">
        <v>1500000</v>
      </c>
      <c r="F101" s="25">
        <v>1500000</v>
      </c>
      <c r="G101" s="25">
        <v>286200</v>
      </c>
      <c r="H101" s="25">
        <v>286199.59999999998</v>
      </c>
      <c r="I101" s="25">
        <v>0</v>
      </c>
      <c r="J101" s="25">
        <v>0</v>
      </c>
      <c r="K101" s="25">
        <v>0</v>
      </c>
      <c r="L101" s="25">
        <v>0</v>
      </c>
      <c r="M101" s="25">
        <v>1213800.3999999999</v>
      </c>
      <c r="N101" s="25">
        <v>0.4</v>
      </c>
      <c r="O101" s="51">
        <f t="shared" si="3"/>
        <v>0</v>
      </c>
      <c r="P101" s="25">
        <v>1500000</v>
      </c>
      <c r="Q101" s="25">
        <v>0</v>
      </c>
      <c r="R101" s="51">
        <f t="shared" si="4"/>
        <v>0</v>
      </c>
    </row>
    <row r="102" spans="1:18" x14ac:dyDescent="0.2">
      <c r="A102" s="20" t="s">
        <v>1</v>
      </c>
      <c r="B102" s="20" t="s">
        <v>0</v>
      </c>
      <c r="C102" s="20" t="s">
        <v>191</v>
      </c>
      <c r="D102" s="20" t="s">
        <v>192</v>
      </c>
      <c r="E102" s="25">
        <v>600000</v>
      </c>
      <c r="F102" s="25">
        <v>600000</v>
      </c>
      <c r="G102" s="25">
        <v>425000</v>
      </c>
      <c r="H102" s="25">
        <v>251325.36</v>
      </c>
      <c r="I102" s="25">
        <v>50000</v>
      </c>
      <c r="J102" s="25">
        <v>0</v>
      </c>
      <c r="K102" s="25">
        <v>0</v>
      </c>
      <c r="L102" s="25">
        <v>0</v>
      </c>
      <c r="M102" s="25">
        <v>298674.64</v>
      </c>
      <c r="N102" s="25">
        <v>123674.64</v>
      </c>
      <c r="O102" s="51">
        <f t="shared" si="3"/>
        <v>0</v>
      </c>
      <c r="P102" s="25">
        <v>600000</v>
      </c>
      <c r="Q102" s="25">
        <v>0</v>
      </c>
      <c r="R102" s="51">
        <f t="shared" si="4"/>
        <v>0</v>
      </c>
    </row>
    <row r="103" spans="1:18" s="35" customFormat="1" x14ac:dyDescent="0.2">
      <c r="A103" s="35" t="s">
        <v>1</v>
      </c>
      <c r="B103" s="35" t="s">
        <v>0</v>
      </c>
      <c r="C103" s="35" t="s">
        <v>193</v>
      </c>
      <c r="D103" s="35" t="s">
        <v>194</v>
      </c>
      <c r="E103" s="30">
        <v>217730440</v>
      </c>
      <c r="F103" s="30">
        <v>217730440</v>
      </c>
      <c r="G103" s="30">
        <v>111730928</v>
      </c>
      <c r="H103" s="30">
        <v>11133564.5</v>
      </c>
      <c r="I103" s="30">
        <v>9571819.3300000001</v>
      </c>
      <c r="J103" s="30">
        <v>0</v>
      </c>
      <c r="K103" s="30">
        <v>12452273.369999999</v>
      </c>
      <c r="L103" s="30">
        <v>12452273.369999999</v>
      </c>
      <c r="M103" s="30">
        <v>184572782.80000001</v>
      </c>
      <c r="N103" s="30">
        <v>78573270.799999997</v>
      </c>
      <c r="O103" s="50">
        <f t="shared" ref="O103:O134" si="5">+K103/F103</f>
        <v>5.7191237798444712E-2</v>
      </c>
      <c r="P103" s="30">
        <v>217730440</v>
      </c>
      <c r="Q103" s="30">
        <v>12452273.369999999</v>
      </c>
      <c r="R103" s="51">
        <f t="shared" si="4"/>
        <v>5.7191237798444712E-2</v>
      </c>
    </row>
    <row r="104" spans="1:18" x14ac:dyDescent="0.2">
      <c r="A104" s="20" t="s">
        <v>1</v>
      </c>
      <c r="B104" s="20" t="s">
        <v>0</v>
      </c>
      <c r="C104" s="20" t="s">
        <v>195</v>
      </c>
      <c r="D104" s="20" t="s">
        <v>196</v>
      </c>
      <c r="E104" s="25">
        <v>189730440</v>
      </c>
      <c r="F104" s="25">
        <v>189730440</v>
      </c>
      <c r="G104" s="25">
        <v>97730928</v>
      </c>
      <c r="H104" s="25">
        <v>11133564.5</v>
      </c>
      <c r="I104" s="25">
        <v>8216274.6100000003</v>
      </c>
      <c r="J104" s="25">
        <v>0</v>
      </c>
      <c r="K104" s="25">
        <v>6405423.9199999999</v>
      </c>
      <c r="L104" s="25">
        <v>6405423.9199999999</v>
      </c>
      <c r="M104" s="25">
        <v>163975176.97</v>
      </c>
      <c r="N104" s="25">
        <v>71975664.969999999</v>
      </c>
      <c r="O104" s="51">
        <f t="shared" si="5"/>
        <v>3.3760654958687707E-2</v>
      </c>
      <c r="P104" s="25">
        <v>189730440</v>
      </c>
      <c r="Q104" s="25">
        <v>6405423.9199999999</v>
      </c>
      <c r="R104" s="51">
        <f t="shared" si="4"/>
        <v>3.3760654958687707E-2</v>
      </c>
    </row>
    <row r="105" spans="1:18" x14ac:dyDescent="0.2">
      <c r="A105" s="20" t="s">
        <v>1</v>
      </c>
      <c r="B105" s="20" t="s">
        <v>0</v>
      </c>
      <c r="C105" s="20" t="s">
        <v>197</v>
      </c>
      <c r="D105" s="20" t="s">
        <v>198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51" t="e">
        <f t="shared" si="5"/>
        <v>#DIV/0!</v>
      </c>
      <c r="P105" s="25">
        <v>0</v>
      </c>
      <c r="Q105" s="25">
        <v>0</v>
      </c>
      <c r="R105" s="51" t="e">
        <f t="shared" si="4"/>
        <v>#DIV/0!</v>
      </c>
    </row>
    <row r="106" spans="1:18" x14ac:dyDescent="0.2">
      <c r="A106" s="20" t="s">
        <v>1</v>
      </c>
      <c r="B106" s="20" t="s">
        <v>24</v>
      </c>
      <c r="C106" s="20" t="s">
        <v>197</v>
      </c>
      <c r="D106" s="20" t="s">
        <v>198</v>
      </c>
      <c r="E106" s="25">
        <v>2000000</v>
      </c>
      <c r="F106" s="25">
        <v>2000000</v>
      </c>
      <c r="G106" s="25">
        <v>1000000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2000000</v>
      </c>
      <c r="N106" s="25">
        <v>1000000</v>
      </c>
      <c r="O106" s="51">
        <f t="shared" si="5"/>
        <v>0</v>
      </c>
      <c r="P106" s="25">
        <v>2000000</v>
      </c>
      <c r="Q106" s="25">
        <v>0</v>
      </c>
      <c r="R106" s="51">
        <f t="shared" si="4"/>
        <v>0</v>
      </c>
    </row>
    <row r="107" spans="1:18" x14ac:dyDescent="0.2">
      <c r="A107" s="20" t="s">
        <v>1</v>
      </c>
      <c r="B107" s="20" t="s">
        <v>24</v>
      </c>
      <c r="C107" s="20" t="s">
        <v>199</v>
      </c>
      <c r="D107" s="20" t="s">
        <v>200</v>
      </c>
      <c r="E107" s="25">
        <v>76000000</v>
      </c>
      <c r="F107" s="25">
        <v>76000000</v>
      </c>
      <c r="G107" s="25">
        <v>40865708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76000000</v>
      </c>
      <c r="N107" s="25">
        <v>40865708</v>
      </c>
      <c r="O107" s="51">
        <f t="shared" si="5"/>
        <v>0</v>
      </c>
      <c r="P107" s="25">
        <v>76000000</v>
      </c>
      <c r="Q107" s="25">
        <v>0</v>
      </c>
      <c r="R107" s="51">
        <f t="shared" si="4"/>
        <v>0</v>
      </c>
    </row>
    <row r="108" spans="1:18" x14ac:dyDescent="0.2">
      <c r="A108" s="20" t="s">
        <v>1</v>
      </c>
      <c r="B108" s="20" t="s">
        <v>24</v>
      </c>
      <c r="C108" s="20" t="s">
        <v>201</v>
      </c>
      <c r="D108" s="20" t="s">
        <v>202</v>
      </c>
      <c r="E108" s="25">
        <v>5650000</v>
      </c>
      <c r="F108" s="25">
        <v>5650000</v>
      </c>
      <c r="G108" s="25">
        <v>2825000</v>
      </c>
      <c r="H108" s="25">
        <v>2137395</v>
      </c>
      <c r="I108" s="25">
        <v>0</v>
      </c>
      <c r="J108" s="25">
        <v>0</v>
      </c>
      <c r="K108" s="25">
        <v>0</v>
      </c>
      <c r="L108" s="25">
        <v>0</v>
      </c>
      <c r="M108" s="25">
        <v>3512605</v>
      </c>
      <c r="N108" s="25">
        <v>687605</v>
      </c>
      <c r="O108" s="51">
        <f t="shared" si="5"/>
        <v>0</v>
      </c>
      <c r="P108" s="25">
        <v>5650000</v>
      </c>
      <c r="Q108" s="25">
        <v>0</v>
      </c>
      <c r="R108" s="51">
        <f t="shared" si="4"/>
        <v>0</v>
      </c>
    </row>
    <row r="109" spans="1:18" x14ac:dyDescent="0.2">
      <c r="A109" s="20" t="s">
        <v>1</v>
      </c>
      <c r="B109" s="20" t="s">
        <v>24</v>
      </c>
      <c r="C109" s="20" t="s">
        <v>203</v>
      </c>
      <c r="D109" s="20" t="s">
        <v>204</v>
      </c>
      <c r="E109" s="25">
        <v>38179000</v>
      </c>
      <c r="F109" s="25">
        <v>38179000</v>
      </c>
      <c r="G109" s="25">
        <v>19089500</v>
      </c>
      <c r="H109" s="25">
        <v>156200</v>
      </c>
      <c r="I109" s="25">
        <v>6392911.4900000002</v>
      </c>
      <c r="J109" s="25">
        <v>0</v>
      </c>
      <c r="K109" s="25">
        <v>6405423.9199999999</v>
      </c>
      <c r="L109" s="25">
        <v>6405423.9199999999</v>
      </c>
      <c r="M109" s="25">
        <v>25224464.59</v>
      </c>
      <c r="N109" s="25">
        <v>6134964.5899999999</v>
      </c>
      <c r="O109" s="51">
        <f t="shared" si="5"/>
        <v>0.16777348594777233</v>
      </c>
      <c r="P109" s="25">
        <v>38179000</v>
      </c>
      <c r="Q109" s="25">
        <v>6405423.9199999999</v>
      </c>
      <c r="R109" s="51">
        <f t="shared" si="4"/>
        <v>0.16777348594777233</v>
      </c>
    </row>
    <row r="110" spans="1:18" x14ac:dyDescent="0.2">
      <c r="A110" s="20" t="s">
        <v>1</v>
      </c>
      <c r="B110" s="20" t="s">
        <v>24</v>
      </c>
      <c r="C110" s="20" t="s">
        <v>205</v>
      </c>
      <c r="D110" s="20" t="s">
        <v>206</v>
      </c>
      <c r="E110" s="25">
        <v>65901440</v>
      </c>
      <c r="F110" s="25">
        <v>65901440</v>
      </c>
      <c r="G110" s="25">
        <v>32950720</v>
      </c>
      <c r="H110" s="25">
        <v>8839969.5</v>
      </c>
      <c r="I110" s="25">
        <v>1823363.12</v>
      </c>
      <c r="J110" s="25">
        <v>0</v>
      </c>
      <c r="K110" s="25">
        <v>0</v>
      </c>
      <c r="L110" s="25">
        <v>0</v>
      </c>
      <c r="M110" s="25">
        <v>55238107.380000003</v>
      </c>
      <c r="N110" s="25">
        <v>22287387.379999999</v>
      </c>
      <c r="O110" s="51">
        <f t="shared" si="5"/>
        <v>0</v>
      </c>
      <c r="P110" s="25">
        <v>65901440</v>
      </c>
      <c r="Q110" s="25">
        <v>0</v>
      </c>
      <c r="R110" s="51">
        <f t="shared" si="4"/>
        <v>0</v>
      </c>
    </row>
    <row r="111" spans="1:18" x14ac:dyDescent="0.2">
      <c r="A111" s="20" t="s">
        <v>1</v>
      </c>
      <c r="B111" s="20" t="s">
        <v>24</v>
      </c>
      <c r="C111" s="20" t="s">
        <v>207</v>
      </c>
      <c r="D111" s="20" t="s">
        <v>208</v>
      </c>
      <c r="E111" s="25">
        <v>2000000</v>
      </c>
      <c r="F111" s="25">
        <v>2000000</v>
      </c>
      <c r="G111" s="25">
        <v>1000000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2000000</v>
      </c>
      <c r="N111" s="25">
        <v>1000000</v>
      </c>
      <c r="O111" s="51">
        <f t="shared" si="5"/>
        <v>0</v>
      </c>
      <c r="P111" s="25">
        <v>2000000</v>
      </c>
      <c r="Q111" s="25">
        <v>0</v>
      </c>
      <c r="R111" s="51">
        <f t="shared" si="4"/>
        <v>0</v>
      </c>
    </row>
    <row r="112" spans="1:18" x14ac:dyDescent="0.2">
      <c r="A112" s="20" t="s">
        <v>1</v>
      </c>
      <c r="B112" s="20" t="s">
        <v>24</v>
      </c>
      <c r="C112" s="20" t="s">
        <v>209</v>
      </c>
      <c r="D112" s="20" t="s">
        <v>210</v>
      </c>
      <c r="E112" s="25">
        <v>28000000</v>
      </c>
      <c r="F112" s="25">
        <v>28000000</v>
      </c>
      <c r="G112" s="25">
        <v>14000000</v>
      </c>
      <c r="H112" s="25">
        <v>0</v>
      </c>
      <c r="I112" s="25">
        <v>1355544.72</v>
      </c>
      <c r="J112" s="25">
        <v>0</v>
      </c>
      <c r="K112" s="25">
        <v>6046849.4500000002</v>
      </c>
      <c r="L112" s="25">
        <v>6046849.4500000002</v>
      </c>
      <c r="M112" s="25">
        <v>20597605.829999998</v>
      </c>
      <c r="N112" s="25">
        <v>6597605.8300000001</v>
      </c>
      <c r="O112" s="51">
        <f t="shared" si="5"/>
        <v>0.21595890892857145</v>
      </c>
      <c r="P112" s="25">
        <v>28000000</v>
      </c>
      <c r="Q112" s="25">
        <v>6046849.4500000002</v>
      </c>
      <c r="R112" s="51">
        <f t="shared" si="4"/>
        <v>0.21595890892857145</v>
      </c>
    </row>
    <row r="113" spans="1:18" x14ac:dyDescent="0.2">
      <c r="A113" s="20" t="s">
        <v>1</v>
      </c>
      <c r="B113" s="20" t="s">
        <v>24</v>
      </c>
      <c r="C113" s="20" t="s">
        <v>211</v>
      </c>
      <c r="D113" s="20" t="s">
        <v>212</v>
      </c>
      <c r="E113" s="25">
        <v>28000000</v>
      </c>
      <c r="F113" s="25">
        <v>28000000</v>
      </c>
      <c r="G113" s="25">
        <v>14000000</v>
      </c>
      <c r="H113" s="25">
        <v>0</v>
      </c>
      <c r="I113" s="25">
        <v>1355544.72</v>
      </c>
      <c r="J113" s="25">
        <v>0</v>
      </c>
      <c r="K113" s="25">
        <v>6046849.4500000002</v>
      </c>
      <c r="L113" s="25">
        <v>6046849.4500000002</v>
      </c>
      <c r="M113" s="25">
        <v>20597605.829999998</v>
      </c>
      <c r="N113" s="25">
        <v>6597605.8300000001</v>
      </c>
      <c r="O113" s="51">
        <f t="shared" si="5"/>
        <v>0.21595890892857145</v>
      </c>
      <c r="P113" s="25">
        <v>28000000</v>
      </c>
      <c r="Q113" s="25">
        <v>6046849.4500000002</v>
      </c>
      <c r="R113" s="51">
        <f t="shared" si="4"/>
        <v>0.21595890892857145</v>
      </c>
    </row>
    <row r="114" spans="1:18" s="35" customFormat="1" x14ac:dyDescent="0.2">
      <c r="A114" s="35" t="s">
        <v>1</v>
      </c>
      <c r="B114" s="35" t="s">
        <v>0</v>
      </c>
      <c r="C114" s="35" t="s">
        <v>213</v>
      </c>
      <c r="D114" s="35" t="s">
        <v>214</v>
      </c>
      <c r="E114" s="30">
        <v>7006404434</v>
      </c>
      <c r="F114" s="30">
        <v>6907299372</v>
      </c>
      <c r="G114" s="30">
        <v>4553037186</v>
      </c>
      <c r="H114" s="30">
        <v>0</v>
      </c>
      <c r="I114" s="30">
        <v>705333081.86000001</v>
      </c>
      <c r="J114" s="30">
        <v>0</v>
      </c>
      <c r="K114" s="30">
        <v>3382260267.4099998</v>
      </c>
      <c r="L114" s="30">
        <v>3369380267.4099998</v>
      </c>
      <c r="M114" s="30">
        <v>2819706022.73</v>
      </c>
      <c r="N114" s="30">
        <v>465443836.73000002</v>
      </c>
      <c r="O114" s="50">
        <f t="shared" si="5"/>
        <v>0.48966464102028207</v>
      </c>
      <c r="P114" s="30">
        <f>+P122+P125+P132</f>
        <v>471630000</v>
      </c>
      <c r="Q114" s="30">
        <f>+Q122+Q125+Q132</f>
        <v>87240332.75</v>
      </c>
      <c r="R114" s="51">
        <f t="shared" si="4"/>
        <v>0.18497621599558978</v>
      </c>
    </row>
    <row r="115" spans="1:18" x14ac:dyDescent="0.2">
      <c r="A115" s="20" t="s">
        <v>1</v>
      </c>
      <c r="B115" s="20" t="s">
        <v>0</v>
      </c>
      <c r="C115" s="20" t="s">
        <v>215</v>
      </c>
      <c r="D115" s="20" t="s">
        <v>216</v>
      </c>
      <c r="E115" s="25">
        <v>4010044320</v>
      </c>
      <c r="F115" s="25">
        <v>3910939258</v>
      </c>
      <c r="G115" s="25">
        <v>2999921108</v>
      </c>
      <c r="H115" s="25">
        <v>0</v>
      </c>
      <c r="I115" s="25">
        <v>496868889.33999997</v>
      </c>
      <c r="J115" s="25">
        <v>0</v>
      </c>
      <c r="K115" s="25">
        <v>2125549714.6600001</v>
      </c>
      <c r="L115" s="25">
        <v>2125549714.6600001</v>
      </c>
      <c r="M115" s="25">
        <v>1288520654</v>
      </c>
      <c r="N115" s="25">
        <v>377502504</v>
      </c>
      <c r="O115" s="51">
        <f t="shared" si="5"/>
        <v>0.54348829640145746</v>
      </c>
      <c r="P115" s="25"/>
      <c r="Q115" s="25"/>
      <c r="R115" s="51" t="e">
        <f t="shared" si="4"/>
        <v>#DIV/0!</v>
      </c>
    </row>
    <row r="116" spans="1:18" x14ac:dyDescent="0.2">
      <c r="A116" s="20" t="s">
        <v>1</v>
      </c>
      <c r="B116" s="20" t="s">
        <v>0</v>
      </c>
      <c r="C116" s="20" t="s">
        <v>217</v>
      </c>
      <c r="D116" s="20" t="s">
        <v>218</v>
      </c>
      <c r="E116" s="25">
        <v>1119100000</v>
      </c>
      <c r="F116" s="25">
        <v>1088400000</v>
      </c>
      <c r="G116" s="25">
        <v>784166590</v>
      </c>
      <c r="H116" s="25">
        <v>0</v>
      </c>
      <c r="I116" s="25">
        <v>171273003</v>
      </c>
      <c r="J116" s="25">
        <v>0</v>
      </c>
      <c r="K116" s="25">
        <v>612893587</v>
      </c>
      <c r="L116" s="25">
        <v>612893587</v>
      </c>
      <c r="M116" s="25">
        <v>304233410</v>
      </c>
      <c r="N116" s="25">
        <v>0</v>
      </c>
      <c r="O116" s="51">
        <f t="shared" si="5"/>
        <v>0.56311428427048882</v>
      </c>
      <c r="P116" s="25"/>
      <c r="Q116" s="25"/>
      <c r="R116" s="51" t="e">
        <f t="shared" si="4"/>
        <v>#DIV/0!</v>
      </c>
    </row>
    <row r="117" spans="1:18" x14ac:dyDescent="0.2">
      <c r="A117" s="20" t="s">
        <v>1</v>
      </c>
      <c r="B117" s="20" t="s">
        <v>0</v>
      </c>
      <c r="C117" s="20" t="s">
        <v>219</v>
      </c>
      <c r="D117" s="20" t="s">
        <v>220</v>
      </c>
      <c r="E117" s="25">
        <v>1342700000</v>
      </c>
      <c r="F117" s="25">
        <v>1276025568</v>
      </c>
      <c r="G117" s="25">
        <v>671350000</v>
      </c>
      <c r="H117" s="25">
        <v>0</v>
      </c>
      <c r="I117" s="25">
        <v>33337217</v>
      </c>
      <c r="J117" s="25">
        <v>0</v>
      </c>
      <c r="K117" s="25">
        <v>638012783</v>
      </c>
      <c r="L117" s="25">
        <v>638012783</v>
      </c>
      <c r="M117" s="25">
        <v>604675568</v>
      </c>
      <c r="N117" s="25">
        <v>0</v>
      </c>
      <c r="O117" s="51">
        <f t="shared" si="5"/>
        <v>0.49999999921631666</v>
      </c>
      <c r="P117" s="25"/>
      <c r="Q117" s="25"/>
      <c r="R117" s="51" t="e">
        <f t="shared" si="4"/>
        <v>#DIV/0!</v>
      </c>
    </row>
    <row r="118" spans="1:18" x14ac:dyDescent="0.2">
      <c r="A118" s="20" t="s">
        <v>1</v>
      </c>
      <c r="B118" s="20" t="s">
        <v>0</v>
      </c>
      <c r="C118" s="20" t="s">
        <v>221</v>
      </c>
      <c r="D118" s="20" t="s">
        <v>222</v>
      </c>
      <c r="E118" s="25">
        <v>574806</v>
      </c>
      <c r="F118" s="25">
        <v>574806</v>
      </c>
      <c r="G118" s="25">
        <v>143701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574806</v>
      </c>
      <c r="N118" s="25">
        <v>143701</v>
      </c>
      <c r="O118" s="51">
        <f t="shared" si="5"/>
        <v>0</v>
      </c>
      <c r="P118" s="25"/>
      <c r="Q118" s="25"/>
      <c r="R118" s="51" t="e">
        <f t="shared" si="4"/>
        <v>#DIV/0!</v>
      </c>
    </row>
    <row r="119" spans="1:18" x14ac:dyDescent="0.2">
      <c r="A119" s="20" t="s">
        <v>1</v>
      </c>
      <c r="B119" s="20" t="s">
        <v>0</v>
      </c>
      <c r="C119" s="20" t="s">
        <v>223</v>
      </c>
      <c r="D119" s="20" t="s">
        <v>224</v>
      </c>
      <c r="E119" s="25">
        <v>41923611</v>
      </c>
      <c r="F119" s="25">
        <v>40453617</v>
      </c>
      <c r="G119" s="25">
        <v>39028271</v>
      </c>
      <c r="H119" s="25">
        <v>0</v>
      </c>
      <c r="I119" s="25">
        <v>20097846.609999999</v>
      </c>
      <c r="J119" s="25">
        <v>0</v>
      </c>
      <c r="K119" s="25">
        <v>17825764.390000001</v>
      </c>
      <c r="L119" s="25">
        <v>17825764.390000001</v>
      </c>
      <c r="M119" s="25">
        <v>2530006</v>
      </c>
      <c r="N119" s="25">
        <v>1104660</v>
      </c>
      <c r="O119" s="51">
        <f t="shared" si="5"/>
        <v>0.44064698565767307</v>
      </c>
      <c r="P119" s="25"/>
      <c r="Q119" s="25"/>
      <c r="R119" s="51" t="e">
        <f t="shared" si="4"/>
        <v>#DIV/0!</v>
      </c>
    </row>
    <row r="120" spans="1:18" x14ac:dyDescent="0.2">
      <c r="A120" s="20" t="s">
        <v>1</v>
      </c>
      <c r="B120" s="20" t="s">
        <v>0</v>
      </c>
      <c r="C120" s="20" t="s">
        <v>225</v>
      </c>
      <c r="D120" s="20" t="s">
        <v>226</v>
      </c>
      <c r="E120" s="25">
        <v>7433264</v>
      </c>
      <c r="F120" s="25">
        <v>7172628</v>
      </c>
      <c r="G120" s="25">
        <v>6919907</v>
      </c>
      <c r="H120" s="25">
        <v>0</v>
      </c>
      <c r="I120" s="25">
        <v>3214723.73</v>
      </c>
      <c r="J120" s="25">
        <v>0</v>
      </c>
      <c r="K120" s="25">
        <v>3218540.27</v>
      </c>
      <c r="L120" s="25">
        <v>3218540.27</v>
      </c>
      <c r="M120" s="25">
        <v>739364</v>
      </c>
      <c r="N120" s="25">
        <v>486643</v>
      </c>
      <c r="O120" s="51">
        <f t="shared" si="5"/>
        <v>0.44872538628798259</v>
      </c>
      <c r="P120" s="25"/>
      <c r="Q120" s="25"/>
      <c r="R120" s="51" t="e">
        <f t="shared" si="4"/>
        <v>#DIV/0!</v>
      </c>
    </row>
    <row r="121" spans="1:18" x14ac:dyDescent="0.2">
      <c r="A121" s="20" t="s">
        <v>1</v>
      </c>
      <c r="B121" s="20" t="s">
        <v>0</v>
      </c>
      <c r="C121" s="20" t="s">
        <v>227</v>
      </c>
      <c r="D121" s="20" t="s">
        <v>228</v>
      </c>
      <c r="E121" s="25">
        <v>1498312639</v>
      </c>
      <c r="F121" s="25">
        <v>1498312639</v>
      </c>
      <c r="G121" s="25">
        <v>1498312639</v>
      </c>
      <c r="H121" s="25">
        <v>0</v>
      </c>
      <c r="I121" s="25">
        <v>268946099</v>
      </c>
      <c r="J121" s="25">
        <v>0</v>
      </c>
      <c r="K121" s="25">
        <v>853599040</v>
      </c>
      <c r="L121" s="25">
        <v>853599040</v>
      </c>
      <c r="M121" s="25">
        <v>375767500</v>
      </c>
      <c r="N121" s="25">
        <v>375767500</v>
      </c>
      <c r="O121" s="51">
        <f t="shared" si="5"/>
        <v>0.56970689412972375</v>
      </c>
      <c r="P121" s="25"/>
      <c r="Q121" s="25"/>
      <c r="R121" s="51" t="e">
        <f t="shared" si="4"/>
        <v>#DIV/0!</v>
      </c>
    </row>
    <row r="122" spans="1:18" x14ac:dyDescent="0.2">
      <c r="A122" s="57" t="s">
        <v>1</v>
      </c>
      <c r="B122" s="57" t="s">
        <v>0</v>
      </c>
      <c r="C122" s="57" t="s">
        <v>229</v>
      </c>
      <c r="D122" s="57" t="s">
        <v>230</v>
      </c>
      <c r="E122" s="58">
        <v>68300000</v>
      </c>
      <c r="F122" s="58">
        <v>68300000</v>
      </c>
      <c r="G122" s="58">
        <v>68300000</v>
      </c>
      <c r="H122" s="58">
        <v>0</v>
      </c>
      <c r="I122" s="58">
        <v>10808000</v>
      </c>
      <c r="J122" s="58">
        <v>0</v>
      </c>
      <c r="K122" s="58">
        <v>57492000</v>
      </c>
      <c r="L122" s="58">
        <v>44612000</v>
      </c>
      <c r="M122" s="58">
        <v>0</v>
      </c>
      <c r="N122" s="58">
        <v>0</v>
      </c>
      <c r="O122" s="59">
        <f t="shared" si="5"/>
        <v>0.84175695461200584</v>
      </c>
      <c r="P122" s="58">
        <v>68300000</v>
      </c>
      <c r="Q122" s="58">
        <v>57492000</v>
      </c>
      <c r="R122" s="51">
        <f t="shared" si="4"/>
        <v>0.84175695461200584</v>
      </c>
    </row>
    <row r="123" spans="1:18" x14ac:dyDescent="0.2">
      <c r="A123" s="57" t="s">
        <v>1</v>
      </c>
      <c r="B123" s="57" t="s">
        <v>0</v>
      </c>
      <c r="C123" s="57" t="s">
        <v>231</v>
      </c>
      <c r="D123" s="57" t="s">
        <v>232</v>
      </c>
      <c r="E123" s="58">
        <v>46800000</v>
      </c>
      <c r="F123" s="58">
        <v>46800000</v>
      </c>
      <c r="G123" s="58">
        <v>46800000</v>
      </c>
      <c r="H123" s="58">
        <v>0</v>
      </c>
      <c r="I123" s="58">
        <v>10670000</v>
      </c>
      <c r="J123" s="58">
        <v>0</v>
      </c>
      <c r="K123" s="58">
        <v>36130000</v>
      </c>
      <c r="L123" s="58">
        <v>23250000</v>
      </c>
      <c r="M123" s="58">
        <v>0</v>
      </c>
      <c r="N123" s="58">
        <v>0</v>
      </c>
      <c r="O123" s="59">
        <f t="shared" si="5"/>
        <v>0.77200854700854704</v>
      </c>
      <c r="P123" s="58">
        <v>46800000</v>
      </c>
      <c r="Q123" s="58">
        <v>36130000</v>
      </c>
      <c r="R123" s="51">
        <f t="shared" si="4"/>
        <v>0.77200854700854704</v>
      </c>
    </row>
    <row r="124" spans="1:18" x14ac:dyDescent="0.2">
      <c r="A124" s="57" t="s">
        <v>1</v>
      </c>
      <c r="B124" s="57" t="s">
        <v>0</v>
      </c>
      <c r="C124" s="57" t="s">
        <v>233</v>
      </c>
      <c r="D124" s="57" t="s">
        <v>234</v>
      </c>
      <c r="E124" s="58">
        <v>21500000</v>
      </c>
      <c r="F124" s="58">
        <v>21500000</v>
      </c>
      <c r="G124" s="58">
        <v>21500000</v>
      </c>
      <c r="H124" s="58">
        <v>0</v>
      </c>
      <c r="I124" s="58">
        <v>138000</v>
      </c>
      <c r="J124" s="58">
        <v>0</v>
      </c>
      <c r="K124" s="58">
        <v>21362000</v>
      </c>
      <c r="L124" s="58">
        <v>21362000</v>
      </c>
      <c r="M124" s="58">
        <v>0</v>
      </c>
      <c r="N124" s="58">
        <v>0</v>
      </c>
      <c r="O124" s="59">
        <f t="shared" si="5"/>
        <v>0.99358139534883716</v>
      </c>
      <c r="P124" s="58">
        <v>21500000</v>
      </c>
      <c r="Q124" s="58">
        <v>21362000</v>
      </c>
      <c r="R124" s="51">
        <f t="shared" si="4"/>
        <v>0.99358139534883716</v>
      </c>
    </row>
    <row r="125" spans="1:18" x14ac:dyDescent="0.2">
      <c r="A125" s="57" t="s">
        <v>1</v>
      </c>
      <c r="B125" s="57" t="s">
        <v>0</v>
      </c>
      <c r="C125" s="57" t="s">
        <v>235</v>
      </c>
      <c r="D125" s="57" t="s">
        <v>236</v>
      </c>
      <c r="E125" s="58">
        <v>44330000</v>
      </c>
      <c r="F125" s="58">
        <v>41830000</v>
      </c>
      <c r="G125" s="58">
        <v>38230000</v>
      </c>
      <c r="H125" s="58">
        <v>0</v>
      </c>
      <c r="I125" s="58">
        <v>290334.52</v>
      </c>
      <c r="J125" s="58">
        <v>0</v>
      </c>
      <c r="K125" s="58">
        <v>28005630.48</v>
      </c>
      <c r="L125" s="58">
        <v>28005630.48</v>
      </c>
      <c r="M125" s="58">
        <v>13534035</v>
      </c>
      <c r="N125" s="58">
        <v>9934035</v>
      </c>
      <c r="O125" s="59">
        <f t="shared" si="5"/>
        <v>0.66951064977289032</v>
      </c>
      <c r="P125" s="58">
        <v>41830000</v>
      </c>
      <c r="Q125" s="58">
        <v>28005630.48</v>
      </c>
      <c r="R125" s="51">
        <f t="shared" si="4"/>
        <v>0.66951064977289032</v>
      </c>
    </row>
    <row r="126" spans="1:18" x14ac:dyDescent="0.2">
      <c r="A126" s="57" t="s">
        <v>1</v>
      </c>
      <c r="B126" s="57" t="s">
        <v>0</v>
      </c>
      <c r="C126" s="57" t="s">
        <v>237</v>
      </c>
      <c r="D126" s="57" t="s">
        <v>238</v>
      </c>
      <c r="E126" s="58">
        <v>24330000</v>
      </c>
      <c r="F126" s="58">
        <v>24330000</v>
      </c>
      <c r="G126" s="58">
        <v>24330000</v>
      </c>
      <c r="H126" s="58">
        <v>0</v>
      </c>
      <c r="I126" s="58">
        <v>290334.52</v>
      </c>
      <c r="J126" s="58">
        <v>0</v>
      </c>
      <c r="K126" s="58">
        <v>24039665.48</v>
      </c>
      <c r="L126" s="58">
        <v>24039665.48</v>
      </c>
      <c r="M126" s="58">
        <v>0</v>
      </c>
      <c r="N126" s="58">
        <v>0</v>
      </c>
      <c r="O126" s="59">
        <f t="shared" si="5"/>
        <v>0.98806680969995897</v>
      </c>
      <c r="P126" s="58">
        <v>24330000</v>
      </c>
      <c r="Q126" s="58">
        <v>24039665.48</v>
      </c>
      <c r="R126" s="51">
        <f t="shared" si="4"/>
        <v>0.98806680969995897</v>
      </c>
    </row>
    <row r="127" spans="1:18" x14ac:dyDescent="0.2">
      <c r="A127" s="57" t="s">
        <v>1</v>
      </c>
      <c r="B127" s="57" t="s">
        <v>0</v>
      </c>
      <c r="C127" s="57" t="s">
        <v>239</v>
      </c>
      <c r="D127" s="57" t="s">
        <v>240</v>
      </c>
      <c r="E127" s="58">
        <v>20000000</v>
      </c>
      <c r="F127" s="58">
        <v>17500000</v>
      </c>
      <c r="G127" s="58">
        <v>13900000</v>
      </c>
      <c r="H127" s="58">
        <v>0</v>
      </c>
      <c r="I127" s="58">
        <v>0</v>
      </c>
      <c r="J127" s="58">
        <v>0</v>
      </c>
      <c r="K127" s="58">
        <v>3965965</v>
      </c>
      <c r="L127" s="58">
        <v>3965965</v>
      </c>
      <c r="M127" s="58">
        <v>13534035</v>
      </c>
      <c r="N127" s="58">
        <v>9934035</v>
      </c>
      <c r="O127" s="59">
        <f t="shared" si="5"/>
        <v>0.22662657142857143</v>
      </c>
      <c r="P127" s="58">
        <v>17500000</v>
      </c>
      <c r="Q127" s="58">
        <v>3965965</v>
      </c>
      <c r="R127" s="51">
        <f t="shared" si="4"/>
        <v>0.22662657142857143</v>
      </c>
    </row>
    <row r="128" spans="1:18" x14ac:dyDescent="0.2">
      <c r="A128" s="20" t="s">
        <v>1</v>
      </c>
      <c r="B128" s="20" t="s">
        <v>0</v>
      </c>
      <c r="C128" s="20" t="s">
        <v>241</v>
      </c>
      <c r="D128" s="20" t="s">
        <v>242</v>
      </c>
      <c r="E128" s="25">
        <v>2415788070</v>
      </c>
      <c r="F128" s="25">
        <v>2415788070</v>
      </c>
      <c r="G128" s="25">
        <v>1257894034</v>
      </c>
      <c r="H128" s="25">
        <v>0</v>
      </c>
      <c r="I128" s="25">
        <v>88423814</v>
      </c>
      <c r="J128" s="25">
        <v>0</v>
      </c>
      <c r="K128" s="25">
        <v>1169470220</v>
      </c>
      <c r="L128" s="25">
        <v>1169470220</v>
      </c>
      <c r="M128" s="25">
        <v>1157894036</v>
      </c>
      <c r="N128" s="25">
        <v>0</v>
      </c>
      <c r="O128" s="51">
        <f t="shared" si="5"/>
        <v>0.48409470786069408</v>
      </c>
      <c r="P128" s="25"/>
      <c r="Q128" s="25"/>
      <c r="R128" s="51" t="e">
        <f t="shared" si="4"/>
        <v>#DIV/0!</v>
      </c>
    </row>
    <row r="129" spans="1:18" x14ac:dyDescent="0.2">
      <c r="A129" s="20" t="s">
        <v>1</v>
      </c>
      <c r="B129" s="20" t="s">
        <v>0</v>
      </c>
      <c r="C129" s="20" t="s">
        <v>243</v>
      </c>
      <c r="D129" s="20" t="s">
        <v>244</v>
      </c>
      <c r="E129" s="25">
        <v>100000000</v>
      </c>
      <c r="F129" s="25">
        <v>100000000</v>
      </c>
      <c r="G129" s="25">
        <v>100000000</v>
      </c>
      <c r="H129" s="25">
        <v>0</v>
      </c>
      <c r="I129" s="25">
        <v>0</v>
      </c>
      <c r="J129" s="25">
        <v>0</v>
      </c>
      <c r="K129" s="25">
        <v>100000000</v>
      </c>
      <c r="L129" s="25">
        <v>100000000</v>
      </c>
      <c r="M129" s="25">
        <v>0</v>
      </c>
      <c r="N129" s="25">
        <v>0</v>
      </c>
      <c r="O129" s="51">
        <f t="shared" si="5"/>
        <v>1</v>
      </c>
      <c r="P129" s="25"/>
      <c r="Q129" s="25"/>
      <c r="R129" s="51" t="e">
        <f t="shared" si="4"/>
        <v>#DIV/0!</v>
      </c>
    </row>
    <row r="130" spans="1:18" x14ac:dyDescent="0.2">
      <c r="A130" s="20" t="s">
        <v>1</v>
      </c>
      <c r="B130" s="20" t="s">
        <v>0</v>
      </c>
      <c r="C130" s="20" t="s">
        <v>245</v>
      </c>
      <c r="D130" s="20" t="s">
        <v>246</v>
      </c>
      <c r="E130" s="25">
        <v>847200000</v>
      </c>
      <c r="F130" s="25">
        <v>847200000</v>
      </c>
      <c r="G130" s="25">
        <v>423600000</v>
      </c>
      <c r="H130" s="25">
        <v>0</v>
      </c>
      <c r="I130" s="25">
        <v>84138100</v>
      </c>
      <c r="J130" s="25">
        <v>0</v>
      </c>
      <c r="K130" s="25">
        <v>339461900</v>
      </c>
      <c r="L130" s="25">
        <v>339461900</v>
      </c>
      <c r="M130" s="25">
        <v>423600000</v>
      </c>
      <c r="N130" s="25">
        <v>0</v>
      </c>
      <c r="O130" s="51">
        <f t="shared" si="5"/>
        <v>0.40068685080264399</v>
      </c>
      <c r="P130" s="25"/>
      <c r="Q130" s="25"/>
      <c r="R130" s="51" t="e">
        <f t="shared" si="4"/>
        <v>#DIV/0!</v>
      </c>
    </row>
    <row r="131" spans="1:18" x14ac:dyDescent="0.2">
      <c r="A131" s="20" t="s">
        <v>1</v>
      </c>
      <c r="B131" s="20" t="s">
        <v>0</v>
      </c>
      <c r="C131" s="20" t="s">
        <v>247</v>
      </c>
      <c r="D131" s="20" t="s">
        <v>248</v>
      </c>
      <c r="E131" s="25">
        <v>1468588070</v>
      </c>
      <c r="F131" s="25">
        <v>1468588070</v>
      </c>
      <c r="G131" s="25">
        <v>734294034</v>
      </c>
      <c r="H131" s="25">
        <v>0</v>
      </c>
      <c r="I131" s="25">
        <v>4285714</v>
      </c>
      <c r="J131" s="25">
        <v>0</v>
      </c>
      <c r="K131" s="25">
        <v>730008320</v>
      </c>
      <c r="L131" s="25">
        <v>730008320</v>
      </c>
      <c r="M131" s="25">
        <v>734294036</v>
      </c>
      <c r="N131" s="25">
        <v>0</v>
      </c>
      <c r="O131" s="51">
        <f t="shared" si="5"/>
        <v>0.49708174464470489</v>
      </c>
      <c r="P131" s="25"/>
      <c r="Q131" s="25"/>
      <c r="R131" s="51" t="e">
        <f t="shared" si="4"/>
        <v>#DIV/0!</v>
      </c>
    </row>
    <row r="132" spans="1:18" x14ac:dyDescent="0.2">
      <c r="A132" s="57" t="s">
        <v>1</v>
      </c>
      <c r="B132" s="57" t="s">
        <v>0</v>
      </c>
      <c r="C132" s="57" t="s">
        <v>249</v>
      </c>
      <c r="D132" s="57" t="s">
        <v>250</v>
      </c>
      <c r="E132" s="58">
        <v>359000000</v>
      </c>
      <c r="F132" s="58">
        <v>361500000</v>
      </c>
      <c r="G132" s="58">
        <v>79750000</v>
      </c>
      <c r="H132" s="58">
        <v>0</v>
      </c>
      <c r="I132" s="58">
        <v>0</v>
      </c>
      <c r="J132" s="58">
        <v>0</v>
      </c>
      <c r="K132" s="58">
        <v>1742702.27</v>
      </c>
      <c r="L132" s="58">
        <v>1742702.27</v>
      </c>
      <c r="M132" s="58">
        <v>359757297.73000002</v>
      </c>
      <c r="N132" s="58">
        <v>78007297.730000004</v>
      </c>
      <c r="O132" s="59">
        <f t="shared" si="5"/>
        <v>4.8207531673582294E-3</v>
      </c>
      <c r="P132" s="58">
        <v>361500000</v>
      </c>
      <c r="Q132" s="58">
        <v>1742702.27</v>
      </c>
      <c r="R132" s="51">
        <f t="shared" si="4"/>
        <v>4.8207531673582294E-3</v>
      </c>
    </row>
    <row r="133" spans="1:18" x14ac:dyDescent="0.2">
      <c r="A133" s="57" t="s">
        <v>1</v>
      </c>
      <c r="B133" s="57" t="s">
        <v>0</v>
      </c>
      <c r="C133" s="57" t="s">
        <v>251</v>
      </c>
      <c r="D133" s="57" t="s">
        <v>252</v>
      </c>
      <c r="E133" s="58">
        <v>359000000</v>
      </c>
      <c r="F133" s="58">
        <v>361500000</v>
      </c>
      <c r="G133" s="58">
        <v>79750000</v>
      </c>
      <c r="H133" s="58">
        <v>0</v>
      </c>
      <c r="I133" s="58">
        <v>0</v>
      </c>
      <c r="J133" s="58">
        <v>0</v>
      </c>
      <c r="K133" s="58">
        <v>1742702.27</v>
      </c>
      <c r="L133" s="58">
        <v>1742702.27</v>
      </c>
      <c r="M133" s="58">
        <v>359757297.73000002</v>
      </c>
      <c r="N133" s="58">
        <v>78007297.730000004</v>
      </c>
      <c r="O133" s="59">
        <f t="shared" si="5"/>
        <v>4.8207531673582294E-3</v>
      </c>
      <c r="P133" s="58">
        <v>361500000</v>
      </c>
      <c r="Q133" s="58">
        <v>1742702.27</v>
      </c>
      <c r="R133" s="51">
        <f t="shared" si="4"/>
        <v>4.8207531673582294E-3</v>
      </c>
    </row>
    <row r="134" spans="1:18" x14ac:dyDescent="0.2">
      <c r="A134" s="57" t="s">
        <v>1</v>
      </c>
      <c r="B134" s="57" t="s">
        <v>24</v>
      </c>
      <c r="C134" s="57" t="s">
        <v>251</v>
      </c>
      <c r="D134" s="57" t="s">
        <v>252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58">
        <v>0</v>
      </c>
      <c r="O134" s="59" t="e">
        <f t="shared" si="5"/>
        <v>#DIV/0!</v>
      </c>
      <c r="P134" s="58">
        <v>0</v>
      </c>
      <c r="Q134" s="58">
        <v>0</v>
      </c>
      <c r="R134" s="51" t="e">
        <f t="shared" si="4"/>
        <v>#DIV/0!</v>
      </c>
    </row>
    <row r="135" spans="1:18" x14ac:dyDescent="0.2">
      <c r="A135" s="20" t="s">
        <v>1</v>
      </c>
      <c r="B135" s="20" t="s">
        <v>0</v>
      </c>
      <c r="C135" s="20" t="s">
        <v>253</v>
      </c>
      <c r="D135" s="20" t="s">
        <v>254</v>
      </c>
      <c r="E135" s="25">
        <v>108942044</v>
      </c>
      <c r="F135" s="25">
        <v>108942044</v>
      </c>
      <c r="G135" s="25">
        <v>108942044</v>
      </c>
      <c r="H135" s="25">
        <v>0</v>
      </c>
      <c r="I135" s="25">
        <v>108942044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51">
        <f t="shared" ref="O135:O140" si="6">+K135/F135</f>
        <v>0</v>
      </c>
      <c r="P135" s="25"/>
      <c r="Q135" s="25"/>
      <c r="R135" s="51" t="e">
        <f t="shared" si="4"/>
        <v>#DIV/0!</v>
      </c>
    </row>
    <row r="136" spans="1:18" x14ac:dyDescent="0.2">
      <c r="A136" s="20" t="s">
        <v>1</v>
      </c>
      <c r="B136" s="20" t="s">
        <v>0</v>
      </c>
      <c r="C136" s="20" t="s">
        <v>255</v>
      </c>
      <c r="D136" s="20" t="s">
        <v>256</v>
      </c>
      <c r="E136" s="25">
        <v>75000000</v>
      </c>
      <c r="F136" s="25">
        <v>75000000</v>
      </c>
      <c r="G136" s="25">
        <v>75000000</v>
      </c>
      <c r="H136" s="25">
        <v>0</v>
      </c>
      <c r="I136" s="25">
        <v>75000000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51">
        <f t="shared" si="6"/>
        <v>0</v>
      </c>
      <c r="P136" s="25"/>
      <c r="Q136" s="25"/>
      <c r="R136" s="51" t="e">
        <f t="shared" si="4"/>
        <v>#DIV/0!</v>
      </c>
    </row>
    <row r="137" spans="1:18" x14ac:dyDescent="0.2">
      <c r="A137" s="20" t="s">
        <v>1</v>
      </c>
      <c r="B137" s="20" t="s">
        <v>0</v>
      </c>
      <c r="C137" s="20" t="s">
        <v>257</v>
      </c>
      <c r="D137" s="20" t="s">
        <v>258</v>
      </c>
      <c r="E137" s="25">
        <v>634724</v>
      </c>
      <c r="F137" s="25">
        <v>634724</v>
      </c>
      <c r="G137" s="25">
        <v>634724</v>
      </c>
      <c r="H137" s="25">
        <v>0</v>
      </c>
      <c r="I137" s="25">
        <v>634724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51">
        <f t="shared" si="6"/>
        <v>0</v>
      </c>
      <c r="P137" s="25"/>
      <c r="Q137" s="25"/>
      <c r="R137" s="51" t="e">
        <f t="shared" si="4"/>
        <v>#DIV/0!</v>
      </c>
    </row>
    <row r="138" spans="1:18" x14ac:dyDescent="0.2">
      <c r="A138" s="20" t="s">
        <v>1</v>
      </c>
      <c r="B138" s="20" t="s">
        <v>0</v>
      </c>
      <c r="C138" s="20" t="s">
        <v>259</v>
      </c>
      <c r="D138" s="20" t="s">
        <v>260</v>
      </c>
      <c r="E138" s="25">
        <v>6284400</v>
      </c>
      <c r="F138" s="25">
        <v>6284400</v>
      </c>
      <c r="G138" s="25">
        <v>6284400</v>
      </c>
      <c r="H138" s="25">
        <v>0</v>
      </c>
      <c r="I138" s="25">
        <v>6284400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51">
        <f t="shared" si="6"/>
        <v>0</v>
      </c>
      <c r="P138" s="25"/>
      <c r="Q138" s="25"/>
      <c r="R138" s="51" t="e">
        <f t="shared" si="4"/>
        <v>#DIV/0!</v>
      </c>
    </row>
    <row r="139" spans="1:18" x14ac:dyDescent="0.2">
      <c r="A139" s="20" t="s">
        <v>1</v>
      </c>
      <c r="B139" s="20" t="s">
        <v>0</v>
      </c>
      <c r="C139" s="20" t="s">
        <v>261</v>
      </c>
      <c r="D139" s="20" t="s">
        <v>262</v>
      </c>
      <c r="E139" s="25">
        <v>8169720</v>
      </c>
      <c r="F139" s="25">
        <v>8169720</v>
      </c>
      <c r="G139" s="25">
        <v>8169720</v>
      </c>
      <c r="H139" s="25">
        <v>0</v>
      </c>
      <c r="I139" s="25">
        <v>8169720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51">
        <f t="shared" si="6"/>
        <v>0</v>
      </c>
      <c r="P139" s="25"/>
      <c r="Q139" s="25"/>
      <c r="R139" s="51" t="e">
        <f t="shared" si="4"/>
        <v>#DIV/0!</v>
      </c>
    </row>
    <row r="140" spans="1:18" x14ac:dyDescent="0.2">
      <c r="A140" s="20" t="s">
        <v>1</v>
      </c>
      <c r="B140" s="20" t="s">
        <v>0</v>
      </c>
      <c r="C140" s="20" t="s">
        <v>263</v>
      </c>
      <c r="D140" s="20" t="s">
        <v>264</v>
      </c>
      <c r="E140" s="25">
        <v>18853200</v>
      </c>
      <c r="F140" s="25">
        <v>18853200</v>
      </c>
      <c r="G140" s="25">
        <v>18853200</v>
      </c>
      <c r="H140" s="25">
        <v>0</v>
      </c>
      <c r="I140" s="25">
        <v>18853200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51">
        <f t="shared" si="6"/>
        <v>0</v>
      </c>
      <c r="P140" s="25"/>
      <c r="Q140" s="25"/>
      <c r="R140" s="51" t="e">
        <f t="shared" si="4"/>
        <v>#DIV/0!</v>
      </c>
    </row>
    <row r="143" spans="1:18" x14ac:dyDescent="0.2">
      <c r="C143" s="66" t="s">
        <v>395</v>
      </c>
      <c r="D143" s="66"/>
      <c r="E143" s="66"/>
      <c r="F143" s="66"/>
      <c r="G143" s="66"/>
    </row>
    <row r="144" spans="1:18" ht="26.25" thickBot="1" x14ac:dyDescent="0.25">
      <c r="C144" s="23" t="s">
        <v>379</v>
      </c>
      <c r="D144" s="23" t="s">
        <v>380</v>
      </c>
      <c r="E144" s="23" t="s">
        <v>381</v>
      </c>
      <c r="F144" s="23" t="s">
        <v>382</v>
      </c>
      <c r="G144" s="23" t="s">
        <v>383</v>
      </c>
    </row>
    <row r="145" spans="3:7" ht="13.5" thickTop="1" x14ac:dyDescent="0.2">
      <c r="C145" s="24" t="s">
        <v>3</v>
      </c>
      <c r="D145" s="25">
        <f>+F8</f>
        <v>3789510790</v>
      </c>
      <c r="E145" s="26">
        <f>+K8</f>
        <v>1528969687.9000001</v>
      </c>
      <c r="F145" s="27">
        <f t="shared" ref="F145:F149" si="7">+D145-E145</f>
        <v>2260541102.0999999</v>
      </c>
      <c r="G145" s="53">
        <f t="shared" ref="G145:G149" si="8">+E145/D145</f>
        <v>0.40347416134418768</v>
      </c>
    </row>
    <row r="146" spans="3:7" x14ac:dyDescent="0.2">
      <c r="C146" s="24" t="s">
        <v>44</v>
      </c>
      <c r="D146" s="27">
        <f>+F28</f>
        <v>3112035256</v>
      </c>
      <c r="E146" s="29">
        <f>+K28</f>
        <v>627705954.53999996</v>
      </c>
      <c r="F146" s="27">
        <f t="shared" si="7"/>
        <v>2484329301.46</v>
      </c>
      <c r="G146" s="53">
        <f t="shared" si="8"/>
        <v>0.20170271314561225</v>
      </c>
    </row>
    <row r="147" spans="3:7" x14ac:dyDescent="0.2">
      <c r="C147" s="24" t="s">
        <v>396</v>
      </c>
      <c r="D147" s="27">
        <f>+F75</f>
        <v>179143073</v>
      </c>
      <c r="E147" s="29">
        <f>+K75</f>
        <v>13435243.859999999</v>
      </c>
      <c r="F147" s="27">
        <f t="shared" si="7"/>
        <v>165707829.13999999</v>
      </c>
      <c r="G147" s="53">
        <f t="shared" si="8"/>
        <v>7.4997283651598398E-2</v>
      </c>
    </row>
    <row r="148" spans="3:7" x14ac:dyDescent="0.2">
      <c r="C148" s="24" t="s">
        <v>397</v>
      </c>
      <c r="D148" s="27">
        <f>+F103</f>
        <v>217730440</v>
      </c>
      <c r="E148" s="29">
        <f>+K103</f>
        <v>12452273.369999999</v>
      </c>
      <c r="F148" s="27">
        <f t="shared" si="7"/>
        <v>205278166.63</v>
      </c>
      <c r="G148" s="51">
        <f t="shared" si="8"/>
        <v>5.7191237798444712E-2</v>
      </c>
    </row>
    <row r="149" spans="3:7" x14ac:dyDescent="0.2">
      <c r="C149" s="24" t="s">
        <v>398</v>
      </c>
      <c r="D149" s="27">
        <f>+F114</f>
        <v>6907299372</v>
      </c>
      <c r="E149" s="27">
        <f>+K114</f>
        <v>3382260267.4099998</v>
      </c>
      <c r="F149" s="27">
        <f t="shared" si="7"/>
        <v>3525039104.5900002</v>
      </c>
      <c r="G149" s="51">
        <f t="shared" si="8"/>
        <v>0.48966464102028207</v>
      </c>
    </row>
    <row r="150" spans="3:7" ht="13.5" thickBot="1" x14ac:dyDescent="0.25">
      <c r="C150" s="31" t="s">
        <v>389</v>
      </c>
      <c r="D150" s="31">
        <f>SUM(D145:D149)</f>
        <v>14205718931</v>
      </c>
      <c r="E150" s="31">
        <f>SUM(E145:E149)</f>
        <v>5564823427.0799999</v>
      </c>
      <c r="F150" s="31">
        <f>SUM(F145:F149)</f>
        <v>8640895503.9200001</v>
      </c>
      <c r="G150" s="32">
        <f>+E150/D150</f>
        <v>0.39173120727711519</v>
      </c>
    </row>
    <row r="151" spans="3:7" ht="13.5" thickTop="1" x14ac:dyDescent="0.2">
      <c r="C151" s="33"/>
      <c r="D151" s="33"/>
      <c r="E151" s="34"/>
      <c r="F151" s="35"/>
      <c r="G151" s="27"/>
    </row>
    <row r="152" spans="3:7" x14ac:dyDescent="0.2">
      <c r="C152" s="35"/>
      <c r="D152" s="33"/>
      <c r="E152" s="36"/>
      <c r="F152" s="35"/>
      <c r="G152" s="35"/>
    </row>
    <row r="153" spans="3:7" x14ac:dyDescent="0.2">
      <c r="C153" s="64" t="s">
        <v>390</v>
      </c>
      <c r="D153" s="64"/>
      <c r="E153" s="64"/>
      <c r="F153" s="64"/>
      <c r="G153" s="64"/>
    </row>
    <row r="154" spans="3:7" ht="26.25" thickBot="1" x14ac:dyDescent="0.25">
      <c r="C154" s="38" t="s">
        <v>379</v>
      </c>
      <c r="D154" s="38" t="s">
        <v>391</v>
      </c>
      <c r="E154" s="38" t="s">
        <v>392</v>
      </c>
      <c r="F154" s="38" t="s">
        <v>393</v>
      </c>
      <c r="G154" s="38" t="s">
        <v>394</v>
      </c>
    </row>
    <row r="155" spans="3:7" ht="13.5" thickTop="1" x14ac:dyDescent="0.2">
      <c r="C155" s="24" t="s">
        <v>44</v>
      </c>
      <c r="D155" s="27">
        <f>+P28</f>
        <v>3112035256</v>
      </c>
      <c r="E155" s="27">
        <f>+Q28</f>
        <v>627705954.53999996</v>
      </c>
      <c r="F155" s="27">
        <f>+D155-E155</f>
        <v>2484329301.46</v>
      </c>
      <c r="G155" s="51">
        <f>+E155/D155</f>
        <v>0.20170271314561225</v>
      </c>
    </row>
    <row r="156" spans="3:7" x14ac:dyDescent="0.2">
      <c r="C156" s="24" t="s">
        <v>396</v>
      </c>
      <c r="D156" s="27">
        <f>+P75</f>
        <v>179143073</v>
      </c>
      <c r="E156" s="27">
        <f>+Q75</f>
        <v>13435243.859999999</v>
      </c>
      <c r="F156" s="27">
        <f>+D156-E156</f>
        <v>165707829.13999999</v>
      </c>
      <c r="G156" s="51">
        <f>+E156/D156</f>
        <v>7.4997283651598398E-2</v>
      </c>
    </row>
    <row r="157" spans="3:7" x14ac:dyDescent="0.2">
      <c r="C157" s="24" t="s">
        <v>397</v>
      </c>
      <c r="D157" s="27">
        <f>+P103</f>
        <v>217730440</v>
      </c>
      <c r="E157" s="27">
        <f>+Q103</f>
        <v>12452273.369999999</v>
      </c>
      <c r="F157" s="27">
        <f>+D157-E157</f>
        <v>205278166.63</v>
      </c>
      <c r="G157" s="51">
        <f>+E157/D157</f>
        <v>5.7191237798444712E-2</v>
      </c>
    </row>
    <row r="158" spans="3:7" x14ac:dyDescent="0.2">
      <c r="C158" s="24" t="s">
        <v>398</v>
      </c>
      <c r="D158" s="27">
        <f>+P114</f>
        <v>471630000</v>
      </c>
      <c r="E158" s="27">
        <f>+Q114</f>
        <v>87240332.75</v>
      </c>
      <c r="F158" s="27">
        <f>+D158-E158</f>
        <v>384389667.25</v>
      </c>
      <c r="G158" s="51">
        <f>+E158/D158</f>
        <v>0.18497621599558978</v>
      </c>
    </row>
    <row r="159" spans="3:7" ht="13.5" thickBot="1" x14ac:dyDescent="0.25">
      <c r="C159" s="41" t="s">
        <v>389</v>
      </c>
      <c r="D159" s="41">
        <f>SUM(D155:D158)</f>
        <v>3980538769</v>
      </c>
      <c r="E159" s="41">
        <f>SUM(E155:E158)</f>
        <v>740833804.51999998</v>
      </c>
      <c r="F159" s="41">
        <f>SUM(F155:F158)</f>
        <v>3239704964.48</v>
      </c>
      <c r="G159" s="54">
        <f>+E159/D159</f>
        <v>0.18611395278687712</v>
      </c>
    </row>
    <row r="160" spans="3:7" ht="13.5" thickTop="1" x14ac:dyDescent="0.2"/>
    <row r="543" spans="1:18" x14ac:dyDescent="0.2">
      <c r="A543" s="61"/>
      <c r="B543" s="61"/>
      <c r="C543" s="61"/>
      <c r="D543" s="61"/>
      <c r="E543" s="62">
        <v>234625000000</v>
      </c>
      <c r="F543" s="62">
        <v>225473651880</v>
      </c>
      <c r="G543" s="62">
        <v>149299627225.20001</v>
      </c>
      <c r="H543" s="62">
        <v>3983725165.9000001</v>
      </c>
      <c r="I543" s="62">
        <v>20560815924.450001</v>
      </c>
      <c r="J543" s="62">
        <v>479201175.19999999</v>
      </c>
      <c r="K543" s="62">
        <v>89073388556.75</v>
      </c>
      <c r="L543" s="62">
        <v>88493670907.25</v>
      </c>
      <c r="M543" s="62">
        <v>111376521057.7</v>
      </c>
      <c r="N543" s="62">
        <v>35202496402.900002</v>
      </c>
      <c r="O543" s="51">
        <f>+K543/F543</f>
        <v>0.39505009926461832</v>
      </c>
      <c r="P543" s="62">
        <v>225473651880</v>
      </c>
      <c r="Q543" s="62">
        <v>89073388556.75</v>
      </c>
      <c r="R543" s="51"/>
    </row>
  </sheetData>
  <mergeCells count="6">
    <mergeCell ref="C143:G143"/>
    <mergeCell ref="C153:G153"/>
    <mergeCell ref="A1:O1"/>
    <mergeCell ref="A2:O2"/>
    <mergeCell ref="A3:O3"/>
    <mergeCell ref="A4:O4"/>
  </mergeCells>
  <pageMargins left="0.75" right="0.75" top="1" bottom="1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7"/>
  <sheetViews>
    <sheetView showGridLines="0" workbookViewId="0">
      <selection sqref="A1:XFD1048576"/>
    </sheetView>
  </sheetViews>
  <sheetFormatPr baseColWidth="10" defaultRowHeight="12.75" x14ac:dyDescent="0.2"/>
  <cols>
    <col min="1" max="2" width="11.42578125" style="20"/>
    <col min="3" max="3" width="16.42578125" style="20" bestFit="1" customWidth="1"/>
    <col min="4" max="4" width="15.28515625" style="20" bestFit="1" customWidth="1"/>
    <col min="5" max="5" width="17.7109375" style="20" customWidth="1"/>
    <col min="6" max="6" width="17.42578125" style="20" bestFit="1" customWidth="1"/>
    <col min="7" max="7" width="15.28515625" style="20" customWidth="1"/>
    <col min="8" max="9" width="13.7109375" style="20" customWidth="1"/>
    <col min="10" max="10" width="19" style="20" customWidth="1"/>
    <col min="11" max="11" width="15.28515625" style="20" bestFit="1" customWidth="1"/>
    <col min="12" max="12" width="15.28515625" style="20" customWidth="1"/>
    <col min="13" max="13" width="20.7109375" style="20" customWidth="1"/>
    <col min="14" max="14" width="17.28515625" style="20" customWidth="1"/>
    <col min="15" max="15" width="11.42578125" style="20"/>
    <col min="16" max="16" width="17.42578125" style="20" bestFit="1" customWidth="1"/>
    <col min="17" max="17" width="15.28515625" style="20" bestFit="1" customWidth="1"/>
    <col min="18" max="16384" width="11.42578125" style="20"/>
  </cols>
  <sheetData>
    <row r="1" spans="1:18" x14ac:dyDescent="0.2">
      <c r="A1" s="67" t="s">
        <v>419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8" x14ac:dyDescent="0.2">
      <c r="A2" s="67" t="s">
        <v>420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8" x14ac:dyDescent="0.2">
      <c r="A3" s="67" t="s">
        <v>425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8" x14ac:dyDescent="0.2">
      <c r="A4" s="65" t="s">
        <v>422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8" ht="39" thickBot="1" x14ac:dyDescent="0.25">
      <c r="A6" s="43" t="s">
        <v>401</v>
      </c>
      <c r="B6" s="44" t="s">
        <v>402</v>
      </c>
      <c r="C6" s="45" t="s">
        <v>403</v>
      </c>
      <c r="D6" s="46" t="s">
        <v>404</v>
      </c>
      <c r="E6" s="46" t="s">
        <v>405</v>
      </c>
      <c r="F6" s="46" t="s">
        <v>406</v>
      </c>
      <c r="G6" s="46" t="s">
        <v>407</v>
      </c>
      <c r="H6" s="47" t="s">
        <v>408</v>
      </c>
      <c r="I6" s="47" t="s">
        <v>409</v>
      </c>
      <c r="J6" s="47" t="s">
        <v>410</v>
      </c>
      <c r="K6" s="47" t="s">
        <v>411</v>
      </c>
      <c r="L6" s="47" t="s">
        <v>412</v>
      </c>
      <c r="M6" s="47" t="s">
        <v>413</v>
      </c>
      <c r="N6" s="47" t="s">
        <v>414</v>
      </c>
      <c r="O6" s="48" t="s">
        <v>415</v>
      </c>
      <c r="P6" s="49" t="s">
        <v>416</v>
      </c>
      <c r="Q6" s="49" t="s">
        <v>417</v>
      </c>
      <c r="R6" s="49" t="s">
        <v>418</v>
      </c>
    </row>
    <row r="7" spans="1:18" s="35" customFormat="1" ht="13.5" thickTop="1" x14ac:dyDescent="0.2">
      <c r="A7" s="35" t="s">
        <v>265</v>
      </c>
      <c r="B7" s="35" t="s">
        <v>0</v>
      </c>
      <c r="E7" s="30">
        <v>11521091620</v>
      </c>
      <c r="F7" s="30">
        <v>11047232533</v>
      </c>
      <c r="G7" s="30">
        <v>5823823088.2200003</v>
      </c>
      <c r="H7" s="30">
        <v>422522654.23000002</v>
      </c>
      <c r="I7" s="30">
        <v>755802969.58000004</v>
      </c>
      <c r="J7" s="30">
        <v>3107008.04</v>
      </c>
      <c r="K7" s="30">
        <v>4056352190.2800002</v>
      </c>
      <c r="L7" s="30">
        <v>4035560390.04</v>
      </c>
      <c r="M7" s="30">
        <v>5809447710.8699999</v>
      </c>
      <c r="N7" s="30">
        <v>586038266.09000003</v>
      </c>
      <c r="O7" s="50">
        <f t="shared" ref="O7:O38" si="0">+K7/F7</f>
        <v>0.36718265666654271</v>
      </c>
      <c r="P7" s="30">
        <f>+P27+P67+P90+P116</f>
        <v>1210020000</v>
      </c>
      <c r="Q7" s="30">
        <f>+Q27+Q67+Q90+Q116</f>
        <v>150403049.22</v>
      </c>
      <c r="R7" s="50">
        <f>+Q7/P7</f>
        <v>0.12429798616551792</v>
      </c>
    </row>
    <row r="8" spans="1:18" s="35" customFormat="1" x14ac:dyDescent="0.2">
      <c r="A8" s="35" t="s">
        <v>265</v>
      </c>
      <c r="B8" s="35" t="s">
        <v>0</v>
      </c>
      <c r="C8" s="35" t="s">
        <v>2</v>
      </c>
      <c r="D8" s="35" t="s">
        <v>3</v>
      </c>
      <c r="E8" s="30">
        <v>712693157</v>
      </c>
      <c r="F8" s="30">
        <v>676831618</v>
      </c>
      <c r="G8" s="30">
        <v>673382182</v>
      </c>
      <c r="H8" s="30">
        <v>0</v>
      </c>
      <c r="I8" s="30">
        <v>51401262</v>
      </c>
      <c r="J8" s="30">
        <v>0</v>
      </c>
      <c r="K8" s="30">
        <v>288724008.58999997</v>
      </c>
      <c r="L8" s="30">
        <v>288724008.58999997</v>
      </c>
      <c r="M8" s="30">
        <v>336706347.41000003</v>
      </c>
      <c r="N8" s="30">
        <v>333256911.41000003</v>
      </c>
      <c r="O8" s="50">
        <f t="shared" si="0"/>
        <v>0.4265817389606642</v>
      </c>
      <c r="P8" s="30"/>
      <c r="Q8" s="30"/>
      <c r="R8" s="50"/>
    </row>
    <row r="9" spans="1:18" x14ac:dyDescent="0.2">
      <c r="A9" s="20" t="s">
        <v>265</v>
      </c>
      <c r="B9" s="20" t="s">
        <v>0</v>
      </c>
      <c r="C9" s="20" t="s">
        <v>4</v>
      </c>
      <c r="D9" s="20" t="s">
        <v>5</v>
      </c>
      <c r="E9" s="25">
        <v>265875700</v>
      </c>
      <c r="F9" s="25">
        <v>250138900</v>
      </c>
      <c r="G9" s="25">
        <v>250138900</v>
      </c>
      <c r="H9" s="25">
        <v>0</v>
      </c>
      <c r="I9" s="25">
        <v>0</v>
      </c>
      <c r="J9" s="25">
        <v>0</v>
      </c>
      <c r="K9" s="25">
        <v>113328302.91</v>
      </c>
      <c r="L9" s="25">
        <v>113328302.91</v>
      </c>
      <c r="M9" s="25">
        <v>136810597.09</v>
      </c>
      <c r="N9" s="25">
        <v>136810597.09</v>
      </c>
      <c r="O9" s="51">
        <f t="shared" si="0"/>
        <v>0.4530614906757805</v>
      </c>
      <c r="P9" s="25"/>
      <c r="Q9" s="25"/>
      <c r="R9" s="51"/>
    </row>
    <row r="10" spans="1:18" x14ac:dyDescent="0.2">
      <c r="A10" s="20" t="s">
        <v>265</v>
      </c>
      <c r="B10" s="20" t="s">
        <v>0</v>
      </c>
      <c r="C10" s="20" t="s">
        <v>6</v>
      </c>
      <c r="D10" s="20" t="s">
        <v>7</v>
      </c>
      <c r="E10" s="25">
        <v>260875700</v>
      </c>
      <c r="F10" s="25">
        <v>245138900</v>
      </c>
      <c r="G10" s="25">
        <v>245138900</v>
      </c>
      <c r="H10" s="25">
        <v>0</v>
      </c>
      <c r="I10" s="25">
        <v>0</v>
      </c>
      <c r="J10" s="25">
        <v>0</v>
      </c>
      <c r="K10" s="25">
        <v>113328302.91</v>
      </c>
      <c r="L10" s="25">
        <v>113328302.91</v>
      </c>
      <c r="M10" s="25">
        <v>131810597.09</v>
      </c>
      <c r="N10" s="25">
        <v>131810597.09</v>
      </c>
      <c r="O10" s="51">
        <f t="shared" si="0"/>
        <v>0.46230240451433857</v>
      </c>
      <c r="P10" s="25"/>
      <c r="Q10" s="25"/>
      <c r="R10" s="51"/>
    </row>
    <row r="11" spans="1:18" x14ac:dyDescent="0.2">
      <c r="A11" s="20" t="s">
        <v>265</v>
      </c>
      <c r="B11" s="20" t="s">
        <v>0</v>
      </c>
      <c r="C11" s="20" t="s">
        <v>8</v>
      </c>
      <c r="D11" s="20" t="s">
        <v>9</v>
      </c>
      <c r="E11" s="25">
        <v>5000000</v>
      </c>
      <c r="F11" s="25">
        <v>5000000</v>
      </c>
      <c r="G11" s="25">
        <v>5000000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5000000</v>
      </c>
      <c r="N11" s="25">
        <v>5000000</v>
      </c>
      <c r="O11" s="51">
        <f t="shared" si="0"/>
        <v>0</v>
      </c>
      <c r="P11" s="25"/>
      <c r="Q11" s="25"/>
      <c r="R11" s="51"/>
    </row>
    <row r="12" spans="1:18" x14ac:dyDescent="0.2">
      <c r="A12" s="20" t="s">
        <v>265</v>
      </c>
      <c r="B12" s="20" t="s">
        <v>0</v>
      </c>
      <c r="C12" s="20" t="s">
        <v>10</v>
      </c>
      <c r="D12" s="20" t="s">
        <v>11</v>
      </c>
      <c r="E12" s="25">
        <v>4000000</v>
      </c>
      <c r="F12" s="25">
        <v>4000000</v>
      </c>
      <c r="G12" s="25">
        <v>1301544</v>
      </c>
      <c r="H12" s="25">
        <v>0</v>
      </c>
      <c r="I12" s="25">
        <v>0</v>
      </c>
      <c r="J12" s="25">
        <v>0</v>
      </c>
      <c r="K12" s="25">
        <v>484646.58</v>
      </c>
      <c r="L12" s="25">
        <v>484646.58</v>
      </c>
      <c r="M12" s="25">
        <v>3515353.42</v>
      </c>
      <c r="N12" s="25">
        <v>816897.42</v>
      </c>
      <c r="O12" s="51">
        <f t="shared" si="0"/>
        <v>0.121161645</v>
      </c>
      <c r="P12" s="25"/>
      <c r="Q12" s="25"/>
      <c r="R12" s="51"/>
    </row>
    <row r="13" spans="1:18" x14ac:dyDescent="0.2">
      <c r="A13" s="20" t="s">
        <v>265</v>
      </c>
      <c r="B13" s="20" t="s">
        <v>0</v>
      </c>
      <c r="C13" s="20" t="s">
        <v>12</v>
      </c>
      <c r="D13" s="20" t="s">
        <v>13</v>
      </c>
      <c r="E13" s="25">
        <v>4000000</v>
      </c>
      <c r="F13" s="25">
        <v>4000000</v>
      </c>
      <c r="G13" s="25">
        <v>1301544</v>
      </c>
      <c r="H13" s="25">
        <v>0</v>
      </c>
      <c r="I13" s="25">
        <v>0</v>
      </c>
      <c r="J13" s="25">
        <v>0</v>
      </c>
      <c r="K13" s="25">
        <v>484646.58</v>
      </c>
      <c r="L13" s="25">
        <v>484646.58</v>
      </c>
      <c r="M13" s="25">
        <v>3515353.42</v>
      </c>
      <c r="N13" s="25">
        <v>816897.42</v>
      </c>
      <c r="O13" s="51">
        <f t="shared" si="0"/>
        <v>0.121161645</v>
      </c>
      <c r="P13" s="25"/>
      <c r="Q13" s="25"/>
      <c r="R13" s="51"/>
    </row>
    <row r="14" spans="1:18" x14ac:dyDescent="0.2">
      <c r="A14" s="20" t="s">
        <v>265</v>
      </c>
      <c r="B14" s="20" t="s">
        <v>0</v>
      </c>
      <c r="C14" s="20" t="s">
        <v>14</v>
      </c>
      <c r="D14" s="20" t="s">
        <v>15</v>
      </c>
      <c r="E14" s="25">
        <v>334247178</v>
      </c>
      <c r="F14" s="25">
        <v>321286035</v>
      </c>
      <c r="G14" s="25">
        <v>321061254</v>
      </c>
      <c r="H14" s="25">
        <v>0</v>
      </c>
      <c r="I14" s="25">
        <v>0</v>
      </c>
      <c r="J14" s="25">
        <v>0</v>
      </c>
      <c r="K14" s="25">
        <v>127640282.09999999</v>
      </c>
      <c r="L14" s="25">
        <v>127640282.09999999</v>
      </c>
      <c r="M14" s="25">
        <v>193645752.90000001</v>
      </c>
      <c r="N14" s="25">
        <v>193420971.90000001</v>
      </c>
      <c r="O14" s="51">
        <f t="shared" si="0"/>
        <v>0.39727927203558661</v>
      </c>
      <c r="P14" s="25"/>
      <c r="Q14" s="25"/>
      <c r="R14" s="51"/>
    </row>
    <row r="15" spans="1:18" x14ac:dyDescent="0.2">
      <c r="A15" s="20" t="s">
        <v>265</v>
      </c>
      <c r="B15" s="20" t="s">
        <v>0</v>
      </c>
      <c r="C15" s="20" t="s">
        <v>16</v>
      </c>
      <c r="D15" s="20" t="s">
        <v>17</v>
      </c>
      <c r="E15" s="25">
        <v>91000000</v>
      </c>
      <c r="F15" s="25">
        <v>91000000</v>
      </c>
      <c r="G15" s="25">
        <v>91000000</v>
      </c>
      <c r="H15" s="25">
        <v>0</v>
      </c>
      <c r="I15" s="25">
        <v>0</v>
      </c>
      <c r="J15" s="25">
        <v>0</v>
      </c>
      <c r="K15" s="25">
        <v>35013571.43</v>
      </c>
      <c r="L15" s="25">
        <v>35013571.43</v>
      </c>
      <c r="M15" s="25">
        <v>55986428.57</v>
      </c>
      <c r="N15" s="25">
        <v>55986428.57</v>
      </c>
      <c r="O15" s="51">
        <f t="shared" si="0"/>
        <v>0.38476452120879123</v>
      </c>
      <c r="P15" s="25"/>
      <c r="Q15" s="25"/>
      <c r="R15" s="51"/>
    </row>
    <row r="16" spans="1:18" x14ac:dyDescent="0.2">
      <c r="A16" s="20" t="s">
        <v>265</v>
      </c>
      <c r="B16" s="20" t="s">
        <v>0</v>
      </c>
      <c r="C16" s="20" t="s">
        <v>18</v>
      </c>
      <c r="D16" s="20" t="s">
        <v>19</v>
      </c>
      <c r="E16" s="25">
        <v>114426345</v>
      </c>
      <c r="F16" s="25">
        <v>107454105</v>
      </c>
      <c r="G16" s="25">
        <v>107454105</v>
      </c>
      <c r="H16" s="25">
        <v>0</v>
      </c>
      <c r="I16" s="25">
        <v>0</v>
      </c>
      <c r="J16" s="25">
        <v>0</v>
      </c>
      <c r="K16" s="25">
        <v>43254144.969999999</v>
      </c>
      <c r="L16" s="25">
        <v>43254144.969999999</v>
      </c>
      <c r="M16" s="25">
        <v>64199960.030000001</v>
      </c>
      <c r="N16" s="25">
        <v>64199960.030000001</v>
      </c>
      <c r="O16" s="51">
        <f t="shared" si="0"/>
        <v>0.40253599404136303</v>
      </c>
      <c r="P16" s="25"/>
      <c r="Q16" s="25"/>
      <c r="R16" s="51"/>
    </row>
    <row r="17" spans="1:18" x14ac:dyDescent="0.2">
      <c r="A17" s="20" t="s">
        <v>265</v>
      </c>
      <c r="B17" s="20" t="s">
        <v>0</v>
      </c>
      <c r="C17" s="20" t="s">
        <v>20</v>
      </c>
      <c r="D17" s="20" t="s">
        <v>21</v>
      </c>
      <c r="E17" s="25">
        <v>43568622</v>
      </c>
      <c r="F17" s="25">
        <v>43568622</v>
      </c>
      <c r="G17" s="25">
        <v>43568622</v>
      </c>
      <c r="H17" s="25">
        <v>0</v>
      </c>
      <c r="I17" s="25">
        <v>0</v>
      </c>
      <c r="J17" s="25">
        <v>0</v>
      </c>
      <c r="K17" s="25">
        <v>37400837.280000001</v>
      </c>
      <c r="L17" s="25">
        <v>37400837.280000001</v>
      </c>
      <c r="M17" s="25">
        <v>6167784.7199999997</v>
      </c>
      <c r="N17" s="25">
        <v>6167784.7199999997</v>
      </c>
      <c r="O17" s="51">
        <f t="shared" si="0"/>
        <v>0.85843516648288765</v>
      </c>
      <c r="P17" s="25"/>
      <c r="Q17" s="25"/>
      <c r="R17" s="51"/>
    </row>
    <row r="18" spans="1:18" x14ac:dyDescent="0.2">
      <c r="A18" s="20" t="s">
        <v>265</v>
      </c>
      <c r="B18" s="20" t="s">
        <v>0</v>
      </c>
      <c r="C18" s="20" t="s">
        <v>22</v>
      </c>
      <c r="D18" s="20" t="s">
        <v>23</v>
      </c>
      <c r="E18" s="25">
        <v>37900000</v>
      </c>
      <c r="F18" s="25">
        <v>34971239</v>
      </c>
      <c r="G18" s="25">
        <v>34971239</v>
      </c>
      <c r="H18" s="25">
        <v>0</v>
      </c>
      <c r="I18" s="25">
        <v>0</v>
      </c>
      <c r="J18" s="25">
        <v>0</v>
      </c>
      <c r="K18" s="25">
        <v>11971728.42</v>
      </c>
      <c r="L18" s="25">
        <v>11971728.42</v>
      </c>
      <c r="M18" s="25">
        <v>22999510.579999998</v>
      </c>
      <c r="N18" s="25">
        <v>22999510.579999998</v>
      </c>
      <c r="O18" s="51">
        <f t="shared" si="0"/>
        <v>0.3423306912288695</v>
      </c>
      <c r="P18" s="25"/>
      <c r="Q18" s="25"/>
      <c r="R18" s="51"/>
    </row>
    <row r="19" spans="1:18" x14ac:dyDescent="0.2">
      <c r="A19" s="20" t="s">
        <v>265</v>
      </c>
      <c r="B19" s="20" t="s">
        <v>24</v>
      </c>
      <c r="C19" s="20" t="s">
        <v>25</v>
      </c>
      <c r="D19" s="20" t="s">
        <v>26</v>
      </c>
      <c r="E19" s="25">
        <v>47352211</v>
      </c>
      <c r="F19" s="25">
        <v>44292069</v>
      </c>
      <c r="G19" s="25">
        <v>44067288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44292069</v>
      </c>
      <c r="N19" s="25">
        <v>44067288</v>
      </c>
      <c r="O19" s="51">
        <f t="shared" si="0"/>
        <v>0</v>
      </c>
      <c r="P19" s="25"/>
      <c r="Q19" s="25"/>
      <c r="R19" s="51"/>
    </row>
    <row r="20" spans="1:18" x14ac:dyDescent="0.2">
      <c r="A20" s="20" t="s">
        <v>265</v>
      </c>
      <c r="B20" s="20" t="s">
        <v>0</v>
      </c>
      <c r="C20" s="20" t="s">
        <v>27</v>
      </c>
      <c r="D20" s="20" t="s">
        <v>28</v>
      </c>
      <c r="E20" s="25">
        <v>54285139</v>
      </c>
      <c r="F20" s="25">
        <v>50703340</v>
      </c>
      <c r="G20" s="25">
        <v>50440241</v>
      </c>
      <c r="H20" s="25">
        <v>0</v>
      </c>
      <c r="I20" s="25">
        <v>25087139</v>
      </c>
      <c r="J20" s="25">
        <v>0</v>
      </c>
      <c r="K20" s="25">
        <v>23698000</v>
      </c>
      <c r="L20" s="25">
        <v>23698000</v>
      </c>
      <c r="M20" s="25">
        <v>1918201</v>
      </c>
      <c r="N20" s="25">
        <v>1655102</v>
      </c>
      <c r="O20" s="51">
        <f t="shared" si="0"/>
        <v>0.46738538329033158</v>
      </c>
      <c r="P20" s="25"/>
      <c r="Q20" s="25"/>
      <c r="R20" s="51"/>
    </row>
    <row r="21" spans="1:18" x14ac:dyDescent="0.2">
      <c r="A21" s="20" t="s">
        <v>265</v>
      </c>
      <c r="B21" s="20" t="s">
        <v>0</v>
      </c>
      <c r="C21" s="20" t="s">
        <v>266</v>
      </c>
      <c r="D21" s="20" t="s">
        <v>30</v>
      </c>
      <c r="E21" s="25">
        <v>51501286</v>
      </c>
      <c r="F21" s="25">
        <v>48103169</v>
      </c>
      <c r="G21" s="25">
        <v>47853562</v>
      </c>
      <c r="H21" s="25">
        <v>0</v>
      </c>
      <c r="I21" s="25">
        <v>24018569</v>
      </c>
      <c r="J21" s="25">
        <v>0</v>
      </c>
      <c r="K21" s="25">
        <v>22482717</v>
      </c>
      <c r="L21" s="25">
        <v>22482717</v>
      </c>
      <c r="M21" s="25">
        <v>1601883</v>
      </c>
      <c r="N21" s="25">
        <v>1352276</v>
      </c>
      <c r="O21" s="51">
        <f t="shared" si="0"/>
        <v>0.46738536082726689</v>
      </c>
      <c r="P21" s="25"/>
      <c r="Q21" s="25"/>
      <c r="R21" s="51"/>
    </row>
    <row r="22" spans="1:18" x14ac:dyDescent="0.2">
      <c r="A22" s="20" t="s">
        <v>265</v>
      </c>
      <c r="B22" s="20" t="s">
        <v>0</v>
      </c>
      <c r="C22" s="20" t="s">
        <v>267</v>
      </c>
      <c r="D22" s="20" t="s">
        <v>32</v>
      </c>
      <c r="E22" s="25">
        <v>2783853</v>
      </c>
      <c r="F22" s="25">
        <v>2600171</v>
      </c>
      <c r="G22" s="25">
        <v>2586679</v>
      </c>
      <c r="H22" s="25">
        <v>0</v>
      </c>
      <c r="I22" s="25">
        <v>1068570</v>
      </c>
      <c r="J22" s="25">
        <v>0</v>
      </c>
      <c r="K22" s="25">
        <v>1215283</v>
      </c>
      <c r="L22" s="25">
        <v>1215283</v>
      </c>
      <c r="M22" s="25">
        <v>316318</v>
      </c>
      <c r="N22" s="25">
        <v>302826</v>
      </c>
      <c r="O22" s="51">
        <f t="shared" si="0"/>
        <v>0.46738579885707515</v>
      </c>
      <c r="P22" s="25"/>
      <c r="Q22" s="25"/>
      <c r="R22" s="51"/>
    </row>
    <row r="23" spans="1:18" x14ac:dyDescent="0.2">
      <c r="A23" s="20" t="s">
        <v>265</v>
      </c>
      <c r="B23" s="20" t="s">
        <v>0</v>
      </c>
      <c r="C23" s="20" t="s">
        <v>33</v>
      </c>
      <c r="D23" s="20" t="s">
        <v>34</v>
      </c>
      <c r="E23" s="25">
        <v>54285140</v>
      </c>
      <c r="F23" s="25">
        <v>50703343</v>
      </c>
      <c r="G23" s="25">
        <v>50440243</v>
      </c>
      <c r="H23" s="25">
        <v>0</v>
      </c>
      <c r="I23" s="25">
        <v>26314123</v>
      </c>
      <c r="J23" s="25">
        <v>0</v>
      </c>
      <c r="K23" s="25">
        <v>23572777</v>
      </c>
      <c r="L23" s="25">
        <v>23572777</v>
      </c>
      <c r="M23" s="25">
        <v>816443</v>
      </c>
      <c r="N23" s="25">
        <v>553343</v>
      </c>
      <c r="O23" s="51">
        <f t="shared" si="0"/>
        <v>0.46491563682497228</v>
      </c>
      <c r="P23" s="25"/>
      <c r="Q23" s="25"/>
      <c r="R23" s="51"/>
    </row>
    <row r="24" spans="1:18" x14ac:dyDescent="0.2">
      <c r="A24" s="20" t="s">
        <v>265</v>
      </c>
      <c r="B24" s="20" t="s">
        <v>0</v>
      </c>
      <c r="C24" s="20" t="s">
        <v>268</v>
      </c>
      <c r="D24" s="20" t="s">
        <v>36</v>
      </c>
      <c r="E24" s="25">
        <v>29230460</v>
      </c>
      <c r="F24" s="25">
        <v>27301800</v>
      </c>
      <c r="G24" s="25">
        <v>27160131</v>
      </c>
      <c r="H24" s="25">
        <v>0</v>
      </c>
      <c r="I24" s="25">
        <v>14466549</v>
      </c>
      <c r="J24" s="25">
        <v>0</v>
      </c>
      <c r="K24" s="25">
        <v>12635251</v>
      </c>
      <c r="L24" s="25">
        <v>12635251</v>
      </c>
      <c r="M24" s="25">
        <v>200000</v>
      </c>
      <c r="N24" s="25">
        <v>58331</v>
      </c>
      <c r="O24" s="51">
        <f t="shared" si="0"/>
        <v>0.46279919272721948</v>
      </c>
      <c r="P24" s="25"/>
      <c r="Q24" s="25"/>
      <c r="R24" s="51"/>
    </row>
    <row r="25" spans="1:18" x14ac:dyDescent="0.2">
      <c r="A25" s="20" t="s">
        <v>265</v>
      </c>
      <c r="B25" s="20" t="s">
        <v>0</v>
      </c>
      <c r="C25" s="20" t="s">
        <v>269</v>
      </c>
      <c r="D25" s="20" t="s">
        <v>38</v>
      </c>
      <c r="E25" s="25">
        <v>8351560</v>
      </c>
      <c r="F25" s="25">
        <v>7800514</v>
      </c>
      <c r="G25" s="25">
        <v>7760037</v>
      </c>
      <c r="H25" s="25">
        <v>0</v>
      </c>
      <c r="I25" s="25">
        <v>3705715</v>
      </c>
      <c r="J25" s="25">
        <v>0</v>
      </c>
      <c r="K25" s="25">
        <v>3645845</v>
      </c>
      <c r="L25" s="25">
        <v>3645845</v>
      </c>
      <c r="M25" s="25">
        <v>448954</v>
      </c>
      <c r="N25" s="25">
        <v>408477</v>
      </c>
      <c r="O25" s="51">
        <f t="shared" si="0"/>
        <v>0.46738522615304579</v>
      </c>
      <c r="P25" s="25"/>
      <c r="Q25" s="25"/>
      <c r="R25" s="51"/>
    </row>
    <row r="26" spans="1:18" x14ac:dyDescent="0.2">
      <c r="A26" s="20" t="s">
        <v>265</v>
      </c>
      <c r="B26" s="20" t="s">
        <v>0</v>
      </c>
      <c r="C26" s="20" t="s">
        <v>270</v>
      </c>
      <c r="D26" s="20" t="s">
        <v>40</v>
      </c>
      <c r="E26" s="25">
        <v>16703120</v>
      </c>
      <c r="F26" s="25">
        <v>15601029</v>
      </c>
      <c r="G26" s="25">
        <v>15520075</v>
      </c>
      <c r="H26" s="25">
        <v>0</v>
      </c>
      <c r="I26" s="25">
        <v>8141859</v>
      </c>
      <c r="J26" s="25">
        <v>0</v>
      </c>
      <c r="K26" s="25">
        <v>7291681</v>
      </c>
      <c r="L26" s="25">
        <v>7291681</v>
      </c>
      <c r="M26" s="25">
        <v>167489</v>
      </c>
      <c r="N26" s="25">
        <v>86535</v>
      </c>
      <c r="O26" s="51">
        <f t="shared" si="0"/>
        <v>0.46738461930940584</v>
      </c>
      <c r="P26" s="25"/>
      <c r="Q26" s="25"/>
      <c r="R26" s="51"/>
    </row>
    <row r="27" spans="1:18" s="35" customFormat="1" x14ac:dyDescent="0.2">
      <c r="A27" s="35" t="s">
        <v>265</v>
      </c>
      <c r="B27" s="35" t="s">
        <v>0</v>
      </c>
      <c r="C27" s="35" t="s">
        <v>43</v>
      </c>
      <c r="D27" s="35" t="s">
        <v>44</v>
      </c>
      <c r="E27" s="30">
        <v>186175000</v>
      </c>
      <c r="F27" s="30">
        <v>179875000</v>
      </c>
      <c r="G27" s="30">
        <v>121418563</v>
      </c>
      <c r="H27" s="30">
        <v>1985280</v>
      </c>
      <c r="I27" s="30">
        <v>49211745.390000001</v>
      </c>
      <c r="J27" s="30">
        <v>3107008.04</v>
      </c>
      <c r="K27" s="30">
        <v>58217113.590000004</v>
      </c>
      <c r="L27" s="30">
        <v>57315201.039999999</v>
      </c>
      <c r="M27" s="30">
        <v>67353852.980000004</v>
      </c>
      <c r="N27" s="30">
        <v>8897415.9800000004</v>
      </c>
      <c r="O27" s="50">
        <f t="shared" si="0"/>
        <v>0.32365316797776233</v>
      </c>
      <c r="P27" s="30">
        <v>179875000</v>
      </c>
      <c r="Q27" s="30">
        <v>58217113.590000004</v>
      </c>
      <c r="R27" s="50">
        <f t="shared" ref="R27:R71" si="1">+Q27/P27</f>
        <v>0.32365316797776233</v>
      </c>
    </row>
    <row r="28" spans="1:18" x14ac:dyDescent="0.2">
      <c r="A28" s="20" t="s">
        <v>265</v>
      </c>
      <c r="B28" s="20" t="s">
        <v>0</v>
      </c>
      <c r="C28" s="20" t="s">
        <v>45</v>
      </c>
      <c r="D28" s="20" t="s">
        <v>46</v>
      </c>
      <c r="E28" s="25">
        <v>11400000</v>
      </c>
      <c r="F28" s="25">
        <v>11400000</v>
      </c>
      <c r="G28" s="25">
        <v>9580000</v>
      </c>
      <c r="H28" s="25">
        <v>0</v>
      </c>
      <c r="I28" s="25">
        <v>6081344</v>
      </c>
      <c r="J28" s="25">
        <v>600000</v>
      </c>
      <c r="K28" s="25">
        <v>2712000</v>
      </c>
      <c r="L28" s="25">
        <v>2034000</v>
      </c>
      <c r="M28" s="25">
        <v>2006656</v>
      </c>
      <c r="N28" s="25">
        <v>186656</v>
      </c>
      <c r="O28" s="51">
        <f t="shared" si="0"/>
        <v>0.23789473684210527</v>
      </c>
      <c r="P28" s="25">
        <v>11400000</v>
      </c>
      <c r="Q28" s="25">
        <v>2712000</v>
      </c>
      <c r="R28" s="51">
        <f t="shared" si="1"/>
        <v>0.23789473684210527</v>
      </c>
    </row>
    <row r="29" spans="1:18" x14ac:dyDescent="0.2">
      <c r="A29" s="20" t="s">
        <v>265</v>
      </c>
      <c r="B29" s="20" t="s">
        <v>0</v>
      </c>
      <c r="C29" s="20" t="s">
        <v>271</v>
      </c>
      <c r="D29" s="20" t="s">
        <v>272</v>
      </c>
      <c r="E29" s="25">
        <v>8000000</v>
      </c>
      <c r="F29" s="25">
        <v>8000000</v>
      </c>
      <c r="G29" s="25">
        <v>6180000</v>
      </c>
      <c r="H29" s="25">
        <v>0</v>
      </c>
      <c r="I29" s="25">
        <v>2868000</v>
      </c>
      <c r="J29" s="25">
        <v>600000</v>
      </c>
      <c r="K29" s="25">
        <v>2712000</v>
      </c>
      <c r="L29" s="25">
        <v>2034000</v>
      </c>
      <c r="M29" s="25">
        <v>1820000</v>
      </c>
      <c r="N29" s="25">
        <v>0</v>
      </c>
      <c r="O29" s="51">
        <f t="shared" si="0"/>
        <v>0.33900000000000002</v>
      </c>
      <c r="P29" s="25">
        <v>8000000</v>
      </c>
      <c r="Q29" s="25">
        <v>2712000</v>
      </c>
      <c r="R29" s="51">
        <f t="shared" si="1"/>
        <v>0.33900000000000002</v>
      </c>
    </row>
    <row r="30" spans="1:18" x14ac:dyDescent="0.2">
      <c r="A30" s="20" t="s">
        <v>265</v>
      </c>
      <c r="B30" s="20" t="s">
        <v>0</v>
      </c>
      <c r="C30" s="20" t="s">
        <v>49</v>
      </c>
      <c r="D30" s="20" t="s">
        <v>50</v>
      </c>
      <c r="E30" s="25">
        <v>3400000</v>
      </c>
      <c r="F30" s="25">
        <v>3400000</v>
      </c>
      <c r="G30" s="25">
        <v>3400000</v>
      </c>
      <c r="H30" s="25">
        <v>0</v>
      </c>
      <c r="I30" s="25">
        <v>3213344</v>
      </c>
      <c r="J30" s="25">
        <v>0</v>
      </c>
      <c r="K30" s="25">
        <v>0</v>
      </c>
      <c r="L30" s="25">
        <v>0</v>
      </c>
      <c r="M30" s="25">
        <v>186656</v>
      </c>
      <c r="N30" s="25">
        <v>186656</v>
      </c>
      <c r="O30" s="51">
        <f t="shared" si="0"/>
        <v>0</v>
      </c>
      <c r="P30" s="25">
        <v>3400000</v>
      </c>
      <c r="Q30" s="25">
        <v>0</v>
      </c>
      <c r="R30" s="51">
        <f t="shared" si="1"/>
        <v>0</v>
      </c>
    </row>
    <row r="31" spans="1:18" x14ac:dyDescent="0.2">
      <c r="A31" s="20" t="s">
        <v>265</v>
      </c>
      <c r="B31" s="20" t="s">
        <v>0</v>
      </c>
      <c r="C31" s="20" t="s">
        <v>53</v>
      </c>
      <c r="D31" s="20" t="s">
        <v>54</v>
      </c>
      <c r="E31" s="25">
        <v>25239690</v>
      </c>
      <c r="F31" s="25">
        <v>25239690</v>
      </c>
      <c r="G31" s="25">
        <v>16999845</v>
      </c>
      <c r="H31" s="25">
        <v>0</v>
      </c>
      <c r="I31" s="25">
        <v>6533053.29</v>
      </c>
      <c r="J31" s="25">
        <v>0</v>
      </c>
      <c r="K31" s="25">
        <v>9946946.7100000009</v>
      </c>
      <c r="L31" s="25">
        <v>9946946.7100000009</v>
      </c>
      <c r="M31" s="25">
        <v>8759690</v>
      </c>
      <c r="N31" s="25">
        <v>519845</v>
      </c>
      <c r="O31" s="51">
        <f t="shared" si="0"/>
        <v>0.39409940098313412</v>
      </c>
      <c r="P31" s="25">
        <v>25239690</v>
      </c>
      <c r="Q31" s="25">
        <v>9946946.7100000009</v>
      </c>
      <c r="R31" s="51">
        <f t="shared" si="1"/>
        <v>0.39409940098313412</v>
      </c>
    </row>
    <row r="32" spans="1:18" x14ac:dyDescent="0.2">
      <c r="A32" s="20" t="s">
        <v>265</v>
      </c>
      <c r="B32" s="20" t="s">
        <v>0</v>
      </c>
      <c r="C32" s="20" t="s">
        <v>55</v>
      </c>
      <c r="D32" s="20" t="s">
        <v>56</v>
      </c>
      <c r="E32" s="25">
        <v>1890000</v>
      </c>
      <c r="F32" s="25">
        <v>1890000</v>
      </c>
      <c r="G32" s="25">
        <v>1300000</v>
      </c>
      <c r="H32" s="25">
        <v>0</v>
      </c>
      <c r="I32" s="25">
        <v>405015</v>
      </c>
      <c r="J32" s="25">
        <v>0</v>
      </c>
      <c r="K32" s="25">
        <v>894985</v>
      </c>
      <c r="L32" s="25">
        <v>894985</v>
      </c>
      <c r="M32" s="25">
        <v>590000</v>
      </c>
      <c r="N32" s="25">
        <v>0</v>
      </c>
      <c r="O32" s="51">
        <f t="shared" si="0"/>
        <v>0.47353703703703703</v>
      </c>
      <c r="P32" s="25">
        <v>1890000</v>
      </c>
      <c r="Q32" s="25">
        <v>894985</v>
      </c>
      <c r="R32" s="51">
        <f t="shared" si="1"/>
        <v>0.47353703703703703</v>
      </c>
    </row>
    <row r="33" spans="1:18" x14ac:dyDescent="0.2">
      <c r="A33" s="20" t="s">
        <v>265</v>
      </c>
      <c r="B33" s="20" t="s">
        <v>0</v>
      </c>
      <c r="C33" s="20" t="s">
        <v>57</v>
      </c>
      <c r="D33" s="20" t="s">
        <v>58</v>
      </c>
      <c r="E33" s="25">
        <v>5922000</v>
      </c>
      <c r="F33" s="25">
        <v>5922000</v>
      </c>
      <c r="G33" s="25">
        <v>3680000</v>
      </c>
      <c r="H33" s="25">
        <v>0</v>
      </c>
      <c r="I33" s="25">
        <v>1598505</v>
      </c>
      <c r="J33" s="25">
        <v>0</v>
      </c>
      <c r="K33" s="25">
        <v>2081495</v>
      </c>
      <c r="L33" s="25">
        <v>2081495</v>
      </c>
      <c r="M33" s="25">
        <v>2242000</v>
      </c>
      <c r="N33" s="25">
        <v>0</v>
      </c>
      <c r="O33" s="51">
        <f t="shared" si="0"/>
        <v>0.35148514015535293</v>
      </c>
      <c r="P33" s="25">
        <v>5922000</v>
      </c>
      <c r="Q33" s="25">
        <v>2081495</v>
      </c>
      <c r="R33" s="51">
        <f t="shared" si="1"/>
        <v>0.35148514015535293</v>
      </c>
    </row>
    <row r="34" spans="1:18" x14ac:dyDescent="0.2">
      <c r="A34" s="20" t="s">
        <v>265</v>
      </c>
      <c r="B34" s="20" t="s">
        <v>0</v>
      </c>
      <c r="C34" s="20" t="s">
        <v>59</v>
      </c>
      <c r="D34" s="20" t="s">
        <v>60</v>
      </c>
      <c r="E34" s="25">
        <v>39690</v>
      </c>
      <c r="F34" s="25">
        <v>39690</v>
      </c>
      <c r="G34" s="25">
        <v>19845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39690</v>
      </c>
      <c r="N34" s="25">
        <v>19845</v>
      </c>
      <c r="O34" s="51">
        <f t="shared" si="0"/>
        <v>0</v>
      </c>
      <c r="P34" s="25">
        <v>39690</v>
      </c>
      <c r="Q34" s="25">
        <v>0</v>
      </c>
      <c r="R34" s="51">
        <f t="shared" si="1"/>
        <v>0</v>
      </c>
    </row>
    <row r="35" spans="1:18" x14ac:dyDescent="0.2">
      <c r="A35" s="20" t="s">
        <v>265</v>
      </c>
      <c r="B35" s="20" t="s">
        <v>0</v>
      </c>
      <c r="C35" s="20" t="s">
        <v>61</v>
      </c>
      <c r="D35" s="20" t="s">
        <v>62</v>
      </c>
      <c r="E35" s="25">
        <v>16380000</v>
      </c>
      <c r="F35" s="25">
        <v>16380000</v>
      </c>
      <c r="G35" s="25">
        <v>12000000</v>
      </c>
      <c r="H35" s="25">
        <v>0</v>
      </c>
      <c r="I35" s="25">
        <v>4529533.29</v>
      </c>
      <c r="J35" s="25">
        <v>0</v>
      </c>
      <c r="K35" s="25">
        <v>6970466.71</v>
      </c>
      <c r="L35" s="25">
        <v>6970466.71</v>
      </c>
      <c r="M35" s="25">
        <v>4880000</v>
      </c>
      <c r="N35" s="25">
        <v>500000</v>
      </c>
      <c r="O35" s="51">
        <f t="shared" si="0"/>
        <v>0.42554741819291819</v>
      </c>
      <c r="P35" s="25">
        <v>16380000</v>
      </c>
      <c r="Q35" s="25">
        <v>6970466.71</v>
      </c>
      <c r="R35" s="51">
        <f t="shared" si="1"/>
        <v>0.42554741819291819</v>
      </c>
    </row>
    <row r="36" spans="1:18" x14ac:dyDescent="0.2">
      <c r="A36" s="20" t="s">
        <v>265</v>
      </c>
      <c r="B36" s="20" t="s">
        <v>0</v>
      </c>
      <c r="C36" s="20" t="s">
        <v>63</v>
      </c>
      <c r="D36" s="20" t="s">
        <v>64</v>
      </c>
      <c r="E36" s="25">
        <v>1008000</v>
      </c>
      <c r="F36" s="25">
        <v>1008000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1008000</v>
      </c>
      <c r="N36" s="25">
        <v>0</v>
      </c>
      <c r="O36" s="51">
        <f t="shared" si="0"/>
        <v>0</v>
      </c>
      <c r="P36" s="25">
        <v>1008000</v>
      </c>
      <c r="Q36" s="25">
        <v>0</v>
      </c>
      <c r="R36" s="51">
        <f t="shared" si="1"/>
        <v>0</v>
      </c>
    </row>
    <row r="37" spans="1:18" x14ac:dyDescent="0.2">
      <c r="A37" s="20" t="s">
        <v>265</v>
      </c>
      <c r="B37" s="20" t="s">
        <v>0</v>
      </c>
      <c r="C37" s="20" t="s">
        <v>65</v>
      </c>
      <c r="D37" s="20" t="s">
        <v>66</v>
      </c>
      <c r="E37" s="25">
        <v>4070310</v>
      </c>
      <c r="F37" s="25">
        <v>4070310</v>
      </c>
      <c r="G37" s="25">
        <v>2816000</v>
      </c>
      <c r="H37" s="25">
        <v>1072380</v>
      </c>
      <c r="I37" s="25">
        <v>49060</v>
      </c>
      <c r="J37" s="25">
        <v>0</v>
      </c>
      <c r="K37" s="25">
        <v>21250</v>
      </c>
      <c r="L37" s="25">
        <v>21250</v>
      </c>
      <c r="M37" s="25">
        <v>2927620</v>
      </c>
      <c r="N37" s="25">
        <v>1673310</v>
      </c>
      <c r="O37" s="51">
        <f t="shared" si="0"/>
        <v>5.220732573194671E-3</v>
      </c>
      <c r="P37" s="25">
        <v>4070310</v>
      </c>
      <c r="Q37" s="25">
        <v>21250</v>
      </c>
      <c r="R37" s="51">
        <f t="shared" si="1"/>
        <v>5.220732573194671E-3</v>
      </c>
    </row>
    <row r="38" spans="1:18" x14ac:dyDescent="0.2">
      <c r="A38" s="20" t="s">
        <v>265</v>
      </c>
      <c r="B38" s="20" t="s">
        <v>0</v>
      </c>
      <c r="C38" s="20" t="s">
        <v>67</v>
      </c>
      <c r="D38" s="20" t="s">
        <v>68</v>
      </c>
      <c r="E38" s="25">
        <v>2000000</v>
      </c>
      <c r="F38" s="25">
        <v>2000000</v>
      </c>
      <c r="G38" s="25">
        <v>1645690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2000000</v>
      </c>
      <c r="N38" s="25">
        <v>1645690</v>
      </c>
      <c r="O38" s="51">
        <f t="shared" si="0"/>
        <v>0</v>
      </c>
      <c r="P38" s="25">
        <v>2000000</v>
      </c>
      <c r="Q38" s="25">
        <v>0</v>
      </c>
      <c r="R38" s="51">
        <f t="shared" si="1"/>
        <v>0</v>
      </c>
    </row>
    <row r="39" spans="1:18" x14ac:dyDescent="0.2">
      <c r="A39" s="20" t="s">
        <v>265</v>
      </c>
      <c r="B39" s="20" t="s">
        <v>0</v>
      </c>
      <c r="C39" s="20" t="s">
        <v>69</v>
      </c>
      <c r="D39" s="20" t="s">
        <v>70</v>
      </c>
      <c r="E39" s="25">
        <v>2000000</v>
      </c>
      <c r="F39" s="25">
        <v>2000000</v>
      </c>
      <c r="G39" s="25">
        <v>1100000</v>
      </c>
      <c r="H39" s="25">
        <v>1072380</v>
      </c>
      <c r="I39" s="25">
        <v>0</v>
      </c>
      <c r="J39" s="25">
        <v>0</v>
      </c>
      <c r="K39" s="25">
        <v>0</v>
      </c>
      <c r="L39" s="25">
        <v>0</v>
      </c>
      <c r="M39" s="25">
        <v>927620</v>
      </c>
      <c r="N39" s="25">
        <v>27620</v>
      </c>
      <c r="O39" s="51">
        <f t="shared" ref="O39:O70" si="2">+K39/F39</f>
        <v>0</v>
      </c>
      <c r="P39" s="25">
        <v>2000000</v>
      </c>
      <c r="Q39" s="25">
        <v>0</v>
      </c>
      <c r="R39" s="51">
        <f t="shared" si="1"/>
        <v>0</v>
      </c>
    </row>
    <row r="40" spans="1:18" x14ac:dyDescent="0.2">
      <c r="A40" s="20" t="s">
        <v>265</v>
      </c>
      <c r="B40" s="20" t="s">
        <v>0</v>
      </c>
      <c r="C40" s="20" t="s">
        <v>73</v>
      </c>
      <c r="D40" s="20" t="s">
        <v>74</v>
      </c>
      <c r="E40" s="25">
        <v>70310</v>
      </c>
      <c r="F40" s="25">
        <v>70310</v>
      </c>
      <c r="G40" s="25">
        <v>70310</v>
      </c>
      <c r="H40" s="25">
        <v>0</v>
      </c>
      <c r="I40" s="25">
        <v>49060</v>
      </c>
      <c r="J40" s="25">
        <v>0</v>
      </c>
      <c r="K40" s="25">
        <v>21250</v>
      </c>
      <c r="L40" s="25">
        <v>21250</v>
      </c>
      <c r="M40" s="25">
        <v>0</v>
      </c>
      <c r="N40" s="25">
        <v>0</v>
      </c>
      <c r="O40" s="51">
        <f t="shared" si="2"/>
        <v>0.30223296828331675</v>
      </c>
      <c r="P40" s="25">
        <v>70310</v>
      </c>
      <c r="Q40" s="25">
        <v>21250</v>
      </c>
      <c r="R40" s="51">
        <f t="shared" si="1"/>
        <v>0.30223296828331675</v>
      </c>
    </row>
    <row r="41" spans="1:18" x14ac:dyDescent="0.2">
      <c r="A41" s="20" t="s">
        <v>265</v>
      </c>
      <c r="B41" s="20" t="s">
        <v>0</v>
      </c>
      <c r="C41" s="20" t="s">
        <v>75</v>
      </c>
      <c r="D41" s="20" t="s">
        <v>76</v>
      </c>
      <c r="E41" s="25">
        <v>83320000</v>
      </c>
      <c r="F41" s="25">
        <v>83320000</v>
      </c>
      <c r="G41" s="25">
        <v>58201993</v>
      </c>
      <c r="H41" s="25">
        <v>0</v>
      </c>
      <c r="I41" s="25">
        <v>27346776.550000001</v>
      </c>
      <c r="J41" s="25">
        <v>0</v>
      </c>
      <c r="K41" s="25">
        <v>29281044.57</v>
      </c>
      <c r="L41" s="25">
        <v>29281044.57</v>
      </c>
      <c r="M41" s="25">
        <v>26692178.879999999</v>
      </c>
      <c r="N41" s="25">
        <v>1574171.88</v>
      </c>
      <c r="O41" s="51">
        <f t="shared" si="2"/>
        <v>0.35142876344215074</v>
      </c>
      <c r="P41" s="25">
        <v>83320000</v>
      </c>
      <c r="Q41" s="25">
        <v>29281044.57</v>
      </c>
      <c r="R41" s="51">
        <f t="shared" si="1"/>
        <v>0.35142876344215074</v>
      </c>
    </row>
    <row r="42" spans="1:18" x14ac:dyDescent="0.2">
      <c r="A42" s="20" t="s">
        <v>265</v>
      </c>
      <c r="B42" s="20" t="s">
        <v>0</v>
      </c>
      <c r="C42" s="20" t="s">
        <v>273</v>
      </c>
      <c r="D42" s="20" t="s">
        <v>274</v>
      </c>
      <c r="E42" s="25">
        <v>20000</v>
      </c>
      <c r="F42" s="25">
        <v>20000</v>
      </c>
      <c r="G42" s="25">
        <v>20000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20000</v>
      </c>
      <c r="N42" s="25">
        <v>20000</v>
      </c>
      <c r="O42" s="51">
        <f t="shared" si="2"/>
        <v>0</v>
      </c>
      <c r="P42" s="25">
        <v>20000</v>
      </c>
      <c r="Q42" s="25">
        <v>0</v>
      </c>
      <c r="R42" s="51">
        <f t="shared" si="1"/>
        <v>0</v>
      </c>
    </row>
    <row r="43" spans="1:18" x14ac:dyDescent="0.2">
      <c r="A43" s="20" t="s">
        <v>265</v>
      </c>
      <c r="B43" s="20" t="s">
        <v>0</v>
      </c>
      <c r="C43" s="20" t="s">
        <v>79</v>
      </c>
      <c r="D43" s="20" t="s">
        <v>80</v>
      </c>
      <c r="E43" s="25">
        <v>16000000</v>
      </c>
      <c r="F43" s="25">
        <v>16000000</v>
      </c>
      <c r="G43" s="25">
        <v>11870650</v>
      </c>
      <c r="H43" s="25">
        <v>0</v>
      </c>
      <c r="I43" s="25">
        <v>11870650</v>
      </c>
      <c r="J43" s="25">
        <v>0</v>
      </c>
      <c r="K43" s="25">
        <v>0</v>
      </c>
      <c r="L43" s="25">
        <v>0</v>
      </c>
      <c r="M43" s="25">
        <v>4129350</v>
      </c>
      <c r="N43" s="25">
        <v>0</v>
      </c>
      <c r="O43" s="51">
        <f t="shared" si="2"/>
        <v>0</v>
      </c>
      <c r="P43" s="25">
        <v>16000000</v>
      </c>
      <c r="Q43" s="25">
        <v>0</v>
      </c>
      <c r="R43" s="51">
        <f t="shared" si="1"/>
        <v>0</v>
      </c>
    </row>
    <row r="44" spans="1:18" x14ac:dyDescent="0.2">
      <c r="A44" s="20" t="s">
        <v>265</v>
      </c>
      <c r="B44" s="20" t="s">
        <v>0</v>
      </c>
      <c r="C44" s="20" t="s">
        <v>83</v>
      </c>
      <c r="D44" s="20" t="s">
        <v>84</v>
      </c>
      <c r="E44" s="25">
        <v>63800000</v>
      </c>
      <c r="F44" s="25">
        <v>63800000</v>
      </c>
      <c r="G44" s="25">
        <v>43968613</v>
      </c>
      <c r="H44" s="25">
        <v>0</v>
      </c>
      <c r="I44" s="25">
        <v>14460166.15</v>
      </c>
      <c r="J44" s="25">
        <v>0</v>
      </c>
      <c r="K44" s="25">
        <v>29111544.57</v>
      </c>
      <c r="L44" s="25">
        <v>29111544.57</v>
      </c>
      <c r="M44" s="25">
        <v>20228289.280000001</v>
      </c>
      <c r="N44" s="25">
        <v>396902.28</v>
      </c>
      <c r="O44" s="51">
        <f t="shared" si="2"/>
        <v>0.45629380203761755</v>
      </c>
      <c r="P44" s="25">
        <v>63800000</v>
      </c>
      <c r="Q44" s="25">
        <v>29111544.57</v>
      </c>
      <c r="R44" s="51">
        <f t="shared" si="1"/>
        <v>0.45629380203761755</v>
      </c>
    </row>
    <row r="45" spans="1:18" x14ac:dyDescent="0.2">
      <c r="A45" s="20" t="s">
        <v>265</v>
      </c>
      <c r="B45" s="20" t="s">
        <v>0</v>
      </c>
      <c r="C45" s="20" t="s">
        <v>85</v>
      </c>
      <c r="D45" s="20" t="s">
        <v>86</v>
      </c>
      <c r="E45" s="25">
        <v>3500000</v>
      </c>
      <c r="F45" s="25">
        <v>3500000</v>
      </c>
      <c r="G45" s="25">
        <v>2342730</v>
      </c>
      <c r="H45" s="25">
        <v>0</v>
      </c>
      <c r="I45" s="25">
        <v>1015960.4</v>
      </c>
      <c r="J45" s="25">
        <v>0</v>
      </c>
      <c r="K45" s="25">
        <v>169500</v>
      </c>
      <c r="L45" s="25">
        <v>169500</v>
      </c>
      <c r="M45" s="25">
        <v>2314539.6</v>
      </c>
      <c r="N45" s="25">
        <v>1157269.6000000001</v>
      </c>
      <c r="O45" s="51">
        <f t="shared" si="2"/>
        <v>4.8428571428571432E-2</v>
      </c>
      <c r="P45" s="25">
        <v>3500000</v>
      </c>
      <c r="Q45" s="25">
        <v>169500</v>
      </c>
      <c r="R45" s="51">
        <f t="shared" si="1"/>
        <v>4.8428571428571432E-2</v>
      </c>
    </row>
    <row r="46" spans="1:18" x14ac:dyDescent="0.2">
      <c r="A46" s="20" t="s">
        <v>265</v>
      </c>
      <c r="B46" s="20" t="s">
        <v>0</v>
      </c>
      <c r="C46" s="20" t="s">
        <v>87</v>
      </c>
      <c r="D46" s="20" t="s">
        <v>88</v>
      </c>
      <c r="E46" s="25">
        <v>5700000</v>
      </c>
      <c r="F46" s="25">
        <v>5700000</v>
      </c>
      <c r="G46" s="25">
        <v>3347555</v>
      </c>
      <c r="H46" s="25">
        <v>0</v>
      </c>
      <c r="I46" s="25">
        <v>1687994.68</v>
      </c>
      <c r="J46" s="25">
        <v>0</v>
      </c>
      <c r="K46" s="25">
        <v>933630.32</v>
      </c>
      <c r="L46" s="25">
        <v>929130.32</v>
      </c>
      <c r="M46" s="25">
        <v>3078375</v>
      </c>
      <c r="N46" s="25">
        <v>725930</v>
      </c>
      <c r="O46" s="51">
        <f t="shared" si="2"/>
        <v>0.16379479298245614</v>
      </c>
      <c r="P46" s="25">
        <v>5700000</v>
      </c>
      <c r="Q46" s="25">
        <v>933630.32</v>
      </c>
      <c r="R46" s="51">
        <f t="shared" si="1"/>
        <v>0.16379479298245614</v>
      </c>
    </row>
    <row r="47" spans="1:18" x14ac:dyDescent="0.2">
      <c r="A47" s="20" t="s">
        <v>265</v>
      </c>
      <c r="B47" s="20" t="s">
        <v>0</v>
      </c>
      <c r="C47" s="20" t="s">
        <v>89</v>
      </c>
      <c r="D47" s="20" t="s">
        <v>90</v>
      </c>
      <c r="E47" s="25">
        <v>500000</v>
      </c>
      <c r="F47" s="25">
        <v>500000</v>
      </c>
      <c r="G47" s="25">
        <v>347555</v>
      </c>
      <c r="H47" s="25">
        <v>0</v>
      </c>
      <c r="I47" s="25">
        <v>108594.68</v>
      </c>
      <c r="J47" s="25">
        <v>0</v>
      </c>
      <c r="K47" s="25">
        <v>15030.32</v>
      </c>
      <c r="L47" s="25">
        <v>15030.32</v>
      </c>
      <c r="M47" s="25">
        <v>376375</v>
      </c>
      <c r="N47" s="25">
        <v>223930</v>
      </c>
      <c r="O47" s="51">
        <f t="shared" si="2"/>
        <v>3.006064E-2</v>
      </c>
      <c r="P47" s="25">
        <v>500000</v>
      </c>
      <c r="Q47" s="25">
        <v>15030.32</v>
      </c>
      <c r="R47" s="51">
        <f t="shared" si="1"/>
        <v>3.006064E-2</v>
      </c>
    </row>
    <row r="48" spans="1:18" x14ac:dyDescent="0.2">
      <c r="A48" s="20" t="s">
        <v>265</v>
      </c>
      <c r="B48" s="20" t="s">
        <v>0</v>
      </c>
      <c r="C48" s="20" t="s">
        <v>91</v>
      </c>
      <c r="D48" s="20" t="s">
        <v>92</v>
      </c>
      <c r="E48" s="25">
        <v>5200000</v>
      </c>
      <c r="F48" s="25">
        <v>5200000</v>
      </c>
      <c r="G48" s="25">
        <v>3000000</v>
      </c>
      <c r="H48" s="25">
        <v>0</v>
      </c>
      <c r="I48" s="25">
        <v>1579400</v>
      </c>
      <c r="J48" s="25">
        <v>0</v>
      </c>
      <c r="K48" s="25">
        <v>918600</v>
      </c>
      <c r="L48" s="25">
        <v>914100</v>
      </c>
      <c r="M48" s="25">
        <v>2702000</v>
      </c>
      <c r="N48" s="25">
        <v>502000</v>
      </c>
      <c r="O48" s="51">
        <f t="shared" si="2"/>
        <v>0.17665384615384616</v>
      </c>
      <c r="P48" s="25">
        <v>5200000</v>
      </c>
      <c r="Q48" s="25">
        <v>918600</v>
      </c>
      <c r="R48" s="51">
        <f t="shared" si="1"/>
        <v>0.17665384615384616</v>
      </c>
    </row>
    <row r="49" spans="1:18" x14ac:dyDescent="0.2">
      <c r="A49" s="20" t="s">
        <v>265</v>
      </c>
      <c r="B49" s="20" t="s">
        <v>0</v>
      </c>
      <c r="C49" s="20" t="s">
        <v>97</v>
      </c>
      <c r="D49" s="20" t="s">
        <v>98</v>
      </c>
      <c r="E49" s="25">
        <v>3000000</v>
      </c>
      <c r="F49" s="25">
        <v>3000000</v>
      </c>
      <c r="G49" s="25">
        <v>2000000</v>
      </c>
      <c r="H49" s="25">
        <v>0</v>
      </c>
      <c r="I49" s="25">
        <v>2000000</v>
      </c>
      <c r="J49" s="25">
        <v>0</v>
      </c>
      <c r="K49" s="25">
        <v>0</v>
      </c>
      <c r="L49" s="25">
        <v>0</v>
      </c>
      <c r="M49" s="25">
        <v>1000000</v>
      </c>
      <c r="N49" s="25">
        <v>0</v>
      </c>
      <c r="O49" s="51">
        <f t="shared" si="2"/>
        <v>0</v>
      </c>
      <c r="P49" s="25">
        <v>3000000</v>
      </c>
      <c r="Q49" s="25">
        <v>0</v>
      </c>
      <c r="R49" s="51">
        <f t="shared" si="1"/>
        <v>0</v>
      </c>
    </row>
    <row r="50" spans="1:18" x14ac:dyDescent="0.2">
      <c r="A50" s="20" t="s">
        <v>265</v>
      </c>
      <c r="B50" s="20" t="s">
        <v>0</v>
      </c>
      <c r="C50" s="20" t="s">
        <v>99</v>
      </c>
      <c r="D50" s="20" t="s">
        <v>100</v>
      </c>
      <c r="E50" s="25">
        <v>3000000</v>
      </c>
      <c r="F50" s="25">
        <v>3000000</v>
      </c>
      <c r="G50" s="25">
        <v>2000000</v>
      </c>
      <c r="H50" s="25">
        <v>0</v>
      </c>
      <c r="I50" s="25">
        <v>2000000</v>
      </c>
      <c r="J50" s="25">
        <v>0</v>
      </c>
      <c r="K50" s="25">
        <v>0</v>
      </c>
      <c r="L50" s="25">
        <v>0</v>
      </c>
      <c r="M50" s="25">
        <v>1000000</v>
      </c>
      <c r="N50" s="25">
        <v>0</v>
      </c>
      <c r="O50" s="51">
        <f t="shared" si="2"/>
        <v>0</v>
      </c>
      <c r="P50" s="25">
        <v>3000000</v>
      </c>
      <c r="Q50" s="25">
        <v>0</v>
      </c>
      <c r="R50" s="51">
        <f t="shared" si="1"/>
        <v>0</v>
      </c>
    </row>
    <row r="51" spans="1:18" x14ac:dyDescent="0.2">
      <c r="A51" s="20" t="s">
        <v>265</v>
      </c>
      <c r="B51" s="20" t="s">
        <v>0</v>
      </c>
      <c r="C51" s="20" t="s">
        <v>101</v>
      </c>
      <c r="D51" s="20" t="s">
        <v>102</v>
      </c>
      <c r="E51" s="25">
        <v>3500000</v>
      </c>
      <c r="F51" s="25">
        <v>3200000</v>
      </c>
      <c r="G51" s="25">
        <v>1438500</v>
      </c>
      <c r="H51" s="25">
        <v>912900</v>
      </c>
      <c r="I51" s="25">
        <v>475600</v>
      </c>
      <c r="J51" s="25">
        <v>0</v>
      </c>
      <c r="K51" s="25">
        <v>50000</v>
      </c>
      <c r="L51" s="25">
        <v>50000</v>
      </c>
      <c r="M51" s="25">
        <v>1761500</v>
      </c>
      <c r="N51" s="25">
        <v>0</v>
      </c>
      <c r="O51" s="51">
        <f t="shared" si="2"/>
        <v>1.5625E-2</v>
      </c>
      <c r="P51" s="25">
        <v>3200000</v>
      </c>
      <c r="Q51" s="25">
        <v>50000</v>
      </c>
      <c r="R51" s="51">
        <f t="shared" si="1"/>
        <v>1.5625E-2</v>
      </c>
    </row>
    <row r="52" spans="1:18" x14ac:dyDescent="0.2">
      <c r="A52" s="20" t="s">
        <v>265</v>
      </c>
      <c r="B52" s="20" t="s">
        <v>0</v>
      </c>
      <c r="C52" s="20" t="s">
        <v>103</v>
      </c>
      <c r="D52" s="20" t="s">
        <v>104</v>
      </c>
      <c r="E52" s="25">
        <v>2000000</v>
      </c>
      <c r="F52" s="25">
        <v>2000000</v>
      </c>
      <c r="G52" s="25">
        <v>963900</v>
      </c>
      <c r="H52" s="25">
        <v>912900</v>
      </c>
      <c r="I52" s="25">
        <v>1000</v>
      </c>
      <c r="J52" s="25">
        <v>0</v>
      </c>
      <c r="K52" s="25">
        <v>50000</v>
      </c>
      <c r="L52" s="25">
        <v>50000</v>
      </c>
      <c r="M52" s="25">
        <v>1036100</v>
      </c>
      <c r="N52" s="25">
        <v>0</v>
      </c>
      <c r="O52" s="51">
        <f t="shared" si="2"/>
        <v>2.5000000000000001E-2</v>
      </c>
      <c r="P52" s="25">
        <v>2000000</v>
      </c>
      <c r="Q52" s="25">
        <v>50000</v>
      </c>
      <c r="R52" s="51">
        <f t="shared" si="1"/>
        <v>2.5000000000000001E-2</v>
      </c>
    </row>
    <row r="53" spans="1:18" x14ac:dyDescent="0.2">
      <c r="A53" s="20" t="s">
        <v>265</v>
      </c>
      <c r="B53" s="20" t="s">
        <v>0</v>
      </c>
      <c r="C53" s="20" t="s">
        <v>105</v>
      </c>
      <c r="D53" s="20" t="s">
        <v>106</v>
      </c>
      <c r="E53" s="25">
        <v>1500000</v>
      </c>
      <c r="F53" s="25">
        <v>1200000</v>
      </c>
      <c r="G53" s="25">
        <v>474600</v>
      </c>
      <c r="H53" s="25">
        <v>0</v>
      </c>
      <c r="I53" s="25">
        <v>474600</v>
      </c>
      <c r="J53" s="25">
        <v>0</v>
      </c>
      <c r="K53" s="25">
        <v>0</v>
      </c>
      <c r="L53" s="25">
        <v>0</v>
      </c>
      <c r="M53" s="25">
        <v>725400</v>
      </c>
      <c r="N53" s="25">
        <v>0</v>
      </c>
      <c r="O53" s="51">
        <f t="shared" si="2"/>
        <v>0</v>
      </c>
      <c r="P53" s="25">
        <v>1200000</v>
      </c>
      <c r="Q53" s="25">
        <v>0</v>
      </c>
      <c r="R53" s="51">
        <f t="shared" si="1"/>
        <v>0</v>
      </c>
    </row>
    <row r="54" spans="1:18" x14ac:dyDescent="0.2">
      <c r="A54" s="20" t="s">
        <v>265</v>
      </c>
      <c r="B54" s="20" t="s">
        <v>0</v>
      </c>
      <c r="C54" s="20" t="s">
        <v>109</v>
      </c>
      <c r="D54" s="20" t="s">
        <v>110</v>
      </c>
      <c r="E54" s="25">
        <v>48945000</v>
      </c>
      <c r="F54" s="25">
        <v>42945000</v>
      </c>
      <c r="G54" s="25">
        <v>26894670</v>
      </c>
      <c r="H54" s="25">
        <v>0</v>
      </c>
      <c r="I54" s="25">
        <v>5037916.87</v>
      </c>
      <c r="J54" s="25">
        <v>2507008.04</v>
      </c>
      <c r="K54" s="25">
        <v>15135328.99</v>
      </c>
      <c r="L54" s="25">
        <v>14915916.439999999</v>
      </c>
      <c r="M54" s="25">
        <v>20264746.100000001</v>
      </c>
      <c r="N54" s="25">
        <v>4214416.0999999996</v>
      </c>
      <c r="O54" s="51">
        <f t="shared" si="2"/>
        <v>0.35243518430550708</v>
      </c>
      <c r="P54" s="25">
        <v>42945000</v>
      </c>
      <c r="Q54" s="25">
        <v>15135328.99</v>
      </c>
      <c r="R54" s="51">
        <f t="shared" si="1"/>
        <v>0.35243518430550708</v>
      </c>
    </row>
    <row r="55" spans="1:18" x14ac:dyDescent="0.2">
      <c r="A55" s="20" t="s">
        <v>265</v>
      </c>
      <c r="B55" s="20" t="s">
        <v>0</v>
      </c>
      <c r="C55" s="20" t="s">
        <v>111</v>
      </c>
      <c r="D55" s="20" t="s">
        <v>112</v>
      </c>
      <c r="E55" s="25">
        <v>11000000</v>
      </c>
      <c r="F55" s="25">
        <v>5000000</v>
      </c>
      <c r="G55" s="25">
        <v>3266220</v>
      </c>
      <c r="H55" s="25">
        <v>0</v>
      </c>
      <c r="I55" s="25">
        <v>832527.5</v>
      </c>
      <c r="J55" s="25">
        <v>0</v>
      </c>
      <c r="K55" s="25">
        <v>699912.5</v>
      </c>
      <c r="L55" s="25">
        <v>580980</v>
      </c>
      <c r="M55" s="25">
        <v>3467560</v>
      </c>
      <c r="N55" s="25">
        <v>1733780</v>
      </c>
      <c r="O55" s="51">
        <f t="shared" si="2"/>
        <v>0.13998250000000001</v>
      </c>
      <c r="P55" s="25">
        <v>5000000</v>
      </c>
      <c r="Q55" s="25">
        <v>699912.5</v>
      </c>
      <c r="R55" s="51">
        <f t="shared" si="1"/>
        <v>0.13998250000000001</v>
      </c>
    </row>
    <row r="56" spans="1:18" x14ac:dyDescent="0.2">
      <c r="A56" s="20" t="s">
        <v>265</v>
      </c>
      <c r="B56" s="20" t="s">
        <v>0</v>
      </c>
      <c r="C56" s="20" t="s">
        <v>275</v>
      </c>
      <c r="D56" s="20" t="s">
        <v>276</v>
      </c>
      <c r="E56" s="25">
        <v>500000</v>
      </c>
      <c r="F56" s="25">
        <v>500000</v>
      </c>
      <c r="G56" s="25">
        <v>250000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500000</v>
      </c>
      <c r="N56" s="25">
        <v>250000</v>
      </c>
      <c r="O56" s="51">
        <f t="shared" si="2"/>
        <v>0</v>
      </c>
      <c r="P56" s="25">
        <v>500000</v>
      </c>
      <c r="Q56" s="25">
        <v>0</v>
      </c>
      <c r="R56" s="51">
        <f t="shared" si="1"/>
        <v>0</v>
      </c>
    </row>
    <row r="57" spans="1:18" x14ac:dyDescent="0.2">
      <c r="A57" s="20" t="s">
        <v>265</v>
      </c>
      <c r="B57" s="20" t="s">
        <v>0</v>
      </c>
      <c r="C57" s="20" t="s">
        <v>115</v>
      </c>
      <c r="D57" s="20" t="s">
        <v>116</v>
      </c>
      <c r="E57" s="25">
        <v>2000000</v>
      </c>
      <c r="F57" s="25">
        <v>2000000</v>
      </c>
      <c r="G57" s="25">
        <v>1000000</v>
      </c>
      <c r="H57" s="25">
        <v>0</v>
      </c>
      <c r="I57" s="25">
        <v>462128.04</v>
      </c>
      <c r="J57" s="25">
        <v>0</v>
      </c>
      <c r="K57" s="25">
        <v>496252.04</v>
      </c>
      <c r="L57" s="25">
        <v>496252.04</v>
      </c>
      <c r="M57" s="25">
        <v>1041619.92</v>
      </c>
      <c r="N57" s="25">
        <v>41619.919999999998</v>
      </c>
      <c r="O57" s="51">
        <f t="shared" si="2"/>
        <v>0.24812602</v>
      </c>
      <c r="P57" s="25">
        <v>2000000</v>
      </c>
      <c r="Q57" s="25">
        <v>496252.04</v>
      </c>
      <c r="R57" s="51">
        <f t="shared" si="1"/>
        <v>0.24812602</v>
      </c>
    </row>
    <row r="58" spans="1:18" x14ac:dyDescent="0.2">
      <c r="A58" s="20" t="s">
        <v>265</v>
      </c>
      <c r="B58" s="20" t="s">
        <v>0</v>
      </c>
      <c r="C58" s="20" t="s">
        <v>117</v>
      </c>
      <c r="D58" s="20" t="s">
        <v>118</v>
      </c>
      <c r="E58" s="25">
        <v>325000</v>
      </c>
      <c r="F58" s="25">
        <v>325000</v>
      </c>
      <c r="G58" s="25">
        <v>162500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325000</v>
      </c>
      <c r="N58" s="25">
        <v>162500</v>
      </c>
      <c r="O58" s="51">
        <f t="shared" si="2"/>
        <v>0</v>
      </c>
      <c r="P58" s="25">
        <v>325000</v>
      </c>
      <c r="Q58" s="25">
        <v>0</v>
      </c>
      <c r="R58" s="51">
        <f t="shared" si="1"/>
        <v>0</v>
      </c>
    </row>
    <row r="59" spans="1:18" x14ac:dyDescent="0.2">
      <c r="A59" s="20" t="s">
        <v>265</v>
      </c>
      <c r="B59" s="20" t="s">
        <v>0</v>
      </c>
      <c r="C59" s="20" t="s">
        <v>119</v>
      </c>
      <c r="D59" s="20" t="s">
        <v>120</v>
      </c>
      <c r="E59" s="25">
        <v>1500000</v>
      </c>
      <c r="F59" s="25">
        <v>1500000</v>
      </c>
      <c r="G59" s="25">
        <v>915950</v>
      </c>
      <c r="H59" s="25">
        <v>0</v>
      </c>
      <c r="I59" s="25">
        <v>222831.21</v>
      </c>
      <c r="J59" s="25">
        <v>0</v>
      </c>
      <c r="K59" s="25">
        <v>100480.05</v>
      </c>
      <c r="L59" s="25">
        <v>0</v>
      </c>
      <c r="M59" s="25">
        <v>1176688.74</v>
      </c>
      <c r="N59" s="25">
        <v>592638.74</v>
      </c>
      <c r="O59" s="51">
        <f t="shared" si="2"/>
        <v>6.6986699999999996E-2</v>
      </c>
      <c r="P59" s="25">
        <v>1500000</v>
      </c>
      <c r="Q59" s="25">
        <v>100480.05</v>
      </c>
      <c r="R59" s="51">
        <f t="shared" si="1"/>
        <v>6.6986699999999996E-2</v>
      </c>
    </row>
    <row r="60" spans="1:18" x14ac:dyDescent="0.2">
      <c r="A60" s="20" t="s">
        <v>265</v>
      </c>
      <c r="B60" s="20" t="s">
        <v>0</v>
      </c>
      <c r="C60" s="20" t="s">
        <v>121</v>
      </c>
      <c r="D60" s="20" t="s">
        <v>122</v>
      </c>
      <c r="E60" s="25">
        <v>33120000</v>
      </c>
      <c r="F60" s="25">
        <v>33120000</v>
      </c>
      <c r="G60" s="25">
        <v>21050000</v>
      </c>
      <c r="H60" s="25">
        <v>0</v>
      </c>
      <c r="I60" s="25">
        <v>3520430.12</v>
      </c>
      <c r="J60" s="25">
        <v>2507008.04</v>
      </c>
      <c r="K60" s="25">
        <v>13838684.4</v>
      </c>
      <c r="L60" s="25">
        <v>13838684.4</v>
      </c>
      <c r="M60" s="25">
        <v>13253877.439999999</v>
      </c>
      <c r="N60" s="25">
        <v>1183877.44</v>
      </c>
      <c r="O60" s="51">
        <f t="shared" si="2"/>
        <v>0.41783467391304346</v>
      </c>
      <c r="P60" s="25">
        <v>33120000</v>
      </c>
      <c r="Q60" s="25">
        <v>13838684.4</v>
      </c>
      <c r="R60" s="51">
        <f t="shared" si="1"/>
        <v>0.41783467391304346</v>
      </c>
    </row>
    <row r="61" spans="1:18" x14ac:dyDescent="0.2">
      <c r="A61" s="20" t="s">
        <v>265</v>
      </c>
      <c r="B61" s="20" t="s">
        <v>0</v>
      </c>
      <c r="C61" s="20" t="s">
        <v>123</v>
      </c>
      <c r="D61" s="20" t="s">
        <v>124</v>
      </c>
      <c r="E61" s="25">
        <v>500000</v>
      </c>
      <c r="F61" s="25">
        <v>500000</v>
      </c>
      <c r="G61" s="25">
        <v>250000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500000</v>
      </c>
      <c r="N61" s="25">
        <v>250000</v>
      </c>
      <c r="O61" s="51">
        <f t="shared" si="2"/>
        <v>0</v>
      </c>
      <c r="P61" s="25">
        <v>500000</v>
      </c>
      <c r="Q61" s="25">
        <v>0</v>
      </c>
      <c r="R61" s="51">
        <f t="shared" si="1"/>
        <v>0</v>
      </c>
    </row>
    <row r="62" spans="1:18" x14ac:dyDescent="0.2">
      <c r="A62" s="20" t="s">
        <v>265</v>
      </c>
      <c r="B62" s="20" t="s">
        <v>0</v>
      </c>
      <c r="C62" s="20" t="s">
        <v>125</v>
      </c>
      <c r="D62" s="20" t="s">
        <v>126</v>
      </c>
      <c r="E62" s="25">
        <v>300000</v>
      </c>
      <c r="F62" s="25">
        <v>300000</v>
      </c>
      <c r="G62" s="25">
        <v>140000</v>
      </c>
      <c r="H62" s="25">
        <v>0</v>
      </c>
      <c r="I62" s="25">
        <v>0</v>
      </c>
      <c r="J62" s="25">
        <v>0</v>
      </c>
      <c r="K62" s="25">
        <v>136913</v>
      </c>
      <c r="L62" s="25">
        <v>136913</v>
      </c>
      <c r="M62" s="25">
        <v>163087</v>
      </c>
      <c r="N62" s="25">
        <v>3087</v>
      </c>
      <c r="O62" s="51">
        <f t="shared" si="2"/>
        <v>0.45637666666666665</v>
      </c>
      <c r="P62" s="25">
        <v>300000</v>
      </c>
      <c r="Q62" s="25">
        <v>136913</v>
      </c>
      <c r="R62" s="51">
        <f t="shared" si="1"/>
        <v>0.45637666666666665</v>
      </c>
    </row>
    <row r="63" spans="1:18" x14ac:dyDescent="0.2">
      <c r="A63" s="20" t="s">
        <v>265</v>
      </c>
      <c r="B63" s="20" t="s">
        <v>0</v>
      </c>
      <c r="C63" s="20" t="s">
        <v>129</v>
      </c>
      <c r="D63" s="20" t="s">
        <v>130</v>
      </c>
      <c r="E63" s="25">
        <v>300000</v>
      </c>
      <c r="F63" s="25">
        <v>300000</v>
      </c>
      <c r="G63" s="25">
        <v>140000</v>
      </c>
      <c r="H63" s="25">
        <v>0</v>
      </c>
      <c r="I63" s="25">
        <v>0</v>
      </c>
      <c r="J63" s="25">
        <v>0</v>
      </c>
      <c r="K63" s="25">
        <v>136913</v>
      </c>
      <c r="L63" s="25">
        <v>136913</v>
      </c>
      <c r="M63" s="25">
        <v>163087</v>
      </c>
      <c r="N63" s="25">
        <v>3087</v>
      </c>
      <c r="O63" s="51">
        <f t="shared" si="2"/>
        <v>0.45637666666666665</v>
      </c>
      <c r="P63" s="25">
        <v>300000</v>
      </c>
      <c r="Q63" s="25">
        <v>136913</v>
      </c>
      <c r="R63" s="51">
        <f t="shared" si="1"/>
        <v>0.45637666666666665</v>
      </c>
    </row>
    <row r="64" spans="1:18" x14ac:dyDescent="0.2">
      <c r="A64" s="20" t="s">
        <v>265</v>
      </c>
      <c r="B64" s="20" t="s">
        <v>0</v>
      </c>
      <c r="C64" s="20" t="s">
        <v>131</v>
      </c>
      <c r="D64" s="20" t="s">
        <v>132</v>
      </c>
      <c r="E64" s="25">
        <v>700000</v>
      </c>
      <c r="F64" s="25">
        <v>700000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700000</v>
      </c>
      <c r="N64" s="25">
        <v>0</v>
      </c>
      <c r="O64" s="51">
        <f t="shared" si="2"/>
        <v>0</v>
      </c>
      <c r="P64" s="25">
        <v>700000</v>
      </c>
      <c r="Q64" s="25">
        <v>0</v>
      </c>
      <c r="R64" s="51">
        <f t="shared" si="1"/>
        <v>0</v>
      </c>
    </row>
    <row r="65" spans="1:18" x14ac:dyDescent="0.2">
      <c r="A65" s="20" t="s">
        <v>265</v>
      </c>
      <c r="B65" s="20" t="s">
        <v>0</v>
      </c>
      <c r="C65" s="20" t="s">
        <v>277</v>
      </c>
      <c r="D65" s="20" t="s">
        <v>278</v>
      </c>
      <c r="E65" s="25">
        <v>200000</v>
      </c>
      <c r="F65" s="25">
        <v>200000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200000</v>
      </c>
      <c r="N65" s="25">
        <v>0</v>
      </c>
      <c r="O65" s="51">
        <f t="shared" si="2"/>
        <v>0</v>
      </c>
      <c r="P65" s="25">
        <v>200000</v>
      </c>
      <c r="Q65" s="25">
        <v>0</v>
      </c>
      <c r="R65" s="51">
        <f t="shared" si="1"/>
        <v>0</v>
      </c>
    </row>
    <row r="66" spans="1:18" x14ac:dyDescent="0.2">
      <c r="A66" s="20" t="s">
        <v>265</v>
      </c>
      <c r="B66" s="20" t="s">
        <v>0</v>
      </c>
      <c r="C66" s="20" t="s">
        <v>133</v>
      </c>
      <c r="D66" s="20" t="s">
        <v>134</v>
      </c>
      <c r="E66" s="25">
        <v>500000</v>
      </c>
      <c r="F66" s="25">
        <v>500000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500000</v>
      </c>
      <c r="N66" s="25">
        <v>0</v>
      </c>
      <c r="O66" s="51">
        <f t="shared" si="2"/>
        <v>0</v>
      </c>
      <c r="P66" s="25">
        <v>500000</v>
      </c>
      <c r="Q66" s="25">
        <v>0</v>
      </c>
      <c r="R66" s="51">
        <f t="shared" si="1"/>
        <v>0</v>
      </c>
    </row>
    <row r="67" spans="1:18" s="35" customFormat="1" x14ac:dyDescent="0.2">
      <c r="A67" s="35" t="s">
        <v>265</v>
      </c>
      <c r="B67" s="35" t="s">
        <v>0</v>
      </c>
      <c r="C67" s="35" t="s">
        <v>137</v>
      </c>
      <c r="D67" s="35" t="s">
        <v>138</v>
      </c>
      <c r="E67" s="30">
        <v>8510000</v>
      </c>
      <c r="F67" s="30">
        <v>7510000</v>
      </c>
      <c r="G67" s="30">
        <v>4727600</v>
      </c>
      <c r="H67" s="30">
        <v>433101.47</v>
      </c>
      <c r="I67" s="30">
        <v>840308</v>
      </c>
      <c r="J67" s="30">
        <v>0</v>
      </c>
      <c r="K67" s="30">
        <v>806700</v>
      </c>
      <c r="L67" s="30">
        <v>747827</v>
      </c>
      <c r="M67" s="30">
        <v>5429890.5300000003</v>
      </c>
      <c r="N67" s="30">
        <v>2647490.5299999998</v>
      </c>
      <c r="O67" s="50">
        <f t="shared" si="2"/>
        <v>0.1074167776298269</v>
      </c>
      <c r="P67" s="30">
        <v>7510000</v>
      </c>
      <c r="Q67" s="30">
        <v>806700</v>
      </c>
      <c r="R67" s="50">
        <f t="shared" si="1"/>
        <v>0.1074167776298269</v>
      </c>
    </row>
    <row r="68" spans="1:18" x14ac:dyDescent="0.2">
      <c r="A68" s="20" t="s">
        <v>265</v>
      </c>
      <c r="B68" s="20" t="s">
        <v>0</v>
      </c>
      <c r="C68" s="20" t="s">
        <v>139</v>
      </c>
      <c r="D68" s="20" t="s">
        <v>140</v>
      </c>
      <c r="E68" s="25">
        <v>4210000</v>
      </c>
      <c r="F68" s="25">
        <v>4210000</v>
      </c>
      <c r="G68" s="25">
        <v>2660000</v>
      </c>
      <c r="H68" s="25">
        <v>66800</v>
      </c>
      <c r="I68" s="25">
        <v>441808</v>
      </c>
      <c r="J68" s="25">
        <v>0</v>
      </c>
      <c r="K68" s="25">
        <v>649100</v>
      </c>
      <c r="L68" s="25">
        <v>590227</v>
      </c>
      <c r="M68" s="25">
        <v>3052292</v>
      </c>
      <c r="N68" s="25">
        <v>1502292</v>
      </c>
      <c r="O68" s="51">
        <f t="shared" si="2"/>
        <v>0.15418052256532067</v>
      </c>
      <c r="P68" s="25">
        <v>4210000</v>
      </c>
      <c r="Q68" s="25">
        <v>649100</v>
      </c>
      <c r="R68" s="51">
        <f t="shared" si="1"/>
        <v>0.15418052256532067</v>
      </c>
    </row>
    <row r="69" spans="1:18" x14ac:dyDescent="0.2">
      <c r="A69" s="20" t="s">
        <v>265</v>
      </c>
      <c r="B69" s="20" t="s">
        <v>0</v>
      </c>
      <c r="C69" s="20" t="s">
        <v>141</v>
      </c>
      <c r="D69" s="20" t="s">
        <v>142</v>
      </c>
      <c r="E69" s="25">
        <v>2560000</v>
      </c>
      <c r="F69" s="25">
        <v>2560000</v>
      </c>
      <c r="G69" s="25">
        <v>2010000</v>
      </c>
      <c r="H69" s="25">
        <v>0</v>
      </c>
      <c r="I69" s="25">
        <v>419773</v>
      </c>
      <c r="J69" s="25">
        <v>0</v>
      </c>
      <c r="K69" s="25">
        <v>590227</v>
      </c>
      <c r="L69" s="25">
        <v>590227</v>
      </c>
      <c r="M69" s="25">
        <v>1550000</v>
      </c>
      <c r="N69" s="25">
        <v>1000000</v>
      </c>
      <c r="O69" s="51">
        <f t="shared" si="2"/>
        <v>0.230557421875</v>
      </c>
      <c r="P69" s="25">
        <v>2560000</v>
      </c>
      <c r="Q69" s="25">
        <v>590227</v>
      </c>
      <c r="R69" s="51">
        <f t="shared" si="1"/>
        <v>0.230557421875</v>
      </c>
    </row>
    <row r="70" spans="1:18" x14ac:dyDescent="0.2">
      <c r="A70" s="20" t="s">
        <v>265</v>
      </c>
      <c r="B70" s="20" t="s">
        <v>0</v>
      </c>
      <c r="C70" s="20" t="s">
        <v>143</v>
      </c>
      <c r="D70" s="20" t="s">
        <v>144</v>
      </c>
      <c r="E70" s="25">
        <v>150000</v>
      </c>
      <c r="F70" s="25">
        <v>150000</v>
      </c>
      <c r="G70" s="25">
        <v>150000</v>
      </c>
      <c r="H70" s="25">
        <v>66800</v>
      </c>
      <c r="I70" s="25">
        <v>22035</v>
      </c>
      <c r="J70" s="25">
        <v>0</v>
      </c>
      <c r="K70" s="25">
        <v>58873</v>
      </c>
      <c r="L70" s="25">
        <v>0</v>
      </c>
      <c r="M70" s="25">
        <v>2292</v>
      </c>
      <c r="N70" s="25">
        <v>2292</v>
      </c>
      <c r="O70" s="51">
        <f t="shared" si="2"/>
        <v>0.39248666666666665</v>
      </c>
      <c r="P70" s="25">
        <v>150000</v>
      </c>
      <c r="Q70" s="25">
        <v>58873</v>
      </c>
      <c r="R70" s="51">
        <f t="shared" si="1"/>
        <v>0.39248666666666665</v>
      </c>
    </row>
    <row r="71" spans="1:18" x14ac:dyDescent="0.2">
      <c r="A71" s="20" t="s">
        <v>265</v>
      </c>
      <c r="B71" s="20" t="s">
        <v>0</v>
      </c>
      <c r="C71" s="20" t="s">
        <v>145</v>
      </c>
      <c r="D71" s="20" t="s">
        <v>146</v>
      </c>
      <c r="E71" s="25">
        <v>1500000</v>
      </c>
      <c r="F71" s="25">
        <v>1500000</v>
      </c>
      <c r="G71" s="25">
        <v>500000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1500000</v>
      </c>
      <c r="N71" s="25">
        <v>500000</v>
      </c>
      <c r="O71" s="51">
        <f t="shared" ref="O71:O102" si="3">+K71/F71</f>
        <v>0</v>
      </c>
      <c r="P71" s="25">
        <v>1500000</v>
      </c>
      <c r="Q71" s="25">
        <v>0</v>
      </c>
      <c r="R71" s="51">
        <f t="shared" si="1"/>
        <v>0</v>
      </c>
    </row>
    <row r="72" spans="1:18" x14ac:dyDescent="0.2">
      <c r="A72" s="20" t="s">
        <v>265</v>
      </c>
      <c r="B72" s="20" t="s">
        <v>0</v>
      </c>
      <c r="C72" s="20" t="s">
        <v>149</v>
      </c>
      <c r="D72" s="20" t="s">
        <v>150</v>
      </c>
      <c r="E72" s="25">
        <v>500000</v>
      </c>
      <c r="F72" s="25">
        <v>500000</v>
      </c>
      <c r="G72" s="25">
        <v>437300</v>
      </c>
      <c r="H72" s="25">
        <v>41700</v>
      </c>
      <c r="I72" s="25">
        <v>395500</v>
      </c>
      <c r="J72" s="25">
        <v>0</v>
      </c>
      <c r="K72" s="25">
        <v>0</v>
      </c>
      <c r="L72" s="25">
        <v>0</v>
      </c>
      <c r="M72" s="25">
        <v>62800</v>
      </c>
      <c r="N72" s="25">
        <v>100</v>
      </c>
      <c r="O72" s="51">
        <f t="shared" si="3"/>
        <v>0</v>
      </c>
      <c r="P72" s="25">
        <v>500000</v>
      </c>
      <c r="Q72" s="25">
        <v>0</v>
      </c>
      <c r="R72" s="51">
        <f t="shared" ref="R72:R120" si="4">+Q72/P72</f>
        <v>0</v>
      </c>
    </row>
    <row r="73" spans="1:18" x14ac:dyDescent="0.2">
      <c r="A73" s="20" t="s">
        <v>265</v>
      </c>
      <c r="B73" s="20" t="s">
        <v>0</v>
      </c>
      <c r="C73" s="20" t="s">
        <v>153</v>
      </c>
      <c r="D73" s="20" t="s">
        <v>154</v>
      </c>
      <c r="E73" s="25">
        <v>500000</v>
      </c>
      <c r="F73" s="25">
        <v>500000</v>
      </c>
      <c r="G73" s="25">
        <v>437300</v>
      </c>
      <c r="H73" s="25">
        <v>41700</v>
      </c>
      <c r="I73" s="25">
        <v>395500</v>
      </c>
      <c r="J73" s="25">
        <v>0</v>
      </c>
      <c r="K73" s="25">
        <v>0</v>
      </c>
      <c r="L73" s="25">
        <v>0</v>
      </c>
      <c r="M73" s="25">
        <v>62800</v>
      </c>
      <c r="N73" s="25">
        <v>100</v>
      </c>
      <c r="O73" s="51">
        <f t="shared" si="3"/>
        <v>0</v>
      </c>
      <c r="P73" s="25">
        <v>500000</v>
      </c>
      <c r="Q73" s="25">
        <v>0</v>
      </c>
      <c r="R73" s="51">
        <f t="shared" si="4"/>
        <v>0</v>
      </c>
    </row>
    <row r="74" spans="1:18" x14ac:dyDescent="0.2">
      <c r="A74" s="20" t="s">
        <v>265</v>
      </c>
      <c r="B74" s="20" t="s">
        <v>0</v>
      </c>
      <c r="C74" s="20" t="s">
        <v>155</v>
      </c>
      <c r="D74" s="20" t="s">
        <v>156</v>
      </c>
      <c r="E74" s="25">
        <v>600000</v>
      </c>
      <c r="F74" s="25">
        <v>500000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500000</v>
      </c>
      <c r="N74" s="25">
        <v>0</v>
      </c>
      <c r="O74" s="51">
        <f t="shared" si="3"/>
        <v>0</v>
      </c>
      <c r="P74" s="25">
        <v>500000</v>
      </c>
      <c r="Q74" s="25">
        <v>0</v>
      </c>
      <c r="R74" s="51">
        <f t="shared" si="4"/>
        <v>0</v>
      </c>
    </row>
    <row r="75" spans="1:18" x14ac:dyDescent="0.2">
      <c r="A75" s="20" t="s">
        <v>265</v>
      </c>
      <c r="B75" s="20" t="s">
        <v>0</v>
      </c>
      <c r="C75" s="20" t="s">
        <v>157</v>
      </c>
      <c r="D75" s="20" t="s">
        <v>158</v>
      </c>
      <c r="E75" s="25">
        <v>50000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51" t="e">
        <f t="shared" si="3"/>
        <v>#DIV/0!</v>
      </c>
      <c r="P75" s="25">
        <v>0</v>
      </c>
      <c r="Q75" s="25">
        <v>0</v>
      </c>
      <c r="R75" s="51" t="e">
        <f t="shared" si="4"/>
        <v>#DIV/0!</v>
      </c>
    </row>
    <row r="76" spans="1:18" x14ac:dyDescent="0.2">
      <c r="A76" s="20" t="s">
        <v>265</v>
      </c>
      <c r="B76" s="20" t="s">
        <v>0</v>
      </c>
      <c r="C76" s="20" t="s">
        <v>163</v>
      </c>
      <c r="D76" s="20" t="s">
        <v>164</v>
      </c>
      <c r="E76" s="25">
        <v>500000</v>
      </c>
      <c r="F76" s="25">
        <v>500000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500000</v>
      </c>
      <c r="N76" s="25">
        <v>0</v>
      </c>
      <c r="O76" s="51">
        <f t="shared" si="3"/>
        <v>0</v>
      </c>
      <c r="P76" s="25">
        <v>500000</v>
      </c>
      <c r="Q76" s="25">
        <v>0</v>
      </c>
      <c r="R76" s="51">
        <f t="shared" si="4"/>
        <v>0</v>
      </c>
    </row>
    <row r="77" spans="1:18" x14ac:dyDescent="0.2">
      <c r="A77" s="20" t="s">
        <v>265</v>
      </c>
      <c r="B77" s="20" t="s">
        <v>0</v>
      </c>
      <c r="C77" s="20" t="s">
        <v>167</v>
      </c>
      <c r="D77" s="20" t="s">
        <v>168</v>
      </c>
      <c r="E77" s="25">
        <v>50000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51" t="e">
        <f t="shared" si="3"/>
        <v>#DIV/0!</v>
      </c>
      <c r="P77" s="25">
        <v>0</v>
      </c>
      <c r="Q77" s="25">
        <v>0</v>
      </c>
      <c r="R77" s="51" t="e">
        <f t="shared" si="4"/>
        <v>#DIV/0!</v>
      </c>
    </row>
    <row r="78" spans="1:18" x14ac:dyDescent="0.2">
      <c r="A78" s="20" t="s">
        <v>265</v>
      </c>
      <c r="B78" s="20" t="s">
        <v>0</v>
      </c>
      <c r="C78" s="20" t="s">
        <v>169</v>
      </c>
      <c r="D78" s="20" t="s">
        <v>170</v>
      </c>
      <c r="E78" s="25">
        <v>1000000</v>
      </c>
      <c r="F78" s="25">
        <v>1000000</v>
      </c>
      <c r="G78" s="25">
        <v>900000</v>
      </c>
      <c r="H78" s="25">
        <v>310465.17</v>
      </c>
      <c r="I78" s="25">
        <v>0</v>
      </c>
      <c r="J78" s="25">
        <v>0</v>
      </c>
      <c r="K78" s="25">
        <v>0</v>
      </c>
      <c r="L78" s="25">
        <v>0</v>
      </c>
      <c r="M78" s="25">
        <v>689534.83</v>
      </c>
      <c r="N78" s="25">
        <v>589534.82999999996</v>
      </c>
      <c r="O78" s="51">
        <f t="shared" si="3"/>
        <v>0</v>
      </c>
      <c r="P78" s="25">
        <v>1000000</v>
      </c>
      <c r="Q78" s="25">
        <v>0</v>
      </c>
      <c r="R78" s="51">
        <f t="shared" si="4"/>
        <v>0</v>
      </c>
    </row>
    <row r="79" spans="1:18" x14ac:dyDescent="0.2">
      <c r="A79" s="20" t="s">
        <v>265</v>
      </c>
      <c r="B79" s="20" t="s">
        <v>0</v>
      </c>
      <c r="C79" s="20" t="s">
        <v>171</v>
      </c>
      <c r="D79" s="20" t="s">
        <v>172</v>
      </c>
      <c r="E79" s="25">
        <v>500000</v>
      </c>
      <c r="F79" s="25">
        <v>500000</v>
      </c>
      <c r="G79" s="25">
        <v>500000</v>
      </c>
      <c r="H79" s="25">
        <v>310465.17</v>
      </c>
      <c r="I79" s="25">
        <v>0</v>
      </c>
      <c r="J79" s="25">
        <v>0</v>
      </c>
      <c r="K79" s="25">
        <v>0</v>
      </c>
      <c r="L79" s="25">
        <v>0</v>
      </c>
      <c r="M79" s="25">
        <v>189534.83</v>
      </c>
      <c r="N79" s="25">
        <v>189534.83</v>
      </c>
      <c r="O79" s="51">
        <f t="shared" si="3"/>
        <v>0</v>
      </c>
      <c r="P79" s="25">
        <v>500000</v>
      </c>
      <c r="Q79" s="25">
        <v>0</v>
      </c>
      <c r="R79" s="51">
        <f t="shared" si="4"/>
        <v>0</v>
      </c>
    </row>
    <row r="80" spans="1:18" x14ac:dyDescent="0.2">
      <c r="A80" s="20" t="s">
        <v>265</v>
      </c>
      <c r="B80" s="20" t="s">
        <v>0</v>
      </c>
      <c r="C80" s="20" t="s">
        <v>173</v>
      </c>
      <c r="D80" s="20" t="s">
        <v>174</v>
      </c>
      <c r="E80" s="25">
        <v>500000</v>
      </c>
      <c r="F80" s="25">
        <v>500000</v>
      </c>
      <c r="G80" s="25">
        <v>400000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500000</v>
      </c>
      <c r="N80" s="25">
        <v>400000</v>
      </c>
      <c r="O80" s="51">
        <f t="shared" si="3"/>
        <v>0</v>
      </c>
      <c r="P80" s="25">
        <v>500000</v>
      </c>
      <c r="Q80" s="25">
        <v>0</v>
      </c>
      <c r="R80" s="51">
        <f t="shared" si="4"/>
        <v>0</v>
      </c>
    </row>
    <row r="81" spans="1:18" x14ac:dyDescent="0.2">
      <c r="A81" s="20" t="s">
        <v>265</v>
      </c>
      <c r="B81" s="20" t="s">
        <v>0</v>
      </c>
      <c r="C81" s="20" t="s">
        <v>175</v>
      </c>
      <c r="D81" s="20" t="s">
        <v>176</v>
      </c>
      <c r="E81" s="25">
        <v>2200000</v>
      </c>
      <c r="F81" s="25">
        <v>1300000</v>
      </c>
      <c r="G81" s="25">
        <v>730300</v>
      </c>
      <c r="H81" s="25">
        <v>14136.3</v>
      </c>
      <c r="I81" s="25">
        <v>3000</v>
      </c>
      <c r="J81" s="25">
        <v>0</v>
      </c>
      <c r="K81" s="25">
        <v>157600</v>
      </c>
      <c r="L81" s="25">
        <v>157600</v>
      </c>
      <c r="M81" s="25">
        <v>1125263.7</v>
      </c>
      <c r="N81" s="25">
        <v>555563.69999999995</v>
      </c>
      <c r="O81" s="51">
        <f t="shared" si="3"/>
        <v>0.12123076923076923</v>
      </c>
      <c r="P81" s="25">
        <v>1300000</v>
      </c>
      <c r="Q81" s="25">
        <v>157600</v>
      </c>
      <c r="R81" s="51">
        <f t="shared" si="4"/>
        <v>0.12123076923076923</v>
      </c>
    </row>
    <row r="82" spans="1:18" x14ac:dyDescent="0.2">
      <c r="A82" s="20" t="s">
        <v>265</v>
      </c>
      <c r="B82" s="20" t="s">
        <v>0</v>
      </c>
      <c r="C82" s="20" t="s">
        <v>177</v>
      </c>
      <c r="D82" s="20" t="s">
        <v>178</v>
      </c>
      <c r="E82" s="25">
        <v>100000</v>
      </c>
      <c r="F82" s="25">
        <v>100000</v>
      </c>
      <c r="G82" s="25">
        <v>50000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100000</v>
      </c>
      <c r="N82" s="25">
        <v>50000</v>
      </c>
      <c r="O82" s="51">
        <f t="shared" si="3"/>
        <v>0</v>
      </c>
      <c r="P82" s="25">
        <v>100000</v>
      </c>
      <c r="Q82" s="25">
        <v>0</v>
      </c>
      <c r="R82" s="51">
        <f t="shared" si="4"/>
        <v>0</v>
      </c>
    </row>
    <row r="83" spans="1:18" x14ac:dyDescent="0.2">
      <c r="A83" s="20" t="s">
        <v>265</v>
      </c>
      <c r="B83" s="20" t="s">
        <v>0</v>
      </c>
      <c r="C83" s="20" t="s">
        <v>179</v>
      </c>
      <c r="D83" s="20" t="s">
        <v>180</v>
      </c>
      <c r="E83" s="25">
        <v>100000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51" t="e">
        <f t="shared" si="3"/>
        <v>#DIV/0!</v>
      </c>
      <c r="P83" s="25">
        <v>0</v>
      </c>
      <c r="Q83" s="25">
        <v>0</v>
      </c>
      <c r="R83" s="51" t="e">
        <f t="shared" si="4"/>
        <v>#DIV/0!</v>
      </c>
    </row>
    <row r="84" spans="1:18" x14ac:dyDescent="0.2">
      <c r="A84" s="20" t="s">
        <v>265</v>
      </c>
      <c r="B84" s="20" t="s">
        <v>0</v>
      </c>
      <c r="C84" s="20" t="s">
        <v>181</v>
      </c>
      <c r="D84" s="20" t="s">
        <v>182</v>
      </c>
      <c r="E84" s="25">
        <v>1100000</v>
      </c>
      <c r="F84" s="25">
        <v>1100000</v>
      </c>
      <c r="G84" s="25">
        <v>630300</v>
      </c>
      <c r="H84" s="25">
        <v>0</v>
      </c>
      <c r="I84" s="25">
        <v>3000</v>
      </c>
      <c r="J84" s="25">
        <v>0</v>
      </c>
      <c r="K84" s="25">
        <v>157600</v>
      </c>
      <c r="L84" s="25">
        <v>157600</v>
      </c>
      <c r="M84" s="25">
        <v>939400</v>
      </c>
      <c r="N84" s="25">
        <v>469700</v>
      </c>
      <c r="O84" s="51">
        <f t="shared" si="3"/>
        <v>0.14327272727272727</v>
      </c>
      <c r="P84" s="25">
        <v>1100000</v>
      </c>
      <c r="Q84" s="25">
        <v>157600</v>
      </c>
      <c r="R84" s="51">
        <f t="shared" si="4"/>
        <v>0.14327272727272727</v>
      </c>
    </row>
    <row r="85" spans="1:18" x14ac:dyDescent="0.2">
      <c r="A85" s="20" t="s">
        <v>265</v>
      </c>
      <c r="B85" s="20" t="s">
        <v>0</v>
      </c>
      <c r="C85" s="20" t="s">
        <v>183</v>
      </c>
      <c r="D85" s="20" t="s">
        <v>184</v>
      </c>
      <c r="E85" s="25">
        <v>100000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51" t="e">
        <f t="shared" si="3"/>
        <v>#DIV/0!</v>
      </c>
      <c r="P85" s="25">
        <v>0</v>
      </c>
      <c r="Q85" s="25">
        <v>0</v>
      </c>
      <c r="R85" s="51" t="e">
        <f t="shared" si="4"/>
        <v>#DIV/0!</v>
      </c>
    </row>
    <row r="86" spans="1:18" x14ac:dyDescent="0.2">
      <c r="A86" s="20" t="s">
        <v>265</v>
      </c>
      <c r="B86" s="20" t="s">
        <v>0</v>
      </c>
      <c r="C86" s="20" t="s">
        <v>185</v>
      </c>
      <c r="D86" s="20" t="s">
        <v>186</v>
      </c>
      <c r="E86" s="25">
        <v>200000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51" t="e">
        <f t="shared" si="3"/>
        <v>#DIV/0!</v>
      </c>
      <c r="P86" s="25">
        <v>0</v>
      </c>
      <c r="Q86" s="25">
        <v>0</v>
      </c>
      <c r="R86" s="51" t="e">
        <f t="shared" si="4"/>
        <v>#DIV/0!</v>
      </c>
    </row>
    <row r="87" spans="1:18" x14ac:dyDescent="0.2">
      <c r="A87" s="20" t="s">
        <v>265</v>
      </c>
      <c r="B87" s="20" t="s">
        <v>0</v>
      </c>
      <c r="C87" s="20" t="s">
        <v>187</v>
      </c>
      <c r="D87" s="20" t="s">
        <v>188</v>
      </c>
      <c r="E87" s="25">
        <v>200000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51" t="e">
        <f t="shared" si="3"/>
        <v>#DIV/0!</v>
      </c>
      <c r="P87" s="25">
        <v>0</v>
      </c>
      <c r="Q87" s="25">
        <v>0</v>
      </c>
      <c r="R87" s="51" t="e">
        <f t="shared" si="4"/>
        <v>#DIV/0!</v>
      </c>
    </row>
    <row r="88" spans="1:18" x14ac:dyDescent="0.2">
      <c r="A88" s="20" t="s">
        <v>265</v>
      </c>
      <c r="B88" s="20" t="s">
        <v>0</v>
      </c>
      <c r="C88" s="20" t="s">
        <v>189</v>
      </c>
      <c r="D88" s="20" t="s">
        <v>190</v>
      </c>
      <c r="E88" s="25">
        <v>300000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51" t="e">
        <f t="shared" si="3"/>
        <v>#DIV/0!</v>
      </c>
      <c r="P88" s="25">
        <v>0</v>
      </c>
      <c r="Q88" s="25">
        <v>0</v>
      </c>
      <c r="R88" s="51" t="e">
        <f t="shared" si="4"/>
        <v>#DIV/0!</v>
      </c>
    </row>
    <row r="89" spans="1:18" x14ac:dyDescent="0.2">
      <c r="A89" s="20" t="s">
        <v>265</v>
      </c>
      <c r="B89" s="20" t="s">
        <v>0</v>
      </c>
      <c r="C89" s="20" t="s">
        <v>191</v>
      </c>
      <c r="D89" s="20" t="s">
        <v>192</v>
      </c>
      <c r="E89" s="25">
        <v>100000</v>
      </c>
      <c r="F89" s="25">
        <v>100000</v>
      </c>
      <c r="G89" s="25">
        <v>50000</v>
      </c>
      <c r="H89" s="25">
        <v>14136.3</v>
      </c>
      <c r="I89" s="25">
        <v>0</v>
      </c>
      <c r="J89" s="25">
        <v>0</v>
      </c>
      <c r="K89" s="25">
        <v>0</v>
      </c>
      <c r="L89" s="25">
        <v>0</v>
      </c>
      <c r="M89" s="25">
        <v>85863.7</v>
      </c>
      <c r="N89" s="25">
        <v>35863.699999999997</v>
      </c>
      <c r="O89" s="51">
        <f t="shared" si="3"/>
        <v>0</v>
      </c>
      <c r="P89" s="25">
        <v>100000</v>
      </c>
      <c r="Q89" s="25">
        <v>0</v>
      </c>
      <c r="R89" s="51">
        <f t="shared" si="4"/>
        <v>0</v>
      </c>
    </row>
    <row r="90" spans="1:18" s="35" customFormat="1" x14ac:dyDescent="0.2">
      <c r="A90" s="35" t="s">
        <v>265</v>
      </c>
      <c r="B90" s="35" t="s">
        <v>0</v>
      </c>
      <c r="C90" s="35" t="s">
        <v>213</v>
      </c>
      <c r="D90" s="35" t="s">
        <v>214</v>
      </c>
      <c r="E90" s="30">
        <v>9347898463</v>
      </c>
      <c r="F90" s="30">
        <v>8930200915</v>
      </c>
      <c r="G90" s="30">
        <v>4320148812</v>
      </c>
      <c r="H90" s="30">
        <v>0</v>
      </c>
      <c r="I90" s="30">
        <v>554237091.09000003</v>
      </c>
      <c r="J90" s="30">
        <v>0</v>
      </c>
      <c r="K90" s="30">
        <v>3622980685.4099998</v>
      </c>
      <c r="L90" s="30">
        <v>3622980685.4099998</v>
      </c>
      <c r="M90" s="30">
        <v>4752983138.5</v>
      </c>
      <c r="N90" s="30">
        <v>142931035.5</v>
      </c>
      <c r="O90" s="50">
        <f t="shared" si="3"/>
        <v>0.40569979554709712</v>
      </c>
      <c r="P90" s="30">
        <f>+P102+P104+P112</f>
        <v>84820000</v>
      </c>
      <c r="Q90" s="30">
        <f>+Q102+Q104+Q112</f>
        <v>5755552.9400000004</v>
      </c>
      <c r="R90" s="50">
        <f t="shared" si="4"/>
        <v>6.7856082763499179E-2</v>
      </c>
    </row>
    <row r="91" spans="1:18" x14ac:dyDescent="0.2">
      <c r="A91" s="20" t="s">
        <v>265</v>
      </c>
      <c r="B91" s="20" t="s">
        <v>0</v>
      </c>
      <c r="C91" s="20" t="s">
        <v>215</v>
      </c>
      <c r="D91" s="20" t="s">
        <v>216</v>
      </c>
      <c r="E91" s="25">
        <v>9222542392</v>
      </c>
      <c r="F91" s="25">
        <v>8804544844</v>
      </c>
      <c r="G91" s="25">
        <v>4255620241</v>
      </c>
      <c r="H91" s="25">
        <v>0</v>
      </c>
      <c r="I91" s="25">
        <v>515856393.52999997</v>
      </c>
      <c r="J91" s="25">
        <v>0</v>
      </c>
      <c r="K91" s="25">
        <v>3617225132.4699998</v>
      </c>
      <c r="L91" s="25">
        <v>3617225132.4699998</v>
      </c>
      <c r="M91" s="25">
        <v>4671463318</v>
      </c>
      <c r="N91" s="25">
        <v>122538715</v>
      </c>
      <c r="O91" s="51">
        <f t="shared" si="3"/>
        <v>0.41083613026686061</v>
      </c>
      <c r="P91" s="25"/>
      <c r="Q91" s="25"/>
      <c r="R91" s="51"/>
    </row>
    <row r="92" spans="1:18" x14ac:dyDescent="0.2">
      <c r="A92" s="20" t="s">
        <v>265</v>
      </c>
      <c r="B92" s="20" t="s">
        <v>0</v>
      </c>
      <c r="C92" s="20" t="s">
        <v>279</v>
      </c>
      <c r="D92" s="20" t="s">
        <v>280</v>
      </c>
      <c r="E92" s="25">
        <v>3492100000</v>
      </c>
      <c r="F92" s="25">
        <v>3345646041</v>
      </c>
      <c r="G92" s="25">
        <v>1470202210</v>
      </c>
      <c r="H92" s="25">
        <v>0</v>
      </c>
      <c r="I92" s="25">
        <v>144721233</v>
      </c>
      <c r="J92" s="25">
        <v>0</v>
      </c>
      <c r="K92" s="25">
        <v>1325480977</v>
      </c>
      <c r="L92" s="25">
        <v>1325480977</v>
      </c>
      <c r="M92" s="25">
        <v>1875443831</v>
      </c>
      <c r="N92" s="25">
        <v>0</v>
      </c>
      <c r="O92" s="51">
        <f t="shared" si="3"/>
        <v>0.39618087530975604</v>
      </c>
      <c r="P92" s="25"/>
      <c r="Q92" s="25"/>
      <c r="R92" s="51"/>
    </row>
    <row r="93" spans="1:18" x14ac:dyDescent="0.2">
      <c r="A93" s="20" t="s">
        <v>265</v>
      </c>
      <c r="B93" s="20" t="s">
        <v>0</v>
      </c>
      <c r="C93" s="20" t="s">
        <v>281</v>
      </c>
      <c r="D93" s="20" t="s">
        <v>282</v>
      </c>
      <c r="E93" s="25">
        <v>1856100000</v>
      </c>
      <c r="F93" s="25">
        <v>1741100000</v>
      </c>
      <c r="G93" s="25">
        <v>741172898</v>
      </c>
      <c r="H93" s="25">
        <v>0</v>
      </c>
      <c r="I93" s="25">
        <v>129338302</v>
      </c>
      <c r="J93" s="25">
        <v>0</v>
      </c>
      <c r="K93" s="25">
        <v>611834596</v>
      </c>
      <c r="L93" s="25">
        <v>611834596</v>
      </c>
      <c r="M93" s="25">
        <v>999927102</v>
      </c>
      <c r="N93" s="25">
        <v>0</v>
      </c>
      <c r="O93" s="51">
        <f t="shared" si="3"/>
        <v>0.3514069243581644</v>
      </c>
      <c r="P93" s="25"/>
      <c r="Q93" s="25"/>
      <c r="R93" s="51"/>
    </row>
    <row r="94" spans="1:18" x14ac:dyDescent="0.2">
      <c r="A94" s="20" t="s">
        <v>265</v>
      </c>
      <c r="B94" s="20" t="s">
        <v>0</v>
      </c>
      <c r="C94" s="20" t="s">
        <v>283</v>
      </c>
      <c r="D94" s="20" t="s">
        <v>284</v>
      </c>
      <c r="E94" s="25">
        <v>2330500000</v>
      </c>
      <c r="F94" s="25">
        <v>2242958192</v>
      </c>
      <c r="G94" s="25">
        <v>1326065696</v>
      </c>
      <c r="H94" s="25">
        <v>0</v>
      </c>
      <c r="I94" s="25">
        <v>83275000.859999999</v>
      </c>
      <c r="J94" s="25">
        <v>0</v>
      </c>
      <c r="K94" s="25">
        <v>1120497362.1400001</v>
      </c>
      <c r="L94" s="25">
        <v>1120497362.1400001</v>
      </c>
      <c r="M94" s="25">
        <v>1039185829</v>
      </c>
      <c r="N94" s="25">
        <v>122293333</v>
      </c>
      <c r="O94" s="51">
        <f t="shared" si="3"/>
        <v>0.49956230398609236</v>
      </c>
      <c r="P94" s="25"/>
      <c r="Q94" s="25"/>
      <c r="R94" s="51"/>
    </row>
    <row r="95" spans="1:18" x14ac:dyDescent="0.2">
      <c r="A95" s="20" t="s">
        <v>265</v>
      </c>
      <c r="B95" s="20" t="s">
        <v>0</v>
      </c>
      <c r="C95" s="20" t="s">
        <v>285</v>
      </c>
      <c r="D95" s="20" t="s">
        <v>286</v>
      </c>
      <c r="E95" s="25">
        <v>54600000</v>
      </c>
      <c r="F95" s="25">
        <v>54600000</v>
      </c>
      <c r="G95" s="25">
        <v>27300000</v>
      </c>
      <c r="H95" s="25">
        <v>0</v>
      </c>
      <c r="I95" s="25">
        <v>0</v>
      </c>
      <c r="J95" s="25">
        <v>0</v>
      </c>
      <c r="K95" s="25">
        <v>27300000</v>
      </c>
      <c r="L95" s="25">
        <v>27300000</v>
      </c>
      <c r="M95" s="25">
        <v>27300000</v>
      </c>
      <c r="N95" s="25">
        <v>0</v>
      </c>
      <c r="O95" s="51">
        <f t="shared" si="3"/>
        <v>0.5</v>
      </c>
      <c r="P95" s="25"/>
      <c r="Q95" s="25"/>
      <c r="R95" s="51"/>
    </row>
    <row r="96" spans="1:18" x14ac:dyDescent="0.2">
      <c r="A96" s="20" t="s">
        <v>265</v>
      </c>
      <c r="B96" s="20" t="s">
        <v>0</v>
      </c>
      <c r="C96" s="20" t="s">
        <v>287</v>
      </c>
      <c r="D96" s="20" t="s">
        <v>288</v>
      </c>
      <c r="E96" s="25">
        <v>637000000</v>
      </c>
      <c r="F96" s="25">
        <v>601259793</v>
      </c>
      <c r="G96" s="25">
        <v>277102323</v>
      </c>
      <c r="H96" s="25">
        <v>0</v>
      </c>
      <c r="I96" s="25">
        <v>79957771</v>
      </c>
      <c r="J96" s="25">
        <v>0</v>
      </c>
      <c r="K96" s="25">
        <v>197144552</v>
      </c>
      <c r="L96" s="25">
        <v>197144552</v>
      </c>
      <c r="M96" s="25">
        <v>324157470</v>
      </c>
      <c r="N96" s="25">
        <v>0</v>
      </c>
      <c r="O96" s="51">
        <f t="shared" si="3"/>
        <v>0.32788580626078884</v>
      </c>
      <c r="P96" s="25"/>
      <c r="Q96" s="25"/>
      <c r="R96" s="51"/>
    </row>
    <row r="97" spans="1:18" x14ac:dyDescent="0.2">
      <c r="A97" s="20" t="s">
        <v>265</v>
      </c>
      <c r="B97" s="20" t="s">
        <v>0</v>
      </c>
      <c r="C97" s="20" t="s">
        <v>289</v>
      </c>
      <c r="D97" s="20" t="s">
        <v>290</v>
      </c>
      <c r="E97" s="25">
        <v>296000000</v>
      </c>
      <c r="F97" s="25">
        <v>296000000</v>
      </c>
      <c r="G97" s="25">
        <v>148000000</v>
      </c>
      <c r="H97" s="25">
        <v>0</v>
      </c>
      <c r="I97" s="25">
        <v>27741834</v>
      </c>
      <c r="J97" s="25">
        <v>0</v>
      </c>
      <c r="K97" s="25">
        <v>120258166</v>
      </c>
      <c r="L97" s="25">
        <v>120258166</v>
      </c>
      <c r="M97" s="25">
        <v>148000000</v>
      </c>
      <c r="N97" s="25">
        <v>0</v>
      </c>
      <c r="O97" s="51">
        <f t="shared" si="3"/>
        <v>0.40627758783783785</v>
      </c>
      <c r="P97" s="25"/>
      <c r="Q97" s="25"/>
      <c r="R97" s="51"/>
    </row>
    <row r="98" spans="1:18" x14ac:dyDescent="0.2">
      <c r="A98" s="20" t="s">
        <v>265</v>
      </c>
      <c r="B98" s="20" t="s">
        <v>0</v>
      </c>
      <c r="C98" s="20" t="s">
        <v>291</v>
      </c>
      <c r="D98" s="20" t="s">
        <v>292</v>
      </c>
      <c r="E98" s="25">
        <v>362000000</v>
      </c>
      <c r="F98" s="25">
        <v>340041335</v>
      </c>
      <c r="G98" s="25">
        <v>164689340</v>
      </c>
      <c r="H98" s="25">
        <v>0</v>
      </c>
      <c r="I98" s="25">
        <v>30380831</v>
      </c>
      <c r="J98" s="25">
        <v>0</v>
      </c>
      <c r="K98" s="25">
        <v>134308509</v>
      </c>
      <c r="L98" s="25">
        <v>134308509</v>
      </c>
      <c r="M98" s="25">
        <v>175351995</v>
      </c>
      <c r="N98" s="25">
        <v>0</v>
      </c>
      <c r="O98" s="51">
        <f t="shared" si="3"/>
        <v>0.39497700772172301</v>
      </c>
      <c r="P98" s="25"/>
      <c r="Q98" s="25"/>
      <c r="R98" s="51"/>
    </row>
    <row r="99" spans="1:18" x14ac:dyDescent="0.2">
      <c r="A99" s="20" t="s">
        <v>265</v>
      </c>
      <c r="B99" s="20" t="s">
        <v>0</v>
      </c>
      <c r="C99" s="20" t="s">
        <v>293</v>
      </c>
      <c r="D99" s="20" t="s">
        <v>294</v>
      </c>
      <c r="E99" s="25">
        <v>185000000</v>
      </c>
      <c r="F99" s="25">
        <v>174306915</v>
      </c>
      <c r="G99" s="25">
        <v>92500000</v>
      </c>
      <c r="H99" s="25">
        <v>0</v>
      </c>
      <c r="I99" s="25">
        <v>16070184</v>
      </c>
      <c r="J99" s="25">
        <v>0</v>
      </c>
      <c r="K99" s="25">
        <v>76429816</v>
      </c>
      <c r="L99" s="25">
        <v>76429816</v>
      </c>
      <c r="M99" s="25">
        <v>81806915</v>
      </c>
      <c r="N99" s="25">
        <v>0</v>
      </c>
      <c r="O99" s="51">
        <f t="shared" si="3"/>
        <v>0.43847839312628534</v>
      </c>
      <c r="P99" s="25"/>
      <c r="Q99" s="25"/>
      <c r="R99" s="51"/>
    </row>
    <row r="100" spans="1:18" x14ac:dyDescent="0.2">
      <c r="A100" s="20" t="s">
        <v>265</v>
      </c>
      <c r="B100" s="20" t="s">
        <v>0</v>
      </c>
      <c r="C100" s="20" t="s">
        <v>295</v>
      </c>
      <c r="D100" s="20" t="s">
        <v>224</v>
      </c>
      <c r="E100" s="25">
        <v>7850466</v>
      </c>
      <c r="F100" s="25">
        <v>7332483</v>
      </c>
      <c r="G100" s="25">
        <v>7294435</v>
      </c>
      <c r="H100" s="25">
        <v>0</v>
      </c>
      <c r="I100" s="25">
        <v>3886952.61</v>
      </c>
      <c r="J100" s="25">
        <v>0</v>
      </c>
      <c r="K100" s="25">
        <v>3363513.39</v>
      </c>
      <c r="L100" s="25">
        <v>3363513.39</v>
      </c>
      <c r="M100" s="25">
        <v>82017</v>
      </c>
      <c r="N100" s="25">
        <v>43969</v>
      </c>
      <c r="O100" s="51">
        <f t="shared" si="3"/>
        <v>0.45871410680392988</v>
      </c>
      <c r="P100" s="25"/>
      <c r="Q100" s="25"/>
      <c r="R100" s="51"/>
    </row>
    <row r="101" spans="1:18" x14ac:dyDescent="0.2">
      <c r="A101" s="20" t="s">
        <v>265</v>
      </c>
      <c r="B101" s="20" t="s">
        <v>0</v>
      </c>
      <c r="C101" s="20" t="s">
        <v>296</v>
      </c>
      <c r="D101" s="20" t="s">
        <v>226</v>
      </c>
      <c r="E101" s="25">
        <v>1391926</v>
      </c>
      <c r="F101" s="25">
        <v>1300085</v>
      </c>
      <c r="G101" s="25">
        <v>1293339</v>
      </c>
      <c r="H101" s="25">
        <v>0</v>
      </c>
      <c r="I101" s="25">
        <v>484285.06</v>
      </c>
      <c r="J101" s="25">
        <v>0</v>
      </c>
      <c r="K101" s="25">
        <v>607640.93999999994</v>
      </c>
      <c r="L101" s="25">
        <v>607640.93999999994</v>
      </c>
      <c r="M101" s="25">
        <v>208159</v>
      </c>
      <c r="N101" s="25">
        <v>201413</v>
      </c>
      <c r="O101" s="51">
        <f t="shared" si="3"/>
        <v>0.467385547868024</v>
      </c>
      <c r="P101" s="25"/>
      <c r="Q101" s="25"/>
      <c r="R101" s="51"/>
    </row>
    <row r="102" spans="1:18" x14ac:dyDescent="0.2">
      <c r="A102" s="57" t="s">
        <v>265</v>
      </c>
      <c r="B102" s="57" t="s">
        <v>0</v>
      </c>
      <c r="C102" s="57" t="s">
        <v>229</v>
      </c>
      <c r="D102" s="57" t="s">
        <v>230</v>
      </c>
      <c r="E102" s="58">
        <v>35000000</v>
      </c>
      <c r="F102" s="58">
        <v>35000000</v>
      </c>
      <c r="G102" s="58">
        <v>10000000</v>
      </c>
      <c r="H102" s="58">
        <v>0</v>
      </c>
      <c r="I102" s="58">
        <v>10000000</v>
      </c>
      <c r="J102" s="58">
        <v>0</v>
      </c>
      <c r="K102" s="58">
        <v>0</v>
      </c>
      <c r="L102" s="58">
        <v>0</v>
      </c>
      <c r="M102" s="58">
        <v>25000000</v>
      </c>
      <c r="N102" s="58">
        <v>0</v>
      </c>
      <c r="O102" s="59">
        <f t="shared" si="3"/>
        <v>0</v>
      </c>
      <c r="P102" s="58">
        <v>35000000</v>
      </c>
      <c r="Q102" s="58">
        <v>0</v>
      </c>
      <c r="R102" s="59">
        <f t="shared" si="4"/>
        <v>0</v>
      </c>
    </row>
    <row r="103" spans="1:18" x14ac:dyDescent="0.2">
      <c r="A103" s="57" t="s">
        <v>265</v>
      </c>
      <c r="B103" s="57" t="s">
        <v>0</v>
      </c>
      <c r="C103" s="57" t="s">
        <v>233</v>
      </c>
      <c r="D103" s="57" t="s">
        <v>234</v>
      </c>
      <c r="E103" s="58">
        <v>35000000</v>
      </c>
      <c r="F103" s="58">
        <v>35000000</v>
      </c>
      <c r="G103" s="58">
        <v>10000000</v>
      </c>
      <c r="H103" s="58">
        <v>0</v>
      </c>
      <c r="I103" s="58">
        <v>10000000</v>
      </c>
      <c r="J103" s="58">
        <v>0</v>
      </c>
      <c r="K103" s="58">
        <v>0</v>
      </c>
      <c r="L103" s="58">
        <v>0</v>
      </c>
      <c r="M103" s="58">
        <v>25000000</v>
      </c>
      <c r="N103" s="58">
        <v>0</v>
      </c>
      <c r="O103" s="59">
        <f t="shared" ref="O103:O123" si="5">+K103/F103</f>
        <v>0</v>
      </c>
      <c r="P103" s="58">
        <v>35000000</v>
      </c>
      <c r="Q103" s="58">
        <v>0</v>
      </c>
      <c r="R103" s="59">
        <f t="shared" si="4"/>
        <v>0</v>
      </c>
    </row>
    <row r="104" spans="1:18" x14ac:dyDescent="0.2">
      <c r="A104" s="57" t="s">
        <v>265</v>
      </c>
      <c r="B104" s="57" t="s">
        <v>0</v>
      </c>
      <c r="C104" s="57" t="s">
        <v>235</v>
      </c>
      <c r="D104" s="57" t="s">
        <v>236</v>
      </c>
      <c r="E104" s="58">
        <v>49520000</v>
      </c>
      <c r="F104" s="58">
        <v>49520000</v>
      </c>
      <c r="G104" s="58">
        <v>32000000</v>
      </c>
      <c r="H104" s="58">
        <v>0</v>
      </c>
      <c r="I104" s="58">
        <v>15455876.560000001</v>
      </c>
      <c r="J104" s="58">
        <v>0</v>
      </c>
      <c r="K104" s="58">
        <v>5455552.9400000004</v>
      </c>
      <c r="L104" s="58">
        <v>5455552.9400000004</v>
      </c>
      <c r="M104" s="58">
        <v>28608570.5</v>
      </c>
      <c r="N104" s="58">
        <v>11088570.5</v>
      </c>
      <c r="O104" s="59">
        <f t="shared" si="5"/>
        <v>0.11016867810985462</v>
      </c>
      <c r="P104" s="58">
        <v>49520000</v>
      </c>
      <c r="Q104" s="58">
        <v>5455552.9400000004</v>
      </c>
      <c r="R104" s="59">
        <f t="shared" si="4"/>
        <v>0.11016867810985462</v>
      </c>
    </row>
    <row r="105" spans="1:18" x14ac:dyDescent="0.2">
      <c r="A105" s="57" t="s">
        <v>265</v>
      </c>
      <c r="B105" s="57" t="s">
        <v>0</v>
      </c>
      <c r="C105" s="57" t="s">
        <v>237</v>
      </c>
      <c r="D105" s="57" t="s">
        <v>238</v>
      </c>
      <c r="E105" s="58">
        <v>44520000</v>
      </c>
      <c r="F105" s="58">
        <v>44520000</v>
      </c>
      <c r="G105" s="58">
        <v>27000000</v>
      </c>
      <c r="H105" s="58">
        <v>0</v>
      </c>
      <c r="I105" s="58">
        <v>15455876.560000001</v>
      </c>
      <c r="J105" s="58">
        <v>0</v>
      </c>
      <c r="K105" s="58">
        <v>4544123.4400000004</v>
      </c>
      <c r="L105" s="58">
        <v>4544123.4400000004</v>
      </c>
      <c r="M105" s="58">
        <v>24520000</v>
      </c>
      <c r="N105" s="58">
        <v>7000000</v>
      </c>
      <c r="O105" s="59">
        <f t="shared" si="5"/>
        <v>0.10206925965858042</v>
      </c>
      <c r="P105" s="58">
        <v>44520000</v>
      </c>
      <c r="Q105" s="58">
        <v>4544123.4400000004</v>
      </c>
      <c r="R105" s="59">
        <f t="shared" si="4"/>
        <v>0.10206925965858042</v>
      </c>
    </row>
    <row r="106" spans="1:18" x14ac:dyDescent="0.2">
      <c r="A106" s="57" t="s">
        <v>265</v>
      </c>
      <c r="B106" s="57" t="s">
        <v>0</v>
      </c>
      <c r="C106" s="57" t="s">
        <v>239</v>
      </c>
      <c r="D106" s="57" t="s">
        <v>240</v>
      </c>
      <c r="E106" s="58">
        <v>5000000</v>
      </c>
      <c r="F106" s="58">
        <v>5000000</v>
      </c>
      <c r="G106" s="58">
        <v>5000000</v>
      </c>
      <c r="H106" s="58">
        <v>0</v>
      </c>
      <c r="I106" s="58">
        <v>0</v>
      </c>
      <c r="J106" s="58">
        <v>0</v>
      </c>
      <c r="K106" s="58">
        <v>911429.5</v>
      </c>
      <c r="L106" s="58">
        <v>911429.5</v>
      </c>
      <c r="M106" s="58">
        <v>4088570.5</v>
      </c>
      <c r="N106" s="58">
        <v>4088570.5</v>
      </c>
      <c r="O106" s="59">
        <f t="shared" si="5"/>
        <v>0.1822859</v>
      </c>
      <c r="P106" s="58">
        <v>5000000</v>
      </c>
      <c r="Q106" s="58">
        <v>911429.5</v>
      </c>
      <c r="R106" s="59">
        <f t="shared" si="4"/>
        <v>0.1822859</v>
      </c>
    </row>
    <row r="107" spans="1:18" x14ac:dyDescent="0.2">
      <c r="A107" s="20" t="s">
        <v>265</v>
      </c>
      <c r="B107" s="20" t="s">
        <v>0</v>
      </c>
      <c r="C107" s="20" t="s">
        <v>241</v>
      </c>
      <c r="D107" s="20" t="s">
        <v>242</v>
      </c>
      <c r="E107" s="25">
        <v>37215000</v>
      </c>
      <c r="F107" s="25">
        <v>37215000</v>
      </c>
      <c r="G107" s="25">
        <v>18607500</v>
      </c>
      <c r="H107" s="25">
        <v>0</v>
      </c>
      <c r="I107" s="25">
        <v>9303750</v>
      </c>
      <c r="J107" s="25">
        <v>0</v>
      </c>
      <c r="K107" s="25">
        <v>0</v>
      </c>
      <c r="L107" s="25">
        <v>0</v>
      </c>
      <c r="M107" s="25">
        <v>27911250</v>
      </c>
      <c r="N107" s="25">
        <v>9303750</v>
      </c>
      <c r="O107" s="51">
        <f t="shared" si="5"/>
        <v>0</v>
      </c>
      <c r="P107" s="25"/>
      <c r="Q107" s="25"/>
      <c r="R107" s="51"/>
    </row>
    <row r="108" spans="1:18" x14ac:dyDescent="0.2">
      <c r="A108" s="20" t="s">
        <v>265</v>
      </c>
      <c r="B108" s="20" t="s">
        <v>0</v>
      </c>
      <c r="C108" s="20" t="s">
        <v>297</v>
      </c>
      <c r="D108" s="20" t="s">
        <v>298</v>
      </c>
      <c r="E108" s="25">
        <v>4200000</v>
      </c>
      <c r="F108" s="25">
        <v>4200000</v>
      </c>
      <c r="G108" s="25">
        <v>2100000</v>
      </c>
      <c r="H108" s="25">
        <v>0</v>
      </c>
      <c r="I108" s="25">
        <v>1050000</v>
      </c>
      <c r="J108" s="25">
        <v>0</v>
      </c>
      <c r="K108" s="25">
        <v>0</v>
      </c>
      <c r="L108" s="25">
        <v>0</v>
      </c>
      <c r="M108" s="25">
        <v>3150000</v>
      </c>
      <c r="N108" s="25">
        <v>1050000</v>
      </c>
      <c r="O108" s="51">
        <f t="shared" si="5"/>
        <v>0</v>
      </c>
      <c r="P108" s="25"/>
      <c r="Q108" s="25"/>
      <c r="R108" s="51"/>
    </row>
    <row r="109" spans="1:18" x14ac:dyDescent="0.2">
      <c r="A109" s="20" t="s">
        <v>265</v>
      </c>
      <c r="B109" s="20" t="s">
        <v>0</v>
      </c>
      <c r="C109" s="20" t="s">
        <v>299</v>
      </c>
      <c r="D109" s="20" t="s">
        <v>300</v>
      </c>
      <c r="E109" s="25">
        <v>3570000</v>
      </c>
      <c r="F109" s="25">
        <v>3570000</v>
      </c>
      <c r="G109" s="25">
        <v>1785000</v>
      </c>
      <c r="H109" s="25">
        <v>0</v>
      </c>
      <c r="I109" s="25">
        <v>892500</v>
      </c>
      <c r="J109" s="25">
        <v>0</v>
      </c>
      <c r="K109" s="25">
        <v>0</v>
      </c>
      <c r="L109" s="25">
        <v>0</v>
      </c>
      <c r="M109" s="25">
        <v>2677500</v>
      </c>
      <c r="N109" s="25">
        <v>892500</v>
      </c>
      <c r="O109" s="51">
        <f t="shared" si="5"/>
        <v>0</v>
      </c>
      <c r="P109" s="25"/>
      <c r="Q109" s="25"/>
      <c r="R109" s="51"/>
    </row>
    <row r="110" spans="1:18" x14ac:dyDescent="0.2">
      <c r="A110" s="20" t="s">
        <v>265</v>
      </c>
      <c r="B110" s="20" t="s">
        <v>0</v>
      </c>
      <c r="C110" s="20" t="s">
        <v>301</v>
      </c>
      <c r="D110" s="20" t="s">
        <v>302</v>
      </c>
      <c r="E110" s="25">
        <v>11945000</v>
      </c>
      <c r="F110" s="25">
        <v>11945000</v>
      </c>
      <c r="G110" s="25">
        <v>5972500</v>
      </c>
      <c r="H110" s="25">
        <v>0</v>
      </c>
      <c r="I110" s="25">
        <v>2986250</v>
      </c>
      <c r="J110" s="25">
        <v>0</v>
      </c>
      <c r="K110" s="25">
        <v>0</v>
      </c>
      <c r="L110" s="25">
        <v>0</v>
      </c>
      <c r="M110" s="25">
        <v>8958750</v>
      </c>
      <c r="N110" s="25">
        <v>2986250</v>
      </c>
      <c r="O110" s="51">
        <f t="shared" si="5"/>
        <v>0</v>
      </c>
      <c r="P110" s="25"/>
      <c r="Q110" s="25"/>
      <c r="R110" s="51"/>
    </row>
    <row r="111" spans="1:18" x14ac:dyDescent="0.2">
      <c r="A111" s="20" t="s">
        <v>265</v>
      </c>
      <c r="B111" s="20" t="s">
        <v>0</v>
      </c>
      <c r="C111" s="20" t="s">
        <v>303</v>
      </c>
      <c r="D111" s="20" t="s">
        <v>304</v>
      </c>
      <c r="E111" s="25">
        <v>17500000</v>
      </c>
      <c r="F111" s="25">
        <v>17500000</v>
      </c>
      <c r="G111" s="25">
        <v>8750000</v>
      </c>
      <c r="H111" s="25">
        <v>0</v>
      </c>
      <c r="I111" s="25">
        <v>4375000</v>
      </c>
      <c r="J111" s="25">
        <v>0</v>
      </c>
      <c r="K111" s="25">
        <v>0</v>
      </c>
      <c r="L111" s="25">
        <v>0</v>
      </c>
      <c r="M111" s="25">
        <v>13125000</v>
      </c>
      <c r="N111" s="25">
        <v>4375000</v>
      </c>
      <c r="O111" s="51">
        <f t="shared" si="5"/>
        <v>0</v>
      </c>
      <c r="P111" s="25"/>
      <c r="Q111" s="25"/>
      <c r="R111" s="51"/>
    </row>
    <row r="112" spans="1:18" x14ac:dyDescent="0.2">
      <c r="A112" s="57" t="s">
        <v>265</v>
      </c>
      <c r="B112" s="57" t="s">
        <v>0</v>
      </c>
      <c r="C112" s="57" t="s">
        <v>249</v>
      </c>
      <c r="D112" s="57" t="s">
        <v>250</v>
      </c>
      <c r="E112" s="58">
        <v>0</v>
      </c>
      <c r="F112" s="58">
        <v>300000</v>
      </c>
      <c r="G112" s="58">
        <v>300000</v>
      </c>
      <c r="H112" s="58">
        <v>0</v>
      </c>
      <c r="I112" s="58">
        <v>0</v>
      </c>
      <c r="J112" s="58">
        <v>0</v>
      </c>
      <c r="K112" s="58">
        <v>300000</v>
      </c>
      <c r="L112" s="58">
        <v>300000</v>
      </c>
      <c r="M112" s="58">
        <v>0</v>
      </c>
      <c r="N112" s="58">
        <v>0</v>
      </c>
      <c r="O112" s="59">
        <f t="shared" si="5"/>
        <v>1</v>
      </c>
      <c r="P112" s="58">
        <v>300000</v>
      </c>
      <c r="Q112" s="58">
        <v>300000</v>
      </c>
      <c r="R112" s="59">
        <f t="shared" si="4"/>
        <v>1</v>
      </c>
    </row>
    <row r="113" spans="1:18" x14ac:dyDescent="0.2">
      <c r="A113" s="57" t="s">
        <v>265</v>
      </c>
      <c r="B113" s="57" t="s">
        <v>0</v>
      </c>
      <c r="C113" s="57" t="s">
        <v>251</v>
      </c>
      <c r="D113" s="57" t="s">
        <v>252</v>
      </c>
      <c r="E113" s="58">
        <v>0</v>
      </c>
      <c r="F113" s="58">
        <v>300000</v>
      </c>
      <c r="G113" s="58">
        <v>300000</v>
      </c>
      <c r="H113" s="58">
        <v>0</v>
      </c>
      <c r="I113" s="58">
        <v>0</v>
      </c>
      <c r="J113" s="58">
        <v>0</v>
      </c>
      <c r="K113" s="58">
        <v>300000</v>
      </c>
      <c r="L113" s="58">
        <v>300000</v>
      </c>
      <c r="M113" s="58">
        <v>0</v>
      </c>
      <c r="N113" s="58">
        <v>0</v>
      </c>
      <c r="O113" s="59">
        <f t="shared" si="5"/>
        <v>1</v>
      </c>
      <c r="P113" s="58">
        <v>300000</v>
      </c>
      <c r="Q113" s="58">
        <v>300000</v>
      </c>
      <c r="R113" s="59">
        <f t="shared" si="4"/>
        <v>1</v>
      </c>
    </row>
    <row r="114" spans="1:18" x14ac:dyDescent="0.2">
      <c r="A114" s="20" t="s">
        <v>265</v>
      </c>
      <c r="B114" s="20" t="s">
        <v>0</v>
      </c>
      <c r="C114" s="20" t="s">
        <v>253</v>
      </c>
      <c r="D114" s="20" t="s">
        <v>254</v>
      </c>
      <c r="E114" s="25">
        <v>3621071</v>
      </c>
      <c r="F114" s="25">
        <v>3621071</v>
      </c>
      <c r="G114" s="25">
        <v>3621071</v>
      </c>
      <c r="H114" s="25">
        <v>0</v>
      </c>
      <c r="I114" s="25">
        <v>3621071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51">
        <f t="shared" si="5"/>
        <v>0</v>
      </c>
      <c r="P114" s="25"/>
      <c r="Q114" s="25"/>
      <c r="R114" s="51"/>
    </row>
    <row r="115" spans="1:18" x14ac:dyDescent="0.2">
      <c r="A115" s="20" t="s">
        <v>265</v>
      </c>
      <c r="B115" s="20" t="s">
        <v>0</v>
      </c>
      <c r="C115" s="20" t="s">
        <v>305</v>
      </c>
      <c r="D115" s="20" t="s">
        <v>306</v>
      </c>
      <c r="E115" s="25">
        <v>3621071</v>
      </c>
      <c r="F115" s="25">
        <v>3621071</v>
      </c>
      <c r="G115" s="25">
        <v>3621071</v>
      </c>
      <c r="H115" s="25">
        <v>0</v>
      </c>
      <c r="I115" s="25">
        <v>3621071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51">
        <f t="shared" si="5"/>
        <v>0</v>
      </c>
      <c r="P115" s="25"/>
      <c r="Q115" s="25"/>
      <c r="R115" s="51"/>
    </row>
    <row r="116" spans="1:18" s="35" customFormat="1" x14ac:dyDescent="0.2">
      <c r="A116" s="35" t="s">
        <v>265</v>
      </c>
      <c r="B116" s="35" t="s">
        <v>24</v>
      </c>
      <c r="C116" s="35" t="s">
        <v>193</v>
      </c>
      <c r="D116" s="35" t="s">
        <v>194</v>
      </c>
      <c r="E116" s="30">
        <v>950815000</v>
      </c>
      <c r="F116" s="30">
        <v>937815000</v>
      </c>
      <c r="G116" s="30">
        <v>607080931.22000003</v>
      </c>
      <c r="H116" s="30">
        <v>420104272.75999999</v>
      </c>
      <c r="I116" s="30">
        <v>100112563.09999999</v>
      </c>
      <c r="J116" s="30">
        <v>0</v>
      </c>
      <c r="K116" s="30">
        <v>85623682.689999998</v>
      </c>
      <c r="L116" s="30">
        <v>65792668</v>
      </c>
      <c r="M116" s="30">
        <v>331974481.44999999</v>
      </c>
      <c r="N116" s="30">
        <v>1240412.67</v>
      </c>
      <c r="O116" s="50">
        <f t="shared" si="5"/>
        <v>9.1301250982336601E-2</v>
      </c>
      <c r="P116" s="30">
        <v>937815000</v>
      </c>
      <c r="Q116" s="30">
        <v>85623682.689999998</v>
      </c>
      <c r="R116" s="50">
        <f t="shared" si="4"/>
        <v>9.1301250982336601E-2</v>
      </c>
    </row>
    <row r="117" spans="1:18" x14ac:dyDescent="0.2">
      <c r="A117" s="20" t="s">
        <v>265</v>
      </c>
      <c r="B117" s="20" t="s">
        <v>24</v>
      </c>
      <c r="C117" s="20" t="s">
        <v>195</v>
      </c>
      <c r="D117" s="20" t="s">
        <v>196</v>
      </c>
      <c r="E117" s="25">
        <v>35815000</v>
      </c>
      <c r="F117" s="25">
        <v>22815000</v>
      </c>
      <c r="G117" s="25">
        <v>21400000</v>
      </c>
      <c r="H117" s="25">
        <v>0</v>
      </c>
      <c r="I117" s="25">
        <v>1423561.1</v>
      </c>
      <c r="J117" s="25">
        <v>0</v>
      </c>
      <c r="K117" s="25">
        <v>19831014.690000001</v>
      </c>
      <c r="L117" s="25">
        <v>0</v>
      </c>
      <c r="M117" s="25">
        <v>1560424.21</v>
      </c>
      <c r="N117" s="25">
        <v>145424.21</v>
      </c>
      <c r="O117" s="51">
        <f t="shared" si="5"/>
        <v>0.86920949769888234</v>
      </c>
      <c r="P117" s="25">
        <v>22815000</v>
      </c>
      <c r="Q117" s="25">
        <v>19831014.690000001</v>
      </c>
      <c r="R117" s="51">
        <f t="shared" si="4"/>
        <v>0.86920949769888234</v>
      </c>
    </row>
    <row r="118" spans="1:18" x14ac:dyDescent="0.2">
      <c r="A118" s="20" t="s">
        <v>265</v>
      </c>
      <c r="B118" s="20" t="s">
        <v>24</v>
      </c>
      <c r="C118" s="20" t="s">
        <v>205</v>
      </c>
      <c r="D118" s="20" t="s">
        <v>206</v>
      </c>
      <c r="E118" s="25">
        <v>35815000</v>
      </c>
      <c r="F118" s="25">
        <v>22815000</v>
      </c>
      <c r="G118" s="25">
        <v>21400000</v>
      </c>
      <c r="H118" s="25">
        <v>0</v>
      </c>
      <c r="I118" s="25">
        <v>1423561.1</v>
      </c>
      <c r="J118" s="25">
        <v>0</v>
      </c>
      <c r="K118" s="25">
        <v>19831014.690000001</v>
      </c>
      <c r="L118" s="25">
        <v>0</v>
      </c>
      <c r="M118" s="25">
        <v>1560424.21</v>
      </c>
      <c r="N118" s="25">
        <v>145424.21</v>
      </c>
      <c r="O118" s="51">
        <f t="shared" si="5"/>
        <v>0.86920949769888234</v>
      </c>
      <c r="P118" s="25">
        <v>22815000</v>
      </c>
      <c r="Q118" s="25">
        <v>19831014.690000001</v>
      </c>
      <c r="R118" s="51">
        <f t="shared" si="4"/>
        <v>0.86920949769888234</v>
      </c>
    </row>
    <row r="119" spans="1:18" x14ac:dyDescent="0.2">
      <c r="A119" s="20" t="s">
        <v>265</v>
      </c>
      <c r="B119" s="20" t="s">
        <v>24</v>
      </c>
      <c r="C119" s="20" t="s">
        <v>307</v>
      </c>
      <c r="D119" s="20" t="s">
        <v>308</v>
      </c>
      <c r="E119" s="25">
        <v>915000000</v>
      </c>
      <c r="F119" s="25">
        <v>915000000</v>
      </c>
      <c r="G119" s="25">
        <v>585680931.22000003</v>
      </c>
      <c r="H119" s="25">
        <v>420104272.75999999</v>
      </c>
      <c r="I119" s="25">
        <v>98689002</v>
      </c>
      <c r="J119" s="25">
        <v>0</v>
      </c>
      <c r="K119" s="25">
        <v>65792668</v>
      </c>
      <c r="L119" s="25">
        <v>65792668</v>
      </c>
      <c r="M119" s="25">
        <v>330414057.24000001</v>
      </c>
      <c r="N119" s="25">
        <v>1094988.46</v>
      </c>
      <c r="O119" s="51">
        <f t="shared" si="5"/>
        <v>7.1904555191256825E-2</v>
      </c>
      <c r="P119" s="25">
        <v>915000000</v>
      </c>
      <c r="Q119" s="25">
        <v>65792668</v>
      </c>
      <c r="R119" s="51">
        <f t="shared" si="4"/>
        <v>7.1904555191256825E-2</v>
      </c>
    </row>
    <row r="120" spans="1:18" x14ac:dyDescent="0.2">
      <c r="A120" s="20" t="s">
        <v>265</v>
      </c>
      <c r="B120" s="20" t="s">
        <v>24</v>
      </c>
      <c r="C120" s="20" t="s">
        <v>309</v>
      </c>
      <c r="D120" s="20" t="s">
        <v>310</v>
      </c>
      <c r="E120" s="25">
        <v>915000000</v>
      </c>
      <c r="F120" s="25">
        <v>915000000</v>
      </c>
      <c r="G120" s="25">
        <v>585680931.22000003</v>
      </c>
      <c r="H120" s="25">
        <v>420104272.75999999</v>
      </c>
      <c r="I120" s="25">
        <v>98689002</v>
      </c>
      <c r="J120" s="25">
        <v>0</v>
      </c>
      <c r="K120" s="25">
        <v>65792668</v>
      </c>
      <c r="L120" s="25">
        <v>65792668</v>
      </c>
      <c r="M120" s="25">
        <v>330414057.24000001</v>
      </c>
      <c r="N120" s="25">
        <v>1094988.46</v>
      </c>
      <c r="O120" s="51">
        <f t="shared" si="5"/>
        <v>7.1904555191256825E-2</v>
      </c>
      <c r="P120" s="25">
        <v>915000000</v>
      </c>
      <c r="Q120" s="25">
        <v>65792668</v>
      </c>
      <c r="R120" s="51">
        <f t="shared" si="4"/>
        <v>7.1904555191256825E-2</v>
      </c>
    </row>
    <row r="121" spans="1:18" s="35" customFormat="1" x14ac:dyDescent="0.2">
      <c r="A121" s="35" t="s">
        <v>265</v>
      </c>
      <c r="B121" s="35" t="s">
        <v>24</v>
      </c>
      <c r="C121" s="35" t="s">
        <v>311</v>
      </c>
      <c r="D121" s="35" t="s">
        <v>312</v>
      </c>
      <c r="E121" s="30">
        <v>315000000</v>
      </c>
      <c r="F121" s="30">
        <v>315000000</v>
      </c>
      <c r="G121" s="30">
        <v>97065000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315000000</v>
      </c>
      <c r="N121" s="30">
        <v>97065000</v>
      </c>
      <c r="O121" s="50">
        <f t="shared" si="5"/>
        <v>0</v>
      </c>
      <c r="P121" s="30"/>
      <c r="Q121" s="30"/>
      <c r="R121" s="50"/>
    </row>
    <row r="122" spans="1:18" x14ac:dyDescent="0.2">
      <c r="A122" s="20" t="s">
        <v>265</v>
      </c>
      <c r="B122" s="20" t="s">
        <v>24</v>
      </c>
      <c r="C122" s="20" t="s">
        <v>313</v>
      </c>
      <c r="D122" s="20" t="s">
        <v>314</v>
      </c>
      <c r="E122" s="25">
        <v>315000000</v>
      </c>
      <c r="F122" s="25">
        <v>315000000</v>
      </c>
      <c r="G122" s="25">
        <v>97065000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315000000</v>
      </c>
      <c r="N122" s="25">
        <v>97065000</v>
      </c>
      <c r="O122" s="51">
        <f t="shared" si="5"/>
        <v>0</v>
      </c>
      <c r="P122" s="25"/>
      <c r="Q122" s="25"/>
      <c r="R122" s="51"/>
    </row>
    <row r="123" spans="1:18" x14ac:dyDescent="0.2">
      <c r="A123" s="20" t="s">
        <v>265</v>
      </c>
      <c r="B123" s="20" t="s">
        <v>24</v>
      </c>
      <c r="C123" s="20" t="s">
        <v>315</v>
      </c>
      <c r="D123" s="20" t="s">
        <v>316</v>
      </c>
      <c r="E123" s="25">
        <v>315000000</v>
      </c>
      <c r="F123" s="25">
        <v>315000000</v>
      </c>
      <c r="G123" s="25">
        <v>97065000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315000000</v>
      </c>
      <c r="N123" s="25">
        <v>97065000</v>
      </c>
      <c r="O123" s="51">
        <f t="shared" si="5"/>
        <v>0</v>
      </c>
      <c r="P123" s="25"/>
      <c r="Q123" s="25"/>
      <c r="R123" s="51"/>
    </row>
    <row r="129" spans="2:6" x14ac:dyDescent="0.2">
      <c r="B129" s="66" t="s">
        <v>395</v>
      </c>
      <c r="C129" s="66"/>
      <c r="D129" s="66"/>
      <c r="E129" s="66"/>
      <c r="F129" s="66"/>
    </row>
    <row r="130" spans="2:6" ht="26.25" thickBot="1" x14ac:dyDescent="0.25">
      <c r="B130" s="23" t="s">
        <v>379</v>
      </c>
      <c r="C130" s="23" t="s">
        <v>380</v>
      </c>
      <c r="D130" s="23" t="s">
        <v>381</v>
      </c>
      <c r="E130" s="23" t="s">
        <v>382</v>
      </c>
      <c r="F130" s="23" t="s">
        <v>383</v>
      </c>
    </row>
    <row r="131" spans="2:6" ht="13.5" thickTop="1" x14ac:dyDescent="0.2">
      <c r="B131" s="24" t="s">
        <v>3</v>
      </c>
      <c r="C131" s="25">
        <f>+F8</f>
        <v>676831618</v>
      </c>
      <c r="D131" s="26">
        <f>+K8</f>
        <v>288724008.58999997</v>
      </c>
      <c r="E131" s="27">
        <f>+C131-D131</f>
        <v>388107609.41000003</v>
      </c>
      <c r="F131" s="53">
        <f t="shared" ref="F131:F137" si="6">+D131/C131</f>
        <v>0.4265817389606642</v>
      </c>
    </row>
    <row r="132" spans="2:6" x14ac:dyDescent="0.2">
      <c r="B132" s="24" t="s">
        <v>44</v>
      </c>
      <c r="C132" s="27">
        <v>179875000</v>
      </c>
      <c r="D132" s="29">
        <v>58217113.590000004</v>
      </c>
      <c r="E132" s="27">
        <f t="shared" ref="E132:E136" si="7">+C132-D132</f>
        <v>121657886.41</v>
      </c>
      <c r="F132" s="53">
        <f t="shared" si="6"/>
        <v>0.32365316797776233</v>
      </c>
    </row>
    <row r="133" spans="2:6" x14ac:dyDescent="0.2">
      <c r="B133" s="24" t="s">
        <v>396</v>
      </c>
      <c r="C133" s="27">
        <v>7510000</v>
      </c>
      <c r="D133" s="29">
        <v>806700</v>
      </c>
      <c r="E133" s="27">
        <f t="shared" si="7"/>
        <v>6703300</v>
      </c>
      <c r="F133" s="53">
        <f t="shared" si="6"/>
        <v>0.1074167776298269</v>
      </c>
    </row>
    <row r="134" spans="2:6" x14ac:dyDescent="0.2">
      <c r="B134" s="24" t="s">
        <v>397</v>
      </c>
      <c r="C134" s="27">
        <v>937815000</v>
      </c>
      <c r="D134" s="29">
        <v>85623682.689999998</v>
      </c>
      <c r="E134" s="27">
        <f t="shared" si="7"/>
        <v>852191317.30999994</v>
      </c>
      <c r="F134" s="53">
        <f t="shared" si="6"/>
        <v>9.1301250982336601E-2</v>
      </c>
    </row>
    <row r="135" spans="2:6" x14ac:dyDescent="0.2">
      <c r="B135" s="24" t="s">
        <v>398</v>
      </c>
      <c r="C135" s="27">
        <v>8930200915</v>
      </c>
      <c r="D135" s="27">
        <v>3622980685.4099998</v>
      </c>
      <c r="E135" s="27">
        <f t="shared" si="7"/>
        <v>5307220229.5900002</v>
      </c>
      <c r="F135" s="53">
        <f t="shared" si="6"/>
        <v>0.40569979554709712</v>
      </c>
    </row>
    <row r="136" spans="2:6" x14ac:dyDescent="0.2">
      <c r="B136" s="24" t="s">
        <v>399</v>
      </c>
      <c r="C136" s="27">
        <v>315000000</v>
      </c>
      <c r="D136" s="29">
        <v>0</v>
      </c>
      <c r="E136" s="27">
        <f t="shared" si="7"/>
        <v>315000000</v>
      </c>
      <c r="F136" s="53">
        <f t="shared" si="6"/>
        <v>0</v>
      </c>
    </row>
    <row r="137" spans="2:6" ht="13.5" thickBot="1" x14ac:dyDescent="0.25">
      <c r="B137" s="31" t="s">
        <v>389</v>
      </c>
      <c r="C137" s="31">
        <f>SUM(C131:C136)</f>
        <v>11047232533</v>
      </c>
      <c r="D137" s="31">
        <f>SUM(D131:D136)</f>
        <v>4056352190.2799997</v>
      </c>
      <c r="E137" s="31">
        <f>SUM(E131:E136)</f>
        <v>6990880342.7200003</v>
      </c>
      <c r="F137" s="32">
        <f t="shared" si="6"/>
        <v>0.36718265666654271</v>
      </c>
    </row>
    <row r="138" spans="2:6" ht="13.5" thickTop="1" x14ac:dyDescent="0.2">
      <c r="B138" s="33"/>
      <c r="C138" s="33"/>
      <c r="D138" s="34"/>
      <c r="E138" s="35"/>
      <c r="F138" s="27"/>
    </row>
    <row r="139" spans="2:6" x14ac:dyDescent="0.2">
      <c r="B139" s="35"/>
      <c r="C139" s="33"/>
      <c r="D139" s="36"/>
      <c r="E139" s="35"/>
      <c r="F139" s="35"/>
    </row>
    <row r="140" spans="2:6" x14ac:dyDescent="0.2">
      <c r="B140" s="64" t="s">
        <v>390</v>
      </c>
      <c r="C140" s="64"/>
      <c r="D140" s="64"/>
      <c r="E140" s="64"/>
      <c r="F140" s="64"/>
    </row>
    <row r="141" spans="2:6" ht="26.25" thickBot="1" x14ac:dyDescent="0.25">
      <c r="B141" s="38" t="s">
        <v>379</v>
      </c>
      <c r="C141" s="38" t="s">
        <v>391</v>
      </c>
      <c r="D141" s="38" t="s">
        <v>392</v>
      </c>
      <c r="E141" s="38" t="s">
        <v>393</v>
      </c>
      <c r="F141" s="38" t="s">
        <v>394</v>
      </c>
    </row>
    <row r="142" spans="2:6" ht="13.5" thickTop="1" x14ac:dyDescent="0.2">
      <c r="B142" s="24" t="s">
        <v>44</v>
      </c>
      <c r="C142" s="27">
        <f>+P27</f>
        <v>179875000</v>
      </c>
      <c r="D142" s="27">
        <f>+Q27</f>
        <v>58217113.590000004</v>
      </c>
      <c r="E142" s="27">
        <f>+C142-D142</f>
        <v>121657886.41</v>
      </c>
      <c r="F142" s="51">
        <f>+D142/C142</f>
        <v>0.32365316797776233</v>
      </c>
    </row>
    <row r="143" spans="2:6" x14ac:dyDescent="0.2">
      <c r="B143" s="24" t="s">
        <v>396</v>
      </c>
      <c r="C143" s="27">
        <f>+P67</f>
        <v>7510000</v>
      </c>
      <c r="D143" s="27">
        <f>+Q67</f>
        <v>806700</v>
      </c>
      <c r="E143" s="27">
        <f>+C143-D143</f>
        <v>6703300</v>
      </c>
      <c r="F143" s="51">
        <f>+D143/C143</f>
        <v>0.1074167776298269</v>
      </c>
    </row>
    <row r="144" spans="2:6" x14ac:dyDescent="0.2">
      <c r="B144" s="24" t="s">
        <v>397</v>
      </c>
      <c r="C144" s="27">
        <f>+P116</f>
        <v>937815000</v>
      </c>
      <c r="D144" s="27">
        <f>+Q116</f>
        <v>85623682.689999998</v>
      </c>
      <c r="E144" s="27">
        <f>+C144-D144</f>
        <v>852191317.30999994</v>
      </c>
      <c r="F144" s="51">
        <f>+D144/C144</f>
        <v>9.1301250982336601E-2</v>
      </c>
    </row>
    <row r="145" spans="2:6" x14ac:dyDescent="0.2">
      <c r="B145" s="24" t="s">
        <v>398</v>
      </c>
      <c r="C145" s="27">
        <f>+P90</f>
        <v>84820000</v>
      </c>
      <c r="D145" s="27">
        <f>+Q90</f>
        <v>5755552.9400000004</v>
      </c>
      <c r="E145" s="27">
        <f>+C145-D145</f>
        <v>79064447.060000002</v>
      </c>
      <c r="F145" s="51">
        <f>+D145/C145</f>
        <v>6.7856082763499179E-2</v>
      </c>
    </row>
    <row r="146" spans="2:6" ht="13.5" thickBot="1" x14ac:dyDescent="0.25">
      <c r="B146" s="41" t="s">
        <v>389</v>
      </c>
      <c r="C146" s="41">
        <f>SUM(C142:C145)</f>
        <v>1210020000</v>
      </c>
      <c r="D146" s="41">
        <f>SUM(D142:D145)</f>
        <v>150403049.22</v>
      </c>
      <c r="E146" s="41">
        <f>SUM(E142:E145)</f>
        <v>1059616950.78</v>
      </c>
      <c r="F146" s="54">
        <f>+D146/C146</f>
        <v>0.12429798616551792</v>
      </c>
    </row>
    <row r="147" spans="2:6" ht="13.5" thickTop="1" x14ac:dyDescent="0.2"/>
  </sheetData>
  <mergeCells count="6">
    <mergeCell ref="B129:F129"/>
    <mergeCell ref="B140:F140"/>
    <mergeCell ref="A1:O1"/>
    <mergeCell ref="A2:O2"/>
    <mergeCell ref="A3:O3"/>
    <mergeCell ref="A4:O4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3"/>
  <sheetViews>
    <sheetView showGridLines="0" workbookViewId="0">
      <selection sqref="A1:XFD1048576"/>
    </sheetView>
  </sheetViews>
  <sheetFormatPr baseColWidth="10" defaultRowHeight="12.75" x14ac:dyDescent="0.2"/>
  <cols>
    <col min="1" max="2" width="11.42578125" style="20"/>
    <col min="3" max="3" width="19.85546875" style="20" bestFit="1" customWidth="1"/>
    <col min="4" max="4" width="15.28515625" style="20" bestFit="1" customWidth="1"/>
    <col min="5" max="5" width="17.7109375" style="20" customWidth="1"/>
    <col min="6" max="6" width="17.42578125" style="20" bestFit="1" customWidth="1"/>
    <col min="7" max="7" width="15.28515625" style="20" customWidth="1"/>
    <col min="8" max="9" width="13.7109375" style="20" customWidth="1"/>
    <col min="10" max="10" width="19" style="20" customWidth="1"/>
    <col min="11" max="11" width="13.7109375" style="20" bestFit="1" customWidth="1"/>
    <col min="12" max="12" width="13.7109375" style="20" customWidth="1"/>
    <col min="13" max="13" width="20.7109375" style="20" customWidth="1"/>
    <col min="14" max="14" width="17.28515625" style="20" customWidth="1"/>
    <col min="15" max="15" width="11.42578125" style="20"/>
    <col min="16" max="16" width="17.42578125" style="20" bestFit="1" customWidth="1"/>
    <col min="17" max="17" width="13.7109375" style="20" bestFit="1" customWidth="1"/>
    <col min="18" max="16384" width="11.42578125" style="20"/>
  </cols>
  <sheetData>
    <row r="1" spans="1:18" x14ac:dyDescent="0.2">
      <c r="A1" s="67" t="s">
        <v>419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8" x14ac:dyDescent="0.2">
      <c r="A2" s="67" t="s">
        <v>420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8" x14ac:dyDescent="0.2">
      <c r="A3" s="67" t="s">
        <v>426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8" x14ac:dyDescent="0.2">
      <c r="A4" s="65" t="s">
        <v>427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8" ht="39" thickBot="1" x14ac:dyDescent="0.25">
      <c r="A6" s="43" t="s">
        <v>401</v>
      </c>
      <c r="B6" s="44" t="s">
        <v>402</v>
      </c>
      <c r="C6" s="45" t="s">
        <v>403</v>
      </c>
      <c r="D6" s="46" t="s">
        <v>404</v>
      </c>
      <c r="E6" s="46" t="s">
        <v>405</v>
      </c>
      <c r="F6" s="46" t="s">
        <v>406</v>
      </c>
      <c r="G6" s="46" t="s">
        <v>407</v>
      </c>
      <c r="H6" s="47" t="s">
        <v>408</v>
      </c>
      <c r="I6" s="47" t="s">
        <v>409</v>
      </c>
      <c r="J6" s="47" t="s">
        <v>410</v>
      </c>
      <c r="K6" s="47" t="s">
        <v>411</v>
      </c>
      <c r="L6" s="47" t="s">
        <v>412</v>
      </c>
      <c r="M6" s="47" t="s">
        <v>413</v>
      </c>
      <c r="N6" s="47" t="s">
        <v>414</v>
      </c>
      <c r="O6" s="48" t="s">
        <v>415</v>
      </c>
      <c r="P6" s="49" t="s">
        <v>416</v>
      </c>
      <c r="Q6" s="49" t="s">
        <v>417</v>
      </c>
      <c r="R6" s="49" t="s">
        <v>418</v>
      </c>
    </row>
    <row r="7" spans="1:18" s="35" customFormat="1" ht="13.5" thickTop="1" x14ac:dyDescent="0.2">
      <c r="A7" s="35" t="s">
        <v>317</v>
      </c>
      <c r="B7" s="35" t="s">
        <v>0</v>
      </c>
      <c r="E7" s="30">
        <v>2194956204</v>
      </c>
      <c r="F7" s="30">
        <v>2044106016</v>
      </c>
      <c r="G7" s="30">
        <v>1602170453</v>
      </c>
      <c r="H7" s="30">
        <v>135559177.91999999</v>
      </c>
      <c r="I7" s="30">
        <v>338975586.57999998</v>
      </c>
      <c r="J7" s="30">
        <v>23812091.539999999</v>
      </c>
      <c r="K7" s="30">
        <v>556694029.42999995</v>
      </c>
      <c r="L7" s="30">
        <v>540677827.39999998</v>
      </c>
      <c r="M7" s="30">
        <v>989065130.52999997</v>
      </c>
      <c r="N7" s="30">
        <v>547129567.52999997</v>
      </c>
      <c r="O7" s="50">
        <f t="shared" ref="O7:O38" si="0">+K7/F7</f>
        <v>0.27234107481341124</v>
      </c>
      <c r="P7" s="30">
        <f>+P27+P59+P74+P88</f>
        <v>1020681855</v>
      </c>
      <c r="Q7" s="30">
        <f>+Q27+Q59+Q74+Q88</f>
        <v>151536214.40000001</v>
      </c>
      <c r="R7" s="50">
        <f>+Q7/P7</f>
        <v>0.14846566896204891</v>
      </c>
    </row>
    <row r="8" spans="1:18" x14ac:dyDescent="0.2">
      <c r="A8" s="20" t="s">
        <v>317</v>
      </c>
      <c r="B8" s="20" t="s">
        <v>0</v>
      </c>
      <c r="C8" s="20" t="s">
        <v>2</v>
      </c>
      <c r="D8" s="20" t="s">
        <v>3</v>
      </c>
      <c r="E8" s="25">
        <v>928918748</v>
      </c>
      <c r="F8" s="25">
        <v>878021111</v>
      </c>
      <c r="G8" s="25">
        <v>867166567</v>
      </c>
      <c r="H8" s="25">
        <v>0</v>
      </c>
      <c r="I8" s="25">
        <v>67904850</v>
      </c>
      <c r="J8" s="25">
        <v>0</v>
      </c>
      <c r="K8" s="25">
        <v>360266542.87</v>
      </c>
      <c r="L8" s="25">
        <v>360266542.87</v>
      </c>
      <c r="M8" s="25">
        <v>449849718.13</v>
      </c>
      <c r="N8" s="25">
        <v>438995174.13</v>
      </c>
      <c r="O8" s="51">
        <f t="shared" si="0"/>
        <v>0.41031649280013727</v>
      </c>
      <c r="P8" s="25"/>
      <c r="Q8" s="25"/>
      <c r="R8" s="51"/>
    </row>
    <row r="9" spans="1:18" x14ac:dyDescent="0.2">
      <c r="A9" s="20" t="s">
        <v>317</v>
      </c>
      <c r="B9" s="20" t="s">
        <v>0</v>
      </c>
      <c r="C9" s="20" t="s">
        <v>4</v>
      </c>
      <c r="D9" s="20" t="s">
        <v>5</v>
      </c>
      <c r="E9" s="25">
        <v>368232800</v>
      </c>
      <c r="F9" s="25">
        <v>342575150</v>
      </c>
      <c r="G9" s="25">
        <v>342575150</v>
      </c>
      <c r="H9" s="25">
        <v>0</v>
      </c>
      <c r="I9" s="25">
        <v>0</v>
      </c>
      <c r="J9" s="25">
        <v>0</v>
      </c>
      <c r="K9" s="25">
        <v>149403405.30000001</v>
      </c>
      <c r="L9" s="25">
        <v>149403405.30000001</v>
      </c>
      <c r="M9" s="25">
        <v>193171744.69999999</v>
      </c>
      <c r="N9" s="25">
        <v>193171744.69999999</v>
      </c>
      <c r="O9" s="51">
        <f t="shared" si="0"/>
        <v>0.43611863061287431</v>
      </c>
      <c r="P9" s="25"/>
      <c r="Q9" s="25"/>
      <c r="R9" s="51"/>
    </row>
    <row r="10" spans="1:18" x14ac:dyDescent="0.2">
      <c r="A10" s="20" t="s">
        <v>317</v>
      </c>
      <c r="B10" s="20" t="s">
        <v>0</v>
      </c>
      <c r="C10" s="20" t="s">
        <v>6</v>
      </c>
      <c r="D10" s="20" t="s">
        <v>7</v>
      </c>
      <c r="E10" s="25">
        <v>353232800</v>
      </c>
      <c r="F10" s="25">
        <v>327575150</v>
      </c>
      <c r="G10" s="25">
        <v>327575150</v>
      </c>
      <c r="H10" s="25">
        <v>0</v>
      </c>
      <c r="I10" s="25">
        <v>0</v>
      </c>
      <c r="J10" s="25">
        <v>0</v>
      </c>
      <c r="K10" s="25">
        <v>145800446.97</v>
      </c>
      <c r="L10" s="25">
        <v>145800446.97</v>
      </c>
      <c r="M10" s="25">
        <v>181774703.03</v>
      </c>
      <c r="N10" s="25">
        <v>181774703.03</v>
      </c>
      <c r="O10" s="51">
        <f t="shared" si="0"/>
        <v>0.44509007160646952</v>
      </c>
      <c r="P10" s="25"/>
      <c r="Q10" s="25"/>
      <c r="R10" s="51"/>
    </row>
    <row r="11" spans="1:18" x14ac:dyDescent="0.2">
      <c r="A11" s="20" t="s">
        <v>317</v>
      </c>
      <c r="B11" s="20" t="s">
        <v>0</v>
      </c>
      <c r="C11" s="20" t="s">
        <v>8</v>
      </c>
      <c r="D11" s="20" t="s">
        <v>9</v>
      </c>
      <c r="E11" s="25">
        <v>15000000</v>
      </c>
      <c r="F11" s="25">
        <v>15000000</v>
      </c>
      <c r="G11" s="25">
        <v>15000000</v>
      </c>
      <c r="H11" s="25">
        <v>0</v>
      </c>
      <c r="I11" s="25">
        <v>0</v>
      </c>
      <c r="J11" s="25">
        <v>0</v>
      </c>
      <c r="K11" s="25">
        <v>3602958.33</v>
      </c>
      <c r="L11" s="25">
        <v>3602958.33</v>
      </c>
      <c r="M11" s="25">
        <v>11397041.67</v>
      </c>
      <c r="N11" s="25">
        <v>11397041.67</v>
      </c>
      <c r="O11" s="51">
        <f t="shared" si="0"/>
        <v>0.24019722200000002</v>
      </c>
      <c r="P11" s="25"/>
      <c r="Q11" s="25"/>
      <c r="R11" s="51"/>
    </row>
    <row r="12" spans="1:18" x14ac:dyDescent="0.2">
      <c r="A12" s="20" t="s">
        <v>317</v>
      </c>
      <c r="B12" s="20" t="s">
        <v>0</v>
      </c>
      <c r="C12" s="20" t="s">
        <v>10</v>
      </c>
      <c r="D12" s="20" t="s">
        <v>11</v>
      </c>
      <c r="E12" s="25">
        <v>28000000</v>
      </c>
      <c r="F12" s="25">
        <v>28000000</v>
      </c>
      <c r="G12" s="25">
        <v>19580548</v>
      </c>
      <c r="H12" s="25">
        <v>0</v>
      </c>
      <c r="I12" s="25">
        <v>0</v>
      </c>
      <c r="J12" s="25">
        <v>0</v>
      </c>
      <c r="K12" s="25">
        <v>5095339</v>
      </c>
      <c r="L12" s="25">
        <v>5095339</v>
      </c>
      <c r="M12" s="25">
        <v>22904661</v>
      </c>
      <c r="N12" s="25">
        <v>14485209</v>
      </c>
      <c r="O12" s="51">
        <f t="shared" si="0"/>
        <v>0.18197639285714284</v>
      </c>
      <c r="P12" s="25"/>
      <c r="Q12" s="25"/>
      <c r="R12" s="51"/>
    </row>
    <row r="13" spans="1:18" x14ac:dyDescent="0.2">
      <c r="A13" s="20" t="s">
        <v>317</v>
      </c>
      <c r="B13" s="20" t="s">
        <v>0</v>
      </c>
      <c r="C13" s="20" t="s">
        <v>12</v>
      </c>
      <c r="D13" s="20" t="s">
        <v>13</v>
      </c>
      <c r="E13" s="25">
        <v>28000000</v>
      </c>
      <c r="F13" s="25">
        <v>28000000</v>
      </c>
      <c r="G13" s="25">
        <v>19580548</v>
      </c>
      <c r="H13" s="25">
        <v>0</v>
      </c>
      <c r="I13" s="25">
        <v>0</v>
      </c>
      <c r="J13" s="25">
        <v>0</v>
      </c>
      <c r="K13" s="25">
        <v>5095339</v>
      </c>
      <c r="L13" s="25">
        <v>5095339</v>
      </c>
      <c r="M13" s="25">
        <v>22904661</v>
      </c>
      <c r="N13" s="25">
        <v>14485209</v>
      </c>
      <c r="O13" s="51">
        <f t="shared" si="0"/>
        <v>0.18197639285714284</v>
      </c>
      <c r="P13" s="25"/>
      <c r="Q13" s="25"/>
      <c r="R13" s="51"/>
    </row>
    <row r="14" spans="1:18" x14ac:dyDescent="0.2">
      <c r="A14" s="20" t="s">
        <v>317</v>
      </c>
      <c r="B14" s="20" t="s">
        <v>0</v>
      </c>
      <c r="C14" s="20" t="s">
        <v>14</v>
      </c>
      <c r="D14" s="20" t="s">
        <v>15</v>
      </c>
      <c r="E14" s="25">
        <v>390864467</v>
      </c>
      <c r="F14" s="25">
        <v>374838902</v>
      </c>
      <c r="G14" s="25">
        <v>374137562</v>
      </c>
      <c r="H14" s="25">
        <v>0</v>
      </c>
      <c r="I14" s="25">
        <v>0</v>
      </c>
      <c r="J14" s="25">
        <v>0</v>
      </c>
      <c r="K14" s="25">
        <v>146591068.56999999</v>
      </c>
      <c r="L14" s="25">
        <v>146591068.56999999</v>
      </c>
      <c r="M14" s="25">
        <v>228247833.43000001</v>
      </c>
      <c r="N14" s="25">
        <v>227546493.43000001</v>
      </c>
      <c r="O14" s="51">
        <f t="shared" si="0"/>
        <v>0.39107752100394316</v>
      </c>
      <c r="P14" s="25"/>
      <c r="Q14" s="25"/>
      <c r="R14" s="51"/>
    </row>
    <row r="15" spans="1:18" x14ac:dyDescent="0.2">
      <c r="A15" s="20" t="s">
        <v>317</v>
      </c>
      <c r="B15" s="20" t="s">
        <v>0</v>
      </c>
      <c r="C15" s="20" t="s">
        <v>16</v>
      </c>
      <c r="D15" s="20" t="s">
        <v>17</v>
      </c>
      <c r="E15" s="25">
        <v>100500000</v>
      </c>
      <c r="F15" s="25">
        <v>100500000</v>
      </c>
      <c r="G15" s="25">
        <v>100500000</v>
      </c>
      <c r="H15" s="25">
        <v>0</v>
      </c>
      <c r="I15" s="25">
        <v>0</v>
      </c>
      <c r="J15" s="25">
        <v>0</v>
      </c>
      <c r="K15" s="25">
        <v>36459346.5</v>
      </c>
      <c r="L15" s="25">
        <v>36459346.5</v>
      </c>
      <c r="M15" s="25">
        <v>64040653.5</v>
      </c>
      <c r="N15" s="25">
        <v>64040653.5</v>
      </c>
      <c r="O15" s="51">
        <f t="shared" si="0"/>
        <v>0.36277956716417908</v>
      </c>
      <c r="P15" s="25"/>
      <c r="Q15" s="25"/>
      <c r="R15" s="51"/>
    </row>
    <row r="16" spans="1:18" x14ac:dyDescent="0.2">
      <c r="A16" s="20" t="s">
        <v>317</v>
      </c>
      <c r="B16" s="20" t="s">
        <v>0</v>
      </c>
      <c r="C16" s="20" t="s">
        <v>18</v>
      </c>
      <c r="D16" s="20" t="s">
        <v>19</v>
      </c>
      <c r="E16" s="25">
        <v>145733625</v>
      </c>
      <c r="F16" s="25">
        <v>135439942</v>
      </c>
      <c r="G16" s="25">
        <v>135439942</v>
      </c>
      <c r="H16" s="25">
        <v>0</v>
      </c>
      <c r="I16" s="25">
        <v>0</v>
      </c>
      <c r="J16" s="25">
        <v>0</v>
      </c>
      <c r="K16" s="25">
        <v>52342398.899999999</v>
      </c>
      <c r="L16" s="25">
        <v>52342398.899999999</v>
      </c>
      <c r="M16" s="25">
        <v>83097543.099999994</v>
      </c>
      <c r="N16" s="25">
        <v>83097543.099999994</v>
      </c>
      <c r="O16" s="51">
        <f t="shared" si="0"/>
        <v>0.38646205932368161</v>
      </c>
      <c r="P16" s="25"/>
      <c r="Q16" s="25"/>
      <c r="R16" s="51"/>
    </row>
    <row r="17" spans="1:18" x14ac:dyDescent="0.2">
      <c r="A17" s="20" t="s">
        <v>317</v>
      </c>
      <c r="B17" s="20" t="s">
        <v>0</v>
      </c>
      <c r="C17" s="20" t="s">
        <v>20</v>
      </c>
      <c r="D17" s="20" t="s">
        <v>21</v>
      </c>
      <c r="E17" s="25">
        <v>47823248</v>
      </c>
      <c r="F17" s="25">
        <v>47823248</v>
      </c>
      <c r="G17" s="25">
        <v>47823248</v>
      </c>
      <c r="H17" s="25">
        <v>0</v>
      </c>
      <c r="I17" s="25">
        <v>0</v>
      </c>
      <c r="J17" s="25">
        <v>0</v>
      </c>
      <c r="K17" s="25">
        <v>44050141.009999998</v>
      </c>
      <c r="L17" s="25">
        <v>44050141.009999998</v>
      </c>
      <c r="M17" s="25">
        <v>3773106.99</v>
      </c>
      <c r="N17" s="25">
        <v>3773106.99</v>
      </c>
      <c r="O17" s="51">
        <f t="shared" si="0"/>
        <v>0.92110307961516957</v>
      </c>
      <c r="P17" s="25"/>
      <c r="Q17" s="25"/>
      <c r="R17" s="51"/>
    </row>
    <row r="18" spans="1:18" x14ac:dyDescent="0.2">
      <c r="A18" s="20" t="s">
        <v>317</v>
      </c>
      <c r="B18" s="20" t="s">
        <v>0</v>
      </c>
      <c r="C18" s="20" t="s">
        <v>22</v>
      </c>
      <c r="D18" s="20" t="s">
        <v>23</v>
      </c>
      <c r="E18" s="25">
        <v>37000000</v>
      </c>
      <c r="F18" s="25">
        <v>35204330</v>
      </c>
      <c r="G18" s="25">
        <v>35204330</v>
      </c>
      <c r="H18" s="25">
        <v>0</v>
      </c>
      <c r="I18" s="25">
        <v>0</v>
      </c>
      <c r="J18" s="25">
        <v>0</v>
      </c>
      <c r="K18" s="25">
        <v>13739182.16</v>
      </c>
      <c r="L18" s="25">
        <v>13739182.16</v>
      </c>
      <c r="M18" s="25">
        <v>21465147.84</v>
      </c>
      <c r="N18" s="25">
        <v>21465147.84</v>
      </c>
      <c r="O18" s="51">
        <f t="shared" si="0"/>
        <v>0.3902696673960277</v>
      </c>
      <c r="P18" s="25"/>
      <c r="Q18" s="25"/>
      <c r="R18" s="51"/>
    </row>
    <row r="19" spans="1:18" x14ac:dyDescent="0.2">
      <c r="A19" s="20" t="s">
        <v>317</v>
      </c>
      <c r="B19" s="20" t="s">
        <v>24</v>
      </c>
      <c r="C19" s="20" t="s">
        <v>25</v>
      </c>
      <c r="D19" s="20" t="s">
        <v>26</v>
      </c>
      <c r="E19" s="25">
        <v>59807594</v>
      </c>
      <c r="F19" s="25">
        <v>55871382</v>
      </c>
      <c r="G19" s="25">
        <v>55170042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55871382</v>
      </c>
      <c r="N19" s="25">
        <v>55170042</v>
      </c>
      <c r="O19" s="51">
        <f t="shared" si="0"/>
        <v>0</v>
      </c>
      <c r="P19" s="25"/>
      <c r="Q19" s="25"/>
      <c r="R19" s="51"/>
    </row>
    <row r="20" spans="1:18" x14ac:dyDescent="0.2">
      <c r="A20" s="20" t="s">
        <v>317</v>
      </c>
      <c r="B20" s="20" t="s">
        <v>0</v>
      </c>
      <c r="C20" s="20" t="s">
        <v>27</v>
      </c>
      <c r="D20" s="20" t="s">
        <v>28</v>
      </c>
      <c r="E20" s="25">
        <v>70910740</v>
      </c>
      <c r="F20" s="25">
        <v>66303529</v>
      </c>
      <c r="G20" s="25">
        <v>65482633</v>
      </c>
      <c r="H20" s="25">
        <v>0</v>
      </c>
      <c r="I20" s="25">
        <v>32311569</v>
      </c>
      <c r="J20" s="25">
        <v>0</v>
      </c>
      <c r="K20" s="25">
        <v>29665720</v>
      </c>
      <c r="L20" s="25">
        <v>29665720</v>
      </c>
      <c r="M20" s="25">
        <v>4326240</v>
      </c>
      <c r="N20" s="25">
        <v>3505344</v>
      </c>
      <c r="O20" s="51">
        <f t="shared" si="0"/>
        <v>0.44742294184673037</v>
      </c>
      <c r="P20" s="25"/>
      <c r="Q20" s="25"/>
      <c r="R20" s="51"/>
    </row>
    <row r="21" spans="1:18" x14ac:dyDescent="0.2">
      <c r="A21" s="20" t="s">
        <v>317</v>
      </c>
      <c r="B21" s="20" t="s">
        <v>0</v>
      </c>
      <c r="C21" s="20" t="s">
        <v>318</v>
      </c>
      <c r="D21" s="20" t="s">
        <v>30</v>
      </c>
      <c r="E21" s="25">
        <v>67274292</v>
      </c>
      <c r="F21" s="25">
        <v>62903348</v>
      </c>
      <c r="G21" s="25">
        <v>62124549</v>
      </c>
      <c r="H21" s="25">
        <v>0</v>
      </c>
      <c r="I21" s="25">
        <v>30796411</v>
      </c>
      <c r="J21" s="25">
        <v>0</v>
      </c>
      <c r="K21" s="25">
        <v>28144430</v>
      </c>
      <c r="L21" s="25">
        <v>28144430</v>
      </c>
      <c r="M21" s="25">
        <v>3962507</v>
      </c>
      <c r="N21" s="25">
        <v>3183708</v>
      </c>
      <c r="O21" s="51">
        <f t="shared" si="0"/>
        <v>0.44742340264623115</v>
      </c>
      <c r="P21" s="25"/>
      <c r="Q21" s="25"/>
      <c r="R21" s="51"/>
    </row>
    <row r="22" spans="1:18" x14ac:dyDescent="0.2">
      <c r="A22" s="20" t="s">
        <v>317</v>
      </c>
      <c r="B22" s="20" t="s">
        <v>0</v>
      </c>
      <c r="C22" s="20" t="s">
        <v>319</v>
      </c>
      <c r="D22" s="20" t="s">
        <v>32</v>
      </c>
      <c r="E22" s="25">
        <v>3636448</v>
      </c>
      <c r="F22" s="25">
        <v>3400181</v>
      </c>
      <c r="G22" s="25">
        <v>3358084</v>
      </c>
      <c r="H22" s="25">
        <v>0</v>
      </c>
      <c r="I22" s="25">
        <v>1515158</v>
      </c>
      <c r="J22" s="25">
        <v>0</v>
      </c>
      <c r="K22" s="25">
        <v>1521290</v>
      </c>
      <c r="L22" s="25">
        <v>1521290</v>
      </c>
      <c r="M22" s="25">
        <v>363733</v>
      </c>
      <c r="N22" s="25">
        <v>321636</v>
      </c>
      <c r="O22" s="51">
        <f t="shared" si="0"/>
        <v>0.44741441705603319</v>
      </c>
      <c r="P22" s="25"/>
      <c r="Q22" s="25"/>
      <c r="R22" s="51"/>
    </row>
    <row r="23" spans="1:18" x14ac:dyDescent="0.2">
      <c r="A23" s="20" t="s">
        <v>317</v>
      </c>
      <c r="B23" s="20" t="s">
        <v>0</v>
      </c>
      <c r="C23" s="20" t="s">
        <v>33</v>
      </c>
      <c r="D23" s="20" t="s">
        <v>34</v>
      </c>
      <c r="E23" s="25">
        <v>70910741</v>
      </c>
      <c r="F23" s="25">
        <v>66303530</v>
      </c>
      <c r="G23" s="25">
        <v>65390674</v>
      </c>
      <c r="H23" s="25">
        <v>0</v>
      </c>
      <c r="I23" s="25">
        <v>35593281</v>
      </c>
      <c r="J23" s="25">
        <v>0</v>
      </c>
      <c r="K23" s="25">
        <v>29511010</v>
      </c>
      <c r="L23" s="25">
        <v>29511010</v>
      </c>
      <c r="M23" s="25">
        <v>1199239</v>
      </c>
      <c r="N23" s="25">
        <v>286383</v>
      </c>
      <c r="O23" s="51">
        <f t="shared" si="0"/>
        <v>0.44508957517043213</v>
      </c>
      <c r="P23" s="25"/>
      <c r="Q23" s="25"/>
      <c r="R23" s="51"/>
    </row>
    <row r="24" spans="1:18" x14ac:dyDescent="0.2">
      <c r="A24" s="20" t="s">
        <v>317</v>
      </c>
      <c r="B24" s="20" t="s">
        <v>0</v>
      </c>
      <c r="C24" s="20" t="s">
        <v>320</v>
      </c>
      <c r="D24" s="20" t="s">
        <v>36</v>
      </c>
      <c r="E24" s="25">
        <v>38182707</v>
      </c>
      <c r="F24" s="25">
        <v>35701901</v>
      </c>
      <c r="G24" s="25">
        <v>35167921</v>
      </c>
      <c r="H24" s="25">
        <v>0</v>
      </c>
      <c r="I24" s="25">
        <v>19274503</v>
      </c>
      <c r="J24" s="25">
        <v>0</v>
      </c>
      <c r="K24" s="25">
        <v>15819357</v>
      </c>
      <c r="L24" s="25">
        <v>15819357</v>
      </c>
      <c r="M24" s="25">
        <v>608041</v>
      </c>
      <c r="N24" s="25">
        <v>74061</v>
      </c>
      <c r="O24" s="51">
        <f t="shared" si="0"/>
        <v>0.44309564916445204</v>
      </c>
      <c r="P24" s="25"/>
      <c r="Q24" s="25"/>
      <c r="R24" s="51"/>
    </row>
    <row r="25" spans="1:18" x14ac:dyDescent="0.2">
      <c r="A25" s="20" t="s">
        <v>317</v>
      </c>
      <c r="B25" s="20" t="s">
        <v>0</v>
      </c>
      <c r="C25" s="20" t="s">
        <v>321</v>
      </c>
      <c r="D25" s="20" t="s">
        <v>38</v>
      </c>
      <c r="E25" s="25">
        <v>10909345</v>
      </c>
      <c r="F25" s="25">
        <v>10200543</v>
      </c>
      <c r="G25" s="25">
        <v>10074251</v>
      </c>
      <c r="H25" s="25">
        <v>0</v>
      </c>
      <c r="I25" s="25">
        <v>5345472</v>
      </c>
      <c r="J25" s="25">
        <v>0</v>
      </c>
      <c r="K25" s="25">
        <v>4563873</v>
      </c>
      <c r="L25" s="25">
        <v>4563873</v>
      </c>
      <c r="M25" s="25">
        <v>291198</v>
      </c>
      <c r="N25" s="25">
        <v>164906</v>
      </c>
      <c r="O25" s="51">
        <f t="shared" si="0"/>
        <v>0.44741471115802367</v>
      </c>
      <c r="P25" s="25"/>
      <c r="Q25" s="25"/>
      <c r="R25" s="51"/>
    </row>
    <row r="26" spans="1:18" x14ac:dyDescent="0.2">
      <c r="A26" s="20" t="s">
        <v>317</v>
      </c>
      <c r="B26" s="20" t="s">
        <v>0</v>
      </c>
      <c r="C26" s="20" t="s">
        <v>322</v>
      </c>
      <c r="D26" s="20" t="s">
        <v>40</v>
      </c>
      <c r="E26" s="25">
        <v>21818689</v>
      </c>
      <c r="F26" s="25">
        <v>20401086</v>
      </c>
      <c r="G26" s="25">
        <v>20148502</v>
      </c>
      <c r="H26" s="25">
        <v>0</v>
      </c>
      <c r="I26" s="25">
        <v>10973306</v>
      </c>
      <c r="J26" s="25">
        <v>0</v>
      </c>
      <c r="K26" s="25">
        <v>9127780</v>
      </c>
      <c r="L26" s="25">
        <v>9127780</v>
      </c>
      <c r="M26" s="25">
        <v>300000</v>
      </c>
      <c r="N26" s="25">
        <v>47416</v>
      </c>
      <c r="O26" s="51">
        <f t="shared" si="0"/>
        <v>0.44741637773596954</v>
      </c>
      <c r="P26" s="25"/>
      <c r="Q26" s="25"/>
      <c r="R26" s="51"/>
    </row>
    <row r="27" spans="1:18" s="35" customFormat="1" x14ac:dyDescent="0.2">
      <c r="A27" s="35" t="s">
        <v>317</v>
      </c>
      <c r="B27" s="35" t="s">
        <v>0</v>
      </c>
      <c r="C27" s="35" t="s">
        <v>43</v>
      </c>
      <c r="D27" s="35" t="s">
        <v>44</v>
      </c>
      <c r="E27" s="30">
        <v>580700000</v>
      </c>
      <c r="F27" s="30">
        <v>518531855</v>
      </c>
      <c r="G27" s="30">
        <v>441678981</v>
      </c>
      <c r="H27" s="30">
        <v>135559177.91999999</v>
      </c>
      <c r="I27" s="30">
        <v>195958350.91999999</v>
      </c>
      <c r="J27" s="30">
        <v>23812091.539999999</v>
      </c>
      <c r="K27" s="30">
        <v>56240207.189999998</v>
      </c>
      <c r="L27" s="30">
        <v>47464892.469999999</v>
      </c>
      <c r="M27" s="30">
        <v>106962027.43000001</v>
      </c>
      <c r="N27" s="30">
        <v>30109153.43</v>
      </c>
      <c r="O27" s="50">
        <f t="shared" si="0"/>
        <v>0.1084604670816222</v>
      </c>
      <c r="P27" s="30">
        <v>518531855</v>
      </c>
      <c r="Q27" s="30">
        <v>56240207.189999998</v>
      </c>
      <c r="R27" s="50">
        <f t="shared" ref="R27:R71" si="1">+Q27/P27</f>
        <v>0.1084604670816222</v>
      </c>
    </row>
    <row r="28" spans="1:18" x14ac:dyDescent="0.2">
      <c r="A28" s="20" t="s">
        <v>317</v>
      </c>
      <c r="B28" s="20" t="s">
        <v>0</v>
      </c>
      <c r="C28" s="20" t="s">
        <v>45</v>
      </c>
      <c r="D28" s="20" t="s">
        <v>46</v>
      </c>
      <c r="E28" s="25">
        <v>6925000</v>
      </c>
      <c r="F28" s="25">
        <v>6925000</v>
      </c>
      <c r="G28" s="25">
        <v>3462500</v>
      </c>
      <c r="H28" s="25">
        <v>0</v>
      </c>
      <c r="I28" s="25">
        <v>1133767.42</v>
      </c>
      <c r="J28" s="25">
        <v>0</v>
      </c>
      <c r="K28" s="25">
        <v>2267534.84</v>
      </c>
      <c r="L28" s="25">
        <v>2267534.84</v>
      </c>
      <c r="M28" s="25">
        <v>3523697.74</v>
      </c>
      <c r="N28" s="25">
        <v>61197.74</v>
      </c>
      <c r="O28" s="51">
        <f t="shared" si="0"/>
        <v>0.32744185415162452</v>
      </c>
      <c r="P28" s="25">
        <v>6925000</v>
      </c>
      <c r="Q28" s="25">
        <v>2267534.84</v>
      </c>
      <c r="R28" s="51">
        <f t="shared" si="1"/>
        <v>0.32744185415162452</v>
      </c>
    </row>
    <row r="29" spans="1:18" x14ac:dyDescent="0.2">
      <c r="A29" s="20" t="s">
        <v>317</v>
      </c>
      <c r="B29" s="20" t="s">
        <v>0</v>
      </c>
      <c r="C29" s="20" t="s">
        <v>271</v>
      </c>
      <c r="D29" s="20" t="s">
        <v>272</v>
      </c>
      <c r="E29" s="25">
        <v>6925000</v>
      </c>
      <c r="F29" s="25">
        <v>6925000</v>
      </c>
      <c r="G29" s="25">
        <v>3462500</v>
      </c>
      <c r="H29" s="25">
        <v>0</v>
      </c>
      <c r="I29" s="25">
        <v>1133767.42</v>
      </c>
      <c r="J29" s="25">
        <v>0</v>
      </c>
      <c r="K29" s="25">
        <v>2267534.84</v>
      </c>
      <c r="L29" s="25">
        <v>2267534.84</v>
      </c>
      <c r="M29" s="25">
        <v>3523697.74</v>
      </c>
      <c r="N29" s="25">
        <v>61197.74</v>
      </c>
      <c r="O29" s="51">
        <f t="shared" si="0"/>
        <v>0.32744185415162452</v>
      </c>
      <c r="P29" s="25">
        <v>6925000</v>
      </c>
      <c r="Q29" s="25">
        <v>2267534.84</v>
      </c>
      <c r="R29" s="51">
        <f t="shared" si="1"/>
        <v>0.32744185415162452</v>
      </c>
    </row>
    <row r="30" spans="1:18" x14ac:dyDescent="0.2">
      <c r="A30" s="20" t="s">
        <v>317</v>
      </c>
      <c r="B30" s="20" t="s">
        <v>0</v>
      </c>
      <c r="C30" s="20" t="s">
        <v>53</v>
      </c>
      <c r="D30" s="20" t="s">
        <v>54</v>
      </c>
      <c r="E30" s="25">
        <v>18430200</v>
      </c>
      <c r="F30" s="25">
        <v>18178200</v>
      </c>
      <c r="G30" s="25">
        <v>8900100</v>
      </c>
      <c r="H30" s="25">
        <v>0</v>
      </c>
      <c r="I30" s="25">
        <v>4214749.92</v>
      </c>
      <c r="J30" s="25">
        <v>0</v>
      </c>
      <c r="K30" s="25">
        <v>4685350.08</v>
      </c>
      <c r="L30" s="25">
        <v>4647810.7300000004</v>
      </c>
      <c r="M30" s="25">
        <v>9278100</v>
      </c>
      <c r="N30" s="25">
        <v>0</v>
      </c>
      <c r="O30" s="51">
        <f t="shared" si="0"/>
        <v>0.25774554576360698</v>
      </c>
      <c r="P30" s="25">
        <v>18178200</v>
      </c>
      <c r="Q30" s="25">
        <v>4685350.08</v>
      </c>
      <c r="R30" s="51">
        <f t="shared" si="1"/>
        <v>0.25774554576360698</v>
      </c>
    </row>
    <row r="31" spans="1:18" x14ac:dyDescent="0.2">
      <c r="A31" s="20" t="s">
        <v>317</v>
      </c>
      <c r="B31" s="20" t="s">
        <v>0</v>
      </c>
      <c r="C31" s="20" t="s">
        <v>55</v>
      </c>
      <c r="D31" s="20" t="s">
        <v>56</v>
      </c>
      <c r="E31" s="25">
        <v>2752200</v>
      </c>
      <c r="F31" s="25">
        <v>2752200</v>
      </c>
      <c r="G31" s="25">
        <v>1376100</v>
      </c>
      <c r="H31" s="25">
        <v>0</v>
      </c>
      <c r="I31" s="25">
        <v>967622.6</v>
      </c>
      <c r="J31" s="25">
        <v>0</v>
      </c>
      <c r="K31" s="25">
        <v>408477.4</v>
      </c>
      <c r="L31" s="25">
        <v>370938.05</v>
      </c>
      <c r="M31" s="25">
        <v>1376100</v>
      </c>
      <c r="N31" s="25">
        <v>0</v>
      </c>
      <c r="O31" s="51">
        <f t="shared" si="0"/>
        <v>0.14841850156238645</v>
      </c>
      <c r="P31" s="25">
        <v>2752200</v>
      </c>
      <c r="Q31" s="25">
        <v>408477.4</v>
      </c>
      <c r="R31" s="51">
        <f t="shared" si="1"/>
        <v>0.14841850156238645</v>
      </c>
    </row>
    <row r="32" spans="1:18" x14ac:dyDescent="0.2">
      <c r="A32" s="20" t="s">
        <v>317</v>
      </c>
      <c r="B32" s="20" t="s">
        <v>0</v>
      </c>
      <c r="C32" s="20" t="s">
        <v>57</v>
      </c>
      <c r="D32" s="20" t="s">
        <v>58</v>
      </c>
      <c r="E32" s="25">
        <v>8052000</v>
      </c>
      <c r="F32" s="25">
        <v>8052000</v>
      </c>
      <c r="G32" s="25">
        <v>4026000</v>
      </c>
      <c r="H32" s="25">
        <v>0</v>
      </c>
      <c r="I32" s="25">
        <v>1358912</v>
      </c>
      <c r="J32" s="25">
        <v>0</v>
      </c>
      <c r="K32" s="25">
        <v>2667088</v>
      </c>
      <c r="L32" s="25">
        <v>2667088</v>
      </c>
      <c r="M32" s="25">
        <v>4026000</v>
      </c>
      <c r="N32" s="25">
        <v>0</v>
      </c>
      <c r="O32" s="51">
        <f t="shared" si="0"/>
        <v>0.33123298559364134</v>
      </c>
      <c r="P32" s="25">
        <v>8052000</v>
      </c>
      <c r="Q32" s="25">
        <v>2667088</v>
      </c>
      <c r="R32" s="51">
        <f t="shared" si="1"/>
        <v>0.33123298559364134</v>
      </c>
    </row>
    <row r="33" spans="1:18" x14ac:dyDescent="0.2">
      <c r="A33" s="20" t="s">
        <v>317</v>
      </c>
      <c r="B33" s="20" t="s">
        <v>0</v>
      </c>
      <c r="C33" s="20" t="s">
        <v>59</v>
      </c>
      <c r="D33" s="20" t="s">
        <v>60</v>
      </c>
      <c r="E33" s="25">
        <v>252000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51" t="e">
        <f t="shared" si="0"/>
        <v>#DIV/0!</v>
      </c>
      <c r="P33" s="25">
        <v>0</v>
      </c>
      <c r="Q33" s="25">
        <v>0</v>
      </c>
      <c r="R33" s="51" t="e">
        <f t="shared" si="1"/>
        <v>#DIV/0!</v>
      </c>
    </row>
    <row r="34" spans="1:18" x14ac:dyDescent="0.2">
      <c r="A34" s="20" t="s">
        <v>317</v>
      </c>
      <c r="B34" s="20" t="s">
        <v>0</v>
      </c>
      <c r="C34" s="20" t="s">
        <v>61</v>
      </c>
      <c r="D34" s="20" t="s">
        <v>62</v>
      </c>
      <c r="E34" s="25">
        <v>6996000</v>
      </c>
      <c r="F34" s="25">
        <v>6996000</v>
      </c>
      <c r="G34" s="25">
        <v>3498000</v>
      </c>
      <c r="H34" s="25">
        <v>0</v>
      </c>
      <c r="I34" s="25">
        <v>1888215.32</v>
      </c>
      <c r="J34" s="25">
        <v>0</v>
      </c>
      <c r="K34" s="25">
        <v>1609784.68</v>
      </c>
      <c r="L34" s="25">
        <v>1609784.68</v>
      </c>
      <c r="M34" s="25">
        <v>3498000</v>
      </c>
      <c r="N34" s="25">
        <v>0</v>
      </c>
      <c r="O34" s="51">
        <f t="shared" si="0"/>
        <v>0.2301007261292167</v>
      </c>
      <c r="P34" s="25">
        <v>6996000</v>
      </c>
      <c r="Q34" s="25">
        <v>1609784.68</v>
      </c>
      <c r="R34" s="51">
        <f t="shared" si="1"/>
        <v>0.2301007261292167</v>
      </c>
    </row>
    <row r="35" spans="1:18" x14ac:dyDescent="0.2">
      <c r="A35" s="20" t="s">
        <v>317</v>
      </c>
      <c r="B35" s="20" t="s">
        <v>0</v>
      </c>
      <c r="C35" s="20" t="s">
        <v>63</v>
      </c>
      <c r="D35" s="20" t="s">
        <v>64</v>
      </c>
      <c r="E35" s="25">
        <v>378000</v>
      </c>
      <c r="F35" s="25">
        <v>378000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378000</v>
      </c>
      <c r="N35" s="25">
        <v>0</v>
      </c>
      <c r="O35" s="51">
        <f t="shared" si="0"/>
        <v>0</v>
      </c>
      <c r="P35" s="25">
        <v>378000</v>
      </c>
      <c r="Q35" s="25">
        <v>0</v>
      </c>
      <c r="R35" s="51">
        <f t="shared" si="1"/>
        <v>0</v>
      </c>
    </row>
    <row r="36" spans="1:18" x14ac:dyDescent="0.2">
      <c r="A36" s="20" t="s">
        <v>317</v>
      </c>
      <c r="B36" s="20" t="s">
        <v>0</v>
      </c>
      <c r="C36" s="20" t="s">
        <v>65</v>
      </c>
      <c r="D36" s="20" t="s">
        <v>66</v>
      </c>
      <c r="E36" s="25">
        <v>1350000</v>
      </c>
      <c r="F36" s="25">
        <v>850000</v>
      </c>
      <c r="G36" s="25">
        <v>500000</v>
      </c>
      <c r="H36" s="25">
        <v>0</v>
      </c>
      <c r="I36" s="25">
        <v>500000</v>
      </c>
      <c r="J36" s="25">
        <v>0</v>
      </c>
      <c r="K36" s="25">
        <v>0</v>
      </c>
      <c r="L36" s="25">
        <v>0</v>
      </c>
      <c r="M36" s="25">
        <v>350000</v>
      </c>
      <c r="N36" s="25">
        <v>0</v>
      </c>
      <c r="O36" s="51">
        <f t="shared" si="0"/>
        <v>0</v>
      </c>
      <c r="P36" s="25">
        <v>850000</v>
      </c>
      <c r="Q36" s="25">
        <v>0</v>
      </c>
      <c r="R36" s="51">
        <f t="shared" si="1"/>
        <v>0</v>
      </c>
    </row>
    <row r="37" spans="1:18" x14ac:dyDescent="0.2">
      <c r="A37" s="20" t="s">
        <v>317</v>
      </c>
      <c r="B37" s="20" t="s">
        <v>0</v>
      </c>
      <c r="C37" s="20" t="s">
        <v>67</v>
      </c>
      <c r="D37" s="20" t="s">
        <v>68</v>
      </c>
      <c r="E37" s="25">
        <v>1000000</v>
      </c>
      <c r="F37" s="25">
        <v>500000</v>
      </c>
      <c r="G37" s="25">
        <v>500000</v>
      </c>
      <c r="H37" s="25">
        <v>0</v>
      </c>
      <c r="I37" s="25">
        <v>500000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51">
        <f t="shared" si="0"/>
        <v>0</v>
      </c>
      <c r="P37" s="25">
        <v>500000</v>
      </c>
      <c r="Q37" s="25">
        <v>0</v>
      </c>
      <c r="R37" s="51">
        <f t="shared" si="1"/>
        <v>0</v>
      </c>
    </row>
    <row r="38" spans="1:18" x14ac:dyDescent="0.2">
      <c r="A38" s="20" t="s">
        <v>317</v>
      </c>
      <c r="B38" s="20" t="s">
        <v>0</v>
      </c>
      <c r="C38" s="20" t="s">
        <v>73</v>
      </c>
      <c r="D38" s="20" t="s">
        <v>74</v>
      </c>
      <c r="E38" s="25">
        <v>350000</v>
      </c>
      <c r="F38" s="25">
        <v>350000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350000</v>
      </c>
      <c r="N38" s="25">
        <v>0</v>
      </c>
      <c r="O38" s="51">
        <f t="shared" si="0"/>
        <v>0</v>
      </c>
      <c r="P38" s="25">
        <v>350000</v>
      </c>
      <c r="Q38" s="25">
        <v>0</v>
      </c>
      <c r="R38" s="51">
        <f t="shared" si="1"/>
        <v>0</v>
      </c>
    </row>
    <row r="39" spans="1:18" x14ac:dyDescent="0.2">
      <c r="A39" s="20" t="s">
        <v>317</v>
      </c>
      <c r="B39" s="20" t="s">
        <v>0</v>
      </c>
      <c r="C39" s="20" t="s">
        <v>75</v>
      </c>
      <c r="D39" s="20" t="s">
        <v>76</v>
      </c>
      <c r="E39" s="25">
        <v>467994800</v>
      </c>
      <c r="F39" s="25">
        <v>430326655</v>
      </c>
      <c r="G39" s="25">
        <v>396816381</v>
      </c>
      <c r="H39" s="25">
        <v>135559177.91999999</v>
      </c>
      <c r="I39" s="25">
        <v>176294872.00999999</v>
      </c>
      <c r="J39" s="25">
        <v>22987559.539999999</v>
      </c>
      <c r="K39" s="25">
        <v>39921999.280000001</v>
      </c>
      <c r="L39" s="25">
        <v>34812259.689999998</v>
      </c>
      <c r="M39" s="25">
        <v>55563046.25</v>
      </c>
      <c r="N39" s="25">
        <v>22052772.25</v>
      </c>
      <c r="O39" s="51">
        <f t="shared" ref="O39:O70" si="2">+K39/F39</f>
        <v>9.2771383822366299E-2</v>
      </c>
      <c r="P39" s="25">
        <v>430326655</v>
      </c>
      <c r="Q39" s="25">
        <v>39921999.280000001</v>
      </c>
      <c r="R39" s="51">
        <f t="shared" si="1"/>
        <v>9.2771383822366299E-2</v>
      </c>
    </row>
    <row r="40" spans="1:18" x14ac:dyDescent="0.2">
      <c r="A40" s="20" t="s">
        <v>317</v>
      </c>
      <c r="B40" s="20" t="s">
        <v>0</v>
      </c>
      <c r="C40" s="20" t="s">
        <v>79</v>
      </c>
      <c r="D40" s="20" t="s">
        <v>80</v>
      </c>
      <c r="E40" s="25">
        <v>30000000</v>
      </c>
      <c r="F40" s="25">
        <v>50000000</v>
      </c>
      <c r="G40" s="25">
        <v>43377440</v>
      </c>
      <c r="H40" s="25">
        <v>18250000</v>
      </c>
      <c r="I40" s="25">
        <v>12000000</v>
      </c>
      <c r="J40" s="25">
        <v>0</v>
      </c>
      <c r="K40" s="25">
        <v>10712400</v>
      </c>
      <c r="L40" s="25">
        <v>10712400</v>
      </c>
      <c r="M40" s="25">
        <v>9037600</v>
      </c>
      <c r="N40" s="25">
        <v>2415040</v>
      </c>
      <c r="O40" s="51">
        <f t="shared" si="2"/>
        <v>0.21424799999999999</v>
      </c>
      <c r="P40" s="25">
        <v>50000000</v>
      </c>
      <c r="Q40" s="25">
        <v>10712400</v>
      </c>
      <c r="R40" s="51">
        <f t="shared" si="1"/>
        <v>0.21424799999999999</v>
      </c>
    </row>
    <row r="41" spans="1:18" x14ac:dyDescent="0.2">
      <c r="A41" s="20" t="s">
        <v>317</v>
      </c>
      <c r="B41" s="20" t="s">
        <v>0</v>
      </c>
      <c r="C41" s="20" t="s">
        <v>83</v>
      </c>
      <c r="D41" s="20" t="s">
        <v>84</v>
      </c>
      <c r="E41" s="25">
        <v>86822000</v>
      </c>
      <c r="F41" s="25">
        <v>86822000</v>
      </c>
      <c r="G41" s="25">
        <v>86822000</v>
      </c>
      <c r="H41" s="25">
        <v>0</v>
      </c>
      <c r="I41" s="25">
        <v>47151854.140000001</v>
      </c>
      <c r="J41" s="25">
        <v>4034476.84</v>
      </c>
      <c r="K41" s="25">
        <v>26497599.280000001</v>
      </c>
      <c r="L41" s="25">
        <v>21387859.690000001</v>
      </c>
      <c r="M41" s="25">
        <v>9138069.7400000002</v>
      </c>
      <c r="N41" s="25">
        <v>9138069.7400000002</v>
      </c>
      <c r="O41" s="51">
        <f t="shared" si="2"/>
        <v>0.30519452765428118</v>
      </c>
      <c r="P41" s="25">
        <v>86822000</v>
      </c>
      <c r="Q41" s="25">
        <v>26497599.280000001</v>
      </c>
      <c r="R41" s="51">
        <f t="shared" si="1"/>
        <v>0.30519452765428118</v>
      </c>
    </row>
    <row r="42" spans="1:18" x14ac:dyDescent="0.2">
      <c r="A42" s="20" t="s">
        <v>317</v>
      </c>
      <c r="B42" s="20" t="s">
        <v>0</v>
      </c>
      <c r="C42" s="20" t="s">
        <v>85</v>
      </c>
      <c r="D42" s="20" t="s">
        <v>86</v>
      </c>
      <c r="E42" s="25">
        <v>351172800</v>
      </c>
      <c r="F42" s="25">
        <v>293504655</v>
      </c>
      <c r="G42" s="25">
        <v>266616941</v>
      </c>
      <c r="H42" s="25">
        <v>117309177.92</v>
      </c>
      <c r="I42" s="25">
        <v>117143017.87</v>
      </c>
      <c r="J42" s="25">
        <v>18953082.699999999</v>
      </c>
      <c r="K42" s="25">
        <v>2712000</v>
      </c>
      <c r="L42" s="25">
        <v>2712000</v>
      </c>
      <c r="M42" s="25">
        <v>37387376.509999998</v>
      </c>
      <c r="N42" s="25">
        <v>10499662.51</v>
      </c>
      <c r="O42" s="51">
        <f t="shared" si="2"/>
        <v>9.2400578791501618E-3</v>
      </c>
      <c r="P42" s="25">
        <v>293504655</v>
      </c>
      <c r="Q42" s="25">
        <v>2712000</v>
      </c>
      <c r="R42" s="51">
        <f t="shared" si="1"/>
        <v>9.2400578791501618E-3</v>
      </c>
    </row>
    <row r="43" spans="1:18" x14ac:dyDescent="0.2">
      <c r="A43" s="20" t="s">
        <v>317</v>
      </c>
      <c r="B43" s="20" t="s">
        <v>0</v>
      </c>
      <c r="C43" s="20" t="s">
        <v>87</v>
      </c>
      <c r="D43" s="20" t="s">
        <v>88</v>
      </c>
      <c r="E43" s="25">
        <v>38500000</v>
      </c>
      <c r="F43" s="25">
        <v>31752000</v>
      </c>
      <c r="G43" s="25">
        <v>10000000</v>
      </c>
      <c r="H43" s="25">
        <v>0</v>
      </c>
      <c r="I43" s="25">
        <v>2166416.8199999998</v>
      </c>
      <c r="J43" s="25">
        <v>0</v>
      </c>
      <c r="K43" s="25">
        <v>4864683.18</v>
      </c>
      <c r="L43" s="25">
        <v>4864683.18</v>
      </c>
      <c r="M43" s="25">
        <v>24720900</v>
      </c>
      <c r="N43" s="25">
        <v>2968900</v>
      </c>
      <c r="O43" s="51">
        <f t="shared" si="2"/>
        <v>0.15320871693121693</v>
      </c>
      <c r="P43" s="25">
        <v>31752000</v>
      </c>
      <c r="Q43" s="25">
        <v>4864683.18</v>
      </c>
      <c r="R43" s="51">
        <f t="shared" si="1"/>
        <v>0.15320871693121693</v>
      </c>
    </row>
    <row r="44" spans="1:18" x14ac:dyDescent="0.2">
      <c r="A44" s="20" t="s">
        <v>317</v>
      </c>
      <c r="B44" s="20" t="s">
        <v>0</v>
      </c>
      <c r="C44" s="20" t="s">
        <v>89</v>
      </c>
      <c r="D44" s="20" t="s">
        <v>90</v>
      </c>
      <c r="E44" s="25">
        <v>3000000</v>
      </c>
      <c r="F44" s="25">
        <v>3252000</v>
      </c>
      <c r="G44" s="25">
        <v>1500000</v>
      </c>
      <c r="H44" s="25">
        <v>0</v>
      </c>
      <c r="I44" s="25">
        <v>409516.82</v>
      </c>
      <c r="J44" s="25">
        <v>0</v>
      </c>
      <c r="K44" s="25">
        <v>298783.18</v>
      </c>
      <c r="L44" s="25">
        <v>298783.18</v>
      </c>
      <c r="M44" s="25">
        <v>2543700</v>
      </c>
      <c r="N44" s="25">
        <v>791700</v>
      </c>
      <c r="O44" s="51">
        <f t="shared" si="2"/>
        <v>9.1876746617466171E-2</v>
      </c>
      <c r="P44" s="25">
        <v>3252000</v>
      </c>
      <c r="Q44" s="25">
        <v>298783.18</v>
      </c>
      <c r="R44" s="51">
        <f t="shared" si="1"/>
        <v>9.1876746617466171E-2</v>
      </c>
    </row>
    <row r="45" spans="1:18" x14ac:dyDescent="0.2">
      <c r="A45" s="20" t="s">
        <v>317</v>
      </c>
      <c r="B45" s="20" t="s">
        <v>0</v>
      </c>
      <c r="C45" s="20" t="s">
        <v>91</v>
      </c>
      <c r="D45" s="20" t="s">
        <v>92</v>
      </c>
      <c r="E45" s="25">
        <v>34000000</v>
      </c>
      <c r="F45" s="25">
        <v>27000000</v>
      </c>
      <c r="G45" s="25">
        <v>8500000</v>
      </c>
      <c r="H45" s="25">
        <v>0</v>
      </c>
      <c r="I45" s="25">
        <v>1756900</v>
      </c>
      <c r="J45" s="25">
        <v>0</v>
      </c>
      <c r="K45" s="25">
        <v>4565900</v>
      </c>
      <c r="L45" s="25">
        <v>4565900</v>
      </c>
      <c r="M45" s="25">
        <v>20677200</v>
      </c>
      <c r="N45" s="25">
        <v>2177200</v>
      </c>
      <c r="O45" s="51">
        <f t="shared" si="2"/>
        <v>0.1691074074074074</v>
      </c>
      <c r="P45" s="25">
        <v>27000000</v>
      </c>
      <c r="Q45" s="25">
        <v>4565900</v>
      </c>
      <c r="R45" s="51">
        <f t="shared" si="1"/>
        <v>0.1691074074074074</v>
      </c>
    </row>
    <row r="46" spans="1:18" x14ac:dyDescent="0.2">
      <c r="A46" s="20" t="s">
        <v>317</v>
      </c>
      <c r="B46" s="20" t="s">
        <v>0</v>
      </c>
      <c r="C46" s="20" t="s">
        <v>93</v>
      </c>
      <c r="D46" s="20" t="s">
        <v>94</v>
      </c>
      <c r="E46" s="25">
        <v>1000000</v>
      </c>
      <c r="F46" s="25">
        <v>1000000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1000000</v>
      </c>
      <c r="N46" s="25">
        <v>0</v>
      </c>
      <c r="O46" s="51">
        <f t="shared" si="2"/>
        <v>0</v>
      </c>
      <c r="P46" s="25">
        <v>1000000</v>
      </c>
      <c r="Q46" s="25">
        <v>0</v>
      </c>
      <c r="R46" s="51">
        <f t="shared" si="1"/>
        <v>0</v>
      </c>
    </row>
    <row r="47" spans="1:18" x14ac:dyDescent="0.2">
      <c r="A47" s="20" t="s">
        <v>317</v>
      </c>
      <c r="B47" s="20" t="s">
        <v>0</v>
      </c>
      <c r="C47" s="20" t="s">
        <v>95</v>
      </c>
      <c r="D47" s="20" t="s">
        <v>96</v>
      </c>
      <c r="E47" s="25">
        <v>500000</v>
      </c>
      <c r="F47" s="25">
        <v>500000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500000</v>
      </c>
      <c r="N47" s="25">
        <v>0</v>
      </c>
      <c r="O47" s="51">
        <f t="shared" si="2"/>
        <v>0</v>
      </c>
      <c r="P47" s="25">
        <v>500000</v>
      </c>
      <c r="Q47" s="25">
        <v>0</v>
      </c>
      <c r="R47" s="51">
        <f t="shared" si="1"/>
        <v>0</v>
      </c>
    </row>
    <row r="48" spans="1:18" x14ac:dyDescent="0.2">
      <c r="A48" s="20" t="s">
        <v>317</v>
      </c>
      <c r="B48" s="20" t="s">
        <v>0</v>
      </c>
      <c r="C48" s="20" t="s">
        <v>97</v>
      </c>
      <c r="D48" s="20" t="s">
        <v>98</v>
      </c>
      <c r="E48" s="25">
        <v>30000000</v>
      </c>
      <c r="F48" s="25">
        <v>15000000</v>
      </c>
      <c r="G48" s="25">
        <v>12000000</v>
      </c>
      <c r="H48" s="25">
        <v>0</v>
      </c>
      <c r="I48" s="25">
        <v>11028545.48</v>
      </c>
      <c r="J48" s="25">
        <v>0</v>
      </c>
      <c r="K48" s="25">
        <v>0</v>
      </c>
      <c r="L48" s="25">
        <v>0</v>
      </c>
      <c r="M48" s="25">
        <v>3971454.52</v>
      </c>
      <c r="N48" s="25">
        <v>971454.52</v>
      </c>
      <c r="O48" s="51">
        <f t="shared" si="2"/>
        <v>0</v>
      </c>
      <c r="P48" s="25">
        <v>15000000</v>
      </c>
      <c r="Q48" s="25">
        <v>0</v>
      </c>
      <c r="R48" s="51">
        <f t="shared" si="1"/>
        <v>0</v>
      </c>
    </row>
    <row r="49" spans="1:18" x14ac:dyDescent="0.2">
      <c r="A49" s="20" t="s">
        <v>317</v>
      </c>
      <c r="B49" s="20" t="s">
        <v>0</v>
      </c>
      <c r="C49" s="20" t="s">
        <v>99</v>
      </c>
      <c r="D49" s="20" t="s">
        <v>100</v>
      </c>
      <c r="E49" s="25">
        <v>30000000</v>
      </c>
      <c r="F49" s="25">
        <v>15000000</v>
      </c>
      <c r="G49" s="25">
        <v>12000000</v>
      </c>
      <c r="H49" s="25">
        <v>0</v>
      </c>
      <c r="I49" s="25">
        <v>11028545.48</v>
      </c>
      <c r="J49" s="25">
        <v>0</v>
      </c>
      <c r="K49" s="25">
        <v>0</v>
      </c>
      <c r="L49" s="25">
        <v>0</v>
      </c>
      <c r="M49" s="25">
        <v>3971454.52</v>
      </c>
      <c r="N49" s="25">
        <v>971454.52</v>
      </c>
      <c r="O49" s="51">
        <f t="shared" si="2"/>
        <v>0</v>
      </c>
      <c r="P49" s="25">
        <v>15000000</v>
      </c>
      <c r="Q49" s="25">
        <v>0</v>
      </c>
      <c r="R49" s="51">
        <f t="shared" si="1"/>
        <v>0</v>
      </c>
    </row>
    <row r="50" spans="1:18" x14ac:dyDescent="0.2">
      <c r="A50" s="20" t="s">
        <v>317</v>
      </c>
      <c r="B50" s="20" t="s">
        <v>0</v>
      </c>
      <c r="C50" s="20" t="s">
        <v>101</v>
      </c>
      <c r="D50" s="20" t="s">
        <v>102</v>
      </c>
      <c r="E50" s="25">
        <v>2000000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51" t="e">
        <f t="shared" si="2"/>
        <v>#DIV/0!</v>
      </c>
      <c r="P50" s="25">
        <v>0</v>
      </c>
      <c r="Q50" s="25">
        <v>0</v>
      </c>
      <c r="R50" s="51" t="e">
        <f t="shared" si="1"/>
        <v>#DIV/0!</v>
      </c>
    </row>
    <row r="51" spans="1:18" x14ac:dyDescent="0.2">
      <c r="A51" s="20" t="s">
        <v>317</v>
      </c>
      <c r="B51" s="20" t="s">
        <v>0</v>
      </c>
      <c r="C51" s="20" t="s">
        <v>103</v>
      </c>
      <c r="D51" s="20" t="s">
        <v>104</v>
      </c>
      <c r="E51" s="25">
        <v>1000000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51" t="e">
        <f t="shared" si="2"/>
        <v>#DIV/0!</v>
      </c>
      <c r="P51" s="25">
        <v>0</v>
      </c>
      <c r="Q51" s="25">
        <v>0</v>
      </c>
      <c r="R51" s="51" t="e">
        <f t="shared" si="1"/>
        <v>#DIV/0!</v>
      </c>
    </row>
    <row r="52" spans="1:18" x14ac:dyDescent="0.2">
      <c r="A52" s="20" t="s">
        <v>317</v>
      </c>
      <c r="B52" s="20" t="s">
        <v>0</v>
      </c>
      <c r="C52" s="20" t="s">
        <v>105</v>
      </c>
      <c r="D52" s="20" t="s">
        <v>106</v>
      </c>
      <c r="E52" s="25">
        <v>1000000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51" t="e">
        <f t="shared" si="2"/>
        <v>#DIV/0!</v>
      </c>
      <c r="P52" s="25">
        <v>0</v>
      </c>
      <c r="Q52" s="25">
        <v>0</v>
      </c>
      <c r="R52" s="51" t="e">
        <f t="shared" si="1"/>
        <v>#DIV/0!</v>
      </c>
    </row>
    <row r="53" spans="1:18" x14ac:dyDescent="0.2">
      <c r="A53" s="20" t="s">
        <v>317</v>
      </c>
      <c r="B53" s="20" t="s">
        <v>0</v>
      </c>
      <c r="C53" s="20" t="s">
        <v>109</v>
      </c>
      <c r="D53" s="20" t="s">
        <v>110</v>
      </c>
      <c r="E53" s="25">
        <v>15000000</v>
      </c>
      <c r="F53" s="25">
        <v>15000000</v>
      </c>
      <c r="G53" s="25">
        <v>9500000</v>
      </c>
      <c r="H53" s="25">
        <v>0</v>
      </c>
      <c r="I53" s="25">
        <v>619999.27</v>
      </c>
      <c r="J53" s="25">
        <v>824532</v>
      </c>
      <c r="K53" s="25">
        <v>4099204.81</v>
      </c>
      <c r="L53" s="25">
        <v>471169.03</v>
      </c>
      <c r="M53" s="25">
        <v>9456263.9199999999</v>
      </c>
      <c r="N53" s="25">
        <v>3956263.92</v>
      </c>
      <c r="O53" s="51">
        <f t="shared" si="2"/>
        <v>0.27328032066666669</v>
      </c>
      <c r="P53" s="25">
        <v>15000000</v>
      </c>
      <c r="Q53" s="25">
        <v>4099204.81</v>
      </c>
      <c r="R53" s="51">
        <f t="shared" si="1"/>
        <v>0.27328032066666669</v>
      </c>
    </row>
    <row r="54" spans="1:18" x14ac:dyDescent="0.2">
      <c r="A54" s="20" t="s">
        <v>317</v>
      </c>
      <c r="B54" s="20" t="s">
        <v>0</v>
      </c>
      <c r="C54" s="20" t="s">
        <v>111</v>
      </c>
      <c r="D54" s="20" t="s">
        <v>112</v>
      </c>
      <c r="E54" s="25">
        <v>7000000</v>
      </c>
      <c r="F54" s="25">
        <v>7000000</v>
      </c>
      <c r="G54" s="25">
        <v>3500000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7000000</v>
      </c>
      <c r="N54" s="25">
        <v>3500000</v>
      </c>
      <c r="O54" s="51">
        <f t="shared" si="2"/>
        <v>0</v>
      </c>
      <c r="P54" s="25">
        <v>7000000</v>
      </c>
      <c r="Q54" s="25">
        <v>0</v>
      </c>
      <c r="R54" s="51">
        <f t="shared" si="1"/>
        <v>0</v>
      </c>
    </row>
    <row r="55" spans="1:18" x14ac:dyDescent="0.2">
      <c r="A55" s="20" t="s">
        <v>317</v>
      </c>
      <c r="B55" s="20" t="s">
        <v>0</v>
      </c>
      <c r="C55" s="20" t="s">
        <v>115</v>
      </c>
      <c r="D55" s="20" t="s">
        <v>116</v>
      </c>
      <c r="E55" s="25">
        <v>6000000</v>
      </c>
      <c r="F55" s="25">
        <v>6000000</v>
      </c>
      <c r="G55" s="25">
        <v>6000000</v>
      </c>
      <c r="H55" s="25">
        <v>0</v>
      </c>
      <c r="I55" s="25">
        <v>619999.27</v>
      </c>
      <c r="J55" s="25">
        <v>824532</v>
      </c>
      <c r="K55" s="25">
        <v>4099204.81</v>
      </c>
      <c r="L55" s="25">
        <v>471169.03</v>
      </c>
      <c r="M55" s="25">
        <v>456263.92</v>
      </c>
      <c r="N55" s="25">
        <v>456263.92</v>
      </c>
      <c r="O55" s="51">
        <f t="shared" si="2"/>
        <v>0.68320080166666664</v>
      </c>
      <c r="P55" s="25">
        <v>6000000</v>
      </c>
      <c r="Q55" s="25">
        <v>4099204.81</v>
      </c>
      <c r="R55" s="51">
        <f t="shared" si="1"/>
        <v>0.68320080166666664</v>
      </c>
    </row>
    <row r="56" spans="1:18" x14ac:dyDescent="0.2">
      <c r="A56" s="20" t="s">
        <v>317</v>
      </c>
      <c r="B56" s="20" t="s">
        <v>0</v>
      </c>
      <c r="C56" s="20" t="s">
        <v>121</v>
      </c>
      <c r="D56" s="20" t="s">
        <v>122</v>
      </c>
      <c r="E56" s="25">
        <v>2000000</v>
      </c>
      <c r="F56" s="25">
        <v>2000000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2000000</v>
      </c>
      <c r="N56" s="25">
        <v>0</v>
      </c>
      <c r="O56" s="51">
        <f t="shared" si="2"/>
        <v>0</v>
      </c>
      <c r="P56" s="25">
        <v>2000000</v>
      </c>
      <c r="Q56" s="25">
        <v>0</v>
      </c>
      <c r="R56" s="51">
        <f t="shared" si="1"/>
        <v>0</v>
      </c>
    </row>
    <row r="57" spans="1:18" x14ac:dyDescent="0.2">
      <c r="A57" s="20" t="s">
        <v>317</v>
      </c>
      <c r="B57" s="20" t="s">
        <v>0</v>
      </c>
      <c r="C57" s="20" t="s">
        <v>125</v>
      </c>
      <c r="D57" s="20" t="s">
        <v>126</v>
      </c>
      <c r="E57" s="25">
        <v>500000</v>
      </c>
      <c r="F57" s="25">
        <v>500000</v>
      </c>
      <c r="G57" s="25">
        <v>500000</v>
      </c>
      <c r="H57" s="25">
        <v>0</v>
      </c>
      <c r="I57" s="25">
        <v>0</v>
      </c>
      <c r="J57" s="25">
        <v>0</v>
      </c>
      <c r="K57" s="25">
        <v>401435</v>
      </c>
      <c r="L57" s="25">
        <v>401435</v>
      </c>
      <c r="M57" s="25">
        <v>98565</v>
      </c>
      <c r="N57" s="25">
        <v>98565</v>
      </c>
      <c r="O57" s="51">
        <f t="shared" si="2"/>
        <v>0.80286999999999997</v>
      </c>
      <c r="P57" s="25">
        <v>500000</v>
      </c>
      <c r="Q57" s="25">
        <v>401435</v>
      </c>
      <c r="R57" s="51">
        <f t="shared" si="1"/>
        <v>0.80286999999999997</v>
      </c>
    </row>
    <row r="58" spans="1:18" x14ac:dyDescent="0.2">
      <c r="A58" s="20" t="s">
        <v>317</v>
      </c>
      <c r="B58" s="20" t="s">
        <v>0</v>
      </c>
      <c r="C58" s="20" t="s">
        <v>129</v>
      </c>
      <c r="D58" s="20" t="s">
        <v>130</v>
      </c>
      <c r="E58" s="25">
        <v>500000</v>
      </c>
      <c r="F58" s="25">
        <v>500000</v>
      </c>
      <c r="G58" s="25">
        <v>500000</v>
      </c>
      <c r="H58" s="25">
        <v>0</v>
      </c>
      <c r="I58" s="25">
        <v>0</v>
      </c>
      <c r="J58" s="25">
        <v>0</v>
      </c>
      <c r="K58" s="25">
        <v>401435</v>
      </c>
      <c r="L58" s="25">
        <v>401435</v>
      </c>
      <c r="M58" s="25">
        <v>98565</v>
      </c>
      <c r="N58" s="25">
        <v>98565</v>
      </c>
      <c r="O58" s="51">
        <f t="shared" si="2"/>
        <v>0.80286999999999997</v>
      </c>
      <c r="P58" s="25">
        <v>500000</v>
      </c>
      <c r="Q58" s="25">
        <v>401435</v>
      </c>
      <c r="R58" s="51">
        <f t="shared" si="1"/>
        <v>0.80286999999999997</v>
      </c>
    </row>
    <row r="59" spans="1:18" s="35" customFormat="1" x14ac:dyDescent="0.2">
      <c r="A59" s="35" t="s">
        <v>317</v>
      </c>
      <c r="B59" s="35" t="s">
        <v>0</v>
      </c>
      <c r="C59" s="35" t="s">
        <v>137</v>
      </c>
      <c r="D59" s="35" t="s">
        <v>138</v>
      </c>
      <c r="E59" s="30">
        <v>51300000</v>
      </c>
      <c r="F59" s="30">
        <v>14300000</v>
      </c>
      <c r="G59" s="30">
        <v>6414423</v>
      </c>
      <c r="H59" s="30">
        <v>0</v>
      </c>
      <c r="I59" s="30">
        <v>838721.31</v>
      </c>
      <c r="J59" s="30">
        <v>0</v>
      </c>
      <c r="K59" s="30">
        <v>1375700.9</v>
      </c>
      <c r="L59" s="30">
        <v>1375700.9</v>
      </c>
      <c r="M59" s="30">
        <v>12085577.789999999</v>
      </c>
      <c r="N59" s="30">
        <v>4200000.79</v>
      </c>
      <c r="O59" s="50">
        <f t="shared" si="2"/>
        <v>9.6202860139860139E-2</v>
      </c>
      <c r="P59" s="30">
        <v>14300000</v>
      </c>
      <c r="Q59" s="30">
        <v>1375700.9</v>
      </c>
      <c r="R59" s="50">
        <f t="shared" si="1"/>
        <v>9.6202860139860139E-2</v>
      </c>
    </row>
    <row r="60" spans="1:18" x14ac:dyDescent="0.2">
      <c r="A60" s="20" t="s">
        <v>317</v>
      </c>
      <c r="B60" s="20" t="s">
        <v>0</v>
      </c>
      <c r="C60" s="20" t="s">
        <v>139</v>
      </c>
      <c r="D60" s="20" t="s">
        <v>140</v>
      </c>
      <c r="E60" s="25">
        <v>11000000</v>
      </c>
      <c r="F60" s="25">
        <v>10000000</v>
      </c>
      <c r="G60" s="25">
        <v>4500000</v>
      </c>
      <c r="H60" s="25">
        <v>0</v>
      </c>
      <c r="I60" s="25">
        <v>714299.1</v>
      </c>
      <c r="J60" s="25">
        <v>0</v>
      </c>
      <c r="K60" s="25">
        <v>1285700.8999999999</v>
      </c>
      <c r="L60" s="25">
        <v>1285700.8999999999</v>
      </c>
      <c r="M60" s="25">
        <v>8000000</v>
      </c>
      <c r="N60" s="25">
        <v>2500000</v>
      </c>
      <c r="O60" s="51">
        <f t="shared" si="2"/>
        <v>0.12857009</v>
      </c>
      <c r="P60" s="25">
        <v>10000000</v>
      </c>
      <c r="Q60" s="25">
        <v>1285700.8999999999</v>
      </c>
      <c r="R60" s="51">
        <f t="shared" si="1"/>
        <v>0.12857009</v>
      </c>
    </row>
    <row r="61" spans="1:18" x14ac:dyDescent="0.2">
      <c r="A61" s="20" t="s">
        <v>317</v>
      </c>
      <c r="B61" s="20" t="s">
        <v>0</v>
      </c>
      <c r="C61" s="20" t="s">
        <v>141</v>
      </c>
      <c r="D61" s="20" t="s">
        <v>142</v>
      </c>
      <c r="E61" s="25">
        <v>9000000</v>
      </c>
      <c r="F61" s="25">
        <v>9000000</v>
      </c>
      <c r="G61" s="25">
        <v>4500000</v>
      </c>
      <c r="H61" s="25">
        <v>0</v>
      </c>
      <c r="I61" s="25">
        <v>714299.1</v>
      </c>
      <c r="J61" s="25">
        <v>0</v>
      </c>
      <c r="K61" s="25">
        <v>1285700.8999999999</v>
      </c>
      <c r="L61" s="25">
        <v>1285700.8999999999</v>
      </c>
      <c r="M61" s="25">
        <v>7000000</v>
      </c>
      <c r="N61" s="25">
        <v>2500000</v>
      </c>
      <c r="O61" s="51">
        <f t="shared" si="2"/>
        <v>0.14285565555555554</v>
      </c>
      <c r="P61" s="25">
        <v>9000000</v>
      </c>
      <c r="Q61" s="25">
        <v>1285700.8999999999</v>
      </c>
      <c r="R61" s="51">
        <f t="shared" si="1"/>
        <v>0.14285565555555554</v>
      </c>
    </row>
    <row r="62" spans="1:18" x14ac:dyDescent="0.2">
      <c r="A62" s="20" t="s">
        <v>317</v>
      </c>
      <c r="B62" s="20" t="s">
        <v>0</v>
      </c>
      <c r="C62" s="20" t="s">
        <v>145</v>
      </c>
      <c r="D62" s="20" t="s">
        <v>146</v>
      </c>
      <c r="E62" s="25">
        <v>2000000</v>
      </c>
      <c r="F62" s="25">
        <v>1000000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1000000</v>
      </c>
      <c r="N62" s="25">
        <v>0</v>
      </c>
      <c r="O62" s="51">
        <f t="shared" si="2"/>
        <v>0</v>
      </c>
      <c r="P62" s="25">
        <v>1000000</v>
      </c>
      <c r="Q62" s="25">
        <v>0</v>
      </c>
      <c r="R62" s="51">
        <f t="shared" si="1"/>
        <v>0</v>
      </c>
    </row>
    <row r="63" spans="1:18" x14ac:dyDescent="0.2">
      <c r="A63" s="20" t="s">
        <v>317</v>
      </c>
      <c r="B63" s="20" t="s">
        <v>0</v>
      </c>
      <c r="C63" s="20" t="s">
        <v>155</v>
      </c>
      <c r="D63" s="20" t="s">
        <v>156</v>
      </c>
      <c r="E63" s="25">
        <v>600000</v>
      </c>
      <c r="F63" s="25">
        <v>600000</v>
      </c>
      <c r="G63" s="25">
        <v>224423</v>
      </c>
      <c r="H63" s="25">
        <v>0</v>
      </c>
      <c r="I63" s="25">
        <v>124422.21</v>
      </c>
      <c r="J63" s="25">
        <v>0</v>
      </c>
      <c r="K63" s="25">
        <v>0</v>
      </c>
      <c r="L63" s="25">
        <v>0</v>
      </c>
      <c r="M63" s="25">
        <v>475577.79</v>
      </c>
      <c r="N63" s="25">
        <v>100000.79</v>
      </c>
      <c r="O63" s="51">
        <f t="shared" si="2"/>
        <v>0</v>
      </c>
      <c r="P63" s="25">
        <v>600000</v>
      </c>
      <c r="Q63" s="25">
        <v>0</v>
      </c>
      <c r="R63" s="51">
        <f t="shared" si="1"/>
        <v>0</v>
      </c>
    </row>
    <row r="64" spans="1:18" x14ac:dyDescent="0.2">
      <c r="A64" s="20" t="s">
        <v>317</v>
      </c>
      <c r="B64" s="20" t="s">
        <v>0</v>
      </c>
      <c r="C64" s="20" t="s">
        <v>157</v>
      </c>
      <c r="D64" s="20" t="s">
        <v>158</v>
      </c>
      <c r="E64" s="25">
        <v>300000</v>
      </c>
      <c r="F64" s="25">
        <v>300000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300000</v>
      </c>
      <c r="N64" s="25">
        <v>0</v>
      </c>
      <c r="O64" s="51">
        <f t="shared" si="2"/>
        <v>0</v>
      </c>
      <c r="P64" s="25">
        <v>300000</v>
      </c>
      <c r="Q64" s="25">
        <v>0</v>
      </c>
      <c r="R64" s="51">
        <f t="shared" si="1"/>
        <v>0</v>
      </c>
    </row>
    <row r="65" spans="1:18" x14ac:dyDescent="0.2">
      <c r="A65" s="20" t="s">
        <v>317</v>
      </c>
      <c r="B65" s="20" t="s">
        <v>0</v>
      </c>
      <c r="C65" s="20" t="s">
        <v>163</v>
      </c>
      <c r="D65" s="20" t="s">
        <v>164</v>
      </c>
      <c r="E65" s="25">
        <v>300000</v>
      </c>
      <c r="F65" s="25">
        <v>300000</v>
      </c>
      <c r="G65" s="25">
        <v>224423</v>
      </c>
      <c r="H65" s="25">
        <v>0</v>
      </c>
      <c r="I65" s="25">
        <v>124422.21</v>
      </c>
      <c r="J65" s="25">
        <v>0</v>
      </c>
      <c r="K65" s="25">
        <v>0</v>
      </c>
      <c r="L65" s="25">
        <v>0</v>
      </c>
      <c r="M65" s="25">
        <v>175577.79</v>
      </c>
      <c r="N65" s="25">
        <v>100000.79</v>
      </c>
      <c r="O65" s="51">
        <f t="shared" si="2"/>
        <v>0</v>
      </c>
      <c r="P65" s="25">
        <v>300000</v>
      </c>
      <c r="Q65" s="25">
        <v>0</v>
      </c>
      <c r="R65" s="51">
        <f t="shared" si="1"/>
        <v>0</v>
      </c>
    </row>
    <row r="66" spans="1:18" x14ac:dyDescent="0.2">
      <c r="A66" s="20" t="s">
        <v>317</v>
      </c>
      <c r="B66" s="20" t="s">
        <v>0</v>
      </c>
      <c r="C66" s="20" t="s">
        <v>169</v>
      </c>
      <c r="D66" s="20" t="s">
        <v>170</v>
      </c>
      <c r="E66" s="25">
        <v>300000</v>
      </c>
      <c r="F66" s="25">
        <v>300000</v>
      </c>
      <c r="G66" s="25">
        <v>90000</v>
      </c>
      <c r="H66" s="25">
        <v>0</v>
      </c>
      <c r="I66" s="25">
        <v>0</v>
      </c>
      <c r="J66" s="25">
        <v>0</v>
      </c>
      <c r="K66" s="25">
        <v>90000</v>
      </c>
      <c r="L66" s="25">
        <v>90000</v>
      </c>
      <c r="M66" s="25">
        <v>210000</v>
      </c>
      <c r="N66" s="25">
        <v>0</v>
      </c>
      <c r="O66" s="51">
        <f t="shared" si="2"/>
        <v>0.3</v>
      </c>
      <c r="P66" s="25">
        <v>300000</v>
      </c>
      <c r="Q66" s="25">
        <v>90000</v>
      </c>
      <c r="R66" s="51">
        <f t="shared" si="1"/>
        <v>0.3</v>
      </c>
    </row>
    <row r="67" spans="1:18" x14ac:dyDescent="0.2">
      <c r="A67" s="20" t="s">
        <v>317</v>
      </c>
      <c r="B67" s="20" t="s">
        <v>0</v>
      </c>
      <c r="C67" s="20" t="s">
        <v>173</v>
      </c>
      <c r="D67" s="20" t="s">
        <v>174</v>
      </c>
      <c r="E67" s="25">
        <v>300000</v>
      </c>
      <c r="F67" s="25">
        <v>300000</v>
      </c>
      <c r="G67" s="25">
        <v>90000</v>
      </c>
      <c r="H67" s="25">
        <v>0</v>
      </c>
      <c r="I67" s="25">
        <v>0</v>
      </c>
      <c r="J67" s="25">
        <v>0</v>
      </c>
      <c r="K67" s="25">
        <v>90000</v>
      </c>
      <c r="L67" s="25">
        <v>90000</v>
      </c>
      <c r="M67" s="25">
        <v>210000</v>
      </c>
      <c r="N67" s="25">
        <v>0</v>
      </c>
      <c r="O67" s="51">
        <f t="shared" si="2"/>
        <v>0.3</v>
      </c>
      <c r="P67" s="25">
        <v>300000</v>
      </c>
      <c r="Q67" s="25">
        <v>90000</v>
      </c>
      <c r="R67" s="51">
        <f t="shared" si="1"/>
        <v>0.3</v>
      </c>
    </row>
    <row r="68" spans="1:18" x14ac:dyDescent="0.2">
      <c r="A68" s="20" t="s">
        <v>317</v>
      </c>
      <c r="B68" s="20" t="s">
        <v>0</v>
      </c>
      <c r="C68" s="20" t="s">
        <v>175</v>
      </c>
      <c r="D68" s="20" t="s">
        <v>176</v>
      </c>
      <c r="E68" s="25">
        <v>39400000</v>
      </c>
      <c r="F68" s="25">
        <v>3400000</v>
      </c>
      <c r="G68" s="25">
        <v>1600000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3400000</v>
      </c>
      <c r="N68" s="25">
        <v>1600000</v>
      </c>
      <c r="O68" s="51">
        <f t="shared" si="2"/>
        <v>0</v>
      </c>
      <c r="P68" s="25">
        <v>3400000</v>
      </c>
      <c r="Q68" s="25">
        <v>0</v>
      </c>
      <c r="R68" s="51">
        <f t="shared" si="1"/>
        <v>0</v>
      </c>
    </row>
    <row r="69" spans="1:18" x14ac:dyDescent="0.2">
      <c r="A69" s="20" t="s">
        <v>317</v>
      </c>
      <c r="B69" s="20" t="s">
        <v>0</v>
      </c>
      <c r="C69" s="20" t="s">
        <v>177</v>
      </c>
      <c r="D69" s="20" t="s">
        <v>178</v>
      </c>
      <c r="E69" s="25">
        <v>300000</v>
      </c>
      <c r="F69" s="25">
        <v>300000</v>
      </c>
      <c r="G69" s="25">
        <v>300000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300000</v>
      </c>
      <c r="N69" s="25">
        <v>300000</v>
      </c>
      <c r="O69" s="51">
        <f t="shared" si="2"/>
        <v>0</v>
      </c>
      <c r="P69" s="25">
        <v>300000</v>
      </c>
      <c r="Q69" s="25">
        <v>0</v>
      </c>
      <c r="R69" s="51">
        <f t="shared" si="1"/>
        <v>0</v>
      </c>
    </row>
    <row r="70" spans="1:18" x14ac:dyDescent="0.2">
      <c r="A70" s="20" t="s">
        <v>317</v>
      </c>
      <c r="B70" s="20" t="s">
        <v>0</v>
      </c>
      <c r="C70" s="20" t="s">
        <v>181</v>
      </c>
      <c r="D70" s="20" t="s">
        <v>182</v>
      </c>
      <c r="E70" s="25">
        <v>3000000</v>
      </c>
      <c r="F70" s="25">
        <v>2000000</v>
      </c>
      <c r="G70" s="25">
        <v>500000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2000000</v>
      </c>
      <c r="N70" s="25">
        <v>500000</v>
      </c>
      <c r="O70" s="51">
        <f t="shared" si="2"/>
        <v>0</v>
      </c>
      <c r="P70" s="25">
        <v>2000000</v>
      </c>
      <c r="Q70" s="25">
        <v>0</v>
      </c>
      <c r="R70" s="51">
        <f t="shared" si="1"/>
        <v>0</v>
      </c>
    </row>
    <row r="71" spans="1:18" x14ac:dyDescent="0.2">
      <c r="A71" s="20" t="s">
        <v>317</v>
      </c>
      <c r="B71" s="20" t="s">
        <v>0</v>
      </c>
      <c r="C71" s="20" t="s">
        <v>183</v>
      </c>
      <c r="D71" s="20" t="s">
        <v>184</v>
      </c>
      <c r="E71" s="25">
        <v>35000000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51" t="e">
        <f t="shared" ref="O71:O92" si="3">+K71/F71</f>
        <v>#DIV/0!</v>
      </c>
      <c r="P71" s="25">
        <v>0</v>
      </c>
      <c r="Q71" s="25">
        <v>0</v>
      </c>
      <c r="R71" s="51" t="e">
        <f t="shared" si="1"/>
        <v>#DIV/0!</v>
      </c>
    </row>
    <row r="72" spans="1:18" x14ac:dyDescent="0.2">
      <c r="A72" s="20" t="s">
        <v>317</v>
      </c>
      <c r="B72" s="20" t="s">
        <v>0</v>
      </c>
      <c r="C72" s="20" t="s">
        <v>185</v>
      </c>
      <c r="D72" s="20" t="s">
        <v>186</v>
      </c>
      <c r="E72" s="25">
        <v>800000</v>
      </c>
      <c r="F72" s="25">
        <v>800000</v>
      </c>
      <c r="G72" s="25">
        <v>800000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800000</v>
      </c>
      <c r="N72" s="25">
        <v>800000</v>
      </c>
      <c r="O72" s="51">
        <f t="shared" si="3"/>
        <v>0</v>
      </c>
      <c r="P72" s="25">
        <v>800000</v>
      </c>
      <c r="Q72" s="25">
        <v>0</v>
      </c>
      <c r="R72" s="51">
        <f t="shared" ref="R72:R92" si="4">+Q72/P72</f>
        <v>0</v>
      </c>
    </row>
    <row r="73" spans="1:18" x14ac:dyDescent="0.2">
      <c r="A73" s="20" t="s">
        <v>317</v>
      </c>
      <c r="B73" s="20" t="s">
        <v>0</v>
      </c>
      <c r="C73" s="20" t="s">
        <v>189</v>
      </c>
      <c r="D73" s="20" t="s">
        <v>190</v>
      </c>
      <c r="E73" s="25">
        <v>300000</v>
      </c>
      <c r="F73" s="25">
        <v>300000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300000</v>
      </c>
      <c r="N73" s="25">
        <v>0</v>
      </c>
      <c r="O73" s="51">
        <f t="shared" si="3"/>
        <v>0</v>
      </c>
      <c r="P73" s="25">
        <v>300000</v>
      </c>
      <c r="Q73" s="25">
        <v>0</v>
      </c>
      <c r="R73" s="51">
        <f t="shared" si="4"/>
        <v>0</v>
      </c>
    </row>
    <row r="74" spans="1:18" s="35" customFormat="1" x14ac:dyDescent="0.2">
      <c r="A74" s="35" t="s">
        <v>317</v>
      </c>
      <c r="B74" s="35" t="s">
        <v>0</v>
      </c>
      <c r="C74" s="35" t="s">
        <v>213</v>
      </c>
      <c r="D74" s="35" t="s">
        <v>214</v>
      </c>
      <c r="E74" s="30">
        <v>627037456</v>
      </c>
      <c r="F74" s="30">
        <v>626253050</v>
      </c>
      <c r="G74" s="30">
        <v>286910482</v>
      </c>
      <c r="H74" s="30">
        <v>0</v>
      </c>
      <c r="I74" s="30">
        <v>73174458.840000004</v>
      </c>
      <c r="J74" s="30">
        <v>0</v>
      </c>
      <c r="K74" s="30">
        <v>138811578.47</v>
      </c>
      <c r="L74" s="30">
        <v>131570691.16</v>
      </c>
      <c r="M74" s="30">
        <v>414267012.69</v>
      </c>
      <c r="N74" s="30">
        <v>74924444.689999998</v>
      </c>
      <c r="O74" s="50">
        <f t="shared" si="3"/>
        <v>0.22165413560860103</v>
      </c>
      <c r="P74" s="30">
        <f>+P79+P81</f>
        <v>480850000</v>
      </c>
      <c r="Q74" s="30">
        <f>+Q79+Q81</f>
        <v>93920306.310000002</v>
      </c>
      <c r="R74" s="50">
        <f t="shared" si="4"/>
        <v>0.19532142312571488</v>
      </c>
    </row>
    <row r="75" spans="1:18" x14ac:dyDescent="0.2">
      <c r="A75" s="20" t="s">
        <v>317</v>
      </c>
      <c r="B75" s="20" t="s">
        <v>0</v>
      </c>
      <c r="C75" s="20" t="s">
        <v>215</v>
      </c>
      <c r="D75" s="20" t="s">
        <v>216</v>
      </c>
      <c r="E75" s="25">
        <v>125316456</v>
      </c>
      <c r="F75" s="25">
        <v>124532050</v>
      </c>
      <c r="G75" s="25">
        <v>67770562</v>
      </c>
      <c r="H75" s="25">
        <v>0</v>
      </c>
      <c r="I75" s="25">
        <v>22453458.84</v>
      </c>
      <c r="J75" s="25">
        <v>0</v>
      </c>
      <c r="K75" s="25">
        <v>44891272.159999996</v>
      </c>
      <c r="L75" s="25">
        <v>44891272.159999996</v>
      </c>
      <c r="M75" s="25">
        <v>57187319</v>
      </c>
      <c r="N75" s="25">
        <v>425831</v>
      </c>
      <c r="O75" s="51">
        <f t="shared" si="3"/>
        <v>0.36047966896875139</v>
      </c>
      <c r="P75" s="25"/>
      <c r="Q75" s="25"/>
      <c r="R75" s="51" t="e">
        <f t="shared" si="4"/>
        <v>#DIV/0!</v>
      </c>
    </row>
    <row r="76" spans="1:18" x14ac:dyDescent="0.2">
      <c r="A76" s="20" t="s">
        <v>317</v>
      </c>
      <c r="B76" s="20" t="s">
        <v>0</v>
      </c>
      <c r="C76" s="20" t="s">
        <v>323</v>
      </c>
      <c r="D76" s="20" t="s">
        <v>324</v>
      </c>
      <c r="E76" s="25">
        <v>113243449</v>
      </c>
      <c r="F76" s="25">
        <v>113243449</v>
      </c>
      <c r="G76" s="25">
        <v>56621724</v>
      </c>
      <c r="H76" s="25">
        <v>0</v>
      </c>
      <c r="I76" s="25">
        <v>16706314</v>
      </c>
      <c r="J76" s="25">
        <v>0</v>
      </c>
      <c r="K76" s="25">
        <v>39915410</v>
      </c>
      <c r="L76" s="25">
        <v>39915410</v>
      </c>
      <c r="M76" s="25">
        <v>56621725</v>
      </c>
      <c r="N76" s="25">
        <v>0</v>
      </c>
      <c r="O76" s="51">
        <f t="shared" si="3"/>
        <v>0.35247434048039283</v>
      </c>
      <c r="P76" s="25"/>
      <c r="Q76" s="25"/>
      <c r="R76" s="51" t="e">
        <f t="shared" si="4"/>
        <v>#DIV/0!</v>
      </c>
    </row>
    <row r="77" spans="1:18" x14ac:dyDescent="0.2">
      <c r="A77" s="20" t="s">
        <v>317</v>
      </c>
      <c r="B77" s="20" t="s">
        <v>0</v>
      </c>
      <c r="C77" s="20" t="s">
        <v>325</v>
      </c>
      <c r="D77" s="20" t="s">
        <v>224</v>
      </c>
      <c r="E77" s="25">
        <v>10254783</v>
      </c>
      <c r="F77" s="25">
        <v>9588510</v>
      </c>
      <c r="G77" s="25">
        <v>9469796</v>
      </c>
      <c r="H77" s="25">
        <v>0</v>
      </c>
      <c r="I77" s="25">
        <v>5039567.84</v>
      </c>
      <c r="J77" s="25">
        <v>0</v>
      </c>
      <c r="K77" s="25">
        <v>4215215.16</v>
      </c>
      <c r="L77" s="25">
        <v>4215215.16</v>
      </c>
      <c r="M77" s="25">
        <v>333727</v>
      </c>
      <c r="N77" s="25">
        <v>215013</v>
      </c>
      <c r="O77" s="51">
        <f t="shared" si="3"/>
        <v>0.43961107200180216</v>
      </c>
      <c r="P77" s="25"/>
      <c r="Q77" s="25"/>
      <c r="R77" s="51" t="e">
        <f t="shared" si="4"/>
        <v>#DIV/0!</v>
      </c>
    </row>
    <row r="78" spans="1:18" x14ac:dyDescent="0.2">
      <c r="A78" s="20" t="s">
        <v>317</v>
      </c>
      <c r="B78" s="20" t="s">
        <v>0</v>
      </c>
      <c r="C78" s="20" t="s">
        <v>326</v>
      </c>
      <c r="D78" s="20" t="s">
        <v>226</v>
      </c>
      <c r="E78" s="25">
        <v>1818224</v>
      </c>
      <c r="F78" s="25">
        <v>1700091</v>
      </c>
      <c r="G78" s="25">
        <v>1679042</v>
      </c>
      <c r="H78" s="25">
        <v>0</v>
      </c>
      <c r="I78" s="25">
        <v>707577</v>
      </c>
      <c r="J78" s="25">
        <v>0</v>
      </c>
      <c r="K78" s="25">
        <v>760647</v>
      </c>
      <c r="L78" s="25">
        <v>760647</v>
      </c>
      <c r="M78" s="25">
        <v>231867</v>
      </c>
      <c r="N78" s="25">
        <v>210818</v>
      </c>
      <c r="O78" s="51">
        <f t="shared" si="3"/>
        <v>0.44741546187821712</v>
      </c>
      <c r="P78" s="25"/>
      <c r="Q78" s="25"/>
      <c r="R78" s="51" t="e">
        <f t="shared" si="4"/>
        <v>#DIV/0!</v>
      </c>
    </row>
    <row r="79" spans="1:18" x14ac:dyDescent="0.2">
      <c r="A79" s="57" t="s">
        <v>317</v>
      </c>
      <c r="B79" s="57" t="s">
        <v>0</v>
      </c>
      <c r="C79" s="57" t="s">
        <v>229</v>
      </c>
      <c r="D79" s="57" t="s">
        <v>230</v>
      </c>
      <c r="E79" s="58">
        <v>460000000</v>
      </c>
      <c r="F79" s="58">
        <v>460000000</v>
      </c>
      <c r="G79" s="58">
        <v>179998920</v>
      </c>
      <c r="H79" s="58">
        <v>0</v>
      </c>
      <c r="I79" s="58">
        <v>33720000</v>
      </c>
      <c r="J79" s="58">
        <v>0</v>
      </c>
      <c r="K79" s="58">
        <v>85660350</v>
      </c>
      <c r="L79" s="58">
        <v>85660350</v>
      </c>
      <c r="M79" s="58">
        <v>340619650</v>
      </c>
      <c r="N79" s="58">
        <v>60618570</v>
      </c>
      <c r="O79" s="59">
        <f t="shared" si="3"/>
        <v>0.18621815217391305</v>
      </c>
      <c r="P79" s="58">
        <v>460000000</v>
      </c>
      <c r="Q79" s="58">
        <v>85660350</v>
      </c>
      <c r="R79" s="59">
        <f t="shared" si="4"/>
        <v>0.18621815217391305</v>
      </c>
    </row>
    <row r="80" spans="1:18" x14ac:dyDescent="0.2">
      <c r="A80" s="57" t="s">
        <v>317</v>
      </c>
      <c r="B80" s="57" t="s">
        <v>0</v>
      </c>
      <c r="C80" s="57" t="s">
        <v>233</v>
      </c>
      <c r="D80" s="57" t="s">
        <v>234</v>
      </c>
      <c r="E80" s="58">
        <v>460000000</v>
      </c>
      <c r="F80" s="58">
        <v>460000000</v>
      </c>
      <c r="G80" s="58">
        <v>179998920</v>
      </c>
      <c r="H80" s="58">
        <v>0</v>
      </c>
      <c r="I80" s="58">
        <v>33720000</v>
      </c>
      <c r="J80" s="58">
        <v>0</v>
      </c>
      <c r="K80" s="58">
        <v>85660350</v>
      </c>
      <c r="L80" s="58">
        <v>85660350</v>
      </c>
      <c r="M80" s="58">
        <v>340619650</v>
      </c>
      <c r="N80" s="58">
        <v>60618570</v>
      </c>
      <c r="O80" s="59">
        <f t="shared" si="3"/>
        <v>0.18621815217391305</v>
      </c>
      <c r="P80" s="58">
        <v>460000000</v>
      </c>
      <c r="Q80" s="58">
        <v>85660350</v>
      </c>
      <c r="R80" s="59">
        <f t="shared" si="4"/>
        <v>0.18621815217391305</v>
      </c>
    </row>
    <row r="81" spans="1:18" x14ac:dyDescent="0.2">
      <c r="A81" s="57" t="s">
        <v>317</v>
      </c>
      <c r="B81" s="57" t="s">
        <v>0</v>
      </c>
      <c r="C81" s="57" t="s">
        <v>235</v>
      </c>
      <c r="D81" s="57" t="s">
        <v>236</v>
      </c>
      <c r="E81" s="58">
        <v>20850000</v>
      </c>
      <c r="F81" s="58">
        <v>20850000</v>
      </c>
      <c r="G81" s="58">
        <v>20850000</v>
      </c>
      <c r="H81" s="58">
        <v>0</v>
      </c>
      <c r="I81" s="58">
        <v>0</v>
      </c>
      <c r="J81" s="58">
        <v>0</v>
      </c>
      <c r="K81" s="58">
        <v>8259956.3099999996</v>
      </c>
      <c r="L81" s="58">
        <v>1019069</v>
      </c>
      <c r="M81" s="58">
        <v>12590043.689999999</v>
      </c>
      <c r="N81" s="58">
        <v>12590043.689999999</v>
      </c>
      <c r="O81" s="59">
        <f t="shared" si="3"/>
        <v>0.39616097410071943</v>
      </c>
      <c r="P81" s="58">
        <v>20850000</v>
      </c>
      <c r="Q81" s="58">
        <v>8259956.3099999996</v>
      </c>
      <c r="R81" s="59">
        <f t="shared" si="4"/>
        <v>0.39616097410071943</v>
      </c>
    </row>
    <row r="82" spans="1:18" x14ac:dyDescent="0.2">
      <c r="A82" s="57" t="s">
        <v>317</v>
      </c>
      <c r="B82" s="57" t="s">
        <v>0</v>
      </c>
      <c r="C82" s="57" t="s">
        <v>237</v>
      </c>
      <c r="D82" s="57" t="s">
        <v>238</v>
      </c>
      <c r="E82" s="58">
        <v>10450000</v>
      </c>
      <c r="F82" s="58">
        <v>10450000</v>
      </c>
      <c r="G82" s="58">
        <v>10450000</v>
      </c>
      <c r="H82" s="58">
        <v>0</v>
      </c>
      <c r="I82" s="58">
        <v>0</v>
      </c>
      <c r="J82" s="58">
        <v>0</v>
      </c>
      <c r="K82" s="58">
        <v>7240887.3099999996</v>
      </c>
      <c r="L82" s="58">
        <v>0</v>
      </c>
      <c r="M82" s="58">
        <v>3209112.69</v>
      </c>
      <c r="N82" s="58">
        <v>3209112.69</v>
      </c>
      <c r="O82" s="59">
        <f t="shared" si="3"/>
        <v>0.69290787655502384</v>
      </c>
      <c r="P82" s="58">
        <v>10450000</v>
      </c>
      <c r="Q82" s="58">
        <v>7240887.3099999996</v>
      </c>
      <c r="R82" s="59">
        <f t="shared" si="4"/>
        <v>0.69290787655502384</v>
      </c>
    </row>
    <row r="83" spans="1:18" x14ac:dyDescent="0.2">
      <c r="A83" s="57" t="s">
        <v>317</v>
      </c>
      <c r="B83" s="57" t="s">
        <v>0</v>
      </c>
      <c r="C83" s="57" t="s">
        <v>239</v>
      </c>
      <c r="D83" s="57" t="s">
        <v>240</v>
      </c>
      <c r="E83" s="58">
        <v>10400000</v>
      </c>
      <c r="F83" s="58">
        <v>10400000</v>
      </c>
      <c r="G83" s="58">
        <v>10400000</v>
      </c>
      <c r="H83" s="58">
        <v>0</v>
      </c>
      <c r="I83" s="58">
        <v>0</v>
      </c>
      <c r="J83" s="58">
        <v>0</v>
      </c>
      <c r="K83" s="58">
        <v>1019069</v>
      </c>
      <c r="L83" s="58">
        <v>1019069</v>
      </c>
      <c r="M83" s="58">
        <v>9380931</v>
      </c>
      <c r="N83" s="58">
        <v>9380931</v>
      </c>
      <c r="O83" s="59">
        <f t="shared" si="3"/>
        <v>9.7987403846153842E-2</v>
      </c>
      <c r="P83" s="58">
        <v>10400000</v>
      </c>
      <c r="Q83" s="58">
        <v>1019069</v>
      </c>
      <c r="R83" s="59">
        <f t="shared" si="4"/>
        <v>9.7987403846153842E-2</v>
      </c>
    </row>
    <row r="84" spans="1:18" x14ac:dyDescent="0.2">
      <c r="A84" s="20" t="s">
        <v>317</v>
      </c>
      <c r="B84" s="20" t="s">
        <v>0</v>
      </c>
      <c r="C84" s="20" t="s">
        <v>241</v>
      </c>
      <c r="D84" s="20" t="s">
        <v>242</v>
      </c>
      <c r="E84" s="25">
        <v>5160000</v>
      </c>
      <c r="F84" s="25">
        <v>5160000</v>
      </c>
      <c r="G84" s="25">
        <v>2580000</v>
      </c>
      <c r="H84" s="25">
        <v>0</v>
      </c>
      <c r="I84" s="25">
        <v>1290000</v>
      </c>
      <c r="J84" s="25">
        <v>0</v>
      </c>
      <c r="K84" s="25">
        <v>0</v>
      </c>
      <c r="L84" s="25">
        <v>0</v>
      </c>
      <c r="M84" s="25">
        <v>3870000</v>
      </c>
      <c r="N84" s="25">
        <v>1290000</v>
      </c>
      <c r="O84" s="51">
        <f t="shared" si="3"/>
        <v>0</v>
      </c>
      <c r="P84" s="25"/>
      <c r="Q84" s="25"/>
      <c r="R84" s="51" t="e">
        <f t="shared" si="4"/>
        <v>#DIV/0!</v>
      </c>
    </row>
    <row r="85" spans="1:18" x14ac:dyDescent="0.2">
      <c r="A85" s="20" t="s">
        <v>317</v>
      </c>
      <c r="B85" s="20" t="s">
        <v>0</v>
      </c>
      <c r="C85" s="20" t="s">
        <v>327</v>
      </c>
      <c r="D85" s="20" t="s">
        <v>328</v>
      </c>
      <c r="E85" s="25">
        <v>5160000</v>
      </c>
      <c r="F85" s="25">
        <v>5160000</v>
      </c>
      <c r="G85" s="25">
        <v>2580000</v>
      </c>
      <c r="H85" s="25">
        <v>0</v>
      </c>
      <c r="I85" s="25">
        <v>1290000</v>
      </c>
      <c r="J85" s="25">
        <v>0</v>
      </c>
      <c r="K85" s="25">
        <v>0</v>
      </c>
      <c r="L85" s="25">
        <v>0</v>
      </c>
      <c r="M85" s="25">
        <v>3870000</v>
      </c>
      <c r="N85" s="25">
        <v>1290000</v>
      </c>
      <c r="O85" s="51">
        <f t="shared" si="3"/>
        <v>0</v>
      </c>
      <c r="P85" s="25"/>
      <c r="Q85" s="25"/>
      <c r="R85" s="51" t="e">
        <f t="shared" si="4"/>
        <v>#DIV/0!</v>
      </c>
    </row>
    <row r="86" spans="1:18" x14ac:dyDescent="0.2">
      <c r="A86" s="20" t="s">
        <v>317</v>
      </c>
      <c r="B86" s="20" t="s">
        <v>0</v>
      </c>
      <c r="C86" s="20" t="s">
        <v>253</v>
      </c>
      <c r="D86" s="20" t="s">
        <v>254</v>
      </c>
      <c r="E86" s="25">
        <v>15711000</v>
      </c>
      <c r="F86" s="25">
        <v>15711000</v>
      </c>
      <c r="G86" s="25">
        <v>15711000</v>
      </c>
      <c r="H86" s="25">
        <v>0</v>
      </c>
      <c r="I86" s="25">
        <v>15711000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51">
        <f t="shared" si="3"/>
        <v>0</v>
      </c>
      <c r="P86" s="25"/>
      <c r="Q86" s="25"/>
      <c r="R86" s="51" t="e">
        <f t="shared" si="4"/>
        <v>#DIV/0!</v>
      </c>
    </row>
    <row r="87" spans="1:18" x14ac:dyDescent="0.2">
      <c r="A87" s="20" t="s">
        <v>317</v>
      </c>
      <c r="B87" s="20" t="s">
        <v>0</v>
      </c>
      <c r="C87" s="20" t="s">
        <v>329</v>
      </c>
      <c r="D87" s="20" t="s">
        <v>330</v>
      </c>
      <c r="E87" s="25">
        <v>15711000</v>
      </c>
      <c r="F87" s="25">
        <v>15711000</v>
      </c>
      <c r="G87" s="25">
        <v>15711000</v>
      </c>
      <c r="H87" s="25">
        <v>0</v>
      </c>
      <c r="I87" s="25">
        <v>15711000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51">
        <f t="shared" si="3"/>
        <v>0</v>
      </c>
      <c r="P87" s="25"/>
      <c r="Q87" s="25"/>
      <c r="R87" s="51" t="e">
        <f t="shared" si="4"/>
        <v>#DIV/0!</v>
      </c>
    </row>
    <row r="88" spans="1:18" s="35" customFormat="1" x14ac:dyDescent="0.2">
      <c r="A88" s="35" t="s">
        <v>317</v>
      </c>
      <c r="B88" s="35" t="s">
        <v>24</v>
      </c>
      <c r="C88" s="35" t="s">
        <v>193</v>
      </c>
      <c r="D88" s="35" t="s">
        <v>194</v>
      </c>
      <c r="E88" s="30">
        <v>7000000</v>
      </c>
      <c r="F88" s="30">
        <v>7000000</v>
      </c>
      <c r="G88" s="30">
        <v>0</v>
      </c>
      <c r="H88" s="30">
        <v>0</v>
      </c>
      <c r="I88" s="30">
        <v>1099205.51</v>
      </c>
      <c r="J88" s="30">
        <v>0</v>
      </c>
      <c r="K88" s="30">
        <v>0</v>
      </c>
      <c r="L88" s="30">
        <v>0</v>
      </c>
      <c r="M88" s="30">
        <v>5900794.4900000002</v>
      </c>
      <c r="N88" s="30">
        <v>-1099205.51</v>
      </c>
      <c r="O88" s="50">
        <f t="shared" si="3"/>
        <v>0</v>
      </c>
      <c r="P88" s="30">
        <v>7000000</v>
      </c>
      <c r="Q88" s="30">
        <v>0</v>
      </c>
      <c r="R88" s="50">
        <f t="shared" si="4"/>
        <v>0</v>
      </c>
    </row>
    <row r="89" spans="1:18" x14ac:dyDescent="0.2">
      <c r="A89" s="20" t="s">
        <v>317</v>
      </c>
      <c r="B89" s="20" t="s">
        <v>24</v>
      </c>
      <c r="C89" s="20" t="s">
        <v>195</v>
      </c>
      <c r="D89" s="20" t="s">
        <v>196</v>
      </c>
      <c r="E89" s="25">
        <v>7000000</v>
      </c>
      <c r="F89" s="25">
        <v>7000000</v>
      </c>
      <c r="G89" s="25">
        <v>0</v>
      </c>
      <c r="H89" s="25">
        <v>0</v>
      </c>
      <c r="I89" s="25">
        <v>1099205.51</v>
      </c>
      <c r="J89" s="25">
        <v>0</v>
      </c>
      <c r="K89" s="25">
        <v>0</v>
      </c>
      <c r="L89" s="25">
        <v>0</v>
      </c>
      <c r="M89" s="25">
        <v>5900794.4900000002</v>
      </c>
      <c r="N89" s="25">
        <v>-1099205.51</v>
      </c>
      <c r="O89" s="51">
        <f t="shared" si="3"/>
        <v>0</v>
      </c>
      <c r="P89" s="25">
        <v>7000000</v>
      </c>
      <c r="Q89" s="25">
        <v>0</v>
      </c>
      <c r="R89" s="51">
        <f t="shared" si="4"/>
        <v>0</v>
      </c>
    </row>
    <row r="90" spans="1:18" x14ac:dyDescent="0.2">
      <c r="A90" s="20" t="s">
        <v>317</v>
      </c>
      <c r="B90" s="20" t="s">
        <v>24</v>
      </c>
      <c r="C90" s="20" t="s">
        <v>201</v>
      </c>
      <c r="D90" s="20" t="s">
        <v>202</v>
      </c>
      <c r="E90" s="25">
        <v>500000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51" t="e">
        <f t="shared" si="3"/>
        <v>#DIV/0!</v>
      </c>
      <c r="P90" s="25">
        <v>0</v>
      </c>
      <c r="Q90" s="25">
        <v>0</v>
      </c>
      <c r="R90" s="51" t="e">
        <f t="shared" si="4"/>
        <v>#DIV/0!</v>
      </c>
    </row>
    <row r="91" spans="1:18" x14ac:dyDescent="0.2">
      <c r="A91" s="20" t="s">
        <v>317</v>
      </c>
      <c r="B91" s="20" t="s">
        <v>24</v>
      </c>
      <c r="C91" s="20" t="s">
        <v>205</v>
      </c>
      <c r="D91" s="20" t="s">
        <v>206</v>
      </c>
      <c r="E91" s="25">
        <v>5500000</v>
      </c>
      <c r="F91" s="25">
        <v>7000000</v>
      </c>
      <c r="G91" s="25">
        <v>0</v>
      </c>
      <c r="H91" s="25">
        <v>0</v>
      </c>
      <c r="I91" s="25">
        <v>1099205.51</v>
      </c>
      <c r="J91" s="25">
        <v>0</v>
      </c>
      <c r="K91" s="25">
        <v>0</v>
      </c>
      <c r="L91" s="25">
        <v>0</v>
      </c>
      <c r="M91" s="25">
        <v>5900794.4900000002</v>
      </c>
      <c r="N91" s="25">
        <v>-1099205.51</v>
      </c>
      <c r="O91" s="51">
        <f t="shared" si="3"/>
        <v>0</v>
      </c>
      <c r="P91" s="25">
        <v>7000000</v>
      </c>
      <c r="Q91" s="25">
        <v>0</v>
      </c>
      <c r="R91" s="51">
        <f t="shared" si="4"/>
        <v>0</v>
      </c>
    </row>
    <row r="92" spans="1:18" x14ac:dyDescent="0.2">
      <c r="A92" s="20" t="s">
        <v>317</v>
      </c>
      <c r="B92" s="20" t="s">
        <v>24</v>
      </c>
      <c r="C92" s="20" t="s">
        <v>207</v>
      </c>
      <c r="D92" s="20" t="s">
        <v>208</v>
      </c>
      <c r="E92" s="25">
        <v>1000000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51" t="e">
        <f t="shared" si="3"/>
        <v>#DIV/0!</v>
      </c>
      <c r="P92" s="25">
        <v>0</v>
      </c>
      <c r="Q92" s="25">
        <v>0</v>
      </c>
      <c r="R92" s="51" t="e">
        <f t="shared" si="4"/>
        <v>#DIV/0!</v>
      </c>
    </row>
    <row r="96" spans="1:18" x14ac:dyDescent="0.2">
      <c r="C96" s="66" t="s">
        <v>395</v>
      </c>
      <c r="D96" s="66"/>
      <c r="E96" s="66"/>
      <c r="F96" s="66"/>
      <c r="G96" s="66"/>
    </row>
    <row r="97" spans="3:7" ht="26.25" thickBot="1" x14ac:dyDescent="0.25">
      <c r="C97" s="23" t="s">
        <v>379</v>
      </c>
      <c r="D97" s="23" t="s">
        <v>380</v>
      </c>
      <c r="E97" s="23" t="s">
        <v>381</v>
      </c>
      <c r="F97" s="23" t="s">
        <v>382</v>
      </c>
      <c r="G97" s="23" t="s">
        <v>383</v>
      </c>
    </row>
    <row r="98" spans="3:7" ht="13.5" thickTop="1" x14ac:dyDescent="0.2">
      <c r="C98" s="24" t="s">
        <v>3</v>
      </c>
      <c r="D98" s="25">
        <f>+F8</f>
        <v>878021111</v>
      </c>
      <c r="E98" s="26">
        <f>+K8</f>
        <v>360266542.87</v>
      </c>
      <c r="F98" s="27">
        <f t="shared" ref="F98:F102" si="5">+D98-E98</f>
        <v>517754568.13</v>
      </c>
      <c r="G98" s="53">
        <f>+E98/D98</f>
        <v>0.41031649280013727</v>
      </c>
    </row>
    <row r="99" spans="3:7" x14ac:dyDescent="0.2">
      <c r="C99" s="24" t="s">
        <v>44</v>
      </c>
      <c r="D99" s="27">
        <f>+F27</f>
        <v>518531855</v>
      </c>
      <c r="E99" s="29">
        <f>+K27</f>
        <v>56240207.189999998</v>
      </c>
      <c r="F99" s="27">
        <f t="shared" si="5"/>
        <v>462291647.81</v>
      </c>
      <c r="G99" s="53">
        <f t="shared" ref="G99:G102" si="6">+E99/D99</f>
        <v>0.1084604670816222</v>
      </c>
    </row>
    <row r="100" spans="3:7" x14ac:dyDescent="0.2">
      <c r="C100" s="24" t="s">
        <v>396</v>
      </c>
      <c r="D100" s="27">
        <f>+F59</f>
        <v>14300000</v>
      </c>
      <c r="E100" s="29">
        <f>+K59</f>
        <v>1375700.9</v>
      </c>
      <c r="F100" s="27">
        <f t="shared" si="5"/>
        <v>12924299.1</v>
      </c>
      <c r="G100" s="53">
        <f t="shared" si="6"/>
        <v>9.6202860139860139E-2</v>
      </c>
    </row>
    <row r="101" spans="3:7" x14ac:dyDescent="0.2">
      <c r="C101" s="24" t="s">
        <v>397</v>
      </c>
      <c r="D101" s="27">
        <f>+F88</f>
        <v>7000000</v>
      </c>
      <c r="E101" s="29">
        <f>+K88</f>
        <v>0</v>
      </c>
      <c r="F101" s="27">
        <f t="shared" si="5"/>
        <v>7000000</v>
      </c>
      <c r="G101" s="53">
        <f t="shared" si="6"/>
        <v>0</v>
      </c>
    </row>
    <row r="102" spans="3:7" x14ac:dyDescent="0.2">
      <c r="C102" s="24" t="s">
        <v>398</v>
      </c>
      <c r="D102" s="27">
        <f>+F74</f>
        <v>626253050</v>
      </c>
      <c r="E102" s="27">
        <f>+K74</f>
        <v>138811578.47</v>
      </c>
      <c r="F102" s="27">
        <f t="shared" si="5"/>
        <v>487441471.52999997</v>
      </c>
      <c r="G102" s="53">
        <f t="shared" si="6"/>
        <v>0.22165413560860103</v>
      </c>
    </row>
    <row r="103" spans="3:7" ht="13.5" thickBot="1" x14ac:dyDescent="0.25">
      <c r="C103" s="31" t="s">
        <v>389</v>
      </c>
      <c r="D103" s="31">
        <f>SUM(D98:D102)</f>
        <v>2044106016</v>
      </c>
      <c r="E103" s="31">
        <f>SUM(E98:E102)</f>
        <v>556694029.42999995</v>
      </c>
      <c r="F103" s="31">
        <f>SUM(F98:F102)</f>
        <v>1487411986.5700002</v>
      </c>
      <c r="G103" s="32">
        <f t="shared" ref="G103" si="7">+E103/D103</f>
        <v>0.27234107481341124</v>
      </c>
    </row>
    <row r="104" spans="3:7" ht="13.5" thickTop="1" x14ac:dyDescent="0.2">
      <c r="C104" s="33"/>
      <c r="D104" s="33"/>
      <c r="E104" s="34"/>
      <c r="F104" s="35"/>
      <c r="G104" s="27"/>
    </row>
    <row r="105" spans="3:7" x14ac:dyDescent="0.2">
      <c r="C105" s="35"/>
      <c r="D105" s="33"/>
      <c r="E105" s="36"/>
      <c r="F105" s="35"/>
      <c r="G105" s="35"/>
    </row>
    <row r="106" spans="3:7" x14ac:dyDescent="0.2">
      <c r="C106" s="64" t="s">
        <v>390</v>
      </c>
      <c r="D106" s="64"/>
      <c r="E106" s="64"/>
      <c r="F106" s="64"/>
      <c r="G106" s="64"/>
    </row>
    <row r="107" spans="3:7" ht="26.25" thickBot="1" x14ac:dyDescent="0.25">
      <c r="C107" s="38" t="s">
        <v>379</v>
      </c>
      <c r="D107" s="38" t="s">
        <v>391</v>
      </c>
      <c r="E107" s="38" t="s">
        <v>392</v>
      </c>
      <c r="F107" s="38" t="s">
        <v>393</v>
      </c>
      <c r="G107" s="38" t="s">
        <v>394</v>
      </c>
    </row>
    <row r="108" spans="3:7" ht="13.5" thickTop="1" x14ac:dyDescent="0.2">
      <c r="C108" s="24" t="s">
        <v>44</v>
      </c>
      <c r="D108" s="27">
        <f>+P27</f>
        <v>518531855</v>
      </c>
      <c r="E108" s="27">
        <f>+Q27</f>
        <v>56240207.189999998</v>
      </c>
      <c r="F108" s="27">
        <f>+D108-E108</f>
        <v>462291647.81</v>
      </c>
      <c r="G108" s="51">
        <f>+E108/D108</f>
        <v>0.1084604670816222</v>
      </c>
    </row>
    <row r="109" spans="3:7" x14ac:dyDescent="0.2">
      <c r="C109" s="24" t="s">
        <v>396</v>
      </c>
      <c r="D109" s="27">
        <f>+P59</f>
        <v>14300000</v>
      </c>
      <c r="E109" s="27">
        <f>+Q59</f>
        <v>1375700.9</v>
      </c>
      <c r="F109" s="27">
        <f>+D109-E109</f>
        <v>12924299.1</v>
      </c>
      <c r="G109" s="51">
        <f>+E109/D109</f>
        <v>9.6202860139860139E-2</v>
      </c>
    </row>
    <row r="110" spans="3:7" x14ac:dyDescent="0.2">
      <c r="C110" s="24" t="s">
        <v>397</v>
      </c>
      <c r="D110" s="27">
        <f>+P88</f>
        <v>7000000</v>
      </c>
      <c r="E110" s="27">
        <f>+Q88</f>
        <v>0</v>
      </c>
      <c r="F110" s="27">
        <f>+D110-E110</f>
        <v>7000000</v>
      </c>
      <c r="G110" s="51">
        <f>+E110/D110</f>
        <v>0</v>
      </c>
    </row>
    <row r="111" spans="3:7" x14ac:dyDescent="0.2">
      <c r="C111" s="24" t="s">
        <v>398</v>
      </c>
      <c r="D111" s="27">
        <f>+P74</f>
        <v>480850000</v>
      </c>
      <c r="E111" s="27">
        <f>+Q74</f>
        <v>93920306.310000002</v>
      </c>
      <c r="F111" s="27">
        <f>+D111-E111</f>
        <v>386929693.69</v>
      </c>
      <c r="G111" s="51">
        <f>+E111/D111</f>
        <v>0.19532142312571488</v>
      </c>
    </row>
    <row r="112" spans="3:7" ht="13.5" thickBot="1" x14ac:dyDescent="0.25">
      <c r="C112" s="41" t="s">
        <v>389</v>
      </c>
      <c r="D112" s="41">
        <f>SUM(D108:D111)</f>
        <v>1020681855</v>
      </c>
      <c r="E112" s="41">
        <f>SUM(E108:E111)</f>
        <v>151536214.40000001</v>
      </c>
      <c r="F112" s="41">
        <f>SUM(F108:F111)</f>
        <v>869145640.60000002</v>
      </c>
      <c r="G112" s="54">
        <f>+E112/D112</f>
        <v>0.14846566896204891</v>
      </c>
    </row>
    <row r="113" ht="13.5" thickTop="1" x14ac:dyDescent="0.2"/>
  </sheetData>
  <mergeCells count="6">
    <mergeCell ref="C96:G96"/>
    <mergeCell ref="C106:G106"/>
    <mergeCell ref="A1:O1"/>
    <mergeCell ref="A2:O2"/>
    <mergeCell ref="A3:O3"/>
    <mergeCell ref="A4:O4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4"/>
  <sheetViews>
    <sheetView showGridLines="0" topLeftCell="D1" workbookViewId="0">
      <selection activeCell="D1" sqref="A1:XFD1048576"/>
    </sheetView>
  </sheetViews>
  <sheetFormatPr baseColWidth="10" defaultRowHeight="12.75" x14ac:dyDescent="0.2"/>
  <cols>
    <col min="1" max="2" width="11.42578125" style="20"/>
    <col min="3" max="3" width="19.85546875" style="20" bestFit="1" customWidth="1"/>
    <col min="4" max="4" width="15.28515625" style="20" bestFit="1" customWidth="1"/>
    <col min="5" max="5" width="17.7109375" style="20" customWidth="1"/>
    <col min="6" max="6" width="17.42578125" style="20" bestFit="1" customWidth="1"/>
    <col min="7" max="7" width="15.28515625" style="20" customWidth="1"/>
    <col min="8" max="8" width="11.7109375" style="20" customWidth="1"/>
    <col min="9" max="9" width="13.7109375" style="20" customWidth="1"/>
    <col min="10" max="10" width="19" style="20" customWidth="1"/>
    <col min="11" max="11" width="15.28515625" style="20" bestFit="1" customWidth="1"/>
    <col min="12" max="12" width="15.28515625" style="20" customWidth="1"/>
    <col min="13" max="13" width="20.7109375" style="20" customWidth="1"/>
    <col min="14" max="14" width="17.28515625" style="20" customWidth="1"/>
    <col min="15" max="15" width="11.42578125" style="20"/>
    <col min="16" max="16" width="17.42578125" style="20" bestFit="1" customWidth="1"/>
    <col min="17" max="17" width="15.28515625" style="20" bestFit="1" customWidth="1"/>
    <col min="18" max="16384" width="11.42578125" style="20"/>
  </cols>
  <sheetData>
    <row r="1" spans="1:21" x14ac:dyDescent="0.2">
      <c r="D1" s="67" t="s">
        <v>419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1" x14ac:dyDescent="0.2">
      <c r="D2" s="68" t="s">
        <v>420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21" x14ac:dyDescent="0.2">
      <c r="D3" s="67" t="s">
        <v>428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21" x14ac:dyDescent="0.2">
      <c r="D4" s="69" t="s">
        <v>422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6" spans="1:21" ht="39" thickBot="1" x14ac:dyDescent="0.25">
      <c r="D6" s="43" t="s">
        <v>401</v>
      </c>
      <c r="E6" s="44" t="s">
        <v>402</v>
      </c>
      <c r="F6" s="45" t="s">
        <v>403</v>
      </c>
      <c r="G6" s="46" t="s">
        <v>404</v>
      </c>
      <c r="H6" s="46" t="s">
        <v>405</v>
      </c>
      <c r="I6" s="46" t="s">
        <v>406</v>
      </c>
      <c r="J6" s="46" t="s">
        <v>407</v>
      </c>
      <c r="K6" s="47" t="s">
        <v>408</v>
      </c>
      <c r="L6" s="47" t="s">
        <v>409</v>
      </c>
      <c r="M6" s="47" t="s">
        <v>410</v>
      </c>
      <c r="N6" s="47" t="s">
        <v>411</v>
      </c>
      <c r="O6" s="47" t="s">
        <v>412</v>
      </c>
      <c r="P6" s="47" t="s">
        <v>413</v>
      </c>
      <c r="Q6" s="47" t="s">
        <v>414</v>
      </c>
      <c r="R6" s="48" t="s">
        <v>415</v>
      </c>
      <c r="S6" s="49" t="s">
        <v>416</v>
      </c>
      <c r="T6" s="49" t="s">
        <v>417</v>
      </c>
      <c r="U6" s="49" t="s">
        <v>418</v>
      </c>
    </row>
    <row r="7" spans="1:21" s="35" customFormat="1" ht="13.5" thickTop="1" x14ac:dyDescent="0.2">
      <c r="A7" s="35" t="s">
        <v>331</v>
      </c>
      <c r="B7" s="35" t="s">
        <v>0</v>
      </c>
      <c r="E7" s="30">
        <v>4297664633</v>
      </c>
      <c r="F7" s="30">
        <v>4100007911</v>
      </c>
      <c r="G7" s="30">
        <v>3426334543.8200002</v>
      </c>
      <c r="H7" s="30">
        <v>9778258.4299999997</v>
      </c>
      <c r="I7" s="30">
        <v>343532257.80000001</v>
      </c>
      <c r="J7" s="30">
        <v>44804644.140000001</v>
      </c>
      <c r="K7" s="30">
        <v>1495007144.3900001</v>
      </c>
      <c r="L7" s="30">
        <v>1485668300.2</v>
      </c>
      <c r="M7" s="30">
        <v>2206885606.2399998</v>
      </c>
      <c r="N7" s="30">
        <v>1533212239.0599999</v>
      </c>
      <c r="O7" s="50">
        <f t="shared" ref="O7:O38" si="0">+K7/F7</f>
        <v>0.36463518530757294</v>
      </c>
      <c r="P7" s="30">
        <f>+P27+P71+P93+P110</f>
        <v>1021197146</v>
      </c>
      <c r="Q7" s="30">
        <f>+Q27+Q71+Q93+Q110</f>
        <v>231549367.23999998</v>
      </c>
      <c r="R7" s="50">
        <f>+Q7/P7</f>
        <v>0.22674306146170917</v>
      </c>
    </row>
    <row r="8" spans="1:21" x14ac:dyDescent="0.2">
      <c r="A8" s="20" t="s">
        <v>331</v>
      </c>
      <c r="B8" s="20" t="s">
        <v>0</v>
      </c>
      <c r="C8" s="20" t="s">
        <v>2</v>
      </c>
      <c r="D8" s="20" t="s">
        <v>3</v>
      </c>
      <c r="E8" s="25">
        <v>3205285215</v>
      </c>
      <c r="F8" s="25">
        <v>3019255030</v>
      </c>
      <c r="G8" s="25">
        <v>2867351869</v>
      </c>
      <c r="H8" s="25">
        <v>0</v>
      </c>
      <c r="I8" s="25">
        <v>224344733</v>
      </c>
      <c r="J8" s="25">
        <v>0</v>
      </c>
      <c r="K8" s="25">
        <v>1227515352.3699999</v>
      </c>
      <c r="L8" s="25">
        <v>1227515352.3699999</v>
      </c>
      <c r="M8" s="25">
        <v>1567394944.6300001</v>
      </c>
      <c r="N8" s="25">
        <v>1415491783.6300001</v>
      </c>
      <c r="O8" s="51">
        <f t="shared" si="0"/>
        <v>0.40656232751891774</v>
      </c>
      <c r="P8" s="25"/>
      <c r="Q8" s="25"/>
      <c r="R8" s="55"/>
    </row>
    <row r="9" spans="1:21" x14ac:dyDescent="0.2">
      <c r="A9" s="20" t="s">
        <v>331</v>
      </c>
      <c r="B9" s="20" t="s">
        <v>0</v>
      </c>
      <c r="C9" s="20" t="s">
        <v>4</v>
      </c>
      <c r="D9" s="20" t="s">
        <v>5</v>
      </c>
      <c r="E9" s="25">
        <v>1239170400</v>
      </c>
      <c r="F9" s="25">
        <v>1156431950</v>
      </c>
      <c r="G9" s="25">
        <v>1106736550</v>
      </c>
      <c r="H9" s="25">
        <v>0</v>
      </c>
      <c r="I9" s="25">
        <v>139125</v>
      </c>
      <c r="J9" s="25">
        <v>0</v>
      </c>
      <c r="K9" s="25">
        <v>502135631.92000002</v>
      </c>
      <c r="L9" s="25">
        <v>502135631.92000002</v>
      </c>
      <c r="M9" s="25">
        <v>654157193.08000004</v>
      </c>
      <c r="N9" s="25">
        <v>604461793.08000004</v>
      </c>
      <c r="O9" s="51">
        <f t="shared" si="0"/>
        <v>0.4342111370409647</v>
      </c>
      <c r="P9" s="25"/>
      <c r="Q9" s="25"/>
      <c r="R9" s="55"/>
    </row>
    <row r="10" spans="1:21" x14ac:dyDescent="0.2">
      <c r="A10" s="20" t="s">
        <v>331</v>
      </c>
      <c r="B10" s="20" t="s">
        <v>0</v>
      </c>
      <c r="C10" s="20" t="s">
        <v>6</v>
      </c>
      <c r="D10" s="20" t="s">
        <v>7</v>
      </c>
      <c r="E10" s="25">
        <v>1231670400</v>
      </c>
      <c r="F10" s="25">
        <v>1148931950</v>
      </c>
      <c r="G10" s="25">
        <v>1099236550</v>
      </c>
      <c r="H10" s="25">
        <v>0</v>
      </c>
      <c r="I10" s="25">
        <v>139125</v>
      </c>
      <c r="J10" s="25">
        <v>0</v>
      </c>
      <c r="K10" s="25">
        <v>500382272.19999999</v>
      </c>
      <c r="L10" s="25">
        <v>500382272.19999999</v>
      </c>
      <c r="M10" s="25">
        <v>648410552.79999995</v>
      </c>
      <c r="N10" s="25">
        <v>598715152.79999995</v>
      </c>
      <c r="O10" s="51">
        <f t="shared" si="0"/>
        <v>0.43551950330913852</v>
      </c>
      <c r="P10" s="25"/>
      <c r="Q10" s="25"/>
      <c r="R10" s="55"/>
    </row>
    <row r="11" spans="1:21" x14ac:dyDescent="0.2">
      <c r="A11" s="20" t="s">
        <v>331</v>
      </c>
      <c r="B11" s="20" t="s">
        <v>0</v>
      </c>
      <c r="C11" s="20" t="s">
        <v>8</v>
      </c>
      <c r="D11" s="20" t="s">
        <v>9</v>
      </c>
      <c r="E11" s="25">
        <v>7500000</v>
      </c>
      <c r="F11" s="25">
        <v>7500000</v>
      </c>
      <c r="G11" s="25">
        <v>7500000</v>
      </c>
      <c r="H11" s="25">
        <v>0</v>
      </c>
      <c r="I11" s="25">
        <v>0</v>
      </c>
      <c r="J11" s="25">
        <v>0</v>
      </c>
      <c r="K11" s="25">
        <v>1753359.72</v>
      </c>
      <c r="L11" s="25">
        <v>1753359.72</v>
      </c>
      <c r="M11" s="25">
        <v>5746640.2800000003</v>
      </c>
      <c r="N11" s="25">
        <v>5746640.2800000003</v>
      </c>
      <c r="O11" s="51">
        <f t="shared" si="0"/>
        <v>0.233781296</v>
      </c>
      <c r="P11" s="25"/>
      <c r="Q11" s="25"/>
      <c r="R11" s="55"/>
    </row>
    <row r="12" spans="1:21" x14ac:dyDescent="0.2">
      <c r="A12" s="20" t="s">
        <v>331</v>
      </c>
      <c r="B12" s="20" t="s">
        <v>0</v>
      </c>
      <c r="C12" s="20" t="s">
        <v>10</v>
      </c>
      <c r="D12" s="20" t="s">
        <v>11</v>
      </c>
      <c r="E12" s="25">
        <v>8000000</v>
      </c>
      <c r="F12" s="25">
        <v>8000000</v>
      </c>
      <c r="G12" s="25">
        <v>5373911</v>
      </c>
      <c r="H12" s="25">
        <v>0</v>
      </c>
      <c r="I12" s="25">
        <v>0</v>
      </c>
      <c r="J12" s="25">
        <v>0</v>
      </c>
      <c r="K12" s="25">
        <v>1153091</v>
      </c>
      <c r="L12" s="25">
        <v>1153091</v>
      </c>
      <c r="M12" s="25">
        <v>6846909</v>
      </c>
      <c r="N12" s="25">
        <v>4220820</v>
      </c>
      <c r="O12" s="51">
        <f t="shared" si="0"/>
        <v>0.14413637500000001</v>
      </c>
      <c r="P12" s="25"/>
      <c r="Q12" s="25"/>
      <c r="R12" s="55"/>
    </row>
    <row r="13" spans="1:21" x14ac:dyDescent="0.2">
      <c r="A13" s="20" t="s">
        <v>331</v>
      </c>
      <c r="B13" s="20" t="s">
        <v>0</v>
      </c>
      <c r="C13" s="20" t="s">
        <v>12</v>
      </c>
      <c r="D13" s="20" t="s">
        <v>13</v>
      </c>
      <c r="E13" s="25">
        <v>8000000</v>
      </c>
      <c r="F13" s="25">
        <v>8000000</v>
      </c>
      <c r="G13" s="25">
        <v>5373911</v>
      </c>
      <c r="H13" s="25">
        <v>0</v>
      </c>
      <c r="I13" s="25">
        <v>0</v>
      </c>
      <c r="J13" s="25">
        <v>0</v>
      </c>
      <c r="K13" s="25">
        <v>1153091</v>
      </c>
      <c r="L13" s="25">
        <v>1153091</v>
      </c>
      <c r="M13" s="25">
        <v>6846909</v>
      </c>
      <c r="N13" s="25">
        <v>4220820</v>
      </c>
      <c r="O13" s="51">
        <f t="shared" si="0"/>
        <v>0.14413637500000001</v>
      </c>
      <c r="P13" s="25"/>
      <c r="Q13" s="25"/>
      <c r="R13" s="55"/>
    </row>
    <row r="14" spans="1:21" x14ac:dyDescent="0.2">
      <c r="A14" s="20" t="s">
        <v>331</v>
      </c>
      <c r="B14" s="20" t="s">
        <v>0</v>
      </c>
      <c r="C14" s="20" t="s">
        <v>14</v>
      </c>
      <c r="D14" s="20" t="s">
        <v>15</v>
      </c>
      <c r="E14" s="25">
        <v>1469288220</v>
      </c>
      <c r="F14" s="25">
        <v>1403865060</v>
      </c>
      <c r="G14" s="25">
        <v>1327151259</v>
      </c>
      <c r="H14" s="25">
        <v>0</v>
      </c>
      <c r="I14" s="25">
        <v>47866</v>
      </c>
      <c r="J14" s="25">
        <v>0</v>
      </c>
      <c r="K14" s="25">
        <v>521555112.44999999</v>
      </c>
      <c r="L14" s="25">
        <v>521555112.44999999</v>
      </c>
      <c r="M14" s="25">
        <v>882262081.54999995</v>
      </c>
      <c r="N14" s="25">
        <v>805548280.54999995</v>
      </c>
      <c r="O14" s="51">
        <f t="shared" si="0"/>
        <v>0.37151370691567748</v>
      </c>
      <c r="P14" s="25"/>
      <c r="Q14" s="25"/>
      <c r="R14" s="55"/>
    </row>
    <row r="15" spans="1:21" x14ac:dyDescent="0.2">
      <c r="A15" s="20" t="s">
        <v>331</v>
      </c>
      <c r="B15" s="20" t="s">
        <v>0</v>
      </c>
      <c r="C15" s="20" t="s">
        <v>16</v>
      </c>
      <c r="D15" s="20" t="s">
        <v>17</v>
      </c>
      <c r="E15" s="25">
        <v>490500000</v>
      </c>
      <c r="F15" s="25">
        <v>490500000</v>
      </c>
      <c r="G15" s="25">
        <v>457208601</v>
      </c>
      <c r="H15" s="25">
        <v>0</v>
      </c>
      <c r="I15" s="25">
        <v>47866</v>
      </c>
      <c r="J15" s="25">
        <v>0</v>
      </c>
      <c r="K15" s="25">
        <v>170717094.94</v>
      </c>
      <c r="L15" s="25">
        <v>170717094.94</v>
      </c>
      <c r="M15" s="25">
        <v>319735039.06</v>
      </c>
      <c r="N15" s="25">
        <v>286443640.06</v>
      </c>
      <c r="O15" s="51">
        <f t="shared" si="0"/>
        <v>0.34804708448521915</v>
      </c>
      <c r="P15" s="25"/>
      <c r="Q15" s="25"/>
      <c r="R15" s="55"/>
    </row>
    <row r="16" spans="1:21" x14ac:dyDescent="0.2">
      <c r="A16" s="20" t="s">
        <v>331</v>
      </c>
      <c r="B16" s="20" t="s">
        <v>0</v>
      </c>
      <c r="C16" s="20" t="s">
        <v>18</v>
      </c>
      <c r="D16" s="20" t="s">
        <v>19</v>
      </c>
      <c r="E16" s="25">
        <v>452546831</v>
      </c>
      <c r="F16" s="25">
        <v>415392710</v>
      </c>
      <c r="G16" s="25">
        <v>390413195</v>
      </c>
      <c r="H16" s="25">
        <v>0</v>
      </c>
      <c r="I16" s="25">
        <v>0</v>
      </c>
      <c r="J16" s="25">
        <v>0</v>
      </c>
      <c r="K16" s="25">
        <v>150737005.58000001</v>
      </c>
      <c r="L16" s="25">
        <v>150737005.58000001</v>
      </c>
      <c r="M16" s="25">
        <v>264655704.41999999</v>
      </c>
      <c r="N16" s="25">
        <v>239676189.41999999</v>
      </c>
      <c r="O16" s="51">
        <f t="shared" si="0"/>
        <v>0.36287831238059043</v>
      </c>
      <c r="P16" s="25"/>
      <c r="Q16" s="25"/>
      <c r="R16" s="55"/>
    </row>
    <row r="17" spans="1:18" x14ac:dyDescent="0.2">
      <c r="A17" s="20" t="s">
        <v>331</v>
      </c>
      <c r="B17" s="20" t="s">
        <v>0</v>
      </c>
      <c r="C17" s="20" t="s">
        <v>20</v>
      </c>
      <c r="D17" s="20" t="s">
        <v>21</v>
      </c>
      <c r="E17" s="25">
        <v>186586028</v>
      </c>
      <c r="F17" s="25">
        <v>186586028</v>
      </c>
      <c r="G17" s="25">
        <v>179715119</v>
      </c>
      <c r="H17" s="25">
        <v>0</v>
      </c>
      <c r="I17" s="25">
        <v>0</v>
      </c>
      <c r="J17" s="25">
        <v>0</v>
      </c>
      <c r="K17" s="25">
        <v>163411164.00999999</v>
      </c>
      <c r="L17" s="25">
        <v>163411164.00999999</v>
      </c>
      <c r="M17" s="25">
        <v>23174863.989999998</v>
      </c>
      <c r="N17" s="25">
        <v>16303954.99</v>
      </c>
      <c r="O17" s="51">
        <f t="shared" si="0"/>
        <v>0.87579528736203116</v>
      </c>
      <c r="P17" s="25"/>
      <c r="Q17" s="25"/>
      <c r="R17" s="55"/>
    </row>
    <row r="18" spans="1:18" x14ac:dyDescent="0.2">
      <c r="A18" s="20" t="s">
        <v>331</v>
      </c>
      <c r="B18" s="20" t="s">
        <v>0</v>
      </c>
      <c r="C18" s="20" t="s">
        <v>22</v>
      </c>
      <c r="D18" s="20" t="s">
        <v>23</v>
      </c>
      <c r="E18" s="25">
        <v>130000000</v>
      </c>
      <c r="F18" s="25">
        <v>117907640</v>
      </c>
      <c r="G18" s="25">
        <v>115473728</v>
      </c>
      <c r="H18" s="25">
        <v>0</v>
      </c>
      <c r="I18" s="25">
        <v>0</v>
      </c>
      <c r="J18" s="25">
        <v>0</v>
      </c>
      <c r="K18" s="25">
        <v>36689847.920000002</v>
      </c>
      <c r="L18" s="25">
        <v>36689847.920000002</v>
      </c>
      <c r="M18" s="25">
        <v>81217792.079999998</v>
      </c>
      <c r="N18" s="25">
        <v>78783880.079999998</v>
      </c>
      <c r="O18" s="51">
        <f t="shared" si="0"/>
        <v>0.3111744745293859</v>
      </c>
      <c r="P18" s="25"/>
      <c r="Q18" s="25"/>
      <c r="R18" s="55"/>
    </row>
    <row r="19" spans="1:18" x14ac:dyDescent="0.2">
      <c r="A19" s="20" t="s">
        <v>331</v>
      </c>
      <c r="B19" s="20" t="s">
        <v>24</v>
      </c>
      <c r="C19" s="20" t="s">
        <v>25</v>
      </c>
      <c r="D19" s="20" t="s">
        <v>26</v>
      </c>
      <c r="E19" s="25">
        <v>209655361</v>
      </c>
      <c r="F19" s="25">
        <v>193478682</v>
      </c>
      <c r="G19" s="25">
        <v>184340616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193478682</v>
      </c>
      <c r="N19" s="25">
        <v>184340616</v>
      </c>
      <c r="O19" s="51">
        <f t="shared" si="0"/>
        <v>0</v>
      </c>
      <c r="P19" s="25"/>
      <c r="Q19" s="25"/>
      <c r="R19" s="55"/>
    </row>
    <row r="20" spans="1:18" x14ac:dyDescent="0.2">
      <c r="A20" s="20" t="s">
        <v>331</v>
      </c>
      <c r="B20" s="20" t="s">
        <v>0</v>
      </c>
      <c r="C20" s="20" t="s">
        <v>27</v>
      </c>
      <c r="D20" s="20" t="s">
        <v>28</v>
      </c>
      <c r="E20" s="25">
        <v>244413298</v>
      </c>
      <c r="F20" s="25">
        <v>225479011</v>
      </c>
      <c r="G20" s="25">
        <v>214045076</v>
      </c>
      <c r="H20" s="25">
        <v>0</v>
      </c>
      <c r="I20" s="25">
        <v>111337148</v>
      </c>
      <c r="J20" s="25">
        <v>0</v>
      </c>
      <c r="K20" s="25">
        <v>101622977</v>
      </c>
      <c r="L20" s="25">
        <v>101622977</v>
      </c>
      <c r="M20" s="25">
        <v>12518886</v>
      </c>
      <c r="N20" s="25">
        <v>1084951</v>
      </c>
      <c r="O20" s="51">
        <f t="shared" si="0"/>
        <v>0.45069816720102607</v>
      </c>
      <c r="P20" s="25"/>
      <c r="Q20" s="25"/>
      <c r="R20" s="55"/>
    </row>
    <row r="21" spans="1:18" x14ac:dyDescent="0.2">
      <c r="A21" s="20" t="s">
        <v>331</v>
      </c>
      <c r="B21" s="20" t="s">
        <v>0</v>
      </c>
      <c r="C21" s="20" t="s">
        <v>332</v>
      </c>
      <c r="D21" s="20" t="s">
        <v>30</v>
      </c>
      <c r="E21" s="25">
        <v>231879283</v>
      </c>
      <c r="F21" s="25">
        <v>213915984</v>
      </c>
      <c r="G21" s="25">
        <v>203068404</v>
      </c>
      <c r="H21" s="25">
        <v>0</v>
      </c>
      <c r="I21" s="25">
        <v>105570532</v>
      </c>
      <c r="J21" s="25">
        <v>0</v>
      </c>
      <c r="K21" s="25">
        <v>96412921</v>
      </c>
      <c r="L21" s="25">
        <v>96412921</v>
      </c>
      <c r="M21" s="25">
        <v>11932531</v>
      </c>
      <c r="N21" s="25">
        <v>1084951</v>
      </c>
      <c r="O21" s="51">
        <f t="shared" si="0"/>
        <v>0.45070461401332218</v>
      </c>
      <c r="P21" s="25"/>
      <c r="Q21" s="25"/>
      <c r="R21" s="55"/>
    </row>
    <row r="22" spans="1:18" x14ac:dyDescent="0.2">
      <c r="A22" s="20" t="s">
        <v>331</v>
      </c>
      <c r="B22" s="20" t="s">
        <v>0</v>
      </c>
      <c r="C22" s="20" t="s">
        <v>333</v>
      </c>
      <c r="D22" s="20" t="s">
        <v>32</v>
      </c>
      <c r="E22" s="25">
        <v>12534015</v>
      </c>
      <c r="F22" s="25">
        <v>11563027</v>
      </c>
      <c r="G22" s="25">
        <v>10976672</v>
      </c>
      <c r="H22" s="25">
        <v>0</v>
      </c>
      <c r="I22" s="25">
        <v>5766616</v>
      </c>
      <c r="J22" s="25">
        <v>0</v>
      </c>
      <c r="K22" s="25">
        <v>5210056</v>
      </c>
      <c r="L22" s="25">
        <v>5210056</v>
      </c>
      <c r="M22" s="25">
        <v>586355</v>
      </c>
      <c r="N22" s="25">
        <v>0</v>
      </c>
      <c r="O22" s="51">
        <f t="shared" si="0"/>
        <v>0.45057890118219046</v>
      </c>
      <c r="P22" s="25"/>
      <c r="Q22" s="25"/>
      <c r="R22" s="55"/>
    </row>
    <row r="23" spans="1:18" x14ac:dyDescent="0.2">
      <c r="A23" s="20" t="s">
        <v>331</v>
      </c>
      <c r="B23" s="20" t="s">
        <v>0</v>
      </c>
      <c r="C23" s="20" t="s">
        <v>33</v>
      </c>
      <c r="D23" s="20" t="s">
        <v>34</v>
      </c>
      <c r="E23" s="25">
        <v>244413297</v>
      </c>
      <c r="F23" s="25">
        <v>225479009</v>
      </c>
      <c r="G23" s="25">
        <v>214045073</v>
      </c>
      <c r="H23" s="25">
        <v>0</v>
      </c>
      <c r="I23" s="25">
        <v>112820594</v>
      </c>
      <c r="J23" s="25">
        <v>0</v>
      </c>
      <c r="K23" s="25">
        <v>101048540</v>
      </c>
      <c r="L23" s="25">
        <v>101048540</v>
      </c>
      <c r="M23" s="25">
        <v>11609875</v>
      </c>
      <c r="N23" s="25">
        <v>175939</v>
      </c>
      <c r="O23" s="51">
        <f t="shared" si="0"/>
        <v>0.44815054158766504</v>
      </c>
      <c r="P23" s="25"/>
      <c r="Q23" s="25"/>
      <c r="R23" s="55"/>
    </row>
    <row r="24" spans="1:18" x14ac:dyDescent="0.2">
      <c r="A24" s="20" t="s">
        <v>331</v>
      </c>
      <c r="B24" s="20" t="s">
        <v>0</v>
      </c>
      <c r="C24" s="20" t="s">
        <v>334</v>
      </c>
      <c r="D24" s="20" t="s">
        <v>36</v>
      </c>
      <c r="E24" s="25">
        <v>131607160</v>
      </c>
      <c r="F24" s="25">
        <v>121411774</v>
      </c>
      <c r="G24" s="25">
        <v>115255039</v>
      </c>
      <c r="H24" s="25">
        <v>0</v>
      </c>
      <c r="I24" s="25">
        <v>61097188</v>
      </c>
      <c r="J24" s="25">
        <v>0</v>
      </c>
      <c r="K24" s="25">
        <v>54157851</v>
      </c>
      <c r="L24" s="25">
        <v>54157851</v>
      </c>
      <c r="M24" s="25">
        <v>6156735</v>
      </c>
      <c r="N24" s="25">
        <v>0</v>
      </c>
      <c r="O24" s="51">
        <f t="shared" si="0"/>
        <v>0.44606753707428737</v>
      </c>
      <c r="P24" s="25"/>
      <c r="Q24" s="25"/>
      <c r="R24" s="55"/>
    </row>
    <row r="25" spans="1:18" x14ac:dyDescent="0.2">
      <c r="A25" s="20" t="s">
        <v>331</v>
      </c>
      <c r="B25" s="20" t="s">
        <v>0</v>
      </c>
      <c r="C25" s="20" t="s">
        <v>335</v>
      </c>
      <c r="D25" s="20" t="s">
        <v>38</v>
      </c>
      <c r="E25" s="25">
        <v>37602045</v>
      </c>
      <c r="F25" s="25">
        <v>34689078</v>
      </c>
      <c r="G25" s="25">
        <v>32930011</v>
      </c>
      <c r="H25" s="25">
        <v>0</v>
      </c>
      <c r="I25" s="25">
        <v>17123794</v>
      </c>
      <c r="J25" s="25">
        <v>0</v>
      </c>
      <c r="K25" s="25">
        <v>15630278</v>
      </c>
      <c r="L25" s="25">
        <v>15630278</v>
      </c>
      <c r="M25" s="25">
        <v>1935006</v>
      </c>
      <c r="N25" s="25">
        <v>175939</v>
      </c>
      <c r="O25" s="51">
        <f t="shared" si="0"/>
        <v>0.45058211117631897</v>
      </c>
      <c r="P25" s="25"/>
      <c r="Q25" s="25"/>
      <c r="R25" s="55"/>
    </row>
    <row r="26" spans="1:18" x14ac:dyDescent="0.2">
      <c r="A26" s="20" t="s">
        <v>331</v>
      </c>
      <c r="B26" s="20" t="s">
        <v>0</v>
      </c>
      <c r="C26" s="20" t="s">
        <v>336</v>
      </c>
      <c r="D26" s="20" t="s">
        <v>40</v>
      </c>
      <c r="E26" s="25">
        <v>75204092</v>
      </c>
      <c r="F26" s="25">
        <v>69378157</v>
      </c>
      <c r="G26" s="25">
        <v>65860023</v>
      </c>
      <c r="H26" s="25">
        <v>0</v>
      </c>
      <c r="I26" s="25">
        <v>34599612</v>
      </c>
      <c r="J26" s="25">
        <v>0</v>
      </c>
      <c r="K26" s="25">
        <v>31260411</v>
      </c>
      <c r="L26" s="25">
        <v>31260411</v>
      </c>
      <c r="M26" s="25">
        <v>3518134</v>
      </c>
      <c r="N26" s="25">
        <v>0</v>
      </c>
      <c r="O26" s="51">
        <f t="shared" si="0"/>
        <v>0.45058001468675507</v>
      </c>
      <c r="P26" s="25"/>
      <c r="Q26" s="25"/>
      <c r="R26" s="55"/>
    </row>
    <row r="27" spans="1:18" s="35" customFormat="1" x14ac:dyDescent="0.2">
      <c r="A27" s="35" t="s">
        <v>331</v>
      </c>
      <c r="B27" s="35" t="s">
        <v>0</v>
      </c>
      <c r="C27" s="35" t="s">
        <v>43</v>
      </c>
      <c r="D27" s="35" t="s">
        <v>44</v>
      </c>
      <c r="E27" s="30">
        <v>637840026</v>
      </c>
      <c r="F27" s="30">
        <v>634737172</v>
      </c>
      <c r="G27" s="30">
        <v>278167651</v>
      </c>
      <c r="H27" s="30">
        <v>9778258.4299999997</v>
      </c>
      <c r="I27" s="30">
        <v>71112776.680000007</v>
      </c>
      <c r="J27" s="30">
        <v>37765491.719999999</v>
      </c>
      <c r="K27" s="30">
        <v>111967306.38</v>
      </c>
      <c r="L27" s="30">
        <v>110241836.06</v>
      </c>
      <c r="M27" s="30">
        <v>404113338.79000002</v>
      </c>
      <c r="N27" s="30">
        <v>47543817.789999999</v>
      </c>
      <c r="O27" s="50">
        <f t="shared" si="0"/>
        <v>0.17639947890116633</v>
      </c>
      <c r="P27" s="30">
        <v>634737172</v>
      </c>
      <c r="Q27" s="30">
        <v>111967306.38</v>
      </c>
      <c r="R27" s="56">
        <f t="shared" ref="R27:R71" si="1">+Q27/P27</f>
        <v>0.17639947890116633</v>
      </c>
    </row>
    <row r="28" spans="1:18" x14ac:dyDescent="0.2">
      <c r="A28" s="20" t="s">
        <v>331</v>
      </c>
      <c r="B28" s="20" t="s">
        <v>0</v>
      </c>
      <c r="C28" s="20" t="s">
        <v>45</v>
      </c>
      <c r="D28" s="20" t="s">
        <v>46</v>
      </c>
      <c r="E28" s="25">
        <v>500000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51" t="e">
        <f t="shared" si="0"/>
        <v>#DIV/0!</v>
      </c>
      <c r="P28" s="25">
        <v>0</v>
      </c>
      <c r="Q28" s="25">
        <v>0</v>
      </c>
      <c r="R28" s="55" t="e">
        <f t="shared" si="1"/>
        <v>#DIV/0!</v>
      </c>
    </row>
    <row r="29" spans="1:18" x14ac:dyDescent="0.2">
      <c r="A29" s="20" t="s">
        <v>331</v>
      </c>
      <c r="B29" s="20" t="s">
        <v>0</v>
      </c>
      <c r="C29" s="20" t="s">
        <v>51</v>
      </c>
      <c r="D29" s="20" t="s">
        <v>52</v>
      </c>
      <c r="E29" s="25">
        <v>500000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51" t="e">
        <f t="shared" si="0"/>
        <v>#DIV/0!</v>
      </c>
      <c r="P29" s="25">
        <v>0</v>
      </c>
      <c r="Q29" s="25">
        <v>0</v>
      </c>
      <c r="R29" s="55" t="e">
        <f t="shared" si="1"/>
        <v>#DIV/0!</v>
      </c>
    </row>
    <row r="30" spans="1:18" x14ac:dyDescent="0.2">
      <c r="A30" s="20" t="s">
        <v>331</v>
      </c>
      <c r="B30" s="20" t="s">
        <v>0</v>
      </c>
      <c r="C30" s="20" t="s">
        <v>53</v>
      </c>
      <c r="D30" s="20" t="s">
        <v>54</v>
      </c>
      <c r="E30" s="25">
        <v>131160612</v>
      </c>
      <c r="F30" s="25">
        <v>131160612</v>
      </c>
      <c r="G30" s="25">
        <v>67580306</v>
      </c>
      <c r="H30" s="25">
        <v>0</v>
      </c>
      <c r="I30" s="25">
        <v>17663734.960000001</v>
      </c>
      <c r="J30" s="25">
        <v>0</v>
      </c>
      <c r="K30" s="25">
        <v>41651101.539999999</v>
      </c>
      <c r="L30" s="25">
        <v>41462286.539999999</v>
      </c>
      <c r="M30" s="25">
        <v>71845775.5</v>
      </c>
      <c r="N30" s="25">
        <v>8265469.5</v>
      </c>
      <c r="O30" s="51">
        <f t="shared" si="0"/>
        <v>0.31755799934815798</v>
      </c>
      <c r="P30" s="25">
        <v>131160612</v>
      </c>
      <c r="Q30" s="25">
        <v>41651101.539999999</v>
      </c>
      <c r="R30" s="55">
        <f t="shared" si="1"/>
        <v>0.31755799934815798</v>
      </c>
    </row>
    <row r="31" spans="1:18" x14ac:dyDescent="0.2">
      <c r="A31" s="20" t="s">
        <v>331</v>
      </c>
      <c r="B31" s="20" t="s">
        <v>0</v>
      </c>
      <c r="C31" s="20" t="s">
        <v>55</v>
      </c>
      <c r="D31" s="20" t="s">
        <v>56</v>
      </c>
      <c r="E31" s="25">
        <v>28551600</v>
      </c>
      <c r="F31" s="25">
        <v>28551600</v>
      </c>
      <c r="G31" s="25">
        <v>14275800</v>
      </c>
      <c r="H31" s="25">
        <v>0</v>
      </c>
      <c r="I31" s="25">
        <v>3915159</v>
      </c>
      <c r="J31" s="25">
        <v>0</v>
      </c>
      <c r="K31" s="25">
        <v>8920641</v>
      </c>
      <c r="L31" s="25">
        <v>8813246</v>
      </c>
      <c r="M31" s="25">
        <v>15715800</v>
      </c>
      <c r="N31" s="25">
        <v>1440000</v>
      </c>
      <c r="O31" s="51">
        <f t="shared" si="0"/>
        <v>0.31243926785188919</v>
      </c>
      <c r="P31" s="25">
        <v>28551600</v>
      </c>
      <c r="Q31" s="25">
        <v>8920641</v>
      </c>
      <c r="R31" s="55">
        <f t="shared" si="1"/>
        <v>0.31243926785188919</v>
      </c>
    </row>
    <row r="32" spans="1:18" x14ac:dyDescent="0.2">
      <c r="A32" s="20" t="s">
        <v>331</v>
      </c>
      <c r="B32" s="20" t="s">
        <v>0</v>
      </c>
      <c r="C32" s="20" t="s">
        <v>57</v>
      </c>
      <c r="D32" s="20" t="s">
        <v>58</v>
      </c>
      <c r="E32" s="25">
        <v>64581000</v>
      </c>
      <c r="F32" s="25">
        <v>64581000</v>
      </c>
      <c r="G32" s="25">
        <v>34290500</v>
      </c>
      <c r="H32" s="25">
        <v>0</v>
      </c>
      <c r="I32" s="25">
        <v>10423908.51</v>
      </c>
      <c r="J32" s="25">
        <v>0</v>
      </c>
      <c r="K32" s="25">
        <v>19117091.489999998</v>
      </c>
      <c r="L32" s="25">
        <v>19035671.489999998</v>
      </c>
      <c r="M32" s="25">
        <v>35040000</v>
      </c>
      <c r="N32" s="25">
        <v>4749500</v>
      </c>
      <c r="O32" s="51">
        <f t="shared" si="0"/>
        <v>0.29601727272727268</v>
      </c>
      <c r="P32" s="25">
        <v>64581000</v>
      </c>
      <c r="Q32" s="25">
        <v>19117091.489999998</v>
      </c>
      <c r="R32" s="55">
        <f t="shared" si="1"/>
        <v>0.29601727272727268</v>
      </c>
    </row>
    <row r="33" spans="1:18" x14ac:dyDescent="0.2">
      <c r="A33" s="20" t="s">
        <v>331</v>
      </c>
      <c r="B33" s="20" t="s">
        <v>0</v>
      </c>
      <c r="C33" s="20" t="s">
        <v>59</v>
      </c>
      <c r="D33" s="20" t="s">
        <v>60</v>
      </c>
      <c r="E33" s="25">
        <v>81576</v>
      </c>
      <c r="F33" s="25">
        <v>81576</v>
      </c>
      <c r="G33" s="25">
        <v>40788</v>
      </c>
      <c r="H33" s="25">
        <v>0</v>
      </c>
      <c r="I33" s="25">
        <v>0</v>
      </c>
      <c r="J33" s="25">
        <v>0</v>
      </c>
      <c r="K33" s="25">
        <v>18927.5</v>
      </c>
      <c r="L33" s="25">
        <v>18927.5</v>
      </c>
      <c r="M33" s="25">
        <v>62648.5</v>
      </c>
      <c r="N33" s="25">
        <v>21860.5</v>
      </c>
      <c r="O33" s="51">
        <f t="shared" si="0"/>
        <v>0.23202289889183092</v>
      </c>
      <c r="P33" s="25">
        <v>81576</v>
      </c>
      <c r="Q33" s="25">
        <v>18927.5</v>
      </c>
      <c r="R33" s="55">
        <f t="shared" si="1"/>
        <v>0.23202289889183092</v>
      </c>
    </row>
    <row r="34" spans="1:18" x14ac:dyDescent="0.2">
      <c r="A34" s="20" t="s">
        <v>331</v>
      </c>
      <c r="B34" s="20" t="s">
        <v>0</v>
      </c>
      <c r="C34" s="20" t="s">
        <v>61</v>
      </c>
      <c r="D34" s="20" t="s">
        <v>62</v>
      </c>
      <c r="E34" s="25">
        <v>33990000</v>
      </c>
      <c r="F34" s="25">
        <v>33990000</v>
      </c>
      <c r="G34" s="25">
        <v>16995000</v>
      </c>
      <c r="H34" s="25">
        <v>0</v>
      </c>
      <c r="I34" s="25">
        <v>2565464.37</v>
      </c>
      <c r="J34" s="25">
        <v>0</v>
      </c>
      <c r="K34" s="25">
        <v>12734535.630000001</v>
      </c>
      <c r="L34" s="25">
        <v>12734535.630000001</v>
      </c>
      <c r="M34" s="25">
        <v>18690000</v>
      </c>
      <c r="N34" s="25">
        <v>1695000</v>
      </c>
      <c r="O34" s="51">
        <f t="shared" si="0"/>
        <v>0.37465535834068847</v>
      </c>
      <c r="P34" s="25">
        <v>33990000</v>
      </c>
      <c r="Q34" s="25">
        <v>12734535.630000001</v>
      </c>
      <c r="R34" s="55">
        <f t="shared" si="1"/>
        <v>0.37465535834068847</v>
      </c>
    </row>
    <row r="35" spans="1:18" x14ac:dyDescent="0.2">
      <c r="A35" s="20" t="s">
        <v>331</v>
      </c>
      <c r="B35" s="20" t="s">
        <v>0</v>
      </c>
      <c r="C35" s="20" t="s">
        <v>63</v>
      </c>
      <c r="D35" s="20" t="s">
        <v>64</v>
      </c>
      <c r="E35" s="25">
        <v>3956436</v>
      </c>
      <c r="F35" s="25">
        <v>3956436</v>
      </c>
      <c r="G35" s="25">
        <v>1978218</v>
      </c>
      <c r="H35" s="25">
        <v>0</v>
      </c>
      <c r="I35" s="25">
        <v>759203.08</v>
      </c>
      <c r="J35" s="25">
        <v>0</v>
      </c>
      <c r="K35" s="25">
        <v>859905.92</v>
      </c>
      <c r="L35" s="25">
        <v>859905.92</v>
      </c>
      <c r="M35" s="25">
        <v>2337327</v>
      </c>
      <c r="N35" s="25">
        <v>359109</v>
      </c>
      <c r="O35" s="51">
        <f t="shared" si="0"/>
        <v>0.21734356880788672</v>
      </c>
      <c r="P35" s="25">
        <v>3956436</v>
      </c>
      <c r="Q35" s="25">
        <v>859905.92</v>
      </c>
      <c r="R35" s="55">
        <f t="shared" si="1"/>
        <v>0.21734356880788672</v>
      </c>
    </row>
    <row r="36" spans="1:18" x14ac:dyDescent="0.2">
      <c r="A36" s="20" t="s">
        <v>331</v>
      </c>
      <c r="B36" s="20" t="s">
        <v>0</v>
      </c>
      <c r="C36" s="20" t="s">
        <v>65</v>
      </c>
      <c r="D36" s="20" t="s">
        <v>66</v>
      </c>
      <c r="E36" s="25">
        <v>21115971</v>
      </c>
      <c r="F36" s="25">
        <v>20750000</v>
      </c>
      <c r="G36" s="25">
        <v>9845500</v>
      </c>
      <c r="H36" s="25">
        <v>0</v>
      </c>
      <c r="I36" s="25">
        <v>8583105.1199999992</v>
      </c>
      <c r="J36" s="25">
        <v>195387.62</v>
      </c>
      <c r="K36" s="25">
        <v>0</v>
      </c>
      <c r="L36" s="25">
        <v>0</v>
      </c>
      <c r="M36" s="25">
        <v>11971507.26</v>
      </c>
      <c r="N36" s="25">
        <v>1067007.26</v>
      </c>
      <c r="O36" s="51">
        <f t="shared" si="0"/>
        <v>0</v>
      </c>
      <c r="P36" s="25">
        <v>20750000</v>
      </c>
      <c r="Q36" s="25">
        <v>0</v>
      </c>
      <c r="R36" s="55">
        <f t="shared" si="1"/>
        <v>0</v>
      </c>
    </row>
    <row r="37" spans="1:18" x14ac:dyDescent="0.2">
      <c r="A37" s="20" t="s">
        <v>331</v>
      </c>
      <c r="B37" s="20" t="s">
        <v>0</v>
      </c>
      <c r="C37" s="20" t="s">
        <v>67</v>
      </c>
      <c r="D37" s="20" t="s">
        <v>68</v>
      </c>
      <c r="E37" s="25">
        <v>1500000</v>
      </c>
      <c r="F37" s="25">
        <v>1500000</v>
      </c>
      <c r="G37" s="25">
        <v>1395500</v>
      </c>
      <c r="H37" s="25">
        <v>0</v>
      </c>
      <c r="I37" s="25">
        <v>1083295.1200000001</v>
      </c>
      <c r="J37" s="25">
        <v>195387.62</v>
      </c>
      <c r="K37" s="25">
        <v>0</v>
      </c>
      <c r="L37" s="25">
        <v>0</v>
      </c>
      <c r="M37" s="25">
        <v>221317.26</v>
      </c>
      <c r="N37" s="25">
        <v>116817.26</v>
      </c>
      <c r="O37" s="51">
        <f t="shared" si="0"/>
        <v>0</v>
      </c>
      <c r="P37" s="25">
        <v>1500000</v>
      </c>
      <c r="Q37" s="25">
        <v>0</v>
      </c>
      <c r="R37" s="55">
        <f t="shared" si="1"/>
        <v>0</v>
      </c>
    </row>
    <row r="38" spans="1:18" x14ac:dyDescent="0.2">
      <c r="A38" s="20" t="s">
        <v>331</v>
      </c>
      <c r="B38" s="20" t="s">
        <v>0</v>
      </c>
      <c r="C38" s="20" t="s">
        <v>69</v>
      </c>
      <c r="D38" s="20" t="s">
        <v>70</v>
      </c>
      <c r="E38" s="25">
        <v>1000000</v>
      </c>
      <c r="F38" s="25">
        <v>950000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950000</v>
      </c>
      <c r="N38" s="25">
        <v>0</v>
      </c>
      <c r="O38" s="51">
        <f t="shared" si="0"/>
        <v>0</v>
      </c>
      <c r="P38" s="25">
        <v>950000</v>
      </c>
      <c r="Q38" s="25">
        <v>0</v>
      </c>
      <c r="R38" s="55">
        <f t="shared" si="1"/>
        <v>0</v>
      </c>
    </row>
    <row r="39" spans="1:18" x14ac:dyDescent="0.2">
      <c r="A39" s="20" t="s">
        <v>331</v>
      </c>
      <c r="B39" s="20" t="s">
        <v>0</v>
      </c>
      <c r="C39" s="20" t="s">
        <v>337</v>
      </c>
      <c r="D39" s="20" t="s">
        <v>338</v>
      </c>
      <c r="E39" s="25">
        <v>315971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51" t="e">
        <f t="shared" ref="O39:O70" si="2">+K39/F39</f>
        <v>#DIV/0!</v>
      </c>
      <c r="P39" s="25">
        <v>0</v>
      </c>
      <c r="Q39" s="25">
        <v>0</v>
      </c>
      <c r="R39" s="55" t="e">
        <f t="shared" si="1"/>
        <v>#DIV/0!</v>
      </c>
    </row>
    <row r="40" spans="1:18" x14ac:dyDescent="0.2">
      <c r="A40" s="20" t="s">
        <v>331</v>
      </c>
      <c r="B40" s="20" t="s">
        <v>0</v>
      </c>
      <c r="C40" s="20" t="s">
        <v>339</v>
      </c>
      <c r="D40" s="20" t="s">
        <v>340</v>
      </c>
      <c r="E40" s="25">
        <v>300000</v>
      </c>
      <c r="F40" s="25">
        <v>300000</v>
      </c>
      <c r="G40" s="25">
        <v>150000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300000</v>
      </c>
      <c r="N40" s="25">
        <v>150000</v>
      </c>
      <c r="O40" s="51">
        <f t="shared" si="2"/>
        <v>0</v>
      </c>
      <c r="P40" s="25">
        <v>300000</v>
      </c>
      <c r="Q40" s="25">
        <v>0</v>
      </c>
      <c r="R40" s="55">
        <f t="shared" si="1"/>
        <v>0</v>
      </c>
    </row>
    <row r="41" spans="1:18" x14ac:dyDescent="0.2">
      <c r="A41" s="20" t="s">
        <v>331</v>
      </c>
      <c r="B41" s="20" t="s">
        <v>0</v>
      </c>
      <c r="C41" s="20" t="s">
        <v>73</v>
      </c>
      <c r="D41" s="20" t="s">
        <v>74</v>
      </c>
      <c r="E41" s="25">
        <v>18000000</v>
      </c>
      <c r="F41" s="25">
        <v>18000000</v>
      </c>
      <c r="G41" s="25">
        <v>8300000</v>
      </c>
      <c r="H41" s="25">
        <v>0</v>
      </c>
      <c r="I41" s="25">
        <v>7499810</v>
      </c>
      <c r="J41" s="25">
        <v>0</v>
      </c>
      <c r="K41" s="25">
        <v>0</v>
      </c>
      <c r="L41" s="25">
        <v>0</v>
      </c>
      <c r="M41" s="25">
        <v>10500190</v>
      </c>
      <c r="N41" s="25">
        <v>800190</v>
      </c>
      <c r="O41" s="51">
        <f t="shared" si="2"/>
        <v>0</v>
      </c>
      <c r="P41" s="25">
        <v>18000000</v>
      </c>
      <c r="Q41" s="25">
        <v>0</v>
      </c>
      <c r="R41" s="55">
        <f t="shared" si="1"/>
        <v>0</v>
      </c>
    </row>
    <row r="42" spans="1:18" x14ac:dyDescent="0.2">
      <c r="A42" s="20" t="s">
        <v>331</v>
      </c>
      <c r="B42" s="20" t="s">
        <v>0</v>
      </c>
      <c r="C42" s="20" t="s">
        <v>75</v>
      </c>
      <c r="D42" s="20" t="s">
        <v>76</v>
      </c>
      <c r="E42" s="25">
        <v>226993080</v>
      </c>
      <c r="F42" s="25">
        <v>246993080</v>
      </c>
      <c r="G42" s="25">
        <v>130744065</v>
      </c>
      <c r="H42" s="25">
        <v>9778258.4299999997</v>
      </c>
      <c r="I42" s="25">
        <v>34652186.020000003</v>
      </c>
      <c r="J42" s="25">
        <v>36375604.100000001</v>
      </c>
      <c r="K42" s="25">
        <v>47812039.380000003</v>
      </c>
      <c r="L42" s="25">
        <v>46275384.060000002</v>
      </c>
      <c r="M42" s="25">
        <v>118374992.06999999</v>
      </c>
      <c r="N42" s="25">
        <v>2125977.0699999998</v>
      </c>
      <c r="O42" s="51">
        <f t="shared" si="2"/>
        <v>0.19357643291059007</v>
      </c>
      <c r="P42" s="25">
        <v>246993080</v>
      </c>
      <c r="Q42" s="25">
        <v>47812039.380000003</v>
      </c>
      <c r="R42" s="55">
        <f t="shared" si="1"/>
        <v>0.19357643291059007</v>
      </c>
    </row>
    <row r="43" spans="1:18" x14ac:dyDescent="0.2">
      <c r="A43" s="20" t="s">
        <v>331</v>
      </c>
      <c r="B43" s="20" t="s">
        <v>0</v>
      </c>
      <c r="C43" s="20" t="s">
        <v>77</v>
      </c>
      <c r="D43" s="20" t="s">
        <v>78</v>
      </c>
      <c r="E43" s="25">
        <v>5650000</v>
      </c>
      <c r="F43" s="25">
        <v>13650000</v>
      </c>
      <c r="G43" s="25">
        <v>9778500</v>
      </c>
      <c r="H43" s="25">
        <v>9778258.4299999997</v>
      </c>
      <c r="I43" s="25">
        <v>0</v>
      </c>
      <c r="J43" s="25">
        <v>0</v>
      </c>
      <c r="K43" s="25">
        <v>0</v>
      </c>
      <c r="L43" s="25">
        <v>0</v>
      </c>
      <c r="M43" s="25">
        <v>3871741.57</v>
      </c>
      <c r="N43" s="25">
        <v>241.57</v>
      </c>
      <c r="O43" s="51">
        <f t="shared" si="2"/>
        <v>0</v>
      </c>
      <c r="P43" s="25">
        <v>13650000</v>
      </c>
      <c r="Q43" s="25">
        <v>0</v>
      </c>
      <c r="R43" s="55">
        <f t="shared" si="1"/>
        <v>0</v>
      </c>
    </row>
    <row r="44" spans="1:18" x14ac:dyDescent="0.2">
      <c r="A44" s="20" t="s">
        <v>331</v>
      </c>
      <c r="B44" s="20" t="s">
        <v>0</v>
      </c>
      <c r="C44" s="20" t="s">
        <v>81</v>
      </c>
      <c r="D44" s="20" t="s">
        <v>82</v>
      </c>
      <c r="E44" s="25">
        <v>20000000</v>
      </c>
      <c r="F44" s="25">
        <v>20000000</v>
      </c>
      <c r="G44" s="25">
        <v>19992025</v>
      </c>
      <c r="H44" s="25">
        <v>0</v>
      </c>
      <c r="I44" s="25">
        <v>19984050</v>
      </c>
      <c r="J44" s="25">
        <v>0</v>
      </c>
      <c r="K44" s="25">
        <v>0</v>
      </c>
      <c r="L44" s="25">
        <v>0</v>
      </c>
      <c r="M44" s="25">
        <v>15950</v>
      </c>
      <c r="N44" s="25">
        <v>7975</v>
      </c>
      <c r="O44" s="51">
        <f t="shared" si="2"/>
        <v>0</v>
      </c>
      <c r="P44" s="25">
        <v>20000000</v>
      </c>
      <c r="Q44" s="25">
        <v>0</v>
      </c>
      <c r="R44" s="55">
        <f t="shared" si="1"/>
        <v>0</v>
      </c>
    </row>
    <row r="45" spans="1:18" x14ac:dyDescent="0.2">
      <c r="A45" s="20" t="s">
        <v>331</v>
      </c>
      <c r="B45" s="20" t="s">
        <v>0</v>
      </c>
      <c r="C45" s="20" t="s">
        <v>83</v>
      </c>
      <c r="D45" s="20" t="s">
        <v>84</v>
      </c>
      <c r="E45" s="25">
        <v>168138080</v>
      </c>
      <c r="F45" s="25">
        <v>180138080</v>
      </c>
      <c r="G45" s="25">
        <v>84371040</v>
      </c>
      <c r="H45" s="25">
        <v>0</v>
      </c>
      <c r="I45" s="25">
        <v>5226278.55</v>
      </c>
      <c r="J45" s="25">
        <v>36290604.100000001</v>
      </c>
      <c r="K45" s="25">
        <v>40938865.299999997</v>
      </c>
      <c r="L45" s="25">
        <v>39402209.979999997</v>
      </c>
      <c r="M45" s="25">
        <v>97682332.049999997</v>
      </c>
      <c r="N45" s="25">
        <v>1915292.05</v>
      </c>
      <c r="O45" s="51">
        <f t="shared" si="2"/>
        <v>0.22726380396637955</v>
      </c>
      <c r="P45" s="25">
        <v>180138080</v>
      </c>
      <c r="Q45" s="25">
        <v>40938865.299999997</v>
      </c>
      <c r="R45" s="55">
        <f t="shared" si="1"/>
        <v>0.22726380396637955</v>
      </c>
    </row>
    <row r="46" spans="1:18" x14ac:dyDescent="0.2">
      <c r="A46" s="20" t="s">
        <v>331</v>
      </c>
      <c r="B46" s="20" t="s">
        <v>0</v>
      </c>
      <c r="C46" s="20" t="s">
        <v>85</v>
      </c>
      <c r="D46" s="20" t="s">
        <v>86</v>
      </c>
      <c r="E46" s="25">
        <v>33205000</v>
      </c>
      <c r="F46" s="25">
        <v>33205000</v>
      </c>
      <c r="G46" s="25">
        <v>16602500</v>
      </c>
      <c r="H46" s="25">
        <v>0</v>
      </c>
      <c r="I46" s="25">
        <v>9441857.4700000007</v>
      </c>
      <c r="J46" s="25">
        <v>85000</v>
      </c>
      <c r="K46" s="25">
        <v>6873174.0800000001</v>
      </c>
      <c r="L46" s="25">
        <v>6873174.0800000001</v>
      </c>
      <c r="M46" s="25">
        <v>16804968.449999999</v>
      </c>
      <c r="N46" s="25">
        <v>202468.45</v>
      </c>
      <c r="O46" s="51">
        <f t="shared" si="2"/>
        <v>0.20699214214726697</v>
      </c>
      <c r="P46" s="25">
        <v>33205000</v>
      </c>
      <c r="Q46" s="25">
        <v>6873174.0800000001</v>
      </c>
      <c r="R46" s="55">
        <f t="shared" si="1"/>
        <v>0.20699214214726697</v>
      </c>
    </row>
    <row r="47" spans="1:18" x14ac:dyDescent="0.2">
      <c r="A47" s="20" t="s">
        <v>331</v>
      </c>
      <c r="B47" s="20" t="s">
        <v>0</v>
      </c>
      <c r="C47" s="20" t="s">
        <v>87</v>
      </c>
      <c r="D47" s="20" t="s">
        <v>88</v>
      </c>
      <c r="E47" s="25">
        <v>20100000</v>
      </c>
      <c r="F47" s="25">
        <v>19371000</v>
      </c>
      <c r="G47" s="25">
        <v>5747800</v>
      </c>
      <c r="H47" s="25">
        <v>0</v>
      </c>
      <c r="I47" s="25">
        <v>936857.64</v>
      </c>
      <c r="J47" s="25">
        <v>0</v>
      </c>
      <c r="K47" s="25">
        <v>2004342.36</v>
      </c>
      <c r="L47" s="25">
        <v>2004342.36</v>
      </c>
      <c r="M47" s="25">
        <v>16429800</v>
      </c>
      <c r="N47" s="25">
        <v>2806600</v>
      </c>
      <c r="O47" s="51">
        <f t="shared" si="2"/>
        <v>0.10347129007278923</v>
      </c>
      <c r="P47" s="25">
        <v>19371000</v>
      </c>
      <c r="Q47" s="25">
        <v>2004342.36</v>
      </c>
      <c r="R47" s="55">
        <f t="shared" si="1"/>
        <v>0.10347129007278923</v>
      </c>
    </row>
    <row r="48" spans="1:18" x14ac:dyDescent="0.2">
      <c r="A48" s="20" t="s">
        <v>331</v>
      </c>
      <c r="B48" s="20" t="s">
        <v>0</v>
      </c>
      <c r="C48" s="20" t="s">
        <v>89</v>
      </c>
      <c r="D48" s="20" t="s">
        <v>90</v>
      </c>
      <c r="E48" s="25">
        <v>1000000</v>
      </c>
      <c r="F48" s="25">
        <v>1000000</v>
      </c>
      <c r="G48" s="25">
        <v>697800</v>
      </c>
      <c r="H48" s="25">
        <v>0</v>
      </c>
      <c r="I48" s="25">
        <v>203657.64</v>
      </c>
      <c r="J48" s="25">
        <v>0</v>
      </c>
      <c r="K48" s="25">
        <v>191942.36</v>
      </c>
      <c r="L48" s="25">
        <v>191942.36</v>
      </c>
      <c r="M48" s="25">
        <v>604400</v>
      </c>
      <c r="N48" s="25">
        <v>302200</v>
      </c>
      <c r="O48" s="51">
        <f t="shared" si="2"/>
        <v>0.19194235999999998</v>
      </c>
      <c r="P48" s="25">
        <v>1000000</v>
      </c>
      <c r="Q48" s="25">
        <v>191942.36</v>
      </c>
      <c r="R48" s="55">
        <f t="shared" si="1"/>
        <v>0.19194235999999998</v>
      </c>
    </row>
    <row r="49" spans="1:18" x14ac:dyDescent="0.2">
      <c r="A49" s="20" t="s">
        <v>331</v>
      </c>
      <c r="B49" s="20" t="s">
        <v>0</v>
      </c>
      <c r="C49" s="20" t="s">
        <v>91</v>
      </c>
      <c r="D49" s="20" t="s">
        <v>92</v>
      </c>
      <c r="E49" s="25">
        <v>9100000</v>
      </c>
      <c r="F49" s="25">
        <v>9100000</v>
      </c>
      <c r="G49" s="25">
        <v>5050000</v>
      </c>
      <c r="H49" s="25">
        <v>0</v>
      </c>
      <c r="I49" s="25">
        <v>733200</v>
      </c>
      <c r="J49" s="25">
        <v>0</v>
      </c>
      <c r="K49" s="25">
        <v>1812400</v>
      </c>
      <c r="L49" s="25">
        <v>1812400</v>
      </c>
      <c r="M49" s="25">
        <v>6554400</v>
      </c>
      <c r="N49" s="25">
        <v>2504400</v>
      </c>
      <c r="O49" s="51">
        <f t="shared" si="2"/>
        <v>0.19916483516483516</v>
      </c>
      <c r="P49" s="25">
        <v>9100000</v>
      </c>
      <c r="Q49" s="25">
        <v>1812400</v>
      </c>
      <c r="R49" s="55">
        <f t="shared" si="1"/>
        <v>0.19916483516483516</v>
      </c>
    </row>
    <row r="50" spans="1:18" x14ac:dyDescent="0.2">
      <c r="A50" s="20" t="s">
        <v>331</v>
      </c>
      <c r="B50" s="20" t="s">
        <v>0</v>
      </c>
      <c r="C50" s="20" t="s">
        <v>93</v>
      </c>
      <c r="D50" s="20" t="s">
        <v>94</v>
      </c>
      <c r="E50" s="25">
        <v>5000000</v>
      </c>
      <c r="F50" s="25">
        <v>4650000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4650000</v>
      </c>
      <c r="N50" s="25">
        <v>0</v>
      </c>
      <c r="O50" s="51">
        <f t="shared" si="2"/>
        <v>0</v>
      </c>
      <c r="P50" s="25">
        <v>4650000</v>
      </c>
      <c r="Q50" s="25">
        <v>0</v>
      </c>
      <c r="R50" s="55">
        <f t="shared" si="1"/>
        <v>0</v>
      </c>
    </row>
    <row r="51" spans="1:18" x14ac:dyDescent="0.2">
      <c r="A51" s="20" t="s">
        <v>331</v>
      </c>
      <c r="B51" s="20" t="s">
        <v>0</v>
      </c>
      <c r="C51" s="20" t="s">
        <v>95</v>
      </c>
      <c r="D51" s="20" t="s">
        <v>96</v>
      </c>
      <c r="E51" s="25">
        <v>5000000</v>
      </c>
      <c r="F51" s="25">
        <v>4621000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4621000</v>
      </c>
      <c r="N51" s="25">
        <v>0</v>
      </c>
      <c r="O51" s="51">
        <f t="shared" si="2"/>
        <v>0</v>
      </c>
      <c r="P51" s="25">
        <v>4621000</v>
      </c>
      <c r="Q51" s="25">
        <v>0</v>
      </c>
      <c r="R51" s="55">
        <f t="shared" si="1"/>
        <v>0</v>
      </c>
    </row>
    <row r="52" spans="1:18" x14ac:dyDescent="0.2">
      <c r="A52" s="20" t="s">
        <v>331</v>
      </c>
      <c r="B52" s="20" t="s">
        <v>0</v>
      </c>
      <c r="C52" s="20" t="s">
        <v>97</v>
      </c>
      <c r="D52" s="20" t="s">
        <v>98</v>
      </c>
      <c r="E52" s="25">
        <v>10000000</v>
      </c>
      <c r="F52" s="25">
        <v>10000000</v>
      </c>
      <c r="G52" s="25">
        <v>5300000</v>
      </c>
      <c r="H52" s="25">
        <v>0</v>
      </c>
      <c r="I52" s="25">
        <v>2590922</v>
      </c>
      <c r="J52" s="25">
        <v>0</v>
      </c>
      <c r="K52" s="25">
        <v>209078</v>
      </c>
      <c r="L52" s="25">
        <v>209078</v>
      </c>
      <c r="M52" s="25">
        <v>7200000</v>
      </c>
      <c r="N52" s="25">
        <v>2500000</v>
      </c>
      <c r="O52" s="51">
        <f t="shared" si="2"/>
        <v>2.0907800000000001E-2</v>
      </c>
      <c r="P52" s="25">
        <v>10000000</v>
      </c>
      <c r="Q52" s="25">
        <v>209078</v>
      </c>
      <c r="R52" s="55">
        <f t="shared" si="1"/>
        <v>2.0907800000000001E-2</v>
      </c>
    </row>
    <row r="53" spans="1:18" x14ac:dyDescent="0.2">
      <c r="A53" s="20" t="s">
        <v>331</v>
      </c>
      <c r="B53" s="20" t="s">
        <v>0</v>
      </c>
      <c r="C53" s="20" t="s">
        <v>99</v>
      </c>
      <c r="D53" s="20" t="s">
        <v>100</v>
      </c>
      <c r="E53" s="25">
        <v>10000000</v>
      </c>
      <c r="F53" s="25">
        <v>10000000</v>
      </c>
      <c r="G53" s="25">
        <v>5300000</v>
      </c>
      <c r="H53" s="25">
        <v>0</v>
      </c>
      <c r="I53" s="25">
        <v>2590922</v>
      </c>
      <c r="J53" s="25">
        <v>0</v>
      </c>
      <c r="K53" s="25">
        <v>209078</v>
      </c>
      <c r="L53" s="25">
        <v>209078</v>
      </c>
      <c r="M53" s="25">
        <v>7200000</v>
      </c>
      <c r="N53" s="25">
        <v>2500000</v>
      </c>
      <c r="O53" s="51">
        <f t="shared" si="2"/>
        <v>2.0907800000000001E-2</v>
      </c>
      <c r="P53" s="25">
        <v>10000000</v>
      </c>
      <c r="Q53" s="25">
        <v>209078</v>
      </c>
      <c r="R53" s="55">
        <f t="shared" si="1"/>
        <v>2.0907800000000001E-2</v>
      </c>
    </row>
    <row r="54" spans="1:18" x14ac:dyDescent="0.2">
      <c r="A54" s="20" t="s">
        <v>331</v>
      </c>
      <c r="B54" s="20" t="s">
        <v>0</v>
      </c>
      <c r="C54" s="20" t="s">
        <v>101</v>
      </c>
      <c r="D54" s="20" t="s">
        <v>102</v>
      </c>
      <c r="E54" s="25">
        <v>1507883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51" t="e">
        <f t="shared" si="2"/>
        <v>#DIV/0!</v>
      </c>
      <c r="P54" s="25">
        <v>0</v>
      </c>
      <c r="Q54" s="25">
        <v>0</v>
      </c>
      <c r="R54" s="55" t="e">
        <f t="shared" si="1"/>
        <v>#DIV/0!</v>
      </c>
    </row>
    <row r="55" spans="1:18" x14ac:dyDescent="0.2">
      <c r="A55" s="20" t="s">
        <v>331</v>
      </c>
      <c r="B55" s="20" t="s">
        <v>0</v>
      </c>
      <c r="C55" s="20" t="s">
        <v>103</v>
      </c>
      <c r="D55" s="20" t="s">
        <v>104</v>
      </c>
      <c r="E55" s="25">
        <v>1200000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51" t="e">
        <f t="shared" si="2"/>
        <v>#DIV/0!</v>
      </c>
      <c r="P55" s="25">
        <v>0</v>
      </c>
      <c r="Q55" s="25">
        <v>0</v>
      </c>
      <c r="R55" s="55" t="e">
        <f t="shared" si="1"/>
        <v>#DIV/0!</v>
      </c>
    </row>
    <row r="56" spans="1:18" x14ac:dyDescent="0.2">
      <c r="A56" s="20" t="s">
        <v>331</v>
      </c>
      <c r="B56" s="20" t="s">
        <v>0</v>
      </c>
      <c r="C56" s="20" t="s">
        <v>105</v>
      </c>
      <c r="D56" s="20" t="s">
        <v>106</v>
      </c>
      <c r="E56" s="25">
        <v>307883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51" t="e">
        <f t="shared" si="2"/>
        <v>#DIV/0!</v>
      </c>
      <c r="P56" s="25">
        <v>0</v>
      </c>
      <c r="Q56" s="25">
        <v>0</v>
      </c>
      <c r="R56" s="55" t="e">
        <f t="shared" si="1"/>
        <v>#DIV/0!</v>
      </c>
    </row>
    <row r="57" spans="1:18" x14ac:dyDescent="0.2">
      <c r="A57" s="20" t="s">
        <v>331</v>
      </c>
      <c r="B57" s="20" t="s">
        <v>0</v>
      </c>
      <c r="C57" s="20" t="s">
        <v>109</v>
      </c>
      <c r="D57" s="20" t="s">
        <v>110</v>
      </c>
      <c r="E57" s="25">
        <v>225412480</v>
      </c>
      <c r="F57" s="25">
        <v>205412480</v>
      </c>
      <c r="G57" s="25">
        <v>58174980</v>
      </c>
      <c r="H57" s="25">
        <v>0</v>
      </c>
      <c r="I57" s="25">
        <v>6679700.9400000004</v>
      </c>
      <c r="J57" s="25">
        <v>1194500</v>
      </c>
      <c r="K57" s="25">
        <v>20287015.100000001</v>
      </c>
      <c r="L57" s="25">
        <v>20287015.100000001</v>
      </c>
      <c r="M57" s="25">
        <v>177251263.96000001</v>
      </c>
      <c r="N57" s="25">
        <v>30013763.960000001</v>
      </c>
      <c r="O57" s="51">
        <f t="shared" si="2"/>
        <v>9.8762329825334866E-2</v>
      </c>
      <c r="P57" s="25">
        <v>205412480</v>
      </c>
      <c r="Q57" s="25">
        <v>20287015.100000001</v>
      </c>
      <c r="R57" s="55">
        <f t="shared" si="1"/>
        <v>9.8762329825334866E-2</v>
      </c>
    </row>
    <row r="58" spans="1:18" x14ac:dyDescent="0.2">
      <c r="A58" s="20" t="s">
        <v>331</v>
      </c>
      <c r="B58" s="20" t="s">
        <v>0</v>
      </c>
      <c r="C58" s="20" t="s">
        <v>111</v>
      </c>
      <c r="D58" s="20" t="s">
        <v>112</v>
      </c>
      <c r="E58" s="25">
        <v>200137480</v>
      </c>
      <c r="F58" s="25">
        <v>180137480</v>
      </c>
      <c r="G58" s="25">
        <v>48137480</v>
      </c>
      <c r="H58" s="25">
        <v>0</v>
      </c>
      <c r="I58" s="25">
        <v>4412225</v>
      </c>
      <c r="J58" s="25">
        <v>801000</v>
      </c>
      <c r="K58" s="25">
        <v>19840078.359999999</v>
      </c>
      <c r="L58" s="25">
        <v>19840078.359999999</v>
      </c>
      <c r="M58" s="25">
        <v>155084176.63999999</v>
      </c>
      <c r="N58" s="25">
        <v>23084176.640000001</v>
      </c>
      <c r="O58" s="51">
        <f t="shared" si="2"/>
        <v>0.11013853618913731</v>
      </c>
      <c r="P58" s="25">
        <v>180137480</v>
      </c>
      <c r="Q58" s="25">
        <v>19840078.359999999</v>
      </c>
      <c r="R58" s="55">
        <f t="shared" si="1"/>
        <v>0.11013853618913731</v>
      </c>
    </row>
    <row r="59" spans="1:18" x14ac:dyDescent="0.2">
      <c r="A59" s="20" t="s">
        <v>331</v>
      </c>
      <c r="B59" s="20" t="s">
        <v>0</v>
      </c>
      <c r="C59" s="20" t="s">
        <v>275</v>
      </c>
      <c r="D59" s="20" t="s">
        <v>276</v>
      </c>
      <c r="E59" s="25">
        <v>1500000</v>
      </c>
      <c r="F59" s="25">
        <v>1500000</v>
      </c>
      <c r="G59" s="25">
        <v>750000</v>
      </c>
      <c r="H59" s="25">
        <v>0</v>
      </c>
      <c r="I59" s="25">
        <v>281648.40000000002</v>
      </c>
      <c r="J59" s="25">
        <v>0</v>
      </c>
      <c r="K59" s="25">
        <v>263073.03999999998</v>
      </c>
      <c r="L59" s="25">
        <v>263073.03999999998</v>
      </c>
      <c r="M59" s="25">
        <v>955278.56</v>
      </c>
      <c r="N59" s="25">
        <v>205278.56</v>
      </c>
      <c r="O59" s="51">
        <f t="shared" si="2"/>
        <v>0.17538202666666666</v>
      </c>
      <c r="P59" s="25">
        <v>1500000</v>
      </c>
      <c r="Q59" s="25">
        <v>263073.03999999998</v>
      </c>
      <c r="R59" s="55">
        <f t="shared" si="1"/>
        <v>0.17538202666666666</v>
      </c>
    </row>
    <row r="60" spans="1:18" x14ac:dyDescent="0.2">
      <c r="A60" s="20" t="s">
        <v>331</v>
      </c>
      <c r="B60" s="20" t="s">
        <v>0</v>
      </c>
      <c r="C60" s="20" t="s">
        <v>115</v>
      </c>
      <c r="D60" s="20" t="s">
        <v>116</v>
      </c>
      <c r="E60" s="25">
        <v>2825000</v>
      </c>
      <c r="F60" s="25">
        <v>2825000</v>
      </c>
      <c r="G60" s="25">
        <v>1412500</v>
      </c>
      <c r="H60" s="25">
        <v>0</v>
      </c>
      <c r="I60" s="25">
        <v>1222597.54</v>
      </c>
      <c r="J60" s="25">
        <v>0</v>
      </c>
      <c r="K60" s="25">
        <v>183863.7</v>
      </c>
      <c r="L60" s="25">
        <v>183863.7</v>
      </c>
      <c r="M60" s="25">
        <v>1418538.76</v>
      </c>
      <c r="N60" s="25">
        <v>6038.76</v>
      </c>
      <c r="O60" s="51">
        <f t="shared" si="2"/>
        <v>6.5084495575221238E-2</v>
      </c>
      <c r="P60" s="25">
        <v>2825000</v>
      </c>
      <c r="Q60" s="25">
        <v>183863.7</v>
      </c>
      <c r="R60" s="55">
        <f t="shared" si="1"/>
        <v>6.5084495575221238E-2</v>
      </c>
    </row>
    <row r="61" spans="1:18" x14ac:dyDescent="0.2">
      <c r="A61" s="20" t="s">
        <v>331</v>
      </c>
      <c r="B61" s="20" t="s">
        <v>0</v>
      </c>
      <c r="C61" s="20" t="s">
        <v>117</v>
      </c>
      <c r="D61" s="20" t="s">
        <v>118</v>
      </c>
      <c r="E61" s="25">
        <v>500000</v>
      </c>
      <c r="F61" s="25">
        <v>500000</v>
      </c>
      <c r="G61" s="25">
        <v>250000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500000</v>
      </c>
      <c r="N61" s="25">
        <v>250000</v>
      </c>
      <c r="O61" s="51">
        <f t="shared" si="2"/>
        <v>0</v>
      </c>
      <c r="P61" s="25">
        <v>500000</v>
      </c>
      <c r="Q61" s="25">
        <v>0</v>
      </c>
      <c r="R61" s="55">
        <f t="shared" si="1"/>
        <v>0</v>
      </c>
    </row>
    <row r="62" spans="1:18" x14ac:dyDescent="0.2">
      <c r="A62" s="20" t="s">
        <v>331</v>
      </c>
      <c r="B62" s="20" t="s">
        <v>0</v>
      </c>
      <c r="C62" s="20" t="s">
        <v>119</v>
      </c>
      <c r="D62" s="20" t="s">
        <v>120</v>
      </c>
      <c r="E62" s="25">
        <v>3000000</v>
      </c>
      <c r="F62" s="25">
        <v>3000000</v>
      </c>
      <c r="G62" s="25">
        <v>1500000</v>
      </c>
      <c r="H62" s="25">
        <v>0</v>
      </c>
      <c r="I62" s="25">
        <v>741650</v>
      </c>
      <c r="J62" s="25">
        <v>227500</v>
      </c>
      <c r="K62" s="25">
        <v>0</v>
      </c>
      <c r="L62" s="25">
        <v>0</v>
      </c>
      <c r="M62" s="25">
        <v>2030850</v>
      </c>
      <c r="N62" s="25">
        <v>530850</v>
      </c>
      <c r="O62" s="51">
        <f t="shared" si="2"/>
        <v>0</v>
      </c>
      <c r="P62" s="25">
        <v>3000000</v>
      </c>
      <c r="Q62" s="25">
        <v>0</v>
      </c>
      <c r="R62" s="55">
        <f t="shared" si="1"/>
        <v>0</v>
      </c>
    </row>
    <row r="63" spans="1:18" x14ac:dyDescent="0.2">
      <c r="A63" s="20" t="s">
        <v>331</v>
      </c>
      <c r="B63" s="20" t="s">
        <v>0</v>
      </c>
      <c r="C63" s="20" t="s">
        <v>121</v>
      </c>
      <c r="D63" s="20" t="s">
        <v>122</v>
      </c>
      <c r="E63" s="25">
        <v>16950000</v>
      </c>
      <c r="F63" s="25">
        <v>16950000</v>
      </c>
      <c r="G63" s="25">
        <v>5875000</v>
      </c>
      <c r="H63" s="25">
        <v>0</v>
      </c>
      <c r="I63" s="25">
        <v>21580</v>
      </c>
      <c r="J63" s="25">
        <v>166000</v>
      </c>
      <c r="K63" s="25">
        <v>0</v>
      </c>
      <c r="L63" s="25">
        <v>0</v>
      </c>
      <c r="M63" s="25">
        <v>16762420</v>
      </c>
      <c r="N63" s="25">
        <v>5687420</v>
      </c>
      <c r="O63" s="51">
        <f t="shared" si="2"/>
        <v>0</v>
      </c>
      <c r="P63" s="25">
        <v>16950000</v>
      </c>
      <c r="Q63" s="25">
        <v>0</v>
      </c>
      <c r="R63" s="55">
        <f t="shared" si="1"/>
        <v>0</v>
      </c>
    </row>
    <row r="64" spans="1:18" x14ac:dyDescent="0.2">
      <c r="A64" s="20" t="s">
        <v>331</v>
      </c>
      <c r="B64" s="20" t="s">
        <v>0</v>
      </c>
      <c r="C64" s="20" t="s">
        <v>123</v>
      </c>
      <c r="D64" s="20" t="s">
        <v>124</v>
      </c>
      <c r="E64" s="25">
        <v>500000</v>
      </c>
      <c r="F64" s="25">
        <v>500000</v>
      </c>
      <c r="G64" s="25">
        <v>250000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500000</v>
      </c>
      <c r="N64" s="25">
        <v>250000</v>
      </c>
      <c r="O64" s="51">
        <f t="shared" si="2"/>
        <v>0</v>
      </c>
      <c r="P64" s="25">
        <v>500000</v>
      </c>
      <c r="Q64" s="25">
        <v>0</v>
      </c>
      <c r="R64" s="55">
        <f t="shared" si="1"/>
        <v>0</v>
      </c>
    </row>
    <row r="65" spans="1:18" x14ac:dyDescent="0.2">
      <c r="A65" s="20" t="s">
        <v>331</v>
      </c>
      <c r="B65" s="20" t="s">
        <v>0</v>
      </c>
      <c r="C65" s="20" t="s">
        <v>125</v>
      </c>
      <c r="D65" s="20" t="s">
        <v>126</v>
      </c>
      <c r="E65" s="25">
        <v>250000</v>
      </c>
      <c r="F65" s="25">
        <v>250000</v>
      </c>
      <c r="G65" s="25">
        <v>125000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250000</v>
      </c>
      <c r="N65" s="25">
        <v>125000</v>
      </c>
      <c r="O65" s="51">
        <f t="shared" si="2"/>
        <v>0</v>
      </c>
      <c r="P65" s="25">
        <v>250000</v>
      </c>
      <c r="Q65" s="25">
        <v>0</v>
      </c>
      <c r="R65" s="55">
        <f t="shared" si="1"/>
        <v>0</v>
      </c>
    </row>
    <row r="66" spans="1:18" x14ac:dyDescent="0.2">
      <c r="A66" s="20" t="s">
        <v>331</v>
      </c>
      <c r="B66" s="20" t="s">
        <v>0</v>
      </c>
      <c r="C66" s="20" t="s">
        <v>129</v>
      </c>
      <c r="D66" s="20" t="s">
        <v>130</v>
      </c>
      <c r="E66" s="25">
        <v>250000</v>
      </c>
      <c r="F66" s="25">
        <v>250000</v>
      </c>
      <c r="G66" s="25">
        <v>125000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250000</v>
      </c>
      <c r="N66" s="25">
        <v>125000</v>
      </c>
      <c r="O66" s="51">
        <f t="shared" si="2"/>
        <v>0</v>
      </c>
      <c r="P66" s="25">
        <v>250000</v>
      </c>
      <c r="Q66" s="25">
        <v>0</v>
      </c>
      <c r="R66" s="55">
        <f t="shared" si="1"/>
        <v>0</v>
      </c>
    </row>
    <row r="67" spans="1:18" x14ac:dyDescent="0.2">
      <c r="A67" s="20" t="s">
        <v>331</v>
      </c>
      <c r="B67" s="20" t="s">
        <v>0</v>
      </c>
      <c r="C67" s="20" t="s">
        <v>131</v>
      </c>
      <c r="D67" s="20" t="s">
        <v>132</v>
      </c>
      <c r="E67" s="25">
        <v>800000</v>
      </c>
      <c r="F67" s="25">
        <v>800000</v>
      </c>
      <c r="G67" s="25">
        <v>650000</v>
      </c>
      <c r="H67" s="25">
        <v>0</v>
      </c>
      <c r="I67" s="25">
        <v>6270</v>
      </c>
      <c r="J67" s="25">
        <v>0</v>
      </c>
      <c r="K67" s="25">
        <v>3730</v>
      </c>
      <c r="L67" s="25">
        <v>3730</v>
      </c>
      <c r="M67" s="25">
        <v>790000</v>
      </c>
      <c r="N67" s="25">
        <v>640000</v>
      </c>
      <c r="O67" s="51">
        <f t="shared" si="2"/>
        <v>4.6625E-3</v>
      </c>
      <c r="P67" s="25">
        <v>800000</v>
      </c>
      <c r="Q67" s="25">
        <v>3730</v>
      </c>
      <c r="R67" s="55">
        <f t="shared" si="1"/>
        <v>4.6625E-3</v>
      </c>
    </row>
    <row r="68" spans="1:18" x14ac:dyDescent="0.2">
      <c r="A68" s="20" t="s">
        <v>331</v>
      </c>
      <c r="B68" s="20" t="s">
        <v>0</v>
      </c>
      <c r="C68" s="20" t="s">
        <v>277</v>
      </c>
      <c r="D68" s="20" t="s">
        <v>278</v>
      </c>
      <c r="E68" s="25">
        <v>100000</v>
      </c>
      <c r="F68" s="25">
        <v>100000</v>
      </c>
      <c r="G68" s="25">
        <v>50000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100000</v>
      </c>
      <c r="N68" s="25">
        <v>50000</v>
      </c>
      <c r="O68" s="51">
        <f t="shared" si="2"/>
        <v>0</v>
      </c>
      <c r="P68" s="25">
        <v>100000</v>
      </c>
      <c r="Q68" s="25">
        <v>0</v>
      </c>
      <c r="R68" s="55">
        <f t="shared" si="1"/>
        <v>0</v>
      </c>
    </row>
    <row r="69" spans="1:18" x14ac:dyDescent="0.2">
      <c r="A69" s="20" t="s">
        <v>331</v>
      </c>
      <c r="B69" s="20" t="s">
        <v>0</v>
      </c>
      <c r="C69" s="20" t="s">
        <v>133</v>
      </c>
      <c r="D69" s="20" t="s">
        <v>134</v>
      </c>
      <c r="E69" s="25">
        <v>600000</v>
      </c>
      <c r="F69" s="25">
        <v>600000</v>
      </c>
      <c r="G69" s="25">
        <v>550000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600000</v>
      </c>
      <c r="N69" s="25">
        <v>550000</v>
      </c>
      <c r="O69" s="51">
        <f t="shared" si="2"/>
        <v>0</v>
      </c>
      <c r="P69" s="25">
        <v>600000</v>
      </c>
      <c r="Q69" s="25">
        <v>0</v>
      </c>
      <c r="R69" s="55">
        <f t="shared" si="1"/>
        <v>0</v>
      </c>
    </row>
    <row r="70" spans="1:18" x14ac:dyDescent="0.2">
      <c r="A70" s="20" t="s">
        <v>331</v>
      </c>
      <c r="B70" s="20" t="s">
        <v>0</v>
      </c>
      <c r="C70" s="20" t="s">
        <v>135</v>
      </c>
      <c r="D70" s="20" t="s">
        <v>136</v>
      </c>
      <c r="E70" s="25">
        <v>100000</v>
      </c>
      <c r="F70" s="25">
        <v>100000</v>
      </c>
      <c r="G70" s="25">
        <v>50000</v>
      </c>
      <c r="H70" s="25">
        <v>0</v>
      </c>
      <c r="I70" s="25">
        <v>6270</v>
      </c>
      <c r="J70" s="25">
        <v>0</v>
      </c>
      <c r="K70" s="25">
        <v>3730</v>
      </c>
      <c r="L70" s="25">
        <v>3730</v>
      </c>
      <c r="M70" s="25">
        <v>90000</v>
      </c>
      <c r="N70" s="25">
        <v>40000</v>
      </c>
      <c r="O70" s="51">
        <f t="shared" si="2"/>
        <v>3.73E-2</v>
      </c>
      <c r="P70" s="25">
        <v>100000</v>
      </c>
      <c r="Q70" s="25">
        <v>3730</v>
      </c>
      <c r="R70" s="55">
        <f t="shared" si="1"/>
        <v>3.73E-2</v>
      </c>
    </row>
    <row r="71" spans="1:18" s="35" customFormat="1" x14ac:dyDescent="0.2">
      <c r="A71" s="35" t="s">
        <v>331</v>
      </c>
      <c r="B71" s="35" t="s">
        <v>0</v>
      </c>
      <c r="C71" s="35" t="s">
        <v>137</v>
      </c>
      <c r="D71" s="35" t="s">
        <v>138</v>
      </c>
      <c r="E71" s="30">
        <v>69600000</v>
      </c>
      <c r="F71" s="30">
        <v>68300000</v>
      </c>
      <c r="G71" s="30">
        <v>26961499.039999999</v>
      </c>
      <c r="H71" s="30">
        <v>0</v>
      </c>
      <c r="I71" s="30">
        <v>5773530.2000000002</v>
      </c>
      <c r="J71" s="30">
        <v>1778037.74</v>
      </c>
      <c r="K71" s="30">
        <v>12718182.1</v>
      </c>
      <c r="L71" s="30">
        <v>12718182.1</v>
      </c>
      <c r="M71" s="30">
        <v>48030249.960000001</v>
      </c>
      <c r="N71" s="30">
        <v>6691749</v>
      </c>
      <c r="O71" s="50">
        <f t="shared" ref="O71:O102" si="3">+K71/F71</f>
        <v>0.18621057247437775</v>
      </c>
      <c r="P71" s="30">
        <v>68300000</v>
      </c>
      <c r="Q71" s="30">
        <v>12718182.1</v>
      </c>
      <c r="R71" s="56">
        <f t="shared" si="1"/>
        <v>0.18621057247437775</v>
      </c>
    </row>
    <row r="72" spans="1:18" x14ac:dyDescent="0.2">
      <c r="A72" s="20" t="s">
        <v>331</v>
      </c>
      <c r="B72" s="20" t="s">
        <v>0</v>
      </c>
      <c r="C72" s="20" t="s">
        <v>139</v>
      </c>
      <c r="D72" s="20" t="s">
        <v>140</v>
      </c>
      <c r="E72" s="25">
        <v>12300000</v>
      </c>
      <c r="F72" s="25">
        <v>12300000</v>
      </c>
      <c r="G72" s="25">
        <v>7100000</v>
      </c>
      <c r="H72" s="25">
        <v>0</v>
      </c>
      <c r="I72" s="25">
        <v>1591508.78</v>
      </c>
      <c r="J72" s="25">
        <v>0</v>
      </c>
      <c r="K72" s="25">
        <v>5042555.0999999996</v>
      </c>
      <c r="L72" s="25">
        <v>5042555.0999999996</v>
      </c>
      <c r="M72" s="25">
        <v>5665936.1200000001</v>
      </c>
      <c r="N72" s="25">
        <v>465936.12</v>
      </c>
      <c r="O72" s="51">
        <f t="shared" si="3"/>
        <v>0.40996382926829267</v>
      </c>
      <c r="P72" s="25">
        <v>12300000</v>
      </c>
      <c r="Q72" s="25">
        <v>5042555.0999999996</v>
      </c>
      <c r="R72" s="55">
        <f t="shared" ref="R72:R121" si="4">+Q72/P72</f>
        <v>0.40996382926829267</v>
      </c>
    </row>
    <row r="73" spans="1:18" x14ac:dyDescent="0.2">
      <c r="A73" s="20" t="s">
        <v>331</v>
      </c>
      <c r="B73" s="20" t="s">
        <v>0</v>
      </c>
      <c r="C73" s="20" t="s">
        <v>141</v>
      </c>
      <c r="D73" s="20" t="s">
        <v>142</v>
      </c>
      <c r="E73" s="25">
        <v>3500000</v>
      </c>
      <c r="F73" s="25">
        <v>3500000</v>
      </c>
      <c r="G73" s="25">
        <v>1950000</v>
      </c>
      <c r="H73" s="25">
        <v>0</v>
      </c>
      <c r="I73" s="25">
        <v>1156545.8500000001</v>
      </c>
      <c r="J73" s="25">
        <v>0</v>
      </c>
      <c r="K73" s="25">
        <v>638104</v>
      </c>
      <c r="L73" s="25">
        <v>638104</v>
      </c>
      <c r="M73" s="25">
        <v>1705350.15</v>
      </c>
      <c r="N73" s="25">
        <v>155350.15</v>
      </c>
      <c r="O73" s="51">
        <f t="shared" si="3"/>
        <v>0.18231542857142857</v>
      </c>
      <c r="P73" s="25">
        <v>3500000</v>
      </c>
      <c r="Q73" s="25">
        <v>638104</v>
      </c>
      <c r="R73" s="55">
        <f t="shared" si="4"/>
        <v>0.18231542857142857</v>
      </c>
    </row>
    <row r="74" spans="1:18" x14ac:dyDescent="0.2">
      <c r="A74" s="20" t="s">
        <v>331</v>
      </c>
      <c r="B74" s="20" t="s">
        <v>0</v>
      </c>
      <c r="C74" s="20" t="s">
        <v>143</v>
      </c>
      <c r="D74" s="20" t="s">
        <v>144</v>
      </c>
      <c r="E74" s="25">
        <v>300000</v>
      </c>
      <c r="F74" s="25">
        <v>300000</v>
      </c>
      <c r="G74" s="25">
        <v>135000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300000</v>
      </c>
      <c r="N74" s="25">
        <v>135000</v>
      </c>
      <c r="O74" s="51">
        <f t="shared" si="3"/>
        <v>0</v>
      </c>
      <c r="P74" s="25">
        <v>300000</v>
      </c>
      <c r="Q74" s="25">
        <v>0</v>
      </c>
      <c r="R74" s="55">
        <f t="shared" si="4"/>
        <v>0</v>
      </c>
    </row>
    <row r="75" spans="1:18" x14ac:dyDescent="0.2">
      <c r="A75" s="20" t="s">
        <v>331</v>
      </c>
      <c r="B75" s="20" t="s">
        <v>0</v>
      </c>
      <c r="C75" s="20" t="s">
        <v>145</v>
      </c>
      <c r="D75" s="20" t="s">
        <v>146</v>
      </c>
      <c r="E75" s="25">
        <v>8000000</v>
      </c>
      <c r="F75" s="25">
        <v>8000000</v>
      </c>
      <c r="G75" s="25">
        <v>4590000</v>
      </c>
      <c r="H75" s="25">
        <v>0</v>
      </c>
      <c r="I75" s="25">
        <v>433962.93</v>
      </c>
      <c r="J75" s="25">
        <v>0</v>
      </c>
      <c r="K75" s="25">
        <v>4106451.1</v>
      </c>
      <c r="L75" s="25">
        <v>4106451.1</v>
      </c>
      <c r="M75" s="25">
        <v>3459585.97</v>
      </c>
      <c r="N75" s="25">
        <v>49585.97</v>
      </c>
      <c r="O75" s="51">
        <f t="shared" si="3"/>
        <v>0.51330638750000002</v>
      </c>
      <c r="P75" s="25">
        <v>8000000</v>
      </c>
      <c r="Q75" s="25">
        <v>4106451.1</v>
      </c>
      <c r="R75" s="55">
        <f t="shared" si="4"/>
        <v>0.51330638750000002</v>
      </c>
    </row>
    <row r="76" spans="1:18" x14ac:dyDescent="0.2">
      <c r="A76" s="20" t="s">
        <v>331</v>
      </c>
      <c r="B76" s="20" t="s">
        <v>0</v>
      </c>
      <c r="C76" s="20" t="s">
        <v>147</v>
      </c>
      <c r="D76" s="20" t="s">
        <v>148</v>
      </c>
      <c r="E76" s="25">
        <v>500000</v>
      </c>
      <c r="F76" s="25">
        <v>500000</v>
      </c>
      <c r="G76" s="25">
        <v>425000</v>
      </c>
      <c r="H76" s="25">
        <v>0</v>
      </c>
      <c r="I76" s="25">
        <v>1000</v>
      </c>
      <c r="J76" s="25">
        <v>0</v>
      </c>
      <c r="K76" s="25">
        <v>298000</v>
      </c>
      <c r="L76" s="25">
        <v>298000</v>
      </c>
      <c r="M76" s="25">
        <v>201000</v>
      </c>
      <c r="N76" s="25">
        <v>126000</v>
      </c>
      <c r="O76" s="51">
        <f t="shared" si="3"/>
        <v>0.59599999999999997</v>
      </c>
      <c r="P76" s="25">
        <v>500000</v>
      </c>
      <c r="Q76" s="25">
        <v>298000</v>
      </c>
      <c r="R76" s="55">
        <f t="shared" si="4"/>
        <v>0.59599999999999997</v>
      </c>
    </row>
    <row r="77" spans="1:18" x14ac:dyDescent="0.2">
      <c r="A77" s="20" t="s">
        <v>331</v>
      </c>
      <c r="B77" s="20" t="s">
        <v>0</v>
      </c>
      <c r="C77" s="20" t="s">
        <v>155</v>
      </c>
      <c r="D77" s="20" t="s">
        <v>156</v>
      </c>
      <c r="E77" s="25">
        <v>5300000</v>
      </c>
      <c r="F77" s="25">
        <v>6178598.04</v>
      </c>
      <c r="G77" s="25">
        <v>5318598.04</v>
      </c>
      <c r="H77" s="25">
        <v>0</v>
      </c>
      <c r="I77" s="25">
        <v>2682250.44</v>
      </c>
      <c r="J77" s="25">
        <v>1392905.08</v>
      </c>
      <c r="K77" s="25">
        <v>872010</v>
      </c>
      <c r="L77" s="25">
        <v>872010</v>
      </c>
      <c r="M77" s="25">
        <v>1231432.52</v>
      </c>
      <c r="N77" s="25">
        <v>371432.52</v>
      </c>
      <c r="O77" s="51">
        <f t="shared" si="3"/>
        <v>0.14113395860268652</v>
      </c>
      <c r="P77" s="25">
        <v>6178598.04</v>
      </c>
      <c r="Q77" s="25">
        <v>872010</v>
      </c>
      <c r="R77" s="55">
        <f t="shared" si="4"/>
        <v>0.14113395860268652</v>
      </c>
    </row>
    <row r="78" spans="1:18" x14ac:dyDescent="0.2">
      <c r="A78" s="20" t="s">
        <v>331</v>
      </c>
      <c r="B78" s="20" t="s">
        <v>0</v>
      </c>
      <c r="C78" s="20" t="s">
        <v>157</v>
      </c>
      <c r="D78" s="20" t="s">
        <v>158</v>
      </c>
      <c r="E78" s="25">
        <v>1000000</v>
      </c>
      <c r="F78" s="25">
        <v>1000000</v>
      </c>
      <c r="G78" s="25">
        <v>540000</v>
      </c>
      <c r="H78" s="25">
        <v>0</v>
      </c>
      <c r="I78" s="25">
        <v>0</v>
      </c>
      <c r="J78" s="25">
        <v>0</v>
      </c>
      <c r="K78" s="25">
        <v>534942</v>
      </c>
      <c r="L78" s="25">
        <v>534942</v>
      </c>
      <c r="M78" s="25">
        <v>465058</v>
      </c>
      <c r="N78" s="25">
        <v>5058</v>
      </c>
      <c r="O78" s="51">
        <f t="shared" si="3"/>
        <v>0.53494200000000003</v>
      </c>
      <c r="P78" s="25">
        <v>1000000</v>
      </c>
      <c r="Q78" s="25">
        <v>534942</v>
      </c>
      <c r="R78" s="55">
        <f t="shared" si="4"/>
        <v>0.53494200000000003</v>
      </c>
    </row>
    <row r="79" spans="1:18" x14ac:dyDescent="0.2">
      <c r="A79" s="20" t="s">
        <v>331</v>
      </c>
      <c r="B79" s="20" t="s">
        <v>0</v>
      </c>
      <c r="C79" s="20" t="s">
        <v>161</v>
      </c>
      <c r="D79" s="20" t="s">
        <v>162</v>
      </c>
      <c r="E79" s="25">
        <v>300000</v>
      </c>
      <c r="F79" s="25">
        <v>300000</v>
      </c>
      <c r="G79" s="25">
        <v>75000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300000</v>
      </c>
      <c r="N79" s="25">
        <v>75000</v>
      </c>
      <c r="O79" s="51">
        <f t="shared" si="3"/>
        <v>0</v>
      </c>
      <c r="P79" s="25">
        <v>300000</v>
      </c>
      <c r="Q79" s="25">
        <v>0</v>
      </c>
      <c r="R79" s="55">
        <f t="shared" si="4"/>
        <v>0</v>
      </c>
    </row>
    <row r="80" spans="1:18" x14ac:dyDescent="0.2">
      <c r="A80" s="20" t="s">
        <v>331</v>
      </c>
      <c r="B80" s="20" t="s">
        <v>0</v>
      </c>
      <c r="C80" s="20" t="s">
        <v>163</v>
      </c>
      <c r="D80" s="20" t="s">
        <v>164</v>
      </c>
      <c r="E80" s="25">
        <v>3000000</v>
      </c>
      <c r="F80" s="25">
        <v>3000000</v>
      </c>
      <c r="G80" s="25">
        <v>3000000</v>
      </c>
      <c r="H80" s="25">
        <v>0</v>
      </c>
      <c r="I80" s="25">
        <v>1500343.8</v>
      </c>
      <c r="J80" s="25">
        <v>1302541.08</v>
      </c>
      <c r="K80" s="25">
        <v>161153.5</v>
      </c>
      <c r="L80" s="25">
        <v>161153.5</v>
      </c>
      <c r="M80" s="25">
        <v>35961.620000000003</v>
      </c>
      <c r="N80" s="25">
        <v>35961.620000000003</v>
      </c>
      <c r="O80" s="51">
        <f t="shared" si="3"/>
        <v>5.3717833333333333E-2</v>
      </c>
      <c r="P80" s="25">
        <v>3000000</v>
      </c>
      <c r="Q80" s="25">
        <v>161153.5</v>
      </c>
      <c r="R80" s="55">
        <f t="shared" si="4"/>
        <v>5.3717833333333333E-2</v>
      </c>
    </row>
    <row r="81" spans="1:18" x14ac:dyDescent="0.2">
      <c r="A81" s="20" t="s">
        <v>331</v>
      </c>
      <c r="B81" s="20" t="s">
        <v>0</v>
      </c>
      <c r="C81" s="20" t="s">
        <v>165</v>
      </c>
      <c r="D81" s="20" t="s">
        <v>166</v>
      </c>
      <c r="E81" s="25">
        <v>500000</v>
      </c>
      <c r="F81" s="25">
        <v>500000</v>
      </c>
      <c r="G81" s="25">
        <v>325000</v>
      </c>
      <c r="H81" s="25">
        <v>0</v>
      </c>
      <c r="I81" s="25">
        <v>8996.02</v>
      </c>
      <c r="J81" s="25">
        <v>69200</v>
      </c>
      <c r="K81" s="25">
        <v>64270.5</v>
      </c>
      <c r="L81" s="25">
        <v>64270.5</v>
      </c>
      <c r="M81" s="25">
        <v>357533.48</v>
      </c>
      <c r="N81" s="25">
        <v>182533.48</v>
      </c>
      <c r="O81" s="51">
        <f t="shared" si="3"/>
        <v>0.12854099999999999</v>
      </c>
      <c r="P81" s="25">
        <v>500000</v>
      </c>
      <c r="Q81" s="25">
        <v>64270.5</v>
      </c>
      <c r="R81" s="55">
        <f t="shared" si="4"/>
        <v>0.12854099999999999</v>
      </c>
    </row>
    <row r="82" spans="1:18" x14ac:dyDescent="0.2">
      <c r="A82" s="20" t="s">
        <v>331</v>
      </c>
      <c r="B82" s="20" t="s">
        <v>0</v>
      </c>
      <c r="C82" s="20" t="s">
        <v>167</v>
      </c>
      <c r="D82" s="20" t="s">
        <v>168</v>
      </c>
      <c r="E82" s="25">
        <v>500000</v>
      </c>
      <c r="F82" s="25">
        <v>1378598.04</v>
      </c>
      <c r="G82" s="25">
        <v>1378598.04</v>
      </c>
      <c r="H82" s="25">
        <v>0</v>
      </c>
      <c r="I82" s="25">
        <v>1172910.6200000001</v>
      </c>
      <c r="J82" s="25">
        <v>21164</v>
      </c>
      <c r="K82" s="25">
        <v>111644</v>
      </c>
      <c r="L82" s="25">
        <v>111644</v>
      </c>
      <c r="M82" s="25">
        <v>72879.42</v>
      </c>
      <c r="N82" s="25">
        <v>72879.42</v>
      </c>
      <c r="O82" s="51">
        <f t="shared" si="3"/>
        <v>8.0983721694541211E-2</v>
      </c>
      <c r="P82" s="25">
        <v>1378598.04</v>
      </c>
      <c r="Q82" s="25">
        <v>111644</v>
      </c>
      <c r="R82" s="55">
        <f t="shared" si="4"/>
        <v>8.0983721694541211E-2</v>
      </c>
    </row>
    <row r="83" spans="1:18" x14ac:dyDescent="0.2">
      <c r="A83" s="20" t="s">
        <v>331</v>
      </c>
      <c r="B83" s="20" t="s">
        <v>0</v>
      </c>
      <c r="C83" s="20" t="s">
        <v>169</v>
      </c>
      <c r="D83" s="20" t="s">
        <v>170</v>
      </c>
      <c r="E83" s="25">
        <v>2000000</v>
      </c>
      <c r="F83" s="25">
        <v>2000000</v>
      </c>
      <c r="G83" s="25">
        <v>1802000</v>
      </c>
      <c r="H83" s="25">
        <v>0</v>
      </c>
      <c r="I83" s="25">
        <v>1465015.47</v>
      </c>
      <c r="J83" s="25">
        <v>111200</v>
      </c>
      <c r="K83" s="25">
        <v>91417</v>
      </c>
      <c r="L83" s="25">
        <v>91417</v>
      </c>
      <c r="M83" s="25">
        <v>332367.53000000003</v>
      </c>
      <c r="N83" s="25">
        <v>134367.53</v>
      </c>
      <c r="O83" s="51">
        <f t="shared" si="3"/>
        <v>4.5708499999999999E-2</v>
      </c>
      <c r="P83" s="25">
        <v>2000000</v>
      </c>
      <c r="Q83" s="25">
        <v>91417</v>
      </c>
      <c r="R83" s="55">
        <f t="shared" si="4"/>
        <v>4.5708499999999999E-2</v>
      </c>
    </row>
    <row r="84" spans="1:18" x14ac:dyDescent="0.2">
      <c r="A84" s="20" t="s">
        <v>331</v>
      </c>
      <c r="B84" s="20" t="s">
        <v>0</v>
      </c>
      <c r="C84" s="20" t="s">
        <v>171</v>
      </c>
      <c r="D84" s="20" t="s">
        <v>172</v>
      </c>
      <c r="E84" s="25">
        <v>500000</v>
      </c>
      <c r="F84" s="25">
        <v>500000</v>
      </c>
      <c r="G84" s="25">
        <v>482000</v>
      </c>
      <c r="H84" s="25">
        <v>0</v>
      </c>
      <c r="I84" s="25">
        <v>172317</v>
      </c>
      <c r="J84" s="25">
        <v>111200</v>
      </c>
      <c r="K84" s="25">
        <v>91417</v>
      </c>
      <c r="L84" s="25">
        <v>91417</v>
      </c>
      <c r="M84" s="25">
        <v>125066</v>
      </c>
      <c r="N84" s="25">
        <v>107066</v>
      </c>
      <c r="O84" s="51">
        <f t="shared" si="3"/>
        <v>0.182834</v>
      </c>
      <c r="P84" s="25">
        <v>500000</v>
      </c>
      <c r="Q84" s="25">
        <v>91417</v>
      </c>
      <c r="R84" s="55">
        <f t="shared" si="4"/>
        <v>0.182834</v>
      </c>
    </row>
    <row r="85" spans="1:18" x14ac:dyDescent="0.2">
      <c r="A85" s="20" t="s">
        <v>331</v>
      </c>
      <c r="B85" s="20" t="s">
        <v>0</v>
      </c>
      <c r="C85" s="20" t="s">
        <v>173</v>
      </c>
      <c r="D85" s="20" t="s">
        <v>174</v>
      </c>
      <c r="E85" s="25">
        <v>1500000</v>
      </c>
      <c r="F85" s="25">
        <v>1500000</v>
      </c>
      <c r="G85" s="25">
        <v>1320000</v>
      </c>
      <c r="H85" s="25">
        <v>0</v>
      </c>
      <c r="I85" s="25">
        <v>1292698.47</v>
      </c>
      <c r="J85" s="25">
        <v>0</v>
      </c>
      <c r="K85" s="25">
        <v>0</v>
      </c>
      <c r="L85" s="25">
        <v>0</v>
      </c>
      <c r="M85" s="25">
        <v>207301.53</v>
      </c>
      <c r="N85" s="25">
        <v>27301.53</v>
      </c>
      <c r="O85" s="51">
        <f t="shared" si="3"/>
        <v>0</v>
      </c>
      <c r="P85" s="25">
        <v>1500000</v>
      </c>
      <c r="Q85" s="25">
        <v>0</v>
      </c>
      <c r="R85" s="55">
        <f t="shared" si="4"/>
        <v>0</v>
      </c>
    </row>
    <row r="86" spans="1:18" x14ac:dyDescent="0.2">
      <c r="A86" s="20" t="s">
        <v>331</v>
      </c>
      <c r="B86" s="20" t="s">
        <v>0</v>
      </c>
      <c r="C86" s="20" t="s">
        <v>175</v>
      </c>
      <c r="D86" s="20" t="s">
        <v>176</v>
      </c>
      <c r="E86" s="25">
        <v>50000000</v>
      </c>
      <c r="F86" s="25">
        <v>47821401.960000001</v>
      </c>
      <c r="G86" s="25">
        <v>12740901</v>
      </c>
      <c r="H86" s="25">
        <v>0</v>
      </c>
      <c r="I86" s="25">
        <v>34755.51</v>
      </c>
      <c r="J86" s="25">
        <v>273932.65999999997</v>
      </c>
      <c r="K86" s="25">
        <v>6712200</v>
      </c>
      <c r="L86" s="25">
        <v>6712200</v>
      </c>
      <c r="M86" s="25">
        <v>40800513.789999999</v>
      </c>
      <c r="N86" s="25">
        <v>5720012.8300000001</v>
      </c>
      <c r="O86" s="51">
        <f t="shared" si="3"/>
        <v>0.14035974950325358</v>
      </c>
      <c r="P86" s="25">
        <v>47821401.960000001</v>
      </c>
      <c r="Q86" s="25">
        <v>6712200</v>
      </c>
      <c r="R86" s="55">
        <f t="shared" si="4"/>
        <v>0.14035974950325358</v>
      </c>
    </row>
    <row r="87" spans="1:18" x14ac:dyDescent="0.2">
      <c r="A87" s="20" t="s">
        <v>331</v>
      </c>
      <c r="B87" s="20" t="s">
        <v>0</v>
      </c>
      <c r="C87" s="20" t="s">
        <v>177</v>
      </c>
      <c r="D87" s="20" t="s">
        <v>178</v>
      </c>
      <c r="E87" s="25">
        <v>4500000</v>
      </c>
      <c r="F87" s="25">
        <v>4500000</v>
      </c>
      <c r="G87" s="25">
        <v>1718000</v>
      </c>
      <c r="H87" s="25">
        <v>0</v>
      </c>
      <c r="I87" s="25">
        <v>34755.51</v>
      </c>
      <c r="J87" s="25">
        <v>228500</v>
      </c>
      <c r="K87" s="25">
        <v>0</v>
      </c>
      <c r="L87" s="25">
        <v>0</v>
      </c>
      <c r="M87" s="25">
        <v>4236744.49</v>
      </c>
      <c r="N87" s="25">
        <v>1454744.49</v>
      </c>
      <c r="O87" s="51">
        <f t="shared" si="3"/>
        <v>0</v>
      </c>
      <c r="P87" s="25">
        <v>4500000</v>
      </c>
      <c r="Q87" s="25">
        <v>0</v>
      </c>
      <c r="R87" s="55">
        <f t="shared" si="4"/>
        <v>0</v>
      </c>
    </row>
    <row r="88" spans="1:18" x14ac:dyDescent="0.2">
      <c r="A88" s="20" t="s">
        <v>331</v>
      </c>
      <c r="B88" s="20" t="s">
        <v>0</v>
      </c>
      <c r="C88" s="20" t="s">
        <v>181</v>
      </c>
      <c r="D88" s="20" t="s">
        <v>182</v>
      </c>
      <c r="E88" s="25">
        <v>35000000</v>
      </c>
      <c r="F88" s="25">
        <v>34121401.960000001</v>
      </c>
      <c r="G88" s="25">
        <v>8772901</v>
      </c>
      <c r="H88" s="25">
        <v>0</v>
      </c>
      <c r="I88" s="25">
        <v>0</v>
      </c>
      <c r="J88" s="25">
        <v>45432.66</v>
      </c>
      <c r="K88" s="25">
        <v>6712200</v>
      </c>
      <c r="L88" s="25">
        <v>6712200</v>
      </c>
      <c r="M88" s="25">
        <v>27363769.300000001</v>
      </c>
      <c r="N88" s="25">
        <v>2015268.34</v>
      </c>
      <c r="O88" s="51">
        <f t="shared" si="3"/>
        <v>0.19671524657364928</v>
      </c>
      <c r="P88" s="25">
        <v>34121401.960000001</v>
      </c>
      <c r="Q88" s="25">
        <v>6712200</v>
      </c>
      <c r="R88" s="55">
        <f t="shared" si="4"/>
        <v>0.19671524657364928</v>
      </c>
    </row>
    <row r="89" spans="1:18" x14ac:dyDescent="0.2">
      <c r="A89" s="20" t="s">
        <v>331</v>
      </c>
      <c r="B89" s="20" t="s">
        <v>0</v>
      </c>
      <c r="C89" s="20" t="s">
        <v>183</v>
      </c>
      <c r="D89" s="20" t="s">
        <v>184</v>
      </c>
      <c r="E89" s="25">
        <v>2000000</v>
      </c>
      <c r="F89" s="25">
        <v>700000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700000</v>
      </c>
      <c r="N89" s="25">
        <v>0</v>
      </c>
      <c r="O89" s="51">
        <f t="shared" si="3"/>
        <v>0</v>
      </c>
      <c r="P89" s="25">
        <v>700000</v>
      </c>
      <c r="Q89" s="25">
        <v>0</v>
      </c>
      <c r="R89" s="55">
        <f t="shared" si="4"/>
        <v>0</v>
      </c>
    </row>
    <row r="90" spans="1:18" x14ac:dyDescent="0.2">
      <c r="A90" s="20" t="s">
        <v>331</v>
      </c>
      <c r="B90" s="20" t="s">
        <v>0</v>
      </c>
      <c r="C90" s="20" t="s">
        <v>185</v>
      </c>
      <c r="D90" s="20" t="s">
        <v>186</v>
      </c>
      <c r="E90" s="25">
        <v>7000000</v>
      </c>
      <c r="F90" s="25">
        <v>7000000</v>
      </c>
      <c r="G90" s="25">
        <v>1750000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7000000</v>
      </c>
      <c r="N90" s="25">
        <v>1750000</v>
      </c>
      <c r="O90" s="51">
        <f t="shared" si="3"/>
        <v>0</v>
      </c>
      <c r="P90" s="25">
        <v>7000000</v>
      </c>
      <c r="Q90" s="25">
        <v>0</v>
      </c>
      <c r="R90" s="55">
        <f t="shared" si="4"/>
        <v>0</v>
      </c>
    </row>
    <row r="91" spans="1:18" x14ac:dyDescent="0.2">
      <c r="A91" s="20" t="s">
        <v>331</v>
      </c>
      <c r="B91" s="20" t="s">
        <v>0</v>
      </c>
      <c r="C91" s="20" t="s">
        <v>187</v>
      </c>
      <c r="D91" s="20" t="s">
        <v>188</v>
      </c>
      <c r="E91" s="25">
        <v>500000</v>
      </c>
      <c r="F91" s="25">
        <v>500000</v>
      </c>
      <c r="G91" s="25">
        <v>250000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500000</v>
      </c>
      <c r="N91" s="25">
        <v>250000</v>
      </c>
      <c r="O91" s="51">
        <f t="shared" si="3"/>
        <v>0</v>
      </c>
      <c r="P91" s="25">
        <v>500000</v>
      </c>
      <c r="Q91" s="25">
        <v>0</v>
      </c>
      <c r="R91" s="55">
        <f t="shared" si="4"/>
        <v>0</v>
      </c>
    </row>
    <row r="92" spans="1:18" x14ac:dyDescent="0.2">
      <c r="A92" s="20" t="s">
        <v>331</v>
      </c>
      <c r="B92" s="20" t="s">
        <v>0</v>
      </c>
      <c r="C92" s="20" t="s">
        <v>191</v>
      </c>
      <c r="D92" s="20" t="s">
        <v>192</v>
      </c>
      <c r="E92" s="25">
        <v>1000000</v>
      </c>
      <c r="F92" s="25">
        <v>1000000</v>
      </c>
      <c r="G92" s="25">
        <v>250000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1000000</v>
      </c>
      <c r="N92" s="25">
        <v>250000</v>
      </c>
      <c r="O92" s="51">
        <f t="shared" si="3"/>
        <v>0</v>
      </c>
      <c r="P92" s="25">
        <v>1000000</v>
      </c>
      <c r="Q92" s="25">
        <v>0</v>
      </c>
      <c r="R92" s="55">
        <f t="shared" si="4"/>
        <v>0</v>
      </c>
    </row>
    <row r="93" spans="1:18" s="35" customFormat="1" x14ac:dyDescent="0.2">
      <c r="A93" s="35" t="s">
        <v>331</v>
      </c>
      <c r="B93" s="35" t="s">
        <v>0</v>
      </c>
      <c r="C93" s="35" t="s">
        <v>213</v>
      </c>
      <c r="D93" s="35" t="s">
        <v>214</v>
      </c>
      <c r="E93" s="30">
        <v>302379418</v>
      </c>
      <c r="F93" s="30">
        <v>299155735</v>
      </c>
      <c r="G93" s="30">
        <v>212320034</v>
      </c>
      <c r="H93" s="30">
        <v>0</v>
      </c>
      <c r="I93" s="30">
        <v>38384503.359999999</v>
      </c>
      <c r="J93" s="30">
        <v>0</v>
      </c>
      <c r="K93" s="30">
        <v>126819531.64</v>
      </c>
      <c r="L93" s="30">
        <v>126819531.64</v>
      </c>
      <c r="M93" s="30">
        <v>133951700</v>
      </c>
      <c r="N93" s="30">
        <v>47115999</v>
      </c>
      <c r="O93" s="50">
        <f t="shared" si="3"/>
        <v>0.4239247883380875</v>
      </c>
      <c r="P93" s="30">
        <f>+P97+P100</f>
        <v>239600000</v>
      </c>
      <c r="Q93" s="30">
        <f>+Q97+Q100</f>
        <v>90877106.859999999</v>
      </c>
      <c r="R93" s="56">
        <f t="shared" si="4"/>
        <v>0.37928675651085142</v>
      </c>
    </row>
    <row r="94" spans="1:18" x14ac:dyDescent="0.2">
      <c r="A94" s="20" t="s">
        <v>331</v>
      </c>
      <c r="B94" s="20" t="s">
        <v>0</v>
      </c>
      <c r="C94" s="20" t="s">
        <v>215</v>
      </c>
      <c r="D94" s="20" t="s">
        <v>216</v>
      </c>
      <c r="E94" s="25">
        <v>41612930</v>
      </c>
      <c r="F94" s="25">
        <v>38389247</v>
      </c>
      <c r="G94" s="25">
        <v>36442546</v>
      </c>
      <c r="H94" s="25">
        <v>0</v>
      </c>
      <c r="I94" s="25">
        <v>19203737.219999999</v>
      </c>
      <c r="J94" s="25">
        <v>0</v>
      </c>
      <c r="K94" s="25">
        <v>17017480.780000001</v>
      </c>
      <c r="L94" s="25">
        <v>17017480.780000001</v>
      </c>
      <c r="M94" s="25">
        <v>2168029</v>
      </c>
      <c r="N94" s="25">
        <v>221328</v>
      </c>
      <c r="O94" s="51">
        <f t="shared" si="3"/>
        <v>0.44328769407745877</v>
      </c>
      <c r="P94" s="25"/>
      <c r="Q94" s="25"/>
      <c r="R94" s="55"/>
    </row>
    <row r="95" spans="1:18" x14ac:dyDescent="0.2">
      <c r="A95" s="20" t="s">
        <v>331</v>
      </c>
      <c r="B95" s="20" t="s">
        <v>0</v>
      </c>
      <c r="C95" s="20" t="s">
        <v>341</v>
      </c>
      <c r="D95" s="20" t="s">
        <v>224</v>
      </c>
      <c r="E95" s="25">
        <v>35345923</v>
      </c>
      <c r="F95" s="25">
        <v>32607734</v>
      </c>
      <c r="G95" s="25">
        <v>30954211</v>
      </c>
      <c r="H95" s="25">
        <v>0</v>
      </c>
      <c r="I95" s="25">
        <v>16541769.960000001</v>
      </c>
      <c r="J95" s="25">
        <v>0</v>
      </c>
      <c r="K95" s="25">
        <v>14412441.039999999</v>
      </c>
      <c r="L95" s="25">
        <v>14412441.039999999</v>
      </c>
      <c r="M95" s="25">
        <v>1653523</v>
      </c>
      <c r="N95" s="25">
        <v>0</v>
      </c>
      <c r="O95" s="51">
        <f t="shared" si="3"/>
        <v>0.44199455994090231</v>
      </c>
      <c r="P95" s="25"/>
      <c r="Q95" s="25"/>
      <c r="R95" s="55"/>
    </row>
    <row r="96" spans="1:18" x14ac:dyDescent="0.2">
      <c r="A96" s="20" t="s">
        <v>331</v>
      </c>
      <c r="B96" s="20" t="s">
        <v>0</v>
      </c>
      <c r="C96" s="20" t="s">
        <v>342</v>
      </c>
      <c r="D96" s="20" t="s">
        <v>226</v>
      </c>
      <c r="E96" s="25">
        <v>6267007</v>
      </c>
      <c r="F96" s="25">
        <v>5781513</v>
      </c>
      <c r="G96" s="25">
        <v>5488335</v>
      </c>
      <c r="H96" s="25">
        <v>0</v>
      </c>
      <c r="I96" s="25">
        <v>2661967.2599999998</v>
      </c>
      <c r="J96" s="25">
        <v>0</v>
      </c>
      <c r="K96" s="25">
        <v>2605039.7400000002</v>
      </c>
      <c r="L96" s="25">
        <v>2605039.7400000002</v>
      </c>
      <c r="M96" s="25">
        <v>514506</v>
      </c>
      <c r="N96" s="25">
        <v>221328</v>
      </c>
      <c r="O96" s="51">
        <f t="shared" si="3"/>
        <v>0.45058097075973025</v>
      </c>
      <c r="P96" s="25"/>
      <c r="Q96" s="25"/>
      <c r="R96" s="55"/>
    </row>
    <row r="97" spans="1:18" x14ac:dyDescent="0.2">
      <c r="A97" s="57" t="s">
        <v>331</v>
      </c>
      <c r="B97" s="57" t="s">
        <v>0</v>
      </c>
      <c r="C97" s="57" t="s">
        <v>235</v>
      </c>
      <c r="D97" s="57" t="s">
        <v>236</v>
      </c>
      <c r="E97" s="58">
        <v>164600000</v>
      </c>
      <c r="F97" s="58">
        <v>164600000</v>
      </c>
      <c r="G97" s="58">
        <v>79711000</v>
      </c>
      <c r="H97" s="58">
        <v>0</v>
      </c>
      <c r="I97" s="58">
        <v>3323475.14</v>
      </c>
      <c r="J97" s="58">
        <v>0</v>
      </c>
      <c r="K97" s="58">
        <v>74492853.859999999</v>
      </c>
      <c r="L97" s="58">
        <v>74492853.859999999</v>
      </c>
      <c r="M97" s="58">
        <v>86783671</v>
      </c>
      <c r="N97" s="58">
        <v>1894671</v>
      </c>
      <c r="O97" s="59">
        <f t="shared" si="3"/>
        <v>0.45256897849331712</v>
      </c>
      <c r="P97" s="58">
        <v>164600000</v>
      </c>
      <c r="Q97" s="58">
        <v>74492853.859999999</v>
      </c>
      <c r="R97" s="60">
        <f t="shared" si="4"/>
        <v>0.45256897849331712</v>
      </c>
    </row>
    <row r="98" spans="1:18" x14ac:dyDescent="0.2">
      <c r="A98" s="57" t="s">
        <v>331</v>
      </c>
      <c r="B98" s="57" t="s">
        <v>0</v>
      </c>
      <c r="C98" s="57" t="s">
        <v>237</v>
      </c>
      <c r="D98" s="57" t="s">
        <v>238</v>
      </c>
      <c r="E98" s="58">
        <v>157600000</v>
      </c>
      <c r="F98" s="58">
        <v>157600000</v>
      </c>
      <c r="G98" s="58">
        <v>72711000</v>
      </c>
      <c r="H98" s="58">
        <v>0</v>
      </c>
      <c r="I98" s="58">
        <v>3323475.14</v>
      </c>
      <c r="J98" s="58">
        <v>0</v>
      </c>
      <c r="K98" s="58">
        <v>69387524.859999999</v>
      </c>
      <c r="L98" s="58">
        <v>69387524.859999999</v>
      </c>
      <c r="M98" s="58">
        <v>84889000</v>
      </c>
      <c r="N98" s="58">
        <v>0</v>
      </c>
      <c r="O98" s="59">
        <f t="shared" si="3"/>
        <v>0.44027617296954313</v>
      </c>
      <c r="P98" s="58">
        <v>157600000</v>
      </c>
      <c r="Q98" s="58">
        <v>69387524.859999999</v>
      </c>
      <c r="R98" s="60">
        <f t="shared" si="4"/>
        <v>0.44027617296954313</v>
      </c>
    </row>
    <row r="99" spans="1:18" x14ac:dyDescent="0.2">
      <c r="A99" s="57" t="s">
        <v>331</v>
      </c>
      <c r="B99" s="57" t="s">
        <v>0</v>
      </c>
      <c r="C99" s="57" t="s">
        <v>239</v>
      </c>
      <c r="D99" s="57" t="s">
        <v>240</v>
      </c>
      <c r="E99" s="58">
        <v>7000000</v>
      </c>
      <c r="F99" s="58">
        <v>7000000</v>
      </c>
      <c r="G99" s="58">
        <v>7000000</v>
      </c>
      <c r="H99" s="58">
        <v>0</v>
      </c>
      <c r="I99" s="58">
        <v>0</v>
      </c>
      <c r="J99" s="58">
        <v>0</v>
      </c>
      <c r="K99" s="58">
        <v>5105329</v>
      </c>
      <c r="L99" s="58">
        <v>5105329</v>
      </c>
      <c r="M99" s="58">
        <v>1894671</v>
      </c>
      <c r="N99" s="58">
        <v>1894671</v>
      </c>
      <c r="O99" s="59">
        <f t="shared" si="3"/>
        <v>0.72933271428571433</v>
      </c>
      <c r="P99" s="58">
        <v>7000000</v>
      </c>
      <c r="Q99" s="58">
        <v>5105329</v>
      </c>
      <c r="R99" s="60">
        <f t="shared" si="4"/>
        <v>0.72933271428571433</v>
      </c>
    </row>
    <row r="100" spans="1:18" x14ac:dyDescent="0.2">
      <c r="A100" s="57" t="s">
        <v>331</v>
      </c>
      <c r="B100" s="57" t="s">
        <v>0</v>
      </c>
      <c r="C100" s="57" t="s">
        <v>249</v>
      </c>
      <c r="D100" s="57" t="s">
        <v>250</v>
      </c>
      <c r="E100" s="58">
        <v>75000000</v>
      </c>
      <c r="F100" s="58">
        <v>75000000</v>
      </c>
      <c r="G100" s="58">
        <v>75000000</v>
      </c>
      <c r="H100" s="58">
        <v>0</v>
      </c>
      <c r="I100" s="58">
        <v>13615747</v>
      </c>
      <c r="J100" s="58">
        <v>0</v>
      </c>
      <c r="K100" s="58">
        <v>16384253</v>
      </c>
      <c r="L100" s="58">
        <v>16384253</v>
      </c>
      <c r="M100" s="58">
        <v>45000000</v>
      </c>
      <c r="N100" s="58">
        <v>45000000</v>
      </c>
      <c r="O100" s="59">
        <f t="shared" si="3"/>
        <v>0.21845670666666667</v>
      </c>
      <c r="P100" s="58">
        <v>75000000</v>
      </c>
      <c r="Q100" s="58">
        <v>16384253</v>
      </c>
      <c r="R100" s="60">
        <f t="shared" si="4"/>
        <v>0.21845670666666667</v>
      </c>
    </row>
    <row r="101" spans="1:18" x14ac:dyDescent="0.2">
      <c r="A101" s="57" t="s">
        <v>331</v>
      </c>
      <c r="B101" s="57" t="s">
        <v>0</v>
      </c>
      <c r="C101" s="57" t="s">
        <v>251</v>
      </c>
      <c r="D101" s="57" t="s">
        <v>252</v>
      </c>
      <c r="E101" s="58">
        <v>75000000</v>
      </c>
      <c r="F101" s="58">
        <v>75000000</v>
      </c>
      <c r="G101" s="58">
        <v>75000000</v>
      </c>
      <c r="H101" s="58">
        <v>0</v>
      </c>
      <c r="I101" s="58">
        <v>13615747</v>
      </c>
      <c r="J101" s="58">
        <v>0</v>
      </c>
      <c r="K101" s="58">
        <v>16384253</v>
      </c>
      <c r="L101" s="58">
        <v>16384253</v>
      </c>
      <c r="M101" s="58">
        <v>45000000</v>
      </c>
      <c r="N101" s="58">
        <v>45000000</v>
      </c>
      <c r="O101" s="59">
        <f t="shared" si="3"/>
        <v>0.21845670666666667</v>
      </c>
      <c r="P101" s="58">
        <v>75000000</v>
      </c>
      <c r="Q101" s="58">
        <v>16384253</v>
      </c>
      <c r="R101" s="60">
        <f t="shared" si="4"/>
        <v>0.21845670666666667</v>
      </c>
    </row>
    <row r="102" spans="1:18" x14ac:dyDescent="0.2">
      <c r="A102" s="57" t="s">
        <v>331</v>
      </c>
      <c r="B102" s="57" t="s">
        <v>24</v>
      </c>
      <c r="C102" s="57" t="s">
        <v>251</v>
      </c>
      <c r="D102" s="57" t="s">
        <v>252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9" t="e">
        <f t="shared" si="3"/>
        <v>#DIV/0!</v>
      </c>
      <c r="P102" s="58">
        <v>0</v>
      </c>
      <c r="Q102" s="58">
        <v>0</v>
      </c>
      <c r="R102" s="60" t="e">
        <f t="shared" si="4"/>
        <v>#DIV/0!</v>
      </c>
    </row>
    <row r="103" spans="1:18" x14ac:dyDescent="0.2">
      <c r="A103" s="20" t="s">
        <v>331</v>
      </c>
      <c r="B103" s="20" t="s">
        <v>0</v>
      </c>
      <c r="C103" s="20" t="s">
        <v>253</v>
      </c>
      <c r="D103" s="20" t="s">
        <v>254</v>
      </c>
      <c r="E103" s="25">
        <v>21166488</v>
      </c>
      <c r="F103" s="25">
        <v>21166488</v>
      </c>
      <c r="G103" s="25">
        <v>21166488</v>
      </c>
      <c r="H103" s="25">
        <v>0</v>
      </c>
      <c r="I103" s="25">
        <v>2241544</v>
      </c>
      <c r="J103" s="25">
        <v>0</v>
      </c>
      <c r="K103" s="25">
        <v>18924944</v>
      </c>
      <c r="L103" s="25">
        <v>18924944</v>
      </c>
      <c r="M103" s="25">
        <v>0</v>
      </c>
      <c r="N103" s="25">
        <v>0</v>
      </c>
      <c r="O103" s="51">
        <f t="shared" ref="O103:O121" si="5">+K103/F103</f>
        <v>0.89409938956335122</v>
      </c>
      <c r="P103" s="25"/>
      <c r="Q103" s="25"/>
      <c r="R103" s="55"/>
    </row>
    <row r="104" spans="1:18" x14ac:dyDescent="0.2">
      <c r="A104" s="20" t="s">
        <v>331</v>
      </c>
      <c r="B104" s="20" t="s">
        <v>0</v>
      </c>
      <c r="C104" s="20" t="s">
        <v>343</v>
      </c>
      <c r="D104" s="20" t="s">
        <v>344</v>
      </c>
      <c r="E104" s="25">
        <v>2262384</v>
      </c>
      <c r="F104" s="25">
        <v>2262384</v>
      </c>
      <c r="G104" s="25">
        <v>2262384</v>
      </c>
      <c r="H104" s="25">
        <v>0</v>
      </c>
      <c r="I104" s="25">
        <v>271803</v>
      </c>
      <c r="J104" s="25">
        <v>0</v>
      </c>
      <c r="K104" s="25">
        <v>1990581</v>
      </c>
      <c r="L104" s="25">
        <v>1990581</v>
      </c>
      <c r="M104" s="25">
        <v>0</v>
      </c>
      <c r="N104" s="25">
        <v>0</v>
      </c>
      <c r="O104" s="51">
        <f t="shared" si="5"/>
        <v>0.87985991767975724</v>
      </c>
      <c r="P104" s="25"/>
      <c r="Q104" s="25"/>
      <c r="R104" s="55"/>
    </row>
    <row r="105" spans="1:18" x14ac:dyDescent="0.2">
      <c r="A105" s="20" t="s">
        <v>331</v>
      </c>
      <c r="B105" s="20" t="s">
        <v>0</v>
      </c>
      <c r="C105" s="20" t="s">
        <v>345</v>
      </c>
      <c r="D105" s="20" t="s">
        <v>346</v>
      </c>
      <c r="E105" s="25">
        <v>5027520</v>
      </c>
      <c r="F105" s="25">
        <v>5027520</v>
      </c>
      <c r="G105" s="25">
        <v>5027520</v>
      </c>
      <c r="H105" s="25">
        <v>0</v>
      </c>
      <c r="I105" s="25">
        <v>527076</v>
      </c>
      <c r="J105" s="25">
        <v>0</v>
      </c>
      <c r="K105" s="25">
        <v>4500444</v>
      </c>
      <c r="L105" s="25">
        <v>4500444</v>
      </c>
      <c r="M105" s="25">
        <v>0</v>
      </c>
      <c r="N105" s="25">
        <v>0</v>
      </c>
      <c r="O105" s="51">
        <f t="shared" si="5"/>
        <v>0.89516182929157917</v>
      </c>
      <c r="P105" s="25"/>
      <c r="Q105" s="25"/>
      <c r="R105" s="55"/>
    </row>
    <row r="106" spans="1:18" x14ac:dyDescent="0.2">
      <c r="A106" s="20" t="s">
        <v>331</v>
      </c>
      <c r="B106" s="20" t="s">
        <v>0</v>
      </c>
      <c r="C106" s="20" t="s">
        <v>347</v>
      </c>
      <c r="D106" s="20" t="s">
        <v>348</v>
      </c>
      <c r="E106" s="25">
        <v>9677976</v>
      </c>
      <c r="F106" s="25">
        <v>9677976</v>
      </c>
      <c r="G106" s="25">
        <v>9677976</v>
      </c>
      <c r="H106" s="25">
        <v>0</v>
      </c>
      <c r="I106" s="25">
        <v>1023276</v>
      </c>
      <c r="J106" s="25">
        <v>0</v>
      </c>
      <c r="K106" s="25">
        <v>8654700</v>
      </c>
      <c r="L106" s="25">
        <v>8654700</v>
      </c>
      <c r="M106" s="25">
        <v>0</v>
      </c>
      <c r="N106" s="25">
        <v>0</v>
      </c>
      <c r="O106" s="51">
        <f t="shared" si="5"/>
        <v>0.89426756172984934</v>
      </c>
      <c r="P106" s="25"/>
      <c r="Q106" s="25"/>
      <c r="R106" s="55"/>
    </row>
    <row r="107" spans="1:18" x14ac:dyDescent="0.2">
      <c r="A107" s="20" t="s">
        <v>331</v>
      </c>
      <c r="B107" s="20" t="s">
        <v>0</v>
      </c>
      <c r="C107" s="20" t="s">
        <v>349</v>
      </c>
      <c r="D107" s="20" t="s">
        <v>350</v>
      </c>
      <c r="E107" s="25">
        <v>3252177</v>
      </c>
      <c r="F107" s="25">
        <v>3252177</v>
      </c>
      <c r="G107" s="25">
        <v>3252177</v>
      </c>
      <c r="H107" s="25">
        <v>0</v>
      </c>
      <c r="I107" s="25">
        <v>367277</v>
      </c>
      <c r="J107" s="25">
        <v>0</v>
      </c>
      <c r="K107" s="25">
        <v>2884900</v>
      </c>
      <c r="L107" s="25">
        <v>2884900</v>
      </c>
      <c r="M107" s="25">
        <v>0</v>
      </c>
      <c r="N107" s="25">
        <v>0</v>
      </c>
      <c r="O107" s="51">
        <f t="shared" si="5"/>
        <v>0.88706733981576036</v>
      </c>
      <c r="P107" s="25"/>
      <c r="Q107" s="25"/>
      <c r="R107" s="55"/>
    </row>
    <row r="108" spans="1:18" x14ac:dyDescent="0.2">
      <c r="A108" s="20" t="s">
        <v>331</v>
      </c>
      <c r="B108" s="20" t="s">
        <v>0</v>
      </c>
      <c r="C108" s="20" t="s">
        <v>351</v>
      </c>
      <c r="D108" s="20" t="s">
        <v>352</v>
      </c>
      <c r="E108" s="25">
        <v>453734</v>
      </c>
      <c r="F108" s="25">
        <v>453734</v>
      </c>
      <c r="G108" s="25">
        <v>453734</v>
      </c>
      <c r="H108" s="25">
        <v>0</v>
      </c>
      <c r="I108" s="25">
        <v>20999</v>
      </c>
      <c r="J108" s="25">
        <v>0</v>
      </c>
      <c r="K108" s="25">
        <v>432735</v>
      </c>
      <c r="L108" s="25">
        <v>432735</v>
      </c>
      <c r="M108" s="25">
        <v>0</v>
      </c>
      <c r="N108" s="25">
        <v>0</v>
      </c>
      <c r="O108" s="51">
        <f t="shared" si="5"/>
        <v>0.95371958019456338</v>
      </c>
      <c r="P108" s="25"/>
      <c r="Q108" s="25"/>
      <c r="R108" s="55"/>
    </row>
    <row r="109" spans="1:18" x14ac:dyDescent="0.2">
      <c r="A109" s="20" t="s">
        <v>331</v>
      </c>
      <c r="B109" s="20" t="s">
        <v>0</v>
      </c>
      <c r="C109" s="20" t="s">
        <v>353</v>
      </c>
      <c r="D109" s="20" t="s">
        <v>354</v>
      </c>
      <c r="E109" s="25">
        <v>492697</v>
      </c>
      <c r="F109" s="25">
        <v>492697</v>
      </c>
      <c r="G109" s="25">
        <v>492697</v>
      </c>
      <c r="H109" s="25">
        <v>0</v>
      </c>
      <c r="I109" s="25">
        <v>31113</v>
      </c>
      <c r="J109" s="25">
        <v>0</v>
      </c>
      <c r="K109" s="25">
        <v>461584</v>
      </c>
      <c r="L109" s="25">
        <v>461584</v>
      </c>
      <c r="M109" s="25">
        <v>0</v>
      </c>
      <c r="N109" s="25">
        <v>0</v>
      </c>
      <c r="O109" s="51">
        <f t="shared" si="5"/>
        <v>0.93685165527697556</v>
      </c>
      <c r="P109" s="25"/>
      <c r="Q109" s="25"/>
      <c r="R109" s="55"/>
    </row>
    <row r="110" spans="1:18" s="35" customFormat="1" x14ac:dyDescent="0.2">
      <c r="A110" s="35" t="s">
        <v>331</v>
      </c>
      <c r="B110" s="35" t="s">
        <v>24</v>
      </c>
      <c r="C110" s="35" t="s">
        <v>193</v>
      </c>
      <c r="D110" s="35" t="s">
        <v>194</v>
      </c>
      <c r="E110" s="30">
        <v>82559974</v>
      </c>
      <c r="F110" s="30">
        <v>78559974</v>
      </c>
      <c r="G110" s="30">
        <v>41533490.780000001</v>
      </c>
      <c r="H110" s="30">
        <v>0</v>
      </c>
      <c r="I110" s="30">
        <v>3916714.56</v>
      </c>
      <c r="J110" s="30">
        <v>5261114.68</v>
      </c>
      <c r="K110" s="30">
        <v>15986771.9</v>
      </c>
      <c r="L110" s="30">
        <v>8373398.0300000003</v>
      </c>
      <c r="M110" s="30">
        <v>53395372.859999999</v>
      </c>
      <c r="N110" s="30">
        <v>16368889.640000001</v>
      </c>
      <c r="O110" s="50">
        <f t="shared" si="5"/>
        <v>0.20349767300075736</v>
      </c>
      <c r="P110" s="30">
        <v>78559974</v>
      </c>
      <c r="Q110" s="30">
        <v>15986771.9</v>
      </c>
      <c r="R110" s="56">
        <f t="shared" si="4"/>
        <v>0.20349767300075736</v>
      </c>
    </row>
    <row r="111" spans="1:18" x14ac:dyDescent="0.2">
      <c r="A111" s="20" t="s">
        <v>331</v>
      </c>
      <c r="B111" s="20" t="s">
        <v>24</v>
      </c>
      <c r="C111" s="20" t="s">
        <v>195</v>
      </c>
      <c r="D111" s="20" t="s">
        <v>196</v>
      </c>
      <c r="E111" s="25">
        <v>53759974</v>
      </c>
      <c r="F111" s="25">
        <v>42525689.219999999</v>
      </c>
      <c r="G111" s="25">
        <v>17744206</v>
      </c>
      <c r="H111" s="25">
        <v>0</v>
      </c>
      <c r="I111" s="25">
        <v>2795127.41</v>
      </c>
      <c r="J111" s="25">
        <v>0</v>
      </c>
      <c r="K111" s="25">
        <v>4442977.79</v>
      </c>
      <c r="L111" s="25">
        <v>1349602.79</v>
      </c>
      <c r="M111" s="25">
        <v>35287584.020000003</v>
      </c>
      <c r="N111" s="25">
        <v>10506100.800000001</v>
      </c>
      <c r="O111" s="51">
        <f t="shared" si="5"/>
        <v>0.10447750222259655</v>
      </c>
      <c r="P111" s="25">
        <v>42525689.219999999</v>
      </c>
      <c r="Q111" s="25">
        <v>4442977.79</v>
      </c>
      <c r="R111" s="55">
        <f t="shared" si="4"/>
        <v>0.10447750222259655</v>
      </c>
    </row>
    <row r="112" spans="1:18" x14ac:dyDescent="0.2">
      <c r="A112" s="20" t="s">
        <v>331</v>
      </c>
      <c r="B112" s="20" t="s">
        <v>24</v>
      </c>
      <c r="C112" s="20" t="s">
        <v>197</v>
      </c>
      <c r="D112" s="20" t="s">
        <v>198</v>
      </c>
      <c r="E112" s="25">
        <v>1000000</v>
      </c>
      <c r="F112" s="25">
        <v>1601000</v>
      </c>
      <c r="G112" s="25">
        <v>984000</v>
      </c>
      <c r="H112" s="25">
        <v>0</v>
      </c>
      <c r="I112" s="25">
        <v>0</v>
      </c>
      <c r="J112" s="25">
        <v>0</v>
      </c>
      <c r="K112" s="25">
        <v>983981.4</v>
      </c>
      <c r="L112" s="25">
        <v>983981.4</v>
      </c>
      <c r="M112" s="25">
        <v>617018.6</v>
      </c>
      <c r="N112" s="25">
        <v>18.600000000000001</v>
      </c>
      <c r="O112" s="51">
        <f t="shared" si="5"/>
        <v>0.61460424734540908</v>
      </c>
      <c r="P112" s="25">
        <v>1601000</v>
      </c>
      <c r="Q112" s="25">
        <v>983981.4</v>
      </c>
      <c r="R112" s="55">
        <f t="shared" si="4"/>
        <v>0.61460424734540908</v>
      </c>
    </row>
    <row r="113" spans="1:18" x14ac:dyDescent="0.2">
      <c r="A113" s="20" t="s">
        <v>331</v>
      </c>
      <c r="B113" s="20" t="s">
        <v>24</v>
      </c>
      <c r="C113" s="20" t="s">
        <v>201</v>
      </c>
      <c r="D113" s="20" t="s">
        <v>202</v>
      </c>
      <c r="E113" s="25">
        <v>5000000</v>
      </c>
      <c r="F113" s="25">
        <v>774715.22</v>
      </c>
      <c r="G113" s="25">
        <v>460000</v>
      </c>
      <c r="H113" s="25">
        <v>0</v>
      </c>
      <c r="I113" s="25">
        <v>86451.71</v>
      </c>
      <c r="J113" s="25">
        <v>0</v>
      </c>
      <c r="K113" s="25">
        <v>365621.39</v>
      </c>
      <c r="L113" s="25">
        <v>365621.39</v>
      </c>
      <c r="M113" s="25">
        <v>322642.12</v>
      </c>
      <c r="N113" s="25">
        <v>7926.9</v>
      </c>
      <c r="O113" s="51">
        <f t="shared" si="5"/>
        <v>0.47194295472857761</v>
      </c>
      <c r="P113" s="25">
        <v>774715.22</v>
      </c>
      <c r="Q113" s="25">
        <v>365621.39</v>
      </c>
      <c r="R113" s="55">
        <f t="shared" si="4"/>
        <v>0.47194295472857761</v>
      </c>
    </row>
    <row r="114" spans="1:18" x14ac:dyDescent="0.2">
      <c r="A114" s="20" t="s">
        <v>331</v>
      </c>
      <c r="B114" s="20" t="s">
        <v>24</v>
      </c>
      <c r="C114" s="20" t="s">
        <v>203</v>
      </c>
      <c r="D114" s="20" t="s">
        <v>204</v>
      </c>
      <c r="E114" s="25">
        <v>5000000</v>
      </c>
      <c r="F114" s="25">
        <v>3000000</v>
      </c>
      <c r="G114" s="25">
        <v>2829220</v>
      </c>
      <c r="H114" s="25">
        <v>0</v>
      </c>
      <c r="I114" s="25">
        <v>2446175.7000000002</v>
      </c>
      <c r="J114" s="25">
        <v>0</v>
      </c>
      <c r="K114" s="25">
        <v>0</v>
      </c>
      <c r="L114" s="25">
        <v>0</v>
      </c>
      <c r="M114" s="25">
        <v>553824.30000000005</v>
      </c>
      <c r="N114" s="25">
        <v>383044.3</v>
      </c>
      <c r="O114" s="51">
        <f t="shared" si="5"/>
        <v>0</v>
      </c>
      <c r="P114" s="25">
        <v>3000000</v>
      </c>
      <c r="Q114" s="25">
        <v>0</v>
      </c>
      <c r="R114" s="55">
        <f t="shared" si="4"/>
        <v>0</v>
      </c>
    </row>
    <row r="115" spans="1:18" x14ac:dyDescent="0.2">
      <c r="A115" s="20" t="s">
        <v>331</v>
      </c>
      <c r="B115" s="20" t="s">
        <v>24</v>
      </c>
      <c r="C115" s="20" t="s">
        <v>205</v>
      </c>
      <c r="D115" s="20" t="s">
        <v>206</v>
      </c>
      <c r="E115" s="25">
        <v>38759974</v>
      </c>
      <c r="F115" s="25">
        <v>32759974</v>
      </c>
      <c r="G115" s="25">
        <v>9694986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32759974</v>
      </c>
      <c r="N115" s="25">
        <v>9694986</v>
      </c>
      <c r="O115" s="51">
        <f t="shared" si="5"/>
        <v>0</v>
      </c>
      <c r="P115" s="25">
        <v>32759974</v>
      </c>
      <c r="Q115" s="25">
        <v>0</v>
      </c>
      <c r="R115" s="55">
        <f t="shared" si="4"/>
        <v>0</v>
      </c>
    </row>
    <row r="116" spans="1:18" x14ac:dyDescent="0.2">
      <c r="A116" s="20" t="s">
        <v>331</v>
      </c>
      <c r="B116" s="20" t="s">
        <v>24</v>
      </c>
      <c r="C116" s="20" t="s">
        <v>355</v>
      </c>
      <c r="D116" s="20" t="s">
        <v>356</v>
      </c>
      <c r="E116" s="25">
        <v>1000000</v>
      </c>
      <c r="F116" s="25">
        <v>1000000</v>
      </c>
      <c r="G116" s="25">
        <v>386000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1000000</v>
      </c>
      <c r="N116" s="25">
        <v>386000</v>
      </c>
      <c r="O116" s="51">
        <f t="shared" si="5"/>
        <v>0</v>
      </c>
      <c r="P116" s="25">
        <v>1000000</v>
      </c>
      <c r="Q116" s="25">
        <v>0</v>
      </c>
      <c r="R116" s="55">
        <f t="shared" si="4"/>
        <v>0</v>
      </c>
    </row>
    <row r="117" spans="1:18" x14ac:dyDescent="0.2">
      <c r="A117" s="20" t="s">
        <v>331</v>
      </c>
      <c r="B117" s="20" t="s">
        <v>24</v>
      </c>
      <c r="C117" s="20" t="s">
        <v>207</v>
      </c>
      <c r="D117" s="20" t="s">
        <v>208</v>
      </c>
      <c r="E117" s="25">
        <v>3000000</v>
      </c>
      <c r="F117" s="25">
        <v>3390000</v>
      </c>
      <c r="G117" s="25">
        <v>3390000</v>
      </c>
      <c r="H117" s="25">
        <v>0</v>
      </c>
      <c r="I117" s="25">
        <v>262500</v>
      </c>
      <c r="J117" s="25">
        <v>0</v>
      </c>
      <c r="K117" s="25">
        <v>3093375</v>
      </c>
      <c r="L117" s="25">
        <v>0</v>
      </c>
      <c r="M117" s="25">
        <v>34125</v>
      </c>
      <c r="N117" s="25">
        <v>34125</v>
      </c>
      <c r="O117" s="51">
        <f t="shared" si="5"/>
        <v>0.91249999999999998</v>
      </c>
      <c r="P117" s="25">
        <v>3390000</v>
      </c>
      <c r="Q117" s="25">
        <v>3093375</v>
      </c>
      <c r="R117" s="55">
        <f t="shared" si="4"/>
        <v>0.91249999999999998</v>
      </c>
    </row>
    <row r="118" spans="1:18" x14ac:dyDescent="0.2">
      <c r="A118" s="20" t="s">
        <v>331</v>
      </c>
      <c r="B118" s="20" t="s">
        <v>24</v>
      </c>
      <c r="C118" s="20" t="s">
        <v>307</v>
      </c>
      <c r="D118" s="20" t="s">
        <v>308</v>
      </c>
      <c r="E118" s="25">
        <v>0</v>
      </c>
      <c r="F118" s="25">
        <v>7234284.7800000003</v>
      </c>
      <c r="G118" s="25">
        <v>1234284.78</v>
      </c>
      <c r="H118" s="25">
        <v>0</v>
      </c>
      <c r="I118" s="25">
        <v>141997.01999999999</v>
      </c>
      <c r="J118" s="25">
        <v>1092284.77</v>
      </c>
      <c r="K118" s="25">
        <v>0</v>
      </c>
      <c r="L118" s="25">
        <v>0</v>
      </c>
      <c r="M118" s="25">
        <v>6000002.9900000002</v>
      </c>
      <c r="N118" s="25">
        <v>2.99</v>
      </c>
      <c r="O118" s="51">
        <f t="shared" si="5"/>
        <v>0</v>
      </c>
      <c r="P118" s="25">
        <v>7234284.7800000003</v>
      </c>
      <c r="Q118" s="25">
        <v>0</v>
      </c>
      <c r="R118" s="55">
        <f t="shared" si="4"/>
        <v>0</v>
      </c>
    </row>
    <row r="119" spans="1:18" x14ac:dyDescent="0.2">
      <c r="A119" s="20" t="s">
        <v>331</v>
      </c>
      <c r="B119" s="20" t="s">
        <v>24</v>
      </c>
      <c r="C119" s="20" t="s">
        <v>357</v>
      </c>
      <c r="D119" s="20" t="s">
        <v>358</v>
      </c>
      <c r="E119" s="25">
        <v>0</v>
      </c>
      <c r="F119" s="25">
        <v>7234284.7800000003</v>
      </c>
      <c r="G119" s="25">
        <v>1234284.78</v>
      </c>
      <c r="H119" s="25">
        <v>0</v>
      </c>
      <c r="I119" s="25">
        <v>141997.01999999999</v>
      </c>
      <c r="J119" s="25">
        <v>1092284.77</v>
      </c>
      <c r="K119" s="25">
        <v>0</v>
      </c>
      <c r="L119" s="25">
        <v>0</v>
      </c>
      <c r="M119" s="25">
        <v>6000002.9900000002</v>
      </c>
      <c r="N119" s="25">
        <v>2.99</v>
      </c>
      <c r="O119" s="51">
        <f t="shared" si="5"/>
        <v>0</v>
      </c>
      <c r="P119" s="25">
        <v>7234284.7800000003</v>
      </c>
      <c r="Q119" s="25">
        <v>0</v>
      </c>
      <c r="R119" s="55">
        <f t="shared" si="4"/>
        <v>0</v>
      </c>
    </row>
    <row r="120" spans="1:18" x14ac:dyDescent="0.2">
      <c r="A120" s="20" t="s">
        <v>331</v>
      </c>
      <c r="B120" s="20" t="s">
        <v>24</v>
      </c>
      <c r="C120" s="20" t="s">
        <v>209</v>
      </c>
      <c r="D120" s="20" t="s">
        <v>210</v>
      </c>
      <c r="E120" s="25">
        <v>28800000</v>
      </c>
      <c r="F120" s="25">
        <v>28800000</v>
      </c>
      <c r="G120" s="25">
        <v>22555000</v>
      </c>
      <c r="H120" s="25">
        <v>0</v>
      </c>
      <c r="I120" s="25">
        <v>979590.13</v>
      </c>
      <c r="J120" s="25">
        <v>4168829.91</v>
      </c>
      <c r="K120" s="25">
        <v>11543794.109999999</v>
      </c>
      <c r="L120" s="25">
        <v>7023795.2400000002</v>
      </c>
      <c r="M120" s="25">
        <v>12107785.85</v>
      </c>
      <c r="N120" s="25">
        <v>5862785.8499999996</v>
      </c>
      <c r="O120" s="51">
        <f t="shared" si="5"/>
        <v>0.40082618437500001</v>
      </c>
      <c r="P120" s="25">
        <v>28800000</v>
      </c>
      <c r="Q120" s="25">
        <v>11543794.109999999</v>
      </c>
      <c r="R120" s="55">
        <f t="shared" si="4"/>
        <v>0.40082618437500001</v>
      </c>
    </row>
    <row r="121" spans="1:18" x14ac:dyDescent="0.2">
      <c r="A121" s="20" t="s">
        <v>331</v>
      </c>
      <c r="B121" s="20" t="s">
        <v>24</v>
      </c>
      <c r="C121" s="20" t="s">
        <v>211</v>
      </c>
      <c r="D121" s="20" t="s">
        <v>212</v>
      </c>
      <c r="E121" s="25">
        <v>28800000</v>
      </c>
      <c r="F121" s="25">
        <v>28800000</v>
      </c>
      <c r="G121" s="25">
        <v>22555000</v>
      </c>
      <c r="H121" s="25">
        <v>0</v>
      </c>
      <c r="I121" s="25">
        <v>979590.13</v>
      </c>
      <c r="J121" s="25">
        <v>4168829.91</v>
      </c>
      <c r="K121" s="25">
        <v>11543794.109999999</v>
      </c>
      <c r="L121" s="25">
        <v>7023795.2400000002</v>
      </c>
      <c r="M121" s="25">
        <v>12107785.85</v>
      </c>
      <c r="N121" s="25">
        <v>5862785.8499999996</v>
      </c>
      <c r="O121" s="51">
        <f t="shared" si="5"/>
        <v>0.40082618437500001</v>
      </c>
      <c r="P121" s="25">
        <v>28800000</v>
      </c>
      <c r="Q121" s="25">
        <v>11543794.109999999</v>
      </c>
      <c r="R121" s="55">
        <f t="shared" si="4"/>
        <v>0.40082618437500001</v>
      </c>
    </row>
    <row r="126" spans="1:18" x14ac:dyDescent="0.2">
      <c r="C126" s="66" t="s">
        <v>395</v>
      </c>
      <c r="D126" s="66"/>
      <c r="E126" s="66"/>
      <c r="F126" s="66"/>
      <c r="G126" s="66"/>
    </row>
    <row r="127" spans="1:18" ht="26.25" thickBot="1" x14ac:dyDescent="0.25">
      <c r="C127" s="23" t="s">
        <v>379</v>
      </c>
      <c r="D127" s="23" t="s">
        <v>380</v>
      </c>
      <c r="E127" s="23" t="s">
        <v>381</v>
      </c>
      <c r="F127" s="23" t="s">
        <v>382</v>
      </c>
      <c r="G127" s="23" t="s">
        <v>383</v>
      </c>
    </row>
    <row r="128" spans="1:18" ht="13.5" thickTop="1" x14ac:dyDescent="0.2">
      <c r="C128" s="24" t="s">
        <v>3</v>
      </c>
      <c r="D128" s="25">
        <f>+F8</f>
        <v>3019255030</v>
      </c>
      <c r="E128" s="26">
        <f>+K8</f>
        <v>1227515352.3699999</v>
      </c>
      <c r="F128" s="27">
        <f t="shared" ref="F128:F133" si="6">+D128-E128</f>
        <v>1791739677.6300001</v>
      </c>
      <c r="G128" s="53">
        <f t="shared" ref="G128:G134" si="7">+E128/D128</f>
        <v>0.40656232751891774</v>
      </c>
    </row>
    <row r="129" spans="3:7" x14ac:dyDescent="0.2">
      <c r="C129" s="24" t="s">
        <v>44</v>
      </c>
      <c r="D129" s="27">
        <f>+F27</f>
        <v>634737172</v>
      </c>
      <c r="E129" s="29">
        <f>+K27</f>
        <v>111967306.38</v>
      </c>
      <c r="F129" s="27">
        <f t="shared" si="6"/>
        <v>522769865.62</v>
      </c>
      <c r="G129" s="53">
        <f t="shared" si="7"/>
        <v>0.17639947890116633</v>
      </c>
    </row>
    <row r="130" spans="3:7" x14ac:dyDescent="0.2">
      <c r="C130" s="24" t="s">
        <v>396</v>
      </c>
      <c r="D130" s="27">
        <f>+F71</f>
        <v>68300000</v>
      </c>
      <c r="E130" s="29">
        <f>+K71</f>
        <v>12718182.1</v>
      </c>
      <c r="F130" s="27">
        <f t="shared" si="6"/>
        <v>55581817.899999999</v>
      </c>
      <c r="G130" s="53">
        <f t="shared" si="7"/>
        <v>0.18621057247437775</v>
      </c>
    </row>
    <row r="131" spans="3:7" x14ac:dyDescent="0.2">
      <c r="C131" s="24" t="s">
        <v>397</v>
      </c>
      <c r="D131" s="27">
        <f>+F110</f>
        <v>78559974</v>
      </c>
      <c r="E131" s="29">
        <f>+K110</f>
        <v>15986771.9</v>
      </c>
      <c r="F131" s="27">
        <f t="shared" si="6"/>
        <v>62573202.100000001</v>
      </c>
      <c r="G131" s="51">
        <f t="shared" si="7"/>
        <v>0.20349767300075736</v>
      </c>
    </row>
    <row r="132" spans="3:7" x14ac:dyDescent="0.2">
      <c r="C132" s="24" t="s">
        <v>398</v>
      </c>
      <c r="D132" s="27">
        <f>+F93</f>
        <v>299155735</v>
      </c>
      <c r="E132" s="27">
        <f>+K93</f>
        <v>126819531.64</v>
      </c>
      <c r="F132" s="27">
        <f t="shared" si="6"/>
        <v>172336203.36000001</v>
      </c>
      <c r="G132" s="51">
        <f t="shared" si="7"/>
        <v>0.4239247883380875</v>
      </c>
    </row>
    <row r="133" spans="3:7" x14ac:dyDescent="0.2">
      <c r="C133" s="24" t="s">
        <v>399</v>
      </c>
      <c r="D133" s="27"/>
      <c r="E133" s="29"/>
      <c r="F133" s="27">
        <f t="shared" si="6"/>
        <v>0</v>
      </c>
      <c r="G133" s="51">
        <v>0</v>
      </c>
    </row>
    <row r="134" spans="3:7" ht="13.5" thickBot="1" x14ac:dyDescent="0.25">
      <c r="C134" s="31" t="s">
        <v>389</v>
      </c>
      <c r="D134" s="31">
        <f>SUM(D128:D133)</f>
        <v>4100007911</v>
      </c>
      <c r="E134" s="31">
        <f>SUM(E128:E133)</f>
        <v>1495007144.3900001</v>
      </c>
      <c r="F134" s="31">
        <f>SUM(F128:F133)</f>
        <v>2605000766.6100001</v>
      </c>
      <c r="G134" s="32">
        <f t="shared" si="7"/>
        <v>0.36463518530757294</v>
      </c>
    </row>
    <row r="135" spans="3:7" ht="13.5" thickTop="1" x14ac:dyDescent="0.2">
      <c r="C135" s="33"/>
      <c r="D135" s="33"/>
      <c r="E135" s="34"/>
      <c r="F135" s="35"/>
      <c r="G135" s="27"/>
    </row>
    <row r="136" spans="3:7" x14ac:dyDescent="0.2">
      <c r="C136" s="35"/>
      <c r="D136" s="33"/>
      <c r="E136" s="36"/>
      <c r="F136" s="35"/>
      <c r="G136" s="35"/>
    </row>
    <row r="137" spans="3:7" x14ac:dyDescent="0.2">
      <c r="C137" s="64" t="s">
        <v>390</v>
      </c>
      <c r="D137" s="64"/>
      <c r="E137" s="64"/>
      <c r="F137" s="64"/>
      <c r="G137" s="64"/>
    </row>
    <row r="138" spans="3:7" ht="26.25" thickBot="1" x14ac:dyDescent="0.25">
      <c r="C138" s="38" t="s">
        <v>379</v>
      </c>
      <c r="D138" s="38" t="s">
        <v>391</v>
      </c>
      <c r="E138" s="38" t="s">
        <v>392</v>
      </c>
      <c r="F138" s="38" t="s">
        <v>393</v>
      </c>
      <c r="G138" s="38" t="s">
        <v>394</v>
      </c>
    </row>
    <row r="139" spans="3:7" ht="13.5" thickTop="1" x14ac:dyDescent="0.2">
      <c r="C139" s="24" t="s">
        <v>44</v>
      </c>
      <c r="D139" s="27">
        <f>+P27</f>
        <v>634737172</v>
      </c>
      <c r="E139" s="27">
        <f>+Q27</f>
        <v>111967306.38</v>
      </c>
      <c r="F139" s="27">
        <f>+D139-E139</f>
        <v>522769865.62</v>
      </c>
      <c r="G139" s="51">
        <f>+E139/D139</f>
        <v>0.17639947890116633</v>
      </c>
    </row>
    <row r="140" spans="3:7" x14ac:dyDescent="0.2">
      <c r="C140" s="24" t="s">
        <v>396</v>
      </c>
      <c r="D140" s="27">
        <f>+P71</f>
        <v>68300000</v>
      </c>
      <c r="E140" s="27">
        <f>+Q71</f>
        <v>12718182.1</v>
      </c>
      <c r="F140" s="27">
        <f>+D140-E140</f>
        <v>55581817.899999999</v>
      </c>
      <c r="G140" s="51">
        <f>+E140/D140</f>
        <v>0.18621057247437775</v>
      </c>
    </row>
    <row r="141" spans="3:7" x14ac:dyDescent="0.2">
      <c r="C141" s="24" t="s">
        <v>397</v>
      </c>
      <c r="D141" s="27">
        <f>+P110</f>
        <v>78559974</v>
      </c>
      <c r="E141" s="27">
        <f>+Q110</f>
        <v>15986771.9</v>
      </c>
      <c r="F141" s="27">
        <f>+D141-E141</f>
        <v>62573202.100000001</v>
      </c>
      <c r="G141" s="51">
        <f>+E141/D141</f>
        <v>0.20349767300075736</v>
      </c>
    </row>
    <row r="142" spans="3:7" x14ac:dyDescent="0.2">
      <c r="C142" s="24" t="s">
        <v>398</v>
      </c>
      <c r="D142" s="27">
        <f>+P93</f>
        <v>239600000</v>
      </c>
      <c r="E142" s="27">
        <f>+Q93</f>
        <v>90877106.859999999</v>
      </c>
      <c r="F142" s="27">
        <f>+D142-E142</f>
        <v>148722893.13999999</v>
      </c>
      <c r="G142" s="51">
        <f>+E142/D142</f>
        <v>0.37928675651085142</v>
      </c>
    </row>
    <row r="143" spans="3:7" ht="13.5" thickBot="1" x14ac:dyDescent="0.25">
      <c r="C143" s="41" t="s">
        <v>389</v>
      </c>
      <c r="D143" s="41">
        <f>SUM(D139:D142)</f>
        <v>1021197146</v>
      </c>
      <c r="E143" s="41">
        <f>SUM(E139:E142)</f>
        <v>231549367.24000001</v>
      </c>
      <c r="F143" s="41">
        <f>SUM(F139:F142)</f>
        <v>789647778.75999999</v>
      </c>
      <c r="G143" s="54">
        <f>+E143/D143</f>
        <v>0.22674306146170919</v>
      </c>
    </row>
    <row r="144" spans="3:7" ht="13.5" thickTop="1" x14ac:dyDescent="0.2"/>
  </sheetData>
  <mergeCells count="6">
    <mergeCell ref="C126:G126"/>
    <mergeCell ref="C137:G137"/>
    <mergeCell ref="D1:R1"/>
    <mergeCell ref="D2:R2"/>
    <mergeCell ref="D3:R3"/>
    <mergeCell ref="D4:R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showGridLines="0" workbookViewId="0">
      <selection activeCell="G15" sqref="G15"/>
    </sheetView>
  </sheetViews>
  <sheetFormatPr baseColWidth="10" defaultRowHeight="12.75" x14ac:dyDescent="0.2"/>
  <cols>
    <col min="1" max="2" width="11.42578125" style="20"/>
    <col min="3" max="4" width="16" style="20" customWidth="1"/>
    <col min="5" max="5" width="17.7109375" style="20" customWidth="1"/>
    <col min="6" max="6" width="17.42578125" style="20" bestFit="1" customWidth="1"/>
    <col min="7" max="7" width="15.28515625" style="20" customWidth="1"/>
    <col min="8" max="8" width="12.7109375" style="20" customWidth="1"/>
    <col min="9" max="9" width="13.7109375" style="20" customWidth="1"/>
    <col min="10" max="10" width="19" style="20" customWidth="1"/>
    <col min="11" max="11" width="15.28515625" style="20" bestFit="1" customWidth="1"/>
    <col min="12" max="12" width="15.28515625" style="20" customWidth="1"/>
    <col min="13" max="13" width="20.7109375" style="20" customWidth="1"/>
    <col min="14" max="14" width="17.28515625" style="20" customWidth="1"/>
    <col min="15" max="15" width="11.42578125" style="20"/>
    <col min="16" max="16" width="17.42578125" style="20" bestFit="1" customWidth="1"/>
    <col min="17" max="17" width="15.28515625" style="20" bestFit="1" customWidth="1"/>
    <col min="18" max="16384" width="11.42578125" style="20"/>
  </cols>
  <sheetData>
    <row r="1" spans="1:18" x14ac:dyDescent="0.2">
      <c r="A1" s="67" t="s">
        <v>419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8" x14ac:dyDescent="0.2">
      <c r="A2" s="67" t="s">
        <v>420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8" x14ac:dyDescent="0.2">
      <c r="A3" s="67" t="s">
        <v>429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8" x14ac:dyDescent="0.2">
      <c r="A4" s="65" t="s">
        <v>422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8" ht="39" thickBot="1" x14ac:dyDescent="0.25">
      <c r="A6" s="43" t="s">
        <v>401</v>
      </c>
      <c r="B6" s="44" t="s">
        <v>402</v>
      </c>
      <c r="C6" s="45" t="s">
        <v>403</v>
      </c>
      <c r="D6" s="46" t="s">
        <v>404</v>
      </c>
      <c r="E6" s="46" t="s">
        <v>405</v>
      </c>
      <c r="F6" s="46" t="s">
        <v>406</v>
      </c>
      <c r="G6" s="46" t="s">
        <v>407</v>
      </c>
      <c r="H6" s="47" t="s">
        <v>408</v>
      </c>
      <c r="I6" s="47" t="s">
        <v>409</v>
      </c>
      <c r="J6" s="47" t="s">
        <v>410</v>
      </c>
      <c r="K6" s="47" t="s">
        <v>411</v>
      </c>
      <c r="L6" s="47" t="s">
        <v>412</v>
      </c>
      <c r="M6" s="47" t="s">
        <v>413</v>
      </c>
      <c r="N6" s="47" t="s">
        <v>414</v>
      </c>
      <c r="O6" s="48" t="s">
        <v>415</v>
      </c>
      <c r="P6" s="49" t="s">
        <v>416</v>
      </c>
      <c r="Q6" s="49" t="s">
        <v>417</v>
      </c>
      <c r="R6" s="49" t="s">
        <v>418</v>
      </c>
    </row>
    <row r="7" spans="1:18" s="35" customFormat="1" ht="13.5" thickTop="1" x14ac:dyDescent="0.2">
      <c r="A7" s="35" t="s">
        <v>359</v>
      </c>
      <c r="B7" s="35" t="s">
        <v>0</v>
      </c>
      <c r="E7" s="30">
        <v>14386110585</v>
      </c>
      <c r="F7" s="30">
        <v>13697664985</v>
      </c>
      <c r="G7" s="30">
        <v>8707725027</v>
      </c>
      <c r="H7" s="30">
        <v>29610127.890000001</v>
      </c>
      <c r="I7" s="30">
        <v>831296384.25999999</v>
      </c>
      <c r="J7" s="30">
        <v>770000</v>
      </c>
      <c r="K7" s="30">
        <v>6141800920.1700001</v>
      </c>
      <c r="L7" s="30">
        <v>6133681801.2399998</v>
      </c>
      <c r="M7" s="30">
        <v>6694187552.6800003</v>
      </c>
      <c r="N7" s="30">
        <v>1704247594.6800001</v>
      </c>
      <c r="O7" s="50">
        <f t="shared" ref="O7:O38" si="0">+K7/F7</f>
        <v>0.44838305849177551</v>
      </c>
      <c r="P7" s="30">
        <f>+P27+P60+P76+P89</f>
        <v>596940009</v>
      </c>
      <c r="Q7" s="30">
        <f>+Q27+Q60+Q76+Q89</f>
        <v>99422493.599999994</v>
      </c>
      <c r="R7" s="50">
        <f>+Q7/P7</f>
        <v>0.16655357674308607</v>
      </c>
    </row>
    <row r="8" spans="1:18" s="35" customFormat="1" x14ac:dyDescent="0.2">
      <c r="A8" s="35" t="s">
        <v>359</v>
      </c>
      <c r="B8" s="35" t="s">
        <v>0</v>
      </c>
      <c r="C8" s="35" t="s">
        <v>2</v>
      </c>
      <c r="D8" s="35" t="s">
        <v>3</v>
      </c>
      <c r="E8" s="30">
        <v>3523999083</v>
      </c>
      <c r="F8" s="30">
        <v>3184020177</v>
      </c>
      <c r="G8" s="30">
        <v>3181549511</v>
      </c>
      <c r="H8" s="30">
        <v>0</v>
      </c>
      <c r="I8" s="30">
        <v>283748012</v>
      </c>
      <c r="J8" s="30">
        <v>0</v>
      </c>
      <c r="K8" s="30">
        <v>1294694068.0599999</v>
      </c>
      <c r="L8" s="30">
        <v>1294694068.0599999</v>
      </c>
      <c r="M8" s="30">
        <v>1605578096.9400001</v>
      </c>
      <c r="N8" s="30">
        <v>1603107430.9400001</v>
      </c>
      <c r="O8" s="50">
        <f t="shared" si="0"/>
        <v>0.40662244461021829</v>
      </c>
      <c r="P8" s="30"/>
      <c r="Q8" s="30"/>
      <c r="R8" s="50"/>
    </row>
    <row r="9" spans="1:18" x14ac:dyDescent="0.2">
      <c r="A9" s="20" t="s">
        <v>359</v>
      </c>
      <c r="B9" s="20" t="s">
        <v>0</v>
      </c>
      <c r="C9" s="20" t="s">
        <v>4</v>
      </c>
      <c r="D9" s="20" t="s">
        <v>5</v>
      </c>
      <c r="E9" s="25">
        <v>1505458600</v>
      </c>
      <c r="F9" s="25">
        <v>1463199375</v>
      </c>
      <c r="G9" s="25">
        <v>1463199375</v>
      </c>
      <c r="H9" s="25">
        <v>0</v>
      </c>
      <c r="I9" s="25">
        <v>0</v>
      </c>
      <c r="J9" s="25">
        <v>0</v>
      </c>
      <c r="K9" s="25">
        <v>665410124.27999997</v>
      </c>
      <c r="L9" s="25">
        <v>665410124.27999997</v>
      </c>
      <c r="M9" s="25">
        <v>797789250.72000003</v>
      </c>
      <c r="N9" s="25">
        <v>797789250.72000003</v>
      </c>
      <c r="O9" s="51">
        <f t="shared" si="0"/>
        <v>0.4547638111723496</v>
      </c>
      <c r="P9" s="25"/>
      <c r="Q9" s="25"/>
      <c r="R9" s="51"/>
    </row>
    <row r="10" spans="1:18" x14ac:dyDescent="0.2">
      <c r="A10" s="20" t="s">
        <v>359</v>
      </c>
      <c r="B10" s="20" t="s">
        <v>0</v>
      </c>
      <c r="C10" s="20" t="s">
        <v>6</v>
      </c>
      <c r="D10" s="20" t="s">
        <v>7</v>
      </c>
      <c r="E10" s="25">
        <v>1502458600</v>
      </c>
      <c r="F10" s="25">
        <v>1460199375</v>
      </c>
      <c r="G10" s="25">
        <v>1460199375</v>
      </c>
      <c r="H10" s="25">
        <v>0</v>
      </c>
      <c r="I10" s="25">
        <v>0</v>
      </c>
      <c r="J10" s="25">
        <v>0</v>
      </c>
      <c r="K10" s="25">
        <v>665410124.27999997</v>
      </c>
      <c r="L10" s="25">
        <v>665410124.27999997</v>
      </c>
      <c r="M10" s="25">
        <v>794789250.72000003</v>
      </c>
      <c r="N10" s="25">
        <v>794789250.72000003</v>
      </c>
      <c r="O10" s="51">
        <f t="shared" si="0"/>
        <v>0.45569812977080609</v>
      </c>
      <c r="P10" s="25"/>
      <c r="Q10" s="25"/>
      <c r="R10" s="51"/>
    </row>
    <row r="11" spans="1:18" x14ac:dyDescent="0.2">
      <c r="A11" s="20" t="s">
        <v>359</v>
      </c>
      <c r="B11" s="20" t="s">
        <v>0</v>
      </c>
      <c r="C11" s="20" t="s">
        <v>8</v>
      </c>
      <c r="D11" s="20" t="s">
        <v>9</v>
      </c>
      <c r="E11" s="25">
        <v>3000000</v>
      </c>
      <c r="F11" s="25">
        <v>3000000</v>
      </c>
      <c r="G11" s="25">
        <v>3000000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3000000</v>
      </c>
      <c r="N11" s="25">
        <v>3000000</v>
      </c>
      <c r="O11" s="51">
        <f t="shared" si="0"/>
        <v>0</v>
      </c>
      <c r="P11" s="25"/>
      <c r="Q11" s="25"/>
      <c r="R11" s="51"/>
    </row>
    <row r="12" spans="1:18" x14ac:dyDescent="0.2">
      <c r="A12" s="20" t="s">
        <v>359</v>
      </c>
      <c r="B12" s="20" t="s">
        <v>0</v>
      </c>
      <c r="C12" s="20" t="s">
        <v>10</v>
      </c>
      <c r="D12" s="20" t="s">
        <v>11</v>
      </c>
      <c r="E12" s="25">
        <v>6000000</v>
      </c>
      <c r="F12" s="25">
        <v>6000000</v>
      </c>
      <c r="G12" s="25">
        <v>4067226</v>
      </c>
      <c r="H12" s="25">
        <v>0</v>
      </c>
      <c r="I12" s="25">
        <v>0</v>
      </c>
      <c r="J12" s="25">
        <v>0</v>
      </c>
      <c r="K12" s="25">
        <v>796434</v>
      </c>
      <c r="L12" s="25">
        <v>796434</v>
      </c>
      <c r="M12" s="25">
        <v>5203566</v>
      </c>
      <c r="N12" s="25">
        <v>3270792</v>
      </c>
      <c r="O12" s="51">
        <f t="shared" si="0"/>
        <v>0.132739</v>
      </c>
      <c r="P12" s="25"/>
      <c r="Q12" s="25"/>
      <c r="R12" s="51"/>
    </row>
    <row r="13" spans="1:18" x14ac:dyDescent="0.2">
      <c r="A13" s="20" t="s">
        <v>359</v>
      </c>
      <c r="B13" s="20" t="s">
        <v>0</v>
      </c>
      <c r="C13" s="20" t="s">
        <v>12</v>
      </c>
      <c r="D13" s="20" t="s">
        <v>13</v>
      </c>
      <c r="E13" s="25">
        <v>6000000</v>
      </c>
      <c r="F13" s="25">
        <v>6000000</v>
      </c>
      <c r="G13" s="25">
        <v>4067226</v>
      </c>
      <c r="H13" s="25">
        <v>0</v>
      </c>
      <c r="I13" s="25">
        <v>0</v>
      </c>
      <c r="J13" s="25">
        <v>0</v>
      </c>
      <c r="K13" s="25">
        <v>796434</v>
      </c>
      <c r="L13" s="25">
        <v>796434</v>
      </c>
      <c r="M13" s="25">
        <v>5203566</v>
      </c>
      <c r="N13" s="25">
        <v>3270792</v>
      </c>
      <c r="O13" s="51">
        <f t="shared" si="0"/>
        <v>0.132739</v>
      </c>
      <c r="P13" s="25"/>
      <c r="Q13" s="25"/>
      <c r="R13" s="51"/>
    </row>
    <row r="14" spans="1:18" x14ac:dyDescent="0.2">
      <c r="A14" s="20" t="s">
        <v>359</v>
      </c>
      <c r="B14" s="20" t="s">
        <v>0</v>
      </c>
      <c r="C14" s="20" t="s">
        <v>14</v>
      </c>
      <c r="D14" s="20" t="s">
        <v>15</v>
      </c>
      <c r="E14" s="25">
        <v>1473816057</v>
      </c>
      <c r="F14" s="25">
        <v>1232179042</v>
      </c>
      <c r="G14" s="25">
        <v>1232018042</v>
      </c>
      <c r="H14" s="25">
        <v>0</v>
      </c>
      <c r="I14" s="25">
        <v>0</v>
      </c>
      <c r="J14" s="25">
        <v>0</v>
      </c>
      <c r="K14" s="25">
        <v>430163761.77999997</v>
      </c>
      <c r="L14" s="25">
        <v>430163761.77999997</v>
      </c>
      <c r="M14" s="25">
        <v>802015280.22000003</v>
      </c>
      <c r="N14" s="25">
        <v>801854280.22000003</v>
      </c>
      <c r="O14" s="51">
        <f t="shared" si="0"/>
        <v>0.34910816295153313</v>
      </c>
      <c r="P14" s="25"/>
      <c r="Q14" s="25"/>
      <c r="R14" s="51"/>
    </row>
    <row r="15" spans="1:18" x14ac:dyDescent="0.2">
      <c r="A15" s="20" t="s">
        <v>359</v>
      </c>
      <c r="B15" s="20" t="s">
        <v>0</v>
      </c>
      <c r="C15" s="20" t="s">
        <v>16</v>
      </c>
      <c r="D15" s="20" t="s">
        <v>17</v>
      </c>
      <c r="E15" s="25">
        <v>553000000</v>
      </c>
      <c r="F15" s="25">
        <v>553000000</v>
      </c>
      <c r="G15" s="25">
        <v>553000000</v>
      </c>
      <c r="H15" s="25">
        <v>0</v>
      </c>
      <c r="I15" s="25">
        <v>0</v>
      </c>
      <c r="J15" s="25">
        <v>0</v>
      </c>
      <c r="K15" s="25">
        <v>246453634.56999999</v>
      </c>
      <c r="L15" s="25">
        <v>246453634.56999999</v>
      </c>
      <c r="M15" s="25">
        <v>306546365.43000001</v>
      </c>
      <c r="N15" s="25">
        <v>306546365.43000001</v>
      </c>
      <c r="O15" s="51">
        <f t="shared" si="0"/>
        <v>0.44566660862567808</v>
      </c>
      <c r="P15" s="25"/>
      <c r="Q15" s="25"/>
      <c r="R15" s="51"/>
    </row>
    <row r="16" spans="1:18" x14ac:dyDescent="0.2">
      <c r="A16" s="20" t="s">
        <v>359</v>
      </c>
      <c r="B16" s="20" t="s">
        <v>0</v>
      </c>
      <c r="C16" s="20" t="s">
        <v>18</v>
      </c>
      <c r="D16" s="20" t="s">
        <v>19</v>
      </c>
      <c r="E16" s="25">
        <v>81625365</v>
      </c>
      <c r="F16" s="25">
        <v>71195715</v>
      </c>
      <c r="G16" s="25">
        <v>71195715</v>
      </c>
      <c r="H16" s="25">
        <v>0</v>
      </c>
      <c r="I16" s="25">
        <v>0</v>
      </c>
      <c r="J16" s="25">
        <v>0</v>
      </c>
      <c r="K16" s="25">
        <v>23504108.75</v>
      </c>
      <c r="L16" s="25">
        <v>23504108.75</v>
      </c>
      <c r="M16" s="25">
        <v>47691606.25</v>
      </c>
      <c r="N16" s="25">
        <v>47691606.25</v>
      </c>
      <c r="O16" s="51">
        <f t="shared" si="0"/>
        <v>0.33013375524074728</v>
      </c>
      <c r="P16" s="25"/>
      <c r="Q16" s="25"/>
      <c r="R16" s="51"/>
    </row>
    <row r="17" spans="1:18" x14ac:dyDescent="0.2">
      <c r="A17" s="20" t="s">
        <v>359</v>
      </c>
      <c r="B17" s="20" t="s">
        <v>0</v>
      </c>
      <c r="C17" s="20" t="s">
        <v>20</v>
      </c>
      <c r="D17" s="20" t="s">
        <v>21</v>
      </c>
      <c r="E17" s="25">
        <v>162846623</v>
      </c>
      <c r="F17" s="25">
        <v>162846623</v>
      </c>
      <c r="G17" s="25">
        <v>162846623</v>
      </c>
      <c r="H17" s="25">
        <v>0</v>
      </c>
      <c r="I17" s="25">
        <v>0</v>
      </c>
      <c r="J17" s="25">
        <v>0</v>
      </c>
      <c r="K17" s="25">
        <v>152378873.59</v>
      </c>
      <c r="L17" s="25">
        <v>152378873.59</v>
      </c>
      <c r="M17" s="25">
        <v>10467749.41</v>
      </c>
      <c r="N17" s="25">
        <v>10467749.41</v>
      </c>
      <c r="O17" s="51">
        <f t="shared" si="0"/>
        <v>0.93572019353450153</v>
      </c>
      <c r="P17" s="25"/>
      <c r="Q17" s="25"/>
      <c r="R17" s="51"/>
    </row>
    <row r="18" spans="1:18" x14ac:dyDescent="0.2">
      <c r="A18" s="20" t="s">
        <v>359</v>
      </c>
      <c r="B18" s="20" t="s">
        <v>0</v>
      </c>
      <c r="C18" s="20" t="s">
        <v>22</v>
      </c>
      <c r="D18" s="20" t="s">
        <v>23</v>
      </c>
      <c r="E18" s="25">
        <v>453759000</v>
      </c>
      <c r="F18" s="25">
        <v>246509000</v>
      </c>
      <c r="G18" s="25">
        <v>246509000</v>
      </c>
      <c r="H18" s="25">
        <v>0</v>
      </c>
      <c r="I18" s="25">
        <v>0</v>
      </c>
      <c r="J18" s="25">
        <v>0</v>
      </c>
      <c r="K18" s="25">
        <v>7827144.8700000001</v>
      </c>
      <c r="L18" s="25">
        <v>7827144.8700000001</v>
      </c>
      <c r="M18" s="25">
        <v>238681855.13</v>
      </c>
      <c r="N18" s="25">
        <v>238681855.13</v>
      </c>
      <c r="O18" s="51">
        <f t="shared" si="0"/>
        <v>3.1751963903954829E-2</v>
      </c>
      <c r="P18" s="25"/>
      <c r="Q18" s="25"/>
      <c r="R18" s="51"/>
    </row>
    <row r="19" spans="1:18" x14ac:dyDescent="0.2">
      <c r="A19" s="20" t="s">
        <v>359</v>
      </c>
      <c r="B19" s="20" t="s">
        <v>24</v>
      </c>
      <c r="C19" s="20" t="s">
        <v>25</v>
      </c>
      <c r="D19" s="20" t="s">
        <v>26</v>
      </c>
      <c r="E19" s="25">
        <v>222585069</v>
      </c>
      <c r="F19" s="25">
        <v>198627704</v>
      </c>
      <c r="G19" s="25">
        <v>198466704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198627704</v>
      </c>
      <c r="N19" s="25">
        <v>198466704</v>
      </c>
      <c r="O19" s="51">
        <f t="shared" si="0"/>
        <v>0</v>
      </c>
      <c r="P19" s="25"/>
      <c r="Q19" s="25"/>
      <c r="R19" s="51"/>
    </row>
    <row r="20" spans="1:18" x14ac:dyDescent="0.2">
      <c r="A20" s="20" t="s">
        <v>359</v>
      </c>
      <c r="B20" s="20" t="s">
        <v>0</v>
      </c>
      <c r="C20" s="20" t="s">
        <v>27</v>
      </c>
      <c r="D20" s="20" t="s">
        <v>28</v>
      </c>
      <c r="E20" s="25">
        <v>269362213</v>
      </c>
      <c r="F20" s="25">
        <v>241320880</v>
      </c>
      <c r="G20" s="25">
        <v>241132434</v>
      </c>
      <c r="H20" s="25">
        <v>0</v>
      </c>
      <c r="I20" s="25">
        <v>135208972</v>
      </c>
      <c r="J20" s="25">
        <v>0</v>
      </c>
      <c r="K20" s="25">
        <v>105891908</v>
      </c>
      <c r="L20" s="25">
        <v>105891908</v>
      </c>
      <c r="M20" s="25">
        <v>220000</v>
      </c>
      <c r="N20" s="25">
        <v>31554</v>
      </c>
      <c r="O20" s="51">
        <f t="shared" si="0"/>
        <v>0.43880126742451792</v>
      </c>
      <c r="P20" s="25"/>
      <c r="Q20" s="25"/>
      <c r="R20" s="51"/>
    </row>
    <row r="21" spans="1:18" x14ac:dyDescent="0.2">
      <c r="A21" s="20" t="s">
        <v>359</v>
      </c>
      <c r="B21" s="20" t="s">
        <v>0</v>
      </c>
      <c r="C21" s="20" t="s">
        <v>360</v>
      </c>
      <c r="D21" s="20" t="s">
        <v>30</v>
      </c>
      <c r="E21" s="25">
        <v>255548767</v>
      </c>
      <c r="F21" s="25">
        <v>228945450</v>
      </c>
      <c r="G21" s="25">
        <v>228766668</v>
      </c>
      <c r="H21" s="25">
        <v>0</v>
      </c>
      <c r="I21" s="25">
        <v>128283756</v>
      </c>
      <c r="J21" s="25">
        <v>0</v>
      </c>
      <c r="K21" s="25">
        <v>100461694</v>
      </c>
      <c r="L21" s="25">
        <v>100461694</v>
      </c>
      <c r="M21" s="25">
        <v>200000</v>
      </c>
      <c r="N21" s="25">
        <v>21218</v>
      </c>
      <c r="O21" s="51">
        <f t="shared" si="0"/>
        <v>0.43880188053529784</v>
      </c>
      <c r="P21" s="25"/>
      <c r="Q21" s="25"/>
      <c r="R21" s="51"/>
    </row>
    <row r="22" spans="1:18" x14ac:dyDescent="0.2">
      <c r="A22" s="20" t="s">
        <v>359</v>
      </c>
      <c r="B22" s="20" t="s">
        <v>0</v>
      </c>
      <c r="C22" s="20" t="s">
        <v>361</v>
      </c>
      <c r="D22" s="20" t="s">
        <v>32</v>
      </c>
      <c r="E22" s="25">
        <v>13813446</v>
      </c>
      <c r="F22" s="25">
        <v>12375430</v>
      </c>
      <c r="G22" s="25">
        <v>12365766</v>
      </c>
      <c r="H22" s="25">
        <v>0</v>
      </c>
      <c r="I22" s="25">
        <v>6925216</v>
      </c>
      <c r="J22" s="25">
        <v>0</v>
      </c>
      <c r="K22" s="25">
        <v>5430214</v>
      </c>
      <c r="L22" s="25">
        <v>5430214</v>
      </c>
      <c r="M22" s="25">
        <v>20000</v>
      </c>
      <c r="N22" s="25">
        <v>10336</v>
      </c>
      <c r="O22" s="51">
        <f t="shared" si="0"/>
        <v>0.43878992487533769</v>
      </c>
      <c r="P22" s="25"/>
      <c r="Q22" s="25"/>
      <c r="R22" s="51"/>
    </row>
    <row r="23" spans="1:18" x14ac:dyDescent="0.2">
      <c r="A23" s="20" t="s">
        <v>359</v>
      </c>
      <c r="B23" s="20" t="s">
        <v>0</v>
      </c>
      <c r="C23" s="20" t="s">
        <v>33</v>
      </c>
      <c r="D23" s="20" t="s">
        <v>34</v>
      </c>
      <c r="E23" s="25">
        <v>269362213</v>
      </c>
      <c r="F23" s="25">
        <v>241320880</v>
      </c>
      <c r="G23" s="25">
        <v>241132434</v>
      </c>
      <c r="H23" s="25">
        <v>0</v>
      </c>
      <c r="I23" s="25">
        <v>148539040</v>
      </c>
      <c r="J23" s="25">
        <v>0</v>
      </c>
      <c r="K23" s="25">
        <v>92431840</v>
      </c>
      <c r="L23" s="25">
        <v>92431840</v>
      </c>
      <c r="M23" s="25">
        <v>350000</v>
      </c>
      <c r="N23" s="25">
        <v>161554</v>
      </c>
      <c r="O23" s="51">
        <f t="shared" si="0"/>
        <v>0.38302462679565896</v>
      </c>
      <c r="P23" s="25"/>
      <c r="Q23" s="25"/>
      <c r="R23" s="51"/>
    </row>
    <row r="24" spans="1:18" x14ac:dyDescent="0.2">
      <c r="A24" s="20" t="s">
        <v>359</v>
      </c>
      <c r="B24" s="20" t="s">
        <v>0</v>
      </c>
      <c r="C24" s="20" t="s">
        <v>362</v>
      </c>
      <c r="D24" s="20" t="s">
        <v>36</v>
      </c>
      <c r="E24" s="25">
        <v>145041192</v>
      </c>
      <c r="F24" s="25">
        <v>129942012</v>
      </c>
      <c r="G24" s="25">
        <v>129840541</v>
      </c>
      <c r="H24" s="25">
        <v>0</v>
      </c>
      <c r="I24" s="25">
        <v>86182934</v>
      </c>
      <c r="J24" s="25">
        <v>0</v>
      </c>
      <c r="K24" s="25">
        <v>43559078</v>
      </c>
      <c r="L24" s="25">
        <v>43559078</v>
      </c>
      <c r="M24" s="25">
        <v>200000</v>
      </c>
      <c r="N24" s="25">
        <v>98529</v>
      </c>
      <c r="O24" s="51">
        <f t="shared" si="0"/>
        <v>0.33521935923233204</v>
      </c>
      <c r="P24" s="25"/>
      <c r="Q24" s="25"/>
      <c r="R24" s="51"/>
    </row>
    <row r="25" spans="1:18" x14ac:dyDescent="0.2">
      <c r="A25" s="20" t="s">
        <v>359</v>
      </c>
      <c r="B25" s="20" t="s">
        <v>0</v>
      </c>
      <c r="C25" s="20" t="s">
        <v>363</v>
      </c>
      <c r="D25" s="20" t="s">
        <v>38</v>
      </c>
      <c r="E25" s="25">
        <v>41440340</v>
      </c>
      <c r="F25" s="25">
        <v>37126289</v>
      </c>
      <c r="G25" s="25">
        <v>37097297</v>
      </c>
      <c r="H25" s="25">
        <v>0</v>
      </c>
      <c r="I25" s="25">
        <v>20785313</v>
      </c>
      <c r="J25" s="25">
        <v>0</v>
      </c>
      <c r="K25" s="25">
        <v>16290976</v>
      </c>
      <c r="L25" s="25">
        <v>16290976</v>
      </c>
      <c r="M25" s="25">
        <v>50000</v>
      </c>
      <c r="N25" s="25">
        <v>21008</v>
      </c>
      <c r="O25" s="51">
        <f t="shared" si="0"/>
        <v>0.43879893301482409</v>
      </c>
      <c r="P25" s="25"/>
      <c r="Q25" s="25"/>
      <c r="R25" s="51"/>
    </row>
    <row r="26" spans="1:18" x14ac:dyDescent="0.2">
      <c r="A26" s="20" t="s">
        <v>359</v>
      </c>
      <c r="B26" s="20" t="s">
        <v>0</v>
      </c>
      <c r="C26" s="20" t="s">
        <v>364</v>
      </c>
      <c r="D26" s="20" t="s">
        <v>40</v>
      </c>
      <c r="E26" s="25">
        <v>82880681</v>
      </c>
      <c r="F26" s="25">
        <v>74252579</v>
      </c>
      <c r="G26" s="25">
        <v>74194596</v>
      </c>
      <c r="H26" s="25">
        <v>0</v>
      </c>
      <c r="I26" s="25">
        <v>41570793</v>
      </c>
      <c r="J26" s="25">
        <v>0</v>
      </c>
      <c r="K26" s="25">
        <v>32581786</v>
      </c>
      <c r="L26" s="25">
        <v>32581786</v>
      </c>
      <c r="M26" s="25">
        <v>100000</v>
      </c>
      <c r="N26" s="25">
        <v>42017</v>
      </c>
      <c r="O26" s="51">
        <f t="shared" si="0"/>
        <v>0.43879669149269551</v>
      </c>
      <c r="P26" s="25"/>
      <c r="Q26" s="25"/>
      <c r="R26" s="51"/>
    </row>
    <row r="27" spans="1:18" s="35" customFormat="1" x14ac:dyDescent="0.2">
      <c r="A27" s="35" t="s">
        <v>359</v>
      </c>
      <c r="B27" s="35" t="s">
        <v>0</v>
      </c>
      <c r="C27" s="35" t="s">
        <v>43</v>
      </c>
      <c r="D27" s="35" t="s">
        <v>44</v>
      </c>
      <c r="E27" s="30">
        <v>509390109</v>
      </c>
      <c r="F27" s="30">
        <v>494525609</v>
      </c>
      <c r="G27" s="30">
        <v>258728759</v>
      </c>
      <c r="H27" s="30">
        <v>29610127.890000001</v>
      </c>
      <c r="I27" s="30">
        <v>79623541.879999995</v>
      </c>
      <c r="J27" s="30">
        <v>770000</v>
      </c>
      <c r="K27" s="30">
        <v>97775769.569999993</v>
      </c>
      <c r="L27" s="30">
        <v>89656650.640000001</v>
      </c>
      <c r="M27" s="30">
        <v>286746169.66000003</v>
      </c>
      <c r="N27" s="30">
        <v>50949319.659999996</v>
      </c>
      <c r="O27" s="50">
        <f t="shared" si="0"/>
        <v>0.19771629171584518</v>
      </c>
      <c r="P27" s="30">
        <v>494525609</v>
      </c>
      <c r="Q27" s="30">
        <v>97775769.569999993</v>
      </c>
      <c r="R27" s="50">
        <f t="shared" ref="R27:R71" si="1">+Q27/P27</f>
        <v>0.19771629171584518</v>
      </c>
    </row>
    <row r="28" spans="1:18" x14ac:dyDescent="0.2">
      <c r="A28" s="20" t="s">
        <v>359</v>
      </c>
      <c r="B28" s="20" t="s">
        <v>0</v>
      </c>
      <c r="C28" s="20" t="s">
        <v>45</v>
      </c>
      <c r="D28" s="20" t="s">
        <v>46</v>
      </c>
      <c r="E28" s="25">
        <v>88158000</v>
      </c>
      <c r="F28" s="25">
        <v>88158000</v>
      </c>
      <c r="G28" s="25">
        <v>53427801</v>
      </c>
      <c r="H28" s="25">
        <v>0</v>
      </c>
      <c r="I28" s="25">
        <v>18563155.23</v>
      </c>
      <c r="J28" s="25">
        <v>0</v>
      </c>
      <c r="K28" s="25">
        <v>34863841.969999999</v>
      </c>
      <c r="L28" s="25">
        <v>31492192.039999999</v>
      </c>
      <c r="M28" s="25">
        <v>34731002.799999997</v>
      </c>
      <c r="N28" s="25">
        <v>803.8</v>
      </c>
      <c r="O28" s="51">
        <f t="shared" si="0"/>
        <v>0.3954699740239116</v>
      </c>
      <c r="P28" s="25">
        <v>88158000</v>
      </c>
      <c r="Q28" s="25">
        <v>34863841.969999999</v>
      </c>
      <c r="R28" s="51">
        <f t="shared" si="1"/>
        <v>0.3954699740239116</v>
      </c>
    </row>
    <row r="29" spans="1:18" x14ac:dyDescent="0.2">
      <c r="A29" s="20" t="s">
        <v>359</v>
      </c>
      <c r="B29" s="20" t="s">
        <v>0</v>
      </c>
      <c r="C29" s="20" t="s">
        <v>271</v>
      </c>
      <c r="D29" s="20" t="s">
        <v>272</v>
      </c>
      <c r="E29" s="25">
        <v>88158000</v>
      </c>
      <c r="F29" s="25">
        <v>88158000</v>
      </c>
      <c r="G29" s="25">
        <v>53427801</v>
      </c>
      <c r="H29" s="25">
        <v>0</v>
      </c>
      <c r="I29" s="25">
        <v>18563155.23</v>
      </c>
      <c r="J29" s="25">
        <v>0</v>
      </c>
      <c r="K29" s="25">
        <v>34863841.969999999</v>
      </c>
      <c r="L29" s="25">
        <v>31492192.039999999</v>
      </c>
      <c r="M29" s="25">
        <v>34731002.799999997</v>
      </c>
      <c r="N29" s="25">
        <v>803.8</v>
      </c>
      <c r="O29" s="51">
        <f t="shared" si="0"/>
        <v>0.3954699740239116</v>
      </c>
      <c r="P29" s="25">
        <v>88158000</v>
      </c>
      <c r="Q29" s="25">
        <v>34863841.969999999</v>
      </c>
      <c r="R29" s="51">
        <f t="shared" si="1"/>
        <v>0.3954699740239116</v>
      </c>
    </row>
    <row r="30" spans="1:18" x14ac:dyDescent="0.2">
      <c r="A30" s="20" t="s">
        <v>359</v>
      </c>
      <c r="B30" s="20" t="s">
        <v>0</v>
      </c>
      <c r="C30" s="20" t="s">
        <v>53</v>
      </c>
      <c r="D30" s="20" t="s">
        <v>54</v>
      </c>
      <c r="E30" s="25">
        <v>21995749</v>
      </c>
      <c r="F30" s="25">
        <v>21826249</v>
      </c>
      <c r="G30" s="25">
        <v>10913123</v>
      </c>
      <c r="H30" s="25">
        <v>0</v>
      </c>
      <c r="I30" s="25">
        <v>2441673.6800000002</v>
      </c>
      <c r="J30" s="25">
        <v>0</v>
      </c>
      <c r="K30" s="25">
        <v>6002226.3200000003</v>
      </c>
      <c r="L30" s="25">
        <v>6002226.3200000003</v>
      </c>
      <c r="M30" s="25">
        <v>13382349</v>
      </c>
      <c r="N30" s="25">
        <v>2469223</v>
      </c>
      <c r="O30" s="51">
        <f t="shared" si="0"/>
        <v>0.27500035942960244</v>
      </c>
      <c r="P30" s="25">
        <v>21826249</v>
      </c>
      <c r="Q30" s="25">
        <v>6002226.3200000003</v>
      </c>
      <c r="R30" s="51">
        <f t="shared" si="1"/>
        <v>0.27500035942960244</v>
      </c>
    </row>
    <row r="31" spans="1:18" x14ac:dyDescent="0.2">
      <c r="A31" s="20" t="s">
        <v>359</v>
      </c>
      <c r="B31" s="20" t="s">
        <v>0</v>
      </c>
      <c r="C31" s="20" t="s">
        <v>55</v>
      </c>
      <c r="D31" s="20" t="s">
        <v>56</v>
      </c>
      <c r="E31" s="25">
        <v>4454495</v>
      </c>
      <c r="F31" s="25">
        <v>4454495</v>
      </c>
      <c r="G31" s="25">
        <v>2227247</v>
      </c>
      <c r="H31" s="25">
        <v>0</v>
      </c>
      <c r="I31" s="25">
        <v>195116</v>
      </c>
      <c r="J31" s="25">
        <v>0</v>
      </c>
      <c r="K31" s="25">
        <v>549784</v>
      </c>
      <c r="L31" s="25">
        <v>549784</v>
      </c>
      <c r="M31" s="25">
        <v>3709595</v>
      </c>
      <c r="N31" s="25">
        <v>1482347</v>
      </c>
      <c r="O31" s="51">
        <f t="shared" si="0"/>
        <v>0.12342229590559649</v>
      </c>
      <c r="P31" s="25">
        <v>4454495</v>
      </c>
      <c r="Q31" s="25">
        <v>549784</v>
      </c>
      <c r="R31" s="51">
        <f t="shared" si="1"/>
        <v>0.12342229590559649</v>
      </c>
    </row>
    <row r="32" spans="1:18" x14ac:dyDescent="0.2">
      <c r="A32" s="20" t="s">
        <v>359</v>
      </c>
      <c r="B32" s="20" t="s">
        <v>0</v>
      </c>
      <c r="C32" s="20" t="s">
        <v>57</v>
      </c>
      <c r="D32" s="20" t="s">
        <v>58</v>
      </c>
      <c r="E32" s="25">
        <v>11439000</v>
      </c>
      <c r="F32" s="25">
        <v>11439000</v>
      </c>
      <c r="G32" s="25">
        <v>5719500</v>
      </c>
      <c r="H32" s="25">
        <v>0</v>
      </c>
      <c r="I32" s="25">
        <v>1438061.94</v>
      </c>
      <c r="J32" s="25">
        <v>0</v>
      </c>
      <c r="K32" s="25">
        <v>3718738.06</v>
      </c>
      <c r="L32" s="25">
        <v>3718738.06</v>
      </c>
      <c r="M32" s="25">
        <v>6282200</v>
      </c>
      <c r="N32" s="25">
        <v>562700</v>
      </c>
      <c r="O32" s="51">
        <f t="shared" si="0"/>
        <v>0.32509293294868435</v>
      </c>
      <c r="P32" s="25">
        <v>11439000</v>
      </c>
      <c r="Q32" s="25">
        <v>3718738.06</v>
      </c>
      <c r="R32" s="51">
        <f t="shared" si="1"/>
        <v>0.32509293294868435</v>
      </c>
    </row>
    <row r="33" spans="1:18" x14ac:dyDescent="0.2">
      <c r="A33" s="20" t="s">
        <v>359</v>
      </c>
      <c r="B33" s="20" t="s">
        <v>0</v>
      </c>
      <c r="C33" s="20" t="s">
        <v>59</v>
      </c>
      <c r="D33" s="20" t="s">
        <v>60</v>
      </c>
      <c r="E33" s="25">
        <v>765600</v>
      </c>
      <c r="F33" s="25">
        <v>765600</v>
      </c>
      <c r="G33" s="25">
        <v>382800</v>
      </c>
      <c r="H33" s="25">
        <v>0</v>
      </c>
      <c r="I33" s="25">
        <v>72650</v>
      </c>
      <c r="J33" s="25">
        <v>0</v>
      </c>
      <c r="K33" s="25">
        <v>0</v>
      </c>
      <c r="L33" s="25">
        <v>0</v>
      </c>
      <c r="M33" s="25">
        <v>692950</v>
      </c>
      <c r="N33" s="25">
        <v>310150</v>
      </c>
      <c r="O33" s="51">
        <f t="shared" si="0"/>
        <v>0</v>
      </c>
      <c r="P33" s="25">
        <v>765600</v>
      </c>
      <c r="Q33" s="25">
        <v>0</v>
      </c>
      <c r="R33" s="51">
        <f t="shared" si="1"/>
        <v>0</v>
      </c>
    </row>
    <row r="34" spans="1:18" x14ac:dyDescent="0.2">
      <c r="A34" s="20" t="s">
        <v>359</v>
      </c>
      <c r="B34" s="20" t="s">
        <v>0</v>
      </c>
      <c r="C34" s="20" t="s">
        <v>61</v>
      </c>
      <c r="D34" s="20" t="s">
        <v>62</v>
      </c>
      <c r="E34" s="25">
        <v>5167154</v>
      </c>
      <c r="F34" s="25">
        <v>5167154</v>
      </c>
      <c r="G34" s="25">
        <v>2583576</v>
      </c>
      <c r="H34" s="25">
        <v>0</v>
      </c>
      <c r="I34" s="25">
        <v>735845.74</v>
      </c>
      <c r="J34" s="25">
        <v>0</v>
      </c>
      <c r="K34" s="25">
        <v>1733704.26</v>
      </c>
      <c r="L34" s="25">
        <v>1733704.26</v>
      </c>
      <c r="M34" s="25">
        <v>2697604</v>
      </c>
      <c r="N34" s="25">
        <v>114026</v>
      </c>
      <c r="O34" s="51">
        <f t="shared" si="0"/>
        <v>0.33552401573477392</v>
      </c>
      <c r="P34" s="25">
        <v>5167154</v>
      </c>
      <c r="Q34" s="25">
        <v>1733704.26</v>
      </c>
      <c r="R34" s="51">
        <f t="shared" si="1"/>
        <v>0.33552401573477392</v>
      </c>
    </row>
    <row r="35" spans="1:18" x14ac:dyDescent="0.2">
      <c r="A35" s="20" t="s">
        <v>359</v>
      </c>
      <c r="B35" s="20" t="s">
        <v>0</v>
      </c>
      <c r="C35" s="20" t="s">
        <v>63</v>
      </c>
      <c r="D35" s="20" t="s">
        <v>64</v>
      </c>
      <c r="E35" s="25">
        <v>169500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51" t="e">
        <f t="shared" si="0"/>
        <v>#DIV/0!</v>
      </c>
      <c r="P35" s="25">
        <v>0</v>
      </c>
      <c r="Q35" s="25">
        <v>0</v>
      </c>
      <c r="R35" s="51" t="e">
        <f t="shared" si="1"/>
        <v>#DIV/0!</v>
      </c>
    </row>
    <row r="36" spans="1:18" x14ac:dyDescent="0.2">
      <c r="A36" s="20" t="s">
        <v>359</v>
      </c>
      <c r="B36" s="20" t="s">
        <v>0</v>
      </c>
      <c r="C36" s="20" t="s">
        <v>65</v>
      </c>
      <c r="D36" s="20" t="s">
        <v>66</v>
      </c>
      <c r="E36" s="25">
        <v>89056500</v>
      </c>
      <c r="F36" s="25">
        <v>85056500</v>
      </c>
      <c r="G36" s="25">
        <v>68749250</v>
      </c>
      <c r="H36" s="25">
        <v>29610127.890000001</v>
      </c>
      <c r="I36" s="25">
        <v>28277007</v>
      </c>
      <c r="J36" s="25">
        <v>0</v>
      </c>
      <c r="K36" s="25">
        <v>10833649</v>
      </c>
      <c r="L36" s="25">
        <v>6193530</v>
      </c>
      <c r="M36" s="25">
        <v>16335716.109999999</v>
      </c>
      <c r="N36" s="25">
        <v>28466.11</v>
      </c>
      <c r="O36" s="51">
        <f t="shared" si="0"/>
        <v>0.12737003050913218</v>
      </c>
      <c r="P36" s="25">
        <v>85056500</v>
      </c>
      <c r="Q36" s="25">
        <v>10833649</v>
      </c>
      <c r="R36" s="51">
        <f t="shared" si="1"/>
        <v>0.12737003050913218</v>
      </c>
    </row>
    <row r="37" spans="1:18" x14ac:dyDescent="0.2">
      <c r="A37" s="20" t="s">
        <v>359</v>
      </c>
      <c r="B37" s="20" t="s">
        <v>0</v>
      </c>
      <c r="C37" s="20" t="s">
        <v>67</v>
      </c>
      <c r="D37" s="20" t="s">
        <v>68</v>
      </c>
      <c r="E37" s="25">
        <v>56500</v>
      </c>
      <c r="F37" s="25">
        <v>56500</v>
      </c>
      <c r="G37" s="25">
        <v>28250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56500</v>
      </c>
      <c r="N37" s="25">
        <v>28250</v>
      </c>
      <c r="O37" s="51">
        <f t="shared" si="0"/>
        <v>0</v>
      </c>
      <c r="P37" s="25">
        <v>56500</v>
      </c>
      <c r="Q37" s="25">
        <v>0</v>
      </c>
      <c r="R37" s="51">
        <f t="shared" si="1"/>
        <v>0</v>
      </c>
    </row>
    <row r="38" spans="1:18" x14ac:dyDescent="0.2">
      <c r="A38" s="20" t="s">
        <v>359</v>
      </c>
      <c r="B38" s="20" t="s">
        <v>0</v>
      </c>
      <c r="C38" s="20" t="s">
        <v>365</v>
      </c>
      <c r="D38" s="20" t="s">
        <v>366</v>
      </c>
      <c r="E38" s="25">
        <v>4000000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51" t="e">
        <f t="shared" si="0"/>
        <v>#DIV/0!</v>
      </c>
      <c r="P38" s="25">
        <v>0</v>
      </c>
      <c r="Q38" s="25">
        <v>0</v>
      </c>
      <c r="R38" s="51" t="e">
        <f t="shared" si="1"/>
        <v>#DIV/0!</v>
      </c>
    </row>
    <row r="39" spans="1:18" x14ac:dyDescent="0.2">
      <c r="A39" s="20" t="s">
        <v>359</v>
      </c>
      <c r="B39" s="20" t="s">
        <v>0</v>
      </c>
      <c r="C39" s="20" t="s">
        <v>337</v>
      </c>
      <c r="D39" s="20" t="s">
        <v>338</v>
      </c>
      <c r="E39" s="25">
        <v>85000000</v>
      </c>
      <c r="F39" s="25">
        <v>85000000</v>
      </c>
      <c r="G39" s="25">
        <v>68721000</v>
      </c>
      <c r="H39" s="25">
        <v>29610127.890000001</v>
      </c>
      <c r="I39" s="25">
        <v>28277007</v>
      </c>
      <c r="J39" s="25">
        <v>0</v>
      </c>
      <c r="K39" s="25">
        <v>10833649</v>
      </c>
      <c r="L39" s="25">
        <v>6193530</v>
      </c>
      <c r="M39" s="25">
        <v>16279216.109999999</v>
      </c>
      <c r="N39" s="25">
        <v>216.11</v>
      </c>
      <c r="O39" s="51">
        <f t="shared" ref="O39:O70" si="2">+K39/F39</f>
        <v>0.12745469411764707</v>
      </c>
      <c r="P39" s="25">
        <v>85000000</v>
      </c>
      <c r="Q39" s="25">
        <v>10833649</v>
      </c>
      <c r="R39" s="51">
        <f t="shared" si="1"/>
        <v>0.12745469411764707</v>
      </c>
    </row>
    <row r="40" spans="1:18" x14ac:dyDescent="0.2">
      <c r="A40" s="20" t="s">
        <v>359</v>
      </c>
      <c r="B40" s="20" t="s">
        <v>0</v>
      </c>
      <c r="C40" s="20" t="s">
        <v>75</v>
      </c>
      <c r="D40" s="20" t="s">
        <v>76</v>
      </c>
      <c r="E40" s="25">
        <v>193897760</v>
      </c>
      <c r="F40" s="25">
        <v>189897760</v>
      </c>
      <c r="G40" s="25">
        <v>81901380</v>
      </c>
      <c r="H40" s="25">
        <v>0</v>
      </c>
      <c r="I40" s="25">
        <v>14894696.02</v>
      </c>
      <c r="J40" s="25">
        <v>0</v>
      </c>
      <c r="K40" s="25">
        <v>39725531.799999997</v>
      </c>
      <c r="L40" s="25">
        <v>39618181.799999997</v>
      </c>
      <c r="M40" s="25">
        <v>135277532.18000001</v>
      </c>
      <c r="N40" s="25">
        <v>27281152.18</v>
      </c>
      <c r="O40" s="51">
        <f t="shared" si="2"/>
        <v>0.20919431487764784</v>
      </c>
      <c r="P40" s="25">
        <v>189897760</v>
      </c>
      <c r="Q40" s="25">
        <v>39725531.799999997</v>
      </c>
      <c r="R40" s="51">
        <f t="shared" si="1"/>
        <v>0.20919431487764784</v>
      </c>
    </row>
    <row r="41" spans="1:18" x14ac:dyDescent="0.2">
      <c r="A41" s="20" t="s">
        <v>359</v>
      </c>
      <c r="B41" s="20" t="s">
        <v>0</v>
      </c>
      <c r="C41" s="20" t="s">
        <v>77</v>
      </c>
      <c r="D41" s="20" t="s">
        <v>78</v>
      </c>
      <c r="E41" s="25">
        <v>88000000</v>
      </c>
      <c r="F41" s="25">
        <v>82000000</v>
      </c>
      <c r="G41" s="25">
        <v>25839000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82000000</v>
      </c>
      <c r="N41" s="25">
        <v>25839000</v>
      </c>
      <c r="O41" s="51">
        <f t="shared" si="2"/>
        <v>0</v>
      </c>
      <c r="P41" s="25">
        <v>82000000</v>
      </c>
      <c r="Q41" s="25">
        <v>0</v>
      </c>
      <c r="R41" s="51">
        <f t="shared" si="1"/>
        <v>0</v>
      </c>
    </row>
    <row r="42" spans="1:18" x14ac:dyDescent="0.2">
      <c r="A42" s="20" t="s">
        <v>359</v>
      </c>
      <c r="B42" s="20" t="s">
        <v>0</v>
      </c>
      <c r="C42" s="20" t="s">
        <v>81</v>
      </c>
      <c r="D42" s="20" t="s">
        <v>82</v>
      </c>
      <c r="E42" s="25">
        <v>791000</v>
      </c>
      <c r="F42" s="25">
        <v>791000</v>
      </c>
      <c r="G42" s="25">
        <v>395500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791000</v>
      </c>
      <c r="N42" s="25">
        <v>395500</v>
      </c>
      <c r="O42" s="51">
        <f t="shared" si="2"/>
        <v>0</v>
      </c>
      <c r="P42" s="25">
        <v>791000</v>
      </c>
      <c r="Q42" s="25">
        <v>0</v>
      </c>
      <c r="R42" s="51">
        <f t="shared" si="1"/>
        <v>0</v>
      </c>
    </row>
    <row r="43" spans="1:18" x14ac:dyDescent="0.2">
      <c r="A43" s="20" t="s">
        <v>359</v>
      </c>
      <c r="B43" s="20" t="s">
        <v>0</v>
      </c>
      <c r="C43" s="20" t="s">
        <v>83</v>
      </c>
      <c r="D43" s="20" t="s">
        <v>84</v>
      </c>
      <c r="E43" s="25">
        <v>101106760</v>
      </c>
      <c r="F43" s="25">
        <v>101106760</v>
      </c>
      <c r="G43" s="25">
        <v>55666880</v>
      </c>
      <c r="H43" s="25">
        <v>0</v>
      </c>
      <c r="I43" s="25">
        <v>14894696.02</v>
      </c>
      <c r="J43" s="25">
        <v>0</v>
      </c>
      <c r="K43" s="25">
        <v>39725531.799999997</v>
      </c>
      <c r="L43" s="25">
        <v>39618181.799999997</v>
      </c>
      <c r="M43" s="25">
        <v>46486532.18</v>
      </c>
      <c r="N43" s="25">
        <v>1046652.18</v>
      </c>
      <c r="O43" s="51">
        <f t="shared" si="2"/>
        <v>0.39290678288969005</v>
      </c>
      <c r="P43" s="25">
        <v>101106760</v>
      </c>
      <c r="Q43" s="25">
        <v>39725531.799999997</v>
      </c>
      <c r="R43" s="51">
        <f t="shared" si="1"/>
        <v>0.39290678288969005</v>
      </c>
    </row>
    <row r="44" spans="1:18" x14ac:dyDescent="0.2">
      <c r="A44" s="20" t="s">
        <v>359</v>
      </c>
      <c r="B44" s="20" t="s">
        <v>0</v>
      </c>
      <c r="C44" s="20" t="s">
        <v>85</v>
      </c>
      <c r="D44" s="20" t="s">
        <v>86</v>
      </c>
      <c r="E44" s="25">
        <v>4000000</v>
      </c>
      <c r="F44" s="25">
        <v>6000000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6000000</v>
      </c>
      <c r="N44" s="25">
        <v>0</v>
      </c>
      <c r="O44" s="51">
        <f t="shared" si="2"/>
        <v>0</v>
      </c>
      <c r="P44" s="25">
        <v>6000000</v>
      </c>
      <c r="Q44" s="25">
        <v>0</v>
      </c>
      <c r="R44" s="51">
        <f t="shared" si="1"/>
        <v>0</v>
      </c>
    </row>
    <row r="45" spans="1:18" x14ac:dyDescent="0.2">
      <c r="A45" s="20" t="s">
        <v>359</v>
      </c>
      <c r="B45" s="20" t="s">
        <v>0</v>
      </c>
      <c r="C45" s="20" t="s">
        <v>87</v>
      </c>
      <c r="D45" s="20" t="s">
        <v>88</v>
      </c>
      <c r="E45" s="25">
        <v>96290100</v>
      </c>
      <c r="F45" s="25">
        <v>91290100</v>
      </c>
      <c r="G45" s="25">
        <v>35955375</v>
      </c>
      <c r="H45" s="25">
        <v>0</v>
      </c>
      <c r="I45" s="25">
        <v>13528141.98</v>
      </c>
      <c r="J45" s="25">
        <v>0</v>
      </c>
      <c r="K45" s="25">
        <v>3689072.14</v>
      </c>
      <c r="L45" s="25">
        <v>3689072.14</v>
      </c>
      <c r="M45" s="25">
        <v>74072885.879999995</v>
      </c>
      <c r="N45" s="25">
        <v>18738160.879999999</v>
      </c>
      <c r="O45" s="51">
        <f t="shared" si="2"/>
        <v>4.0410429389386146E-2</v>
      </c>
      <c r="P45" s="25">
        <v>91290100</v>
      </c>
      <c r="Q45" s="25">
        <v>3689072.14</v>
      </c>
      <c r="R45" s="51">
        <f t="shared" si="1"/>
        <v>4.0410429389386146E-2</v>
      </c>
    </row>
    <row r="46" spans="1:18" x14ac:dyDescent="0.2">
      <c r="A46" s="20" t="s">
        <v>359</v>
      </c>
      <c r="B46" s="20" t="s">
        <v>0</v>
      </c>
      <c r="C46" s="20" t="s">
        <v>89</v>
      </c>
      <c r="D46" s="20" t="s">
        <v>90</v>
      </c>
      <c r="E46" s="25">
        <v>60000000</v>
      </c>
      <c r="F46" s="25">
        <v>60000000</v>
      </c>
      <c r="G46" s="25">
        <v>30000000</v>
      </c>
      <c r="H46" s="25">
        <v>0</v>
      </c>
      <c r="I46" s="25">
        <v>10152901.33</v>
      </c>
      <c r="J46" s="25">
        <v>0</v>
      </c>
      <c r="K46" s="25">
        <v>2365272.14</v>
      </c>
      <c r="L46" s="25">
        <v>2365272.14</v>
      </c>
      <c r="M46" s="25">
        <v>47481826.530000001</v>
      </c>
      <c r="N46" s="25">
        <v>17481826.530000001</v>
      </c>
      <c r="O46" s="51">
        <f t="shared" si="2"/>
        <v>3.9421202333333336E-2</v>
      </c>
      <c r="P46" s="25">
        <v>60000000</v>
      </c>
      <c r="Q46" s="25">
        <v>2365272.14</v>
      </c>
      <c r="R46" s="51">
        <f t="shared" si="1"/>
        <v>3.9421202333333336E-2</v>
      </c>
    </row>
    <row r="47" spans="1:18" x14ac:dyDescent="0.2">
      <c r="A47" s="20" t="s">
        <v>359</v>
      </c>
      <c r="B47" s="20" t="s">
        <v>0</v>
      </c>
      <c r="C47" s="20" t="s">
        <v>91</v>
      </c>
      <c r="D47" s="20" t="s">
        <v>92</v>
      </c>
      <c r="E47" s="25">
        <v>36290100</v>
      </c>
      <c r="F47" s="25">
        <v>31290100</v>
      </c>
      <c r="G47" s="25">
        <v>5955375</v>
      </c>
      <c r="H47" s="25">
        <v>0</v>
      </c>
      <c r="I47" s="25">
        <v>3375240.65</v>
      </c>
      <c r="J47" s="25">
        <v>0</v>
      </c>
      <c r="K47" s="25">
        <v>1323800</v>
      </c>
      <c r="L47" s="25">
        <v>1323800</v>
      </c>
      <c r="M47" s="25">
        <v>26591059.350000001</v>
      </c>
      <c r="N47" s="25">
        <v>1256334.3500000001</v>
      </c>
      <c r="O47" s="51">
        <f t="shared" si="2"/>
        <v>4.2307311258193488E-2</v>
      </c>
      <c r="P47" s="25">
        <v>31290100</v>
      </c>
      <c r="Q47" s="25">
        <v>1323800</v>
      </c>
      <c r="R47" s="51">
        <f t="shared" si="1"/>
        <v>4.2307311258193488E-2</v>
      </c>
    </row>
    <row r="48" spans="1:18" x14ac:dyDescent="0.2">
      <c r="A48" s="20" t="s">
        <v>359</v>
      </c>
      <c r="B48" s="20" t="s">
        <v>0</v>
      </c>
      <c r="C48" s="20" t="s">
        <v>97</v>
      </c>
      <c r="D48" s="20" t="s">
        <v>98</v>
      </c>
      <c r="E48" s="25">
        <v>3616000</v>
      </c>
      <c r="F48" s="25">
        <v>3616000</v>
      </c>
      <c r="G48" s="25">
        <v>2010980</v>
      </c>
      <c r="H48" s="25">
        <v>0</v>
      </c>
      <c r="I48" s="25">
        <v>0</v>
      </c>
      <c r="J48" s="25">
        <v>0</v>
      </c>
      <c r="K48" s="25">
        <v>2010979.14</v>
      </c>
      <c r="L48" s="25">
        <v>2010979.14</v>
      </c>
      <c r="M48" s="25">
        <v>1605020.86</v>
      </c>
      <c r="N48" s="25">
        <v>0.86</v>
      </c>
      <c r="O48" s="51">
        <f t="shared" si="2"/>
        <v>0.55613361172566367</v>
      </c>
      <c r="P48" s="25">
        <v>3616000</v>
      </c>
      <c r="Q48" s="25">
        <v>2010979.14</v>
      </c>
      <c r="R48" s="51">
        <f t="shared" si="1"/>
        <v>0.55613361172566367</v>
      </c>
    </row>
    <row r="49" spans="1:18" x14ac:dyDescent="0.2">
      <c r="A49" s="20" t="s">
        <v>359</v>
      </c>
      <c r="B49" s="20" t="s">
        <v>0</v>
      </c>
      <c r="C49" s="20" t="s">
        <v>99</v>
      </c>
      <c r="D49" s="20" t="s">
        <v>100</v>
      </c>
      <c r="E49" s="25">
        <v>3616000</v>
      </c>
      <c r="F49" s="25">
        <v>3616000</v>
      </c>
      <c r="G49" s="25">
        <v>2010980</v>
      </c>
      <c r="H49" s="25">
        <v>0</v>
      </c>
      <c r="I49" s="25">
        <v>0</v>
      </c>
      <c r="J49" s="25">
        <v>0</v>
      </c>
      <c r="K49" s="25">
        <v>2010979.14</v>
      </c>
      <c r="L49" s="25">
        <v>2010979.14</v>
      </c>
      <c r="M49" s="25">
        <v>1605020.86</v>
      </c>
      <c r="N49" s="25">
        <v>0.86</v>
      </c>
      <c r="O49" s="51">
        <f t="shared" si="2"/>
        <v>0.55613361172566367</v>
      </c>
      <c r="P49" s="25">
        <v>3616000</v>
      </c>
      <c r="Q49" s="25">
        <v>2010979.14</v>
      </c>
      <c r="R49" s="51">
        <f t="shared" si="1"/>
        <v>0.55613361172566367</v>
      </c>
    </row>
    <row r="50" spans="1:18" x14ac:dyDescent="0.2">
      <c r="A50" s="20" t="s">
        <v>359</v>
      </c>
      <c r="B50" s="20" t="s">
        <v>0</v>
      </c>
      <c r="C50" s="20" t="s">
        <v>109</v>
      </c>
      <c r="D50" s="20" t="s">
        <v>110</v>
      </c>
      <c r="E50" s="25">
        <v>15981000</v>
      </c>
      <c r="F50" s="25">
        <v>14286000</v>
      </c>
      <c r="G50" s="25">
        <v>5448000</v>
      </c>
      <c r="H50" s="25">
        <v>0</v>
      </c>
      <c r="I50" s="25">
        <v>1918867.97</v>
      </c>
      <c r="J50" s="25">
        <v>770000</v>
      </c>
      <c r="K50" s="25">
        <v>350119.2</v>
      </c>
      <c r="L50" s="25">
        <v>350119.2</v>
      </c>
      <c r="M50" s="25">
        <v>11247012.83</v>
      </c>
      <c r="N50" s="25">
        <v>2409012.83</v>
      </c>
      <c r="O50" s="51">
        <f t="shared" si="2"/>
        <v>2.4507853842923144E-2</v>
      </c>
      <c r="P50" s="25">
        <v>14286000</v>
      </c>
      <c r="Q50" s="25">
        <v>350119.2</v>
      </c>
      <c r="R50" s="51">
        <f t="shared" si="1"/>
        <v>2.4507853842923144E-2</v>
      </c>
    </row>
    <row r="51" spans="1:18" x14ac:dyDescent="0.2">
      <c r="A51" s="20" t="s">
        <v>359</v>
      </c>
      <c r="B51" s="20" t="s">
        <v>0</v>
      </c>
      <c r="C51" s="20" t="s">
        <v>111</v>
      </c>
      <c r="D51" s="20" t="s">
        <v>112</v>
      </c>
      <c r="E51" s="25">
        <v>3390000</v>
      </c>
      <c r="F51" s="25">
        <v>3390000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3390000</v>
      </c>
      <c r="N51" s="25">
        <v>0</v>
      </c>
      <c r="O51" s="51">
        <f t="shared" si="2"/>
        <v>0</v>
      </c>
      <c r="P51" s="25">
        <v>3390000</v>
      </c>
      <c r="Q51" s="25">
        <v>0</v>
      </c>
      <c r="R51" s="51">
        <f t="shared" si="1"/>
        <v>0</v>
      </c>
    </row>
    <row r="52" spans="1:18" x14ac:dyDescent="0.2">
      <c r="A52" s="20" t="s">
        <v>359</v>
      </c>
      <c r="B52" s="20" t="s">
        <v>0</v>
      </c>
      <c r="C52" s="20" t="s">
        <v>115</v>
      </c>
      <c r="D52" s="20" t="s">
        <v>116</v>
      </c>
      <c r="E52" s="25">
        <v>3700000</v>
      </c>
      <c r="F52" s="25">
        <v>3700000</v>
      </c>
      <c r="G52" s="25">
        <v>1850000</v>
      </c>
      <c r="H52" s="25">
        <v>0</v>
      </c>
      <c r="I52" s="25">
        <v>1386367.97</v>
      </c>
      <c r="J52" s="25">
        <v>0</v>
      </c>
      <c r="K52" s="25">
        <v>90219.199999999997</v>
      </c>
      <c r="L52" s="25">
        <v>90219.199999999997</v>
      </c>
      <c r="M52" s="25">
        <v>2223412.83</v>
      </c>
      <c r="N52" s="25">
        <v>373412.83</v>
      </c>
      <c r="O52" s="51">
        <f t="shared" si="2"/>
        <v>2.4383567567567568E-2</v>
      </c>
      <c r="P52" s="25">
        <v>3700000</v>
      </c>
      <c r="Q52" s="25">
        <v>90219.199999999997</v>
      </c>
      <c r="R52" s="51">
        <f t="shared" si="1"/>
        <v>2.4383567567567568E-2</v>
      </c>
    </row>
    <row r="53" spans="1:18" x14ac:dyDescent="0.2">
      <c r="A53" s="20" t="s">
        <v>359</v>
      </c>
      <c r="B53" s="20" t="s">
        <v>0</v>
      </c>
      <c r="C53" s="20" t="s">
        <v>119</v>
      </c>
      <c r="D53" s="20" t="s">
        <v>120</v>
      </c>
      <c r="E53" s="25">
        <v>3696000</v>
      </c>
      <c r="F53" s="25">
        <v>3696000</v>
      </c>
      <c r="G53" s="25">
        <v>1848000</v>
      </c>
      <c r="H53" s="25">
        <v>0</v>
      </c>
      <c r="I53" s="25">
        <v>432400</v>
      </c>
      <c r="J53" s="25">
        <v>0</v>
      </c>
      <c r="K53" s="25">
        <v>259900</v>
      </c>
      <c r="L53" s="25">
        <v>259900</v>
      </c>
      <c r="M53" s="25">
        <v>3003700</v>
      </c>
      <c r="N53" s="25">
        <v>1155700</v>
      </c>
      <c r="O53" s="51">
        <f t="shared" si="2"/>
        <v>7.0319264069264073E-2</v>
      </c>
      <c r="P53" s="25">
        <v>3696000</v>
      </c>
      <c r="Q53" s="25">
        <v>259900</v>
      </c>
      <c r="R53" s="51">
        <f t="shared" si="1"/>
        <v>7.0319264069264073E-2</v>
      </c>
    </row>
    <row r="54" spans="1:18" x14ac:dyDescent="0.2">
      <c r="A54" s="20" t="s">
        <v>359</v>
      </c>
      <c r="B54" s="20" t="s">
        <v>0</v>
      </c>
      <c r="C54" s="20" t="s">
        <v>121</v>
      </c>
      <c r="D54" s="20" t="s">
        <v>122</v>
      </c>
      <c r="E54" s="25">
        <v>1695000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51" t="e">
        <f t="shared" si="2"/>
        <v>#DIV/0!</v>
      </c>
      <c r="P54" s="25">
        <v>0</v>
      </c>
      <c r="Q54" s="25">
        <v>0</v>
      </c>
      <c r="R54" s="51" t="e">
        <f t="shared" si="1"/>
        <v>#DIV/0!</v>
      </c>
    </row>
    <row r="55" spans="1:18" x14ac:dyDescent="0.2">
      <c r="A55" s="20" t="s">
        <v>359</v>
      </c>
      <c r="B55" s="20" t="s">
        <v>0</v>
      </c>
      <c r="C55" s="20" t="s">
        <v>123</v>
      </c>
      <c r="D55" s="20" t="s">
        <v>124</v>
      </c>
      <c r="E55" s="25">
        <v>3500000</v>
      </c>
      <c r="F55" s="25">
        <v>3500000</v>
      </c>
      <c r="G55" s="25">
        <v>1750000</v>
      </c>
      <c r="H55" s="25">
        <v>0</v>
      </c>
      <c r="I55" s="25">
        <v>100100</v>
      </c>
      <c r="J55" s="25">
        <v>770000</v>
      </c>
      <c r="K55" s="25">
        <v>0</v>
      </c>
      <c r="L55" s="25">
        <v>0</v>
      </c>
      <c r="M55" s="25">
        <v>2629900</v>
      </c>
      <c r="N55" s="25">
        <v>879900</v>
      </c>
      <c r="O55" s="51">
        <f t="shared" si="2"/>
        <v>0</v>
      </c>
      <c r="P55" s="25">
        <v>3500000</v>
      </c>
      <c r="Q55" s="25">
        <v>0</v>
      </c>
      <c r="R55" s="51">
        <f t="shared" si="1"/>
        <v>0</v>
      </c>
    </row>
    <row r="56" spans="1:18" x14ac:dyDescent="0.2">
      <c r="A56" s="20" t="s">
        <v>359</v>
      </c>
      <c r="B56" s="20" t="s">
        <v>0</v>
      </c>
      <c r="C56" s="20" t="s">
        <v>125</v>
      </c>
      <c r="D56" s="20" t="s">
        <v>126</v>
      </c>
      <c r="E56" s="25">
        <v>350000</v>
      </c>
      <c r="F56" s="25">
        <v>350000</v>
      </c>
      <c r="G56" s="25">
        <v>300350</v>
      </c>
      <c r="H56" s="25">
        <v>0</v>
      </c>
      <c r="I56" s="25">
        <v>0</v>
      </c>
      <c r="J56" s="25">
        <v>0</v>
      </c>
      <c r="K56" s="25">
        <v>300350</v>
      </c>
      <c r="L56" s="25">
        <v>300350</v>
      </c>
      <c r="M56" s="25">
        <v>49650</v>
      </c>
      <c r="N56" s="25">
        <v>0</v>
      </c>
      <c r="O56" s="51">
        <f t="shared" si="2"/>
        <v>0.8581428571428571</v>
      </c>
      <c r="P56" s="25">
        <v>350000</v>
      </c>
      <c r="Q56" s="25">
        <v>300350</v>
      </c>
      <c r="R56" s="51">
        <f t="shared" si="1"/>
        <v>0.8581428571428571</v>
      </c>
    </row>
    <row r="57" spans="1:18" x14ac:dyDescent="0.2">
      <c r="A57" s="20" t="s">
        <v>359</v>
      </c>
      <c r="B57" s="20" t="s">
        <v>0</v>
      </c>
      <c r="C57" s="20" t="s">
        <v>129</v>
      </c>
      <c r="D57" s="20" t="s">
        <v>130</v>
      </c>
      <c r="E57" s="25">
        <v>350000</v>
      </c>
      <c r="F57" s="25">
        <v>350000</v>
      </c>
      <c r="G57" s="25">
        <v>300350</v>
      </c>
      <c r="H57" s="25">
        <v>0</v>
      </c>
      <c r="I57" s="25">
        <v>0</v>
      </c>
      <c r="J57" s="25">
        <v>0</v>
      </c>
      <c r="K57" s="25">
        <v>300350</v>
      </c>
      <c r="L57" s="25">
        <v>300350</v>
      </c>
      <c r="M57" s="25">
        <v>49650</v>
      </c>
      <c r="N57" s="25">
        <v>0</v>
      </c>
      <c r="O57" s="51">
        <f t="shared" si="2"/>
        <v>0.8581428571428571</v>
      </c>
      <c r="P57" s="25">
        <v>350000</v>
      </c>
      <c r="Q57" s="25">
        <v>300350</v>
      </c>
      <c r="R57" s="51">
        <f t="shared" si="1"/>
        <v>0.8581428571428571</v>
      </c>
    </row>
    <row r="58" spans="1:18" x14ac:dyDescent="0.2">
      <c r="A58" s="20" t="s">
        <v>359</v>
      </c>
      <c r="B58" s="20" t="s">
        <v>0</v>
      </c>
      <c r="C58" s="20" t="s">
        <v>131</v>
      </c>
      <c r="D58" s="20" t="s">
        <v>132</v>
      </c>
      <c r="E58" s="25">
        <v>45000</v>
      </c>
      <c r="F58" s="25">
        <v>45000</v>
      </c>
      <c r="G58" s="25">
        <v>22500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45000</v>
      </c>
      <c r="N58" s="25">
        <v>22500</v>
      </c>
      <c r="O58" s="51">
        <f t="shared" si="2"/>
        <v>0</v>
      </c>
      <c r="P58" s="25">
        <v>45000</v>
      </c>
      <c r="Q58" s="25">
        <v>0</v>
      </c>
      <c r="R58" s="51">
        <f t="shared" si="1"/>
        <v>0</v>
      </c>
    </row>
    <row r="59" spans="1:18" x14ac:dyDescent="0.2">
      <c r="A59" s="20" t="s">
        <v>359</v>
      </c>
      <c r="B59" s="20" t="s">
        <v>0</v>
      </c>
      <c r="C59" s="20" t="s">
        <v>277</v>
      </c>
      <c r="D59" s="20" t="s">
        <v>278</v>
      </c>
      <c r="E59" s="25">
        <v>45000</v>
      </c>
      <c r="F59" s="25">
        <v>45000</v>
      </c>
      <c r="G59" s="25">
        <v>22500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45000</v>
      </c>
      <c r="N59" s="25">
        <v>22500</v>
      </c>
      <c r="O59" s="51">
        <f t="shared" si="2"/>
        <v>0</v>
      </c>
      <c r="P59" s="25">
        <v>45000</v>
      </c>
      <c r="Q59" s="25">
        <v>0</v>
      </c>
      <c r="R59" s="51">
        <f t="shared" si="1"/>
        <v>0</v>
      </c>
    </row>
    <row r="60" spans="1:18" s="35" customFormat="1" x14ac:dyDescent="0.2">
      <c r="A60" s="35" t="s">
        <v>359</v>
      </c>
      <c r="B60" s="35" t="s">
        <v>0</v>
      </c>
      <c r="C60" s="35" t="s">
        <v>137</v>
      </c>
      <c r="D60" s="35" t="s">
        <v>138</v>
      </c>
      <c r="E60" s="30">
        <v>10934400</v>
      </c>
      <c r="F60" s="30">
        <v>10934400</v>
      </c>
      <c r="G60" s="30">
        <v>3975818</v>
      </c>
      <c r="H60" s="30">
        <v>0</v>
      </c>
      <c r="I60" s="30">
        <v>71950.89</v>
      </c>
      <c r="J60" s="30">
        <v>0</v>
      </c>
      <c r="K60" s="30">
        <v>1375042.03</v>
      </c>
      <c r="L60" s="30">
        <v>1375042.03</v>
      </c>
      <c r="M60" s="30">
        <v>9487407.0800000001</v>
      </c>
      <c r="N60" s="30">
        <v>2528825.08</v>
      </c>
      <c r="O60" s="50">
        <f t="shared" si="2"/>
        <v>0.12575377066871524</v>
      </c>
      <c r="P60" s="30">
        <v>10934400</v>
      </c>
      <c r="Q60" s="30">
        <v>1375042.03</v>
      </c>
      <c r="R60" s="50">
        <f t="shared" si="1"/>
        <v>0.12575377066871524</v>
      </c>
    </row>
    <row r="61" spans="1:18" x14ac:dyDescent="0.2">
      <c r="A61" s="20" t="s">
        <v>359</v>
      </c>
      <c r="B61" s="20" t="s">
        <v>0</v>
      </c>
      <c r="C61" s="20" t="s">
        <v>139</v>
      </c>
      <c r="D61" s="20" t="s">
        <v>140</v>
      </c>
      <c r="E61" s="25">
        <v>5566900</v>
      </c>
      <c r="F61" s="25">
        <v>6066900</v>
      </c>
      <c r="G61" s="25">
        <v>2158450</v>
      </c>
      <c r="H61" s="25">
        <v>0</v>
      </c>
      <c r="I61" s="25">
        <v>68989</v>
      </c>
      <c r="J61" s="25">
        <v>0</v>
      </c>
      <c r="K61" s="25">
        <v>507011</v>
      </c>
      <c r="L61" s="25">
        <v>507011</v>
      </c>
      <c r="M61" s="25">
        <v>5490900</v>
      </c>
      <c r="N61" s="25">
        <v>1582450</v>
      </c>
      <c r="O61" s="51">
        <f t="shared" si="2"/>
        <v>8.357002752641382E-2</v>
      </c>
      <c r="P61" s="25">
        <v>6066900</v>
      </c>
      <c r="Q61" s="25">
        <v>507011</v>
      </c>
      <c r="R61" s="51">
        <f t="shared" si="1"/>
        <v>8.357002752641382E-2</v>
      </c>
    </row>
    <row r="62" spans="1:18" x14ac:dyDescent="0.2">
      <c r="A62" s="20" t="s">
        <v>359</v>
      </c>
      <c r="B62" s="20" t="s">
        <v>0</v>
      </c>
      <c r="C62" s="20" t="s">
        <v>141</v>
      </c>
      <c r="D62" s="20" t="s">
        <v>142</v>
      </c>
      <c r="E62" s="25">
        <v>2500000</v>
      </c>
      <c r="F62" s="25">
        <v>2500000</v>
      </c>
      <c r="G62" s="25">
        <v>625000</v>
      </c>
      <c r="H62" s="25">
        <v>0</v>
      </c>
      <c r="I62" s="25">
        <v>68989</v>
      </c>
      <c r="J62" s="25">
        <v>0</v>
      </c>
      <c r="K62" s="25">
        <v>507011</v>
      </c>
      <c r="L62" s="25">
        <v>507011</v>
      </c>
      <c r="M62" s="25">
        <v>1924000</v>
      </c>
      <c r="N62" s="25">
        <v>49000</v>
      </c>
      <c r="O62" s="51">
        <f t="shared" si="2"/>
        <v>0.2028044</v>
      </c>
      <c r="P62" s="25">
        <v>2500000</v>
      </c>
      <c r="Q62" s="25">
        <v>507011</v>
      </c>
      <c r="R62" s="51">
        <f t="shared" si="1"/>
        <v>0.2028044</v>
      </c>
    </row>
    <row r="63" spans="1:18" x14ac:dyDescent="0.2">
      <c r="A63" s="20" t="s">
        <v>359</v>
      </c>
      <c r="B63" s="20" t="s">
        <v>0</v>
      </c>
      <c r="C63" s="20" t="s">
        <v>143</v>
      </c>
      <c r="D63" s="20" t="s">
        <v>144</v>
      </c>
      <c r="E63" s="25">
        <v>0</v>
      </c>
      <c r="F63" s="25">
        <v>500000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500000</v>
      </c>
      <c r="N63" s="25">
        <v>0</v>
      </c>
      <c r="O63" s="51">
        <f t="shared" si="2"/>
        <v>0</v>
      </c>
      <c r="P63" s="25">
        <v>500000</v>
      </c>
      <c r="Q63" s="25">
        <v>0</v>
      </c>
      <c r="R63" s="51">
        <f t="shared" si="1"/>
        <v>0</v>
      </c>
    </row>
    <row r="64" spans="1:18" x14ac:dyDescent="0.2">
      <c r="A64" s="20" t="s">
        <v>359</v>
      </c>
      <c r="B64" s="20" t="s">
        <v>0</v>
      </c>
      <c r="C64" s="20" t="s">
        <v>145</v>
      </c>
      <c r="D64" s="20" t="s">
        <v>146</v>
      </c>
      <c r="E64" s="25">
        <v>3066900</v>
      </c>
      <c r="F64" s="25">
        <v>3066900</v>
      </c>
      <c r="G64" s="25">
        <v>1533450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3066900</v>
      </c>
      <c r="N64" s="25">
        <v>1533450</v>
      </c>
      <c r="O64" s="51">
        <f t="shared" si="2"/>
        <v>0</v>
      </c>
      <c r="P64" s="25">
        <v>3066900</v>
      </c>
      <c r="Q64" s="25">
        <v>0</v>
      </c>
      <c r="R64" s="51">
        <f t="shared" si="1"/>
        <v>0</v>
      </c>
    </row>
    <row r="65" spans="1:18" x14ac:dyDescent="0.2">
      <c r="A65" s="20" t="s">
        <v>359</v>
      </c>
      <c r="B65" s="20" t="s">
        <v>0</v>
      </c>
      <c r="C65" s="20" t="s">
        <v>155</v>
      </c>
      <c r="D65" s="20" t="s">
        <v>156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51" t="e">
        <f t="shared" si="2"/>
        <v>#DIV/0!</v>
      </c>
      <c r="P65" s="25">
        <v>0</v>
      </c>
      <c r="Q65" s="25">
        <v>0</v>
      </c>
      <c r="R65" s="51" t="e">
        <f t="shared" si="1"/>
        <v>#DIV/0!</v>
      </c>
    </row>
    <row r="66" spans="1:18" x14ac:dyDescent="0.2">
      <c r="A66" s="20" t="s">
        <v>359</v>
      </c>
      <c r="B66" s="20" t="s">
        <v>0</v>
      </c>
      <c r="C66" s="20" t="s">
        <v>157</v>
      </c>
      <c r="D66" s="20" t="s">
        <v>158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51" t="e">
        <f t="shared" si="2"/>
        <v>#DIV/0!</v>
      </c>
      <c r="P66" s="25">
        <v>0</v>
      </c>
      <c r="Q66" s="25">
        <v>0</v>
      </c>
      <c r="R66" s="51" t="e">
        <f t="shared" si="1"/>
        <v>#DIV/0!</v>
      </c>
    </row>
    <row r="67" spans="1:18" x14ac:dyDescent="0.2">
      <c r="A67" s="20" t="s">
        <v>359</v>
      </c>
      <c r="B67" s="20" t="s">
        <v>0</v>
      </c>
      <c r="C67" s="20" t="s">
        <v>163</v>
      </c>
      <c r="D67" s="20" t="s">
        <v>164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51" t="e">
        <f t="shared" si="2"/>
        <v>#DIV/0!</v>
      </c>
      <c r="P67" s="25">
        <v>0</v>
      </c>
      <c r="Q67" s="25">
        <v>0</v>
      </c>
      <c r="R67" s="51" t="e">
        <f t="shared" si="1"/>
        <v>#DIV/0!</v>
      </c>
    </row>
    <row r="68" spans="1:18" x14ac:dyDescent="0.2">
      <c r="A68" s="20" t="s">
        <v>359</v>
      </c>
      <c r="B68" s="20" t="s">
        <v>0</v>
      </c>
      <c r="C68" s="20" t="s">
        <v>169</v>
      </c>
      <c r="D68" s="20" t="s">
        <v>170</v>
      </c>
      <c r="E68" s="25">
        <v>282500</v>
      </c>
      <c r="F68" s="25">
        <v>282500</v>
      </c>
      <c r="G68" s="25">
        <v>70625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282500</v>
      </c>
      <c r="N68" s="25">
        <v>70625</v>
      </c>
      <c r="O68" s="51">
        <f t="shared" si="2"/>
        <v>0</v>
      </c>
      <c r="P68" s="25">
        <v>282500</v>
      </c>
      <c r="Q68" s="25">
        <v>0</v>
      </c>
      <c r="R68" s="51">
        <f t="shared" si="1"/>
        <v>0</v>
      </c>
    </row>
    <row r="69" spans="1:18" x14ac:dyDescent="0.2">
      <c r="A69" s="20" t="s">
        <v>359</v>
      </c>
      <c r="B69" s="20" t="s">
        <v>0</v>
      </c>
      <c r="C69" s="20" t="s">
        <v>173</v>
      </c>
      <c r="D69" s="20" t="s">
        <v>174</v>
      </c>
      <c r="E69" s="25">
        <v>282500</v>
      </c>
      <c r="F69" s="25">
        <v>282500</v>
      </c>
      <c r="G69" s="25">
        <v>70625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282500</v>
      </c>
      <c r="N69" s="25">
        <v>70625</v>
      </c>
      <c r="O69" s="51">
        <f t="shared" si="2"/>
        <v>0</v>
      </c>
      <c r="P69" s="25">
        <v>282500</v>
      </c>
      <c r="Q69" s="25">
        <v>0</v>
      </c>
      <c r="R69" s="51">
        <f t="shared" si="1"/>
        <v>0</v>
      </c>
    </row>
    <row r="70" spans="1:18" x14ac:dyDescent="0.2">
      <c r="A70" s="20" t="s">
        <v>359</v>
      </c>
      <c r="B70" s="20" t="s">
        <v>0</v>
      </c>
      <c r="C70" s="20" t="s">
        <v>175</v>
      </c>
      <c r="D70" s="20" t="s">
        <v>176</v>
      </c>
      <c r="E70" s="25">
        <v>5085000</v>
      </c>
      <c r="F70" s="25">
        <v>4585000</v>
      </c>
      <c r="G70" s="25">
        <v>1746743</v>
      </c>
      <c r="H70" s="25">
        <v>0</v>
      </c>
      <c r="I70" s="25">
        <v>2961.89</v>
      </c>
      <c r="J70" s="25">
        <v>0</v>
      </c>
      <c r="K70" s="25">
        <v>868031.03</v>
      </c>
      <c r="L70" s="25">
        <v>868031.03</v>
      </c>
      <c r="M70" s="25">
        <v>3714007.08</v>
      </c>
      <c r="N70" s="25">
        <v>875750.08</v>
      </c>
      <c r="O70" s="51">
        <f t="shared" si="2"/>
        <v>0.18931974482006544</v>
      </c>
      <c r="P70" s="25">
        <v>4585000</v>
      </c>
      <c r="Q70" s="25">
        <v>868031.03</v>
      </c>
      <c r="R70" s="51">
        <f t="shared" si="1"/>
        <v>0.18931974482006544</v>
      </c>
    </row>
    <row r="71" spans="1:18" x14ac:dyDescent="0.2">
      <c r="A71" s="20" t="s">
        <v>359</v>
      </c>
      <c r="B71" s="20" t="s">
        <v>0</v>
      </c>
      <c r="C71" s="20" t="s">
        <v>177</v>
      </c>
      <c r="D71" s="20" t="s">
        <v>178</v>
      </c>
      <c r="E71" s="25">
        <v>904000</v>
      </c>
      <c r="F71" s="25">
        <v>904000</v>
      </c>
      <c r="G71" s="25">
        <v>452000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904000</v>
      </c>
      <c r="N71" s="25">
        <v>452000</v>
      </c>
      <c r="O71" s="51">
        <f t="shared" ref="O71:O91" si="3">+K71/F71</f>
        <v>0</v>
      </c>
      <c r="P71" s="25">
        <v>904000</v>
      </c>
      <c r="Q71" s="25">
        <v>0</v>
      </c>
      <c r="R71" s="51">
        <f t="shared" si="1"/>
        <v>0</v>
      </c>
    </row>
    <row r="72" spans="1:18" x14ac:dyDescent="0.2">
      <c r="A72" s="20" t="s">
        <v>359</v>
      </c>
      <c r="B72" s="20" t="s">
        <v>0</v>
      </c>
      <c r="C72" s="20" t="s">
        <v>181</v>
      </c>
      <c r="D72" s="20" t="s">
        <v>182</v>
      </c>
      <c r="E72" s="25">
        <v>2486000</v>
      </c>
      <c r="F72" s="25">
        <v>2486000</v>
      </c>
      <c r="G72" s="25">
        <v>870993</v>
      </c>
      <c r="H72" s="25">
        <v>0</v>
      </c>
      <c r="I72" s="25">
        <v>2961.89</v>
      </c>
      <c r="J72" s="25">
        <v>0</v>
      </c>
      <c r="K72" s="25">
        <v>868031.03</v>
      </c>
      <c r="L72" s="25">
        <v>868031.03</v>
      </c>
      <c r="M72" s="25">
        <v>1615007.08</v>
      </c>
      <c r="N72" s="25">
        <v>0.08</v>
      </c>
      <c r="O72" s="51">
        <f t="shared" si="3"/>
        <v>0.34916775140788414</v>
      </c>
      <c r="P72" s="25">
        <v>2486000</v>
      </c>
      <c r="Q72" s="25">
        <v>868031.03</v>
      </c>
      <c r="R72" s="51">
        <f t="shared" ref="R72:R91" si="4">+Q72/P72</f>
        <v>0.34916775140788414</v>
      </c>
    </row>
    <row r="73" spans="1:18" x14ac:dyDescent="0.2">
      <c r="A73" s="20" t="s">
        <v>359</v>
      </c>
      <c r="B73" s="20" t="s">
        <v>0</v>
      </c>
      <c r="C73" s="20" t="s">
        <v>185</v>
      </c>
      <c r="D73" s="20" t="s">
        <v>186</v>
      </c>
      <c r="E73" s="25">
        <v>565000</v>
      </c>
      <c r="F73" s="25">
        <v>565000</v>
      </c>
      <c r="G73" s="25">
        <v>282500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565000</v>
      </c>
      <c r="N73" s="25">
        <v>282500</v>
      </c>
      <c r="O73" s="51">
        <f t="shared" si="3"/>
        <v>0</v>
      </c>
      <c r="P73" s="25">
        <v>565000</v>
      </c>
      <c r="Q73" s="25">
        <v>0</v>
      </c>
      <c r="R73" s="51">
        <f t="shared" si="4"/>
        <v>0</v>
      </c>
    </row>
    <row r="74" spans="1:18" x14ac:dyDescent="0.2">
      <c r="A74" s="20" t="s">
        <v>359</v>
      </c>
      <c r="B74" s="20" t="s">
        <v>0</v>
      </c>
      <c r="C74" s="20" t="s">
        <v>187</v>
      </c>
      <c r="D74" s="20" t="s">
        <v>188</v>
      </c>
      <c r="E74" s="25">
        <v>565000</v>
      </c>
      <c r="F74" s="25">
        <v>565000</v>
      </c>
      <c r="G74" s="25">
        <v>141250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565000</v>
      </c>
      <c r="N74" s="25">
        <v>141250</v>
      </c>
      <c r="O74" s="51">
        <f t="shared" si="3"/>
        <v>0</v>
      </c>
      <c r="P74" s="25">
        <v>565000</v>
      </c>
      <c r="Q74" s="25">
        <v>0</v>
      </c>
      <c r="R74" s="51">
        <f t="shared" si="4"/>
        <v>0</v>
      </c>
    </row>
    <row r="75" spans="1:18" x14ac:dyDescent="0.2">
      <c r="A75" s="20" t="s">
        <v>359</v>
      </c>
      <c r="B75" s="20" t="s">
        <v>0</v>
      </c>
      <c r="C75" s="20" t="s">
        <v>191</v>
      </c>
      <c r="D75" s="20" t="s">
        <v>192</v>
      </c>
      <c r="E75" s="25">
        <v>565000</v>
      </c>
      <c r="F75" s="25">
        <v>65000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65000</v>
      </c>
      <c r="N75" s="25">
        <v>0</v>
      </c>
      <c r="O75" s="51">
        <f t="shared" si="3"/>
        <v>0</v>
      </c>
      <c r="P75" s="25">
        <v>65000</v>
      </c>
      <c r="Q75" s="25">
        <v>0</v>
      </c>
      <c r="R75" s="51">
        <f t="shared" si="4"/>
        <v>0</v>
      </c>
    </row>
    <row r="76" spans="1:18" s="35" customFormat="1" x14ac:dyDescent="0.2">
      <c r="A76" s="35" t="s">
        <v>359</v>
      </c>
      <c r="B76" s="35" t="s">
        <v>0</v>
      </c>
      <c r="C76" s="35" t="s">
        <v>213</v>
      </c>
      <c r="D76" s="35" t="s">
        <v>214</v>
      </c>
      <c r="E76" s="30">
        <v>10327111502</v>
      </c>
      <c r="F76" s="30">
        <v>9998184799</v>
      </c>
      <c r="G76" s="30">
        <v>5263470939</v>
      </c>
      <c r="H76" s="30">
        <v>0</v>
      </c>
      <c r="I76" s="30">
        <v>467852879.49000001</v>
      </c>
      <c r="J76" s="30">
        <v>0</v>
      </c>
      <c r="K76" s="30">
        <v>4747956040.5100002</v>
      </c>
      <c r="L76" s="30">
        <v>4747956040.5100002</v>
      </c>
      <c r="M76" s="30">
        <v>4782375879</v>
      </c>
      <c r="N76" s="30">
        <v>47662019</v>
      </c>
      <c r="O76" s="50">
        <f t="shared" si="3"/>
        <v>0.47488180464366714</v>
      </c>
      <c r="P76" s="30">
        <f>+P84</f>
        <v>81480000</v>
      </c>
      <c r="Q76" s="30">
        <f>+Q84</f>
        <v>271682</v>
      </c>
      <c r="R76" s="50">
        <f t="shared" si="4"/>
        <v>3.3343397152675504E-3</v>
      </c>
    </row>
    <row r="77" spans="1:18" x14ac:dyDescent="0.2">
      <c r="A77" s="20" t="s">
        <v>359</v>
      </c>
      <c r="B77" s="20" t="s">
        <v>0</v>
      </c>
      <c r="C77" s="20" t="s">
        <v>215</v>
      </c>
      <c r="D77" s="20" t="s">
        <v>216</v>
      </c>
      <c r="E77" s="25">
        <v>10140631502</v>
      </c>
      <c r="F77" s="25">
        <v>9811704799</v>
      </c>
      <c r="G77" s="25">
        <v>5164230939</v>
      </c>
      <c r="H77" s="25">
        <v>0</v>
      </c>
      <c r="I77" s="25">
        <v>467852879.49000001</v>
      </c>
      <c r="J77" s="25">
        <v>0</v>
      </c>
      <c r="K77" s="25">
        <v>4695184358.5100002</v>
      </c>
      <c r="L77" s="25">
        <v>4695184358.5100002</v>
      </c>
      <c r="M77" s="25">
        <v>4648667561</v>
      </c>
      <c r="N77" s="25">
        <v>1193701</v>
      </c>
      <c r="O77" s="51">
        <f t="shared" si="3"/>
        <v>0.47852890549545773</v>
      </c>
      <c r="P77" s="25"/>
      <c r="Q77" s="25"/>
      <c r="R77" s="51"/>
    </row>
    <row r="78" spans="1:18" x14ac:dyDescent="0.2">
      <c r="A78" s="20" t="s">
        <v>359</v>
      </c>
      <c r="B78" s="20" t="s">
        <v>0</v>
      </c>
      <c r="C78" s="20" t="s">
        <v>367</v>
      </c>
      <c r="D78" s="20" t="s">
        <v>368</v>
      </c>
      <c r="E78" s="25">
        <v>2981000000</v>
      </c>
      <c r="F78" s="25">
        <v>2871000000</v>
      </c>
      <c r="G78" s="25">
        <v>1523198794</v>
      </c>
      <c r="H78" s="25">
        <v>0</v>
      </c>
      <c r="I78" s="25">
        <v>128402866</v>
      </c>
      <c r="J78" s="25">
        <v>0</v>
      </c>
      <c r="K78" s="25">
        <v>1394795928</v>
      </c>
      <c r="L78" s="25">
        <v>1394795928</v>
      </c>
      <c r="M78" s="25">
        <v>1347801206</v>
      </c>
      <c r="N78" s="25">
        <v>0</v>
      </c>
      <c r="O78" s="51">
        <f t="shared" si="3"/>
        <v>0.48582233646812956</v>
      </c>
      <c r="P78" s="25"/>
      <c r="Q78" s="25"/>
      <c r="R78" s="51"/>
    </row>
    <row r="79" spans="1:18" x14ac:dyDescent="0.2">
      <c r="A79" s="20" t="s">
        <v>359</v>
      </c>
      <c r="B79" s="20" t="s">
        <v>0</v>
      </c>
      <c r="C79" s="20" t="s">
        <v>369</v>
      </c>
      <c r="D79" s="20" t="s">
        <v>370</v>
      </c>
      <c r="E79" s="25">
        <v>2633400000</v>
      </c>
      <c r="F79" s="25">
        <v>2602900000</v>
      </c>
      <c r="G79" s="25">
        <v>1352700000</v>
      </c>
      <c r="H79" s="25">
        <v>0</v>
      </c>
      <c r="I79" s="25">
        <v>40583815</v>
      </c>
      <c r="J79" s="25">
        <v>0</v>
      </c>
      <c r="K79" s="25">
        <v>1312116185</v>
      </c>
      <c r="L79" s="25">
        <v>1312116185</v>
      </c>
      <c r="M79" s="25">
        <v>1250200000</v>
      </c>
      <c r="N79" s="25">
        <v>0</v>
      </c>
      <c r="O79" s="51">
        <f t="shared" si="3"/>
        <v>0.50409780821391525</v>
      </c>
      <c r="P79" s="25"/>
      <c r="Q79" s="25"/>
      <c r="R79" s="51"/>
    </row>
    <row r="80" spans="1:18" x14ac:dyDescent="0.2">
      <c r="A80" s="20" t="s">
        <v>359</v>
      </c>
      <c r="B80" s="20" t="s">
        <v>0</v>
      </c>
      <c r="C80" s="20" t="s">
        <v>371</v>
      </c>
      <c r="D80" s="20" t="s">
        <v>372</v>
      </c>
      <c r="E80" s="25">
        <v>1215770859</v>
      </c>
      <c r="F80" s="25">
        <v>1165770859</v>
      </c>
      <c r="G80" s="25">
        <v>607885429</v>
      </c>
      <c r="H80" s="25">
        <v>0</v>
      </c>
      <c r="I80" s="25">
        <v>71707245</v>
      </c>
      <c r="J80" s="25">
        <v>0</v>
      </c>
      <c r="K80" s="25">
        <v>536178184</v>
      </c>
      <c r="L80" s="25">
        <v>536178184</v>
      </c>
      <c r="M80" s="25">
        <v>557885430</v>
      </c>
      <c r="N80" s="25">
        <v>0</v>
      </c>
      <c r="O80" s="51">
        <f t="shared" si="3"/>
        <v>0.4599344544089346</v>
      </c>
      <c r="P80" s="25"/>
      <c r="Q80" s="25"/>
      <c r="R80" s="51"/>
    </row>
    <row r="81" spans="1:18" s="52" customFormat="1" x14ac:dyDescent="0.2">
      <c r="A81" s="52" t="s">
        <v>359</v>
      </c>
      <c r="B81" s="52" t="s">
        <v>0</v>
      </c>
      <c r="C81" s="52" t="s">
        <v>373</v>
      </c>
      <c r="D81" s="52" t="s">
        <v>374</v>
      </c>
      <c r="E81" s="26">
        <v>3264600000</v>
      </c>
      <c r="F81" s="26">
        <v>3130947512</v>
      </c>
      <c r="G81" s="26">
        <v>1639392372</v>
      </c>
      <c r="H81" s="26">
        <v>0</v>
      </c>
      <c r="I81" s="26">
        <v>205067976</v>
      </c>
      <c r="J81" s="26">
        <v>0</v>
      </c>
      <c r="K81" s="26">
        <v>1434324396</v>
      </c>
      <c r="L81" s="26">
        <v>1434324396</v>
      </c>
      <c r="M81" s="26">
        <v>1491555140</v>
      </c>
      <c r="N81" s="26">
        <v>0</v>
      </c>
      <c r="O81" s="53">
        <f t="shared" si="3"/>
        <v>0.45811192634263492</v>
      </c>
      <c r="P81" s="26"/>
      <c r="Q81" s="26"/>
      <c r="R81" s="53"/>
    </row>
    <row r="82" spans="1:18" s="52" customFormat="1" x14ac:dyDescent="0.2">
      <c r="A82" s="52" t="s">
        <v>359</v>
      </c>
      <c r="B82" s="52" t="s">
        <v>0</v>
      </c>
      <c r="C82" s="52" t="s">
        <v>375</v>
      </c>
      <c r="D82" s="52" t="s">
        <v>224</v>
      </c>
      <c r="E82" s="26">
        <v>38953920</v>
      </c>
      <c r="F82" s="26">
        <v>34898713</v>
      </c>
      <c r="G82" s="26">
        <v>34871461</v>
      </c>
      <c r="H82" s="26">
        <v>0</v>
      </c>
      <c r="I82" s="26">
        <v>18899398.469999999</v>
      </c>
      <c r="J82" s="26">
        <v>0</v>
      </c>
      <c r="K82" s="26">
        <v>15054521.529999999</v>
      </c>
      <c r="L82" s="26">
        <v>15054521.529999999</v>
      </c>
      <c r="M82" s="26">
        <v>944793</v>
      </c>
      <c r="N82" s="26">
        <v>917541</v>
      </c>
      <c r="O82" s="53">
        <f t="shared" si="3"/>
        <v>0.4313775562439795</v>
      </c>
      <c r="P82" s="26"/>
      <c r="Q82" s="26"/>
      <c r="R82" s="53"/>
    </row>
    <row r="83" spans="1:18" s="52" customFormat="1" x14ac:dyDescent="0.2">
      <c r="A83" s="52" t="s">
        <v>359</v>
      </c>
      <c r="B83" s="52" t="s">
        <v>0</v>
      </c>
      <c r="C83" s="52" t="s">
        <v>376</v>
      </c>
      <c r="D83" s="52" t="s">
        <v>226</v>
      </c>
      <c r="E83" s="26">
        <v>6906723</v>
      </c>
      <c r="F83" s="26">
        <v>6187715</v>
      </c>
      <c r="G83" s="26">
        <v>6182883</v>
      </c>
      <c r="H83" s="26">
        <v>0</v>
      </c>
      <c r="I83" s="26">
        <v>3191579.02</v>
      </c>
      <c r="J83" s="26">
        <v>0</v>
      </c>
      <c r="K83" s="26">
        <v>2715143.98</v>
      </c>
      <c r="L83" s="26">
        <v>2715143.98</v>
      </c>
      <c r="M83" s="26">
        <v>280992</v>
      </c>
      <c r="N83" s="26">
        <v>276160</v>
      </c>
      <c r="O83" s="53">
        <f t="shared" si="3"/>
        <v>0.4387959012333309</v>
      </c>
      <c r="P83" s="26"/>
      <c r="Q83" s="26"/>
      <c r="R83" s="53"/>
    </row>
    <row r="84" spans="1:18" s="52" customFormat="1" x14ac:dyDescent="0.2">
      <c r="A84" s="52" t="s">
        <v>359</v>
      </c>
      <c r="B84" s="52" t="s">
        <v>0</v>
      </c>
      <c r="C84" s="52" t="s">
        <v>235</v>
      </c>
      <c r="D84" s="52" t="s">
        <v>236</v>
      </c>
      <c r="E84" s="26">
        <v>81480000</v>
      </c>
      <c r="F84" s="26">
        <v>81480000</v>
      </c>
      <c r="G84" s="26">
        <v>46740000</v>
      </c>
      <c r="H84" s="26">
        <v>0</v>
      </c>
      <c r="I84" s="26">
        <v>0</v>
      </c>
      <c r="J84" s="26">
        <v>0</v>
      </c>
      <c r="K84" s="26">
        <v>271682</v>
      </c>
      <c r="L84" s="26">
        <v>271682</v>
      </c>
      <c r="M84" s="26">
        <v>81208318</v>
      </c>
      <c r="N84" s="26">
        <v>46468318</v>
      </c>
      <c r="O84" s="53">
        <f t="shared" si="3"/>
        <v>3.3343397152675504E-3</v>
      </c>
      <c r="P84" s="26">
        <v>81480000</v>
      </c>
      <c r="Q84" s="26">
        <v>271682</v>
      </c>
      <c r="R84" s="53">
        <f t="shared" si="4"/>
        <v>3.3343397152675504E-3</v>
      </c>
    </row>
    <row r="85" spans="1:18" s="52" customFormat="1" x14ac:dyDescent="0.2">
      <c r="A85" s="52" t="s">
        <v>359</v>
      </c>
      <c r="B85" s="52" t="s">
        <v>0</v>
      </c>
      <c r="C85" s="52" t="s">
        <v>237</v>
      </c>
      <c r="D85" s="52" t="s">
        <v>238</v>
      </c>
      <c r="E85" s="26">
        <v>69480000</v>
      </c>
      <c r="F85" s="26">
        <v>69480000</v>
      </c>
      <c r="G85" s="26">
        <v>34740000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69480000</v>
      </c>
      <c r="N85" s="26">
        <v>34740000</v>
      </c>
      <c r="O85" s="53">
        <f t="shared" si="3"/>
        <v>0</v>
      </c>
      <c r="P85" s="26">
        <v>69480000</v>
      </c>
      <c r="Q85" s="26">
        <v>0</v>
      </c>
      <c r="R85" s="53">
        <f t="shared" si="4"/>
        <v>0</v>
      </c>
    </row>
    <row r="86" spans="1:18" s="52" customFormat="1" x14ac:dyDescent="0.2">
      <c r="A86" s="52" t="s">
        <v>359</v>
      </c>
      <c r="B86" s="52" t="s">
        <v>0</v>
      </c>
      <c r="C86" s="52" t="s">
        <v>239</v>
      </c>
      <c r="D86" s="52" t="s">
        <v>240</v>
      </c>
      <c r="E86" s="26">
        <v>12000000</v>
      </c>
      <c r="F86" s="26">
        <v>12000000</v>
      </c>
      <c r="G86" s="26">
        <v>12000000</v>
      </c>
      <c r="H86" s="26">
        <v>0</v>
      </c>
      <c r="I86" s="26">
        <v>0</v>
      </c>
      <c r="J86" s="26">
        <v>0</v>
      </c>
      <c r="K86" s="26">
        <v>271682</v>
      </c>
      <c r="L86" s="26">
        <v>271682</v>
      </c>
      <c r="M86" s="26">
        <v>11728318</v>
      </c>
      <c r="N86" s="26">
        <v>11728318</v>
      </c>
      <c r="O86" s="53">
        <f t="shared" si="3"/>
        <v>2.2640166666666666E-2</v>
      </c>
      <c r="P86" s="26">
        <v>12000000</v>
      </c>
      <c r="Q86" s="26">
        <v>271682</v>
      </c>
      <c r="R86" s="53">
        <f t="shared" si="4"/>
        <v>2.2640166666666666E-2</v>
      </c>
    </row>
    <row r="87" spans="1:18" s="52" customFormat="1" x14ac:dyDescent="0.2">
      <c r="A87" s="52" t="s">
        <v>359</v>
      </c>
      <c r="B87" s="52" t="s">
        <v>0</v>
      </c>
      <c r="C87" s="52" t="s">
        <v>241</v>
      </c>
      <c r="D87" s="52" t="s">
        <v>242</v>
      </c>
      <c r="E87" s="26">
        <v>105000000</v>
      </c>
      <c r="F87" s="26">
        <v>105000000</v>
      </c>
      <c r="G87" s="26">
        <v>52500000</v>
      </c>
      <c r="H87" s="26">
        <v>0</v>
      </c>
      <c r="I87" s="26">
        <v>0</v>
      </c>
      <c r="J87" s="26">
        <v>0</v>
      </c>
      <c r="K87" s="26">
        <v>52500000</v>
      </c>
      <c r="L87" s="26">
        <v>52500000</v>
      </c>
      <c r="M87" s="26">
        <v>52500000</v>
      </c>
      <c r="N87" s="26">
        <v>0</v>
      </c>
      <c r="O87" s="53">
        <f t="shared" si="3"/>
        <v>0.5</v>
      </c>
      <c r="P87" s="26"/>
      <c r="Q87" s="26"/>
      <c r="R87" s="53"/>
    </row>
    <row r="88" spans="1:18" s="52" customFormat="1" x14ac:dyDescent="0.2">
      <c r="A88" s="52" t="s">
        <v>359</v>
      </c>
      <c r="B88" s="52" t="s">
        <v>0</v>
      </c>
      <c r="C88" s="52" t="s">
        <v>377</v>
      </c>
      <c r="D88" s="52" t="s">
        <v>378</v>
      </c>
      <c r="E88" s="26">
        <v>105000000</v>
      </c>
      <c r="F88" s="26">
        <v>105000000</v>
      </c>
      <c r="G88" s="26">
        <v>52500000</v>
      </c>
      <c r="H88" s="26">
        <v>0</v>
      </c>
      <c r="I88" s="26">
        <v>0</v>
      </c>
      <c r="J88" s="26">
        <v>0</v>
      </c>
      <c r="K88" s="26">
        <v>52500000</v>
      </c>
      <c r="L88" s="26">
        <v>52500000</v>
      </c>
      <c r="M88" s="26">
        <v>52500000</v>
      </c>
      <c r="N88" s="26">
        <v>0</v>
      </c>
      <c r="O88" s="53">
        <f t="shared" si="3"/>
        <v>0.5</v>
      </c>
      <c r="P88" s="26"/>
      <c r="Q88" s="26"/>
      <c r="R88" s="53"/>
    </row>
    <row r="89" spans="1:18" s="35" customFormat="1" x14ac:dyDescent="0.2">
      <c r="A89" s="35" t="s">
        <v>359</v>
      </c>
      <c r="B89" s="35" t="s">
        <v>24</v>
      </c>
      <c r="C89" s="35" t="s">
        <v>193</v>
      </c>
      <c r="D89" s="35" t="s">
        <v>194</v>
      </c>
      <c r="E89" s="30">
        <v>14675491</v>
      </c>
      <c r="F89" s="30">
        <v>10000000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10000000</v>
      </c>
      <c r="N89" s="30">
        <v>0</v>
      </c>
      <c r="O89" s="50">
        <f t="shared" si="3"/>
        <v>0</v>
      </c>
      <c r="P89" s="30">
        <v>10000000</v>
      </c>
      <c r="Q89" s="30">
        <v>0</v>
      </c>
      <c r="R89" s="50">
        <f t="shared" si="4"/>
        <v>0</v>
      </c>
    </row>
    <row r="90" spans="1:18" x14ac:dyDescent="0.2">
      <c r="A90" s="20" t="s">
        <v>359</v>
      </c>
      <c r="B90" s="20" t="s">
        <v>24</v>
      </c>
      <c r="C90" s="20" t="s">
        <v>307</v>
      </c>
      <c r="D90" s="20" t="s">
        <v>308</v>
      </c>
      <c r="E90" s="25">
        <v>14675491</v>
      </c>
      <c r="F90" s="25">
        <v>10000000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10000000</v>
      </c>
      <c r="N90" s="25">
        <v>0</v>
      </c>
      <c r="O90" s="51">
        <f t="shared" si="3"/>
        <v>0</v>
      </c>
      <c r="P90" s="25">
        <v>10000000</v>
      </c>
      <c r="Q90" s="25">
        <v>0</v>
      </c>
      <c r="R90" s="51">
        <f t="shared" si="4"/>
        <v>0</v>
      </c>
    </row>
    <row r="91" spans="1:18" x14ac:dyDescent="0.2">
      <c r="A91" s="20" t="s">
        <v>359</v>
      </c>
      <c r="B91" s="20" t="s">
        <v>24</v>
      </c>
      <c r="C91" s="20" t="s">
        <v>357</v>
      </c>
      <c r="D91" s="20" t="s">
        <v>358</v>
      </c>
      <c r="E91" s="25">
        <v>14675491</v>
      </c>
      <c r="F91" s="25">
        <v>10000000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10000000</v>
      </c>
      <c r="N91" s="25">
        <v>0</v>
      </c>
      <c r="O91" s="51">
        <f t="shared" si="3"/>
        <v>0</v>
      </c>
      <c r="P91" s="25">
        <v>10000000</v>
      </c>
      <c r="Q91" s="25">
        <v>0</v>
      </c>
      <c r="R91" s="51">
        <f t="shared" si="4"/>
        <v>0</v>
      </c>
    </row>
    <row r="97" spans="3:7" x14ac:dyDescent="0.2">
      <c r="C97" s="66" t="s">
        <v>395</v>
      </c>
      <c r="D97" s="66"/>
      <c r="E97" s="66"/>
      <c r="F97" s="66"/>
      <c r="G97" s="66"/>
    </row>
    <row r="98" spans="3:7" ht="26.25" thickBot="1" x14ac:dyDescent="0.25">
      <c r="C98" s="23" t="s">
        <v>379</v>
      </c>
      <c r="D98" s="23" t="s">
        <v>380</v>
      </c>
      <c r="E98" s="23" t="s">
        <v>381</v>
      </c>
      <c r="F98" s="23" t="s">
        <v>382</v>
      </c>
      <c r="G98" s="23" t="s">
        <v>383</v>
      </c>
    </row>
    <row r="99" spans="3:7" ht="13.5" thickTop="1" x14ac:dyDescent="0.2">
      <c r="C99" s="24" t="s">
        <v>3</v>
      </c>
      <c r="D99" s="25">
        <f>+F8</f>
        <v>3184020177</v>
      </c>
      <c r="E99" s="26">
        <f>+K8</f>
        <v>1294694068.0599999</v>
      </c>
      <c r="F99" s="27">
        <f t="shared" ref="F99:F103" si="5">+D99-E99</f>
        <v>1889326108.9400001</v>
      </c>
      <c r="G99" s="53">
        <f t="shared" ref="G99:G104" si="6">+E99/D99</f>
        <v>0.40662244461021829</v>
      </c>
    </row>
    <row r="100" spans="3:7" x14ac:dyDescent="0.2">
      <c r="C100" s="24" t="s">
        <v>44</v>
      </c>
      <c r="D100" s="27">
        <f>+F27</f>
        <v>494525609</v>
      </c>
      <c r="E100" s="29">
        <f>+K27</f>
        <v>97775769.569999993</v>
      </c>
      <c r="F100" s="27">
        <f t="shared" si="5"/>
        <v>396749839.43000001</v>
      </c>
      <c r="G100" s="53">
        <f t="shared" si="6"/>
        <v>0.19771629171584518</v>
      </c>
    </row>
    <row r="101" spans="3:7" x14ac:dyDescent="0.2">
      <c r="C101" s="24" t="s">
        <v>396</v>
      </c>
      <c r="D101" s="27">
        <f>+F60</f>
        <v>10934400</v>
      </c>
      <c r="E101" s="29">
        <f>+K60</f>
        <v>1375042.03</v>
      </c>
      <c r="F101" s="27">
        <f t="shared" si="5"/>
        <v>9559357.9700000007</v>
      </c>
      <c r="G101" s="53">
        <f t="shared" si="6"/>
        <v>0.12575377066871524</v>
      </c>
    </row>
    <row r="102" spans="3:7" x14ac:dyDescent="0.2">
      <c r="C102" s="24" t="s">
        <v>397</v>
      </c>
      <c r="D102" s="27">
        <f>+F89</f>
        <v>10000000</v>
      </c>
      <c r="E102" s="29">
        <f>+K89</f>
        <v>0</v>
      </c>
      <c r="F102" s="27">
        <f t="shared" si="5"/>
        <v>10000000</v>
      </c>
      <c r="G102" s="51">
        <f t="shared" si="6"/>
        <v>0</v>
      </c>
    </row>
    <row r="103" spans="3:7" x14ac:dyDescent="0.2">
      <c r="C103" s="24" t="s">
        <v>398</v>
      </c>
      <c r="D103" s="27">
        <f>+F76</f>
        <v>9998184799</v>
      </c>
      <c r="E103" s="27">
        <f>+K76</f>
        <v>4747956040.5100002</v>
      </c>
      <c r="F103" s="27">
        <f t="shared" si="5"/>
        <v>5250228758.4899998</v>
      </c>
      <c r="G103" s="51">
        <f t="shared" si="6"/>
        <v>0.47488180464366714</v>
      </c>
    </row>
    <row r="104" spans="3:7" ht="13.5" thickBot="1" x14ac:dyDescent="0.25">
      <c r="C104" s="31" t="s">
        <v>389</v>
      </c>
      <c r="D104" s="31">
        <f>SUM(D99:D103)</f>
        <v>13697664985</v>
      </c>
      <c r="E104" s="31">
        <f>SUM(E99:E103)</f>
        <v>6141800920.1700001</v>
      </c>
      <c r="F104" s="31">
        <f>SUM(F99:F103)</f>
        <v>7555864064.8299999</v>
      </c>
      <c r="G104" s="32">
        <f t="shared" si="6"/>
        <v>0.44838305849177551</v>
      </c>
    </row>
    <row r="105" spans="3:7" ht="13.5" thickTop="1" x14ac:dyDescent="0.2">
      <c r="C105" s="33"/>
      <c r="D105" s="33"/>
      <c r="E105" s="34"/>
      <c r="F105" s="35"/>
      <c r="G105" s="27"/>
    </row>
    <row r="106" spans="3:7" x14ac:dyDescent="0.2">
      <c r="C106" s="35"/>
      <c r="D106" s="33"/>
      <c r="E106" s="36"/>
      <c r="F106" s="35"/>
      <c r="G106" s="35"/>
    </row>
    <row r="107" spans="3:7" x14ac:dyDescent="0.2">
      <c r="C107" s="64" t="s">
        <v>390</v>
      </c>
      <c r="D107" s="64"/>
      <c r="E107" s="64"/>
      <c r="F107" s="64"/>
      <c r="G107" s="64"/>
    </row>
    <row r="108" spans="3:7" ht="26.25" thickBot="1" x14ac:dyDescent="0.25">
      <c r="C108" s="38" t="s">
        <v>379</v>
      </c>
      <c r="D108" s="38" t="s">
        <v>391</v>
      </c>
      <c r="E108" s="38" t="s">
        <v>392</v>
      </c>
      <c r="F108" s="38" t="s">
        <v>393</v>
      </c>
      <c r="G108" s="38" t="s">
        <v>394</v>
      </c>
    </row>
    <row r="109" spans="3:7" ht="13.5" thickTop="1" x14ac:dyDescent="0.2">
      <c r="C109" s="24" t="s">
        <v>44</v>
      </c>
      <c r="D109" s="27">
        <f>+P27</f>
        <v>494525609</v>
      </c>
      <c r="E109" s="27">
        <f>+Q27</f>
        <v>97775769.569999993</v>
      </c>
      <c r="F109" s="27">
        <f>+D109-E109</f>
        <v>396749839.43000001</v>
      </c>
      <c r="G109" s="51">
        <f>+E109/D109</f>
        <v>0.19771629171584518</v>
      </c>
    </row>
    <row r="110" spans="3:7" x14ac:dyDescent="0.2">
      <c r="C110" s="24" t="s">
        <v>396</v>
      </c>
      <c r="D110" s="27">
        <f>+P60</f>
        <v>10934400</v>
      </c>
      <c r="E110" s="27">
        <f>+Q60</f>
        <v>1375042.03</v>
      </c>
      <c r="F110" s="27">
        <f>+D110-E110</f>
        <v>9559357.9700000007</v>
      </c>
      <c r="G110" s="51">
        <f>+E110/D110</f>
        <v>0.12575377066871524</v>
      </c>
    </row>
    <row r="111" spans="3:7" x14ac:dyDescent="0.2">
      <c r="C111" s="24" t="s">
        <v>397</v>
      </c>
      <c r="D111" s="27">
        <f>+P89</f>
        <v>10000000</v>
      </c>
      <c r="E111" s="27">
        <f>+Q89</f>
        <v>0</v>
      </c>
      <c r="F111" s="27">
        <f>+D111-E111</f>
        <v>10000000</v>
      </c>
      <c r="G111" s="51">
        <f>+E111/D111</f>
        <v>0</v>
      </c>
    </row>
    <row r="112" spans="3:7" x14ac:dyDescent="0.2">
      <c r="C112" s="24" t="s">
        <v>398</v>
      </c>
      <c r="D112" s="27">
        <f>+P76</f>
        <v>81480000</v>
      </c>
      <c r="E112" s="27">
        <f>+Q76</f>
        <v>271682</v>
      </c>
      <c r="F112" s="27">
        <f>+D112-E112</f>
        <v>81208318</v>
      </c>
      <c r="G112" s="51">
        <f>+E112/D112</f>
        <v>3.3343397152675504E-3</v>
      </c>
    </row>
    <row r="113" spans="3:7" ht="13.5" thickBot="1" x14ac:dyDescent="0.25">
      <c r="C113" s="41" t="s">
        <v>389</v>
      </c>
      <c r="D113" s="41">
        <f>SUM(D109:D112)</f>
        <v>596940009</v>
      </c>
      <c r="E113" s="41">
        <f>SUM(E109:E112)</f>
        <v>99422493.599999994</v>
      </c>
      <c r="F113" s="41">
        <f>SUM(F109:F112)</f>
        <v>497517515.40000004</v>
      </c>
      <c r="G113" s="54">
        <f>+E113/D113</f>
        <v>0.16655357674308607</v>
      </c>
    </row>
    <row r="114" spans="3:7" ht="13.5" thickTop="1" x14ac:dyDescent="0.2"/>
  </sheetData>
  <mergeCells count="6">
    <mergeCell ref="C97:G97"/>
    <mergeCell ref="C107:G107"/>
    <mergeCell ref="A1:O1"/>
    <mergeCell ref="A2:O2"/>
    <mergeCell ref="A3:O3"/>
    <mergeCell ref="A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213</vt:lpstr>
      <vt:lpstr>749</vt:lpstr>
      <vt:lpstr>751</vt:lpstr>
      <vt:lpstr>753</vt:lpstr>
      <vt:lpstr>755</vt:lpstr>
      <vt:lpstr>758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Yislen Delgado Hernández</dc:creator>
  <cp:lastModifiedBy>Berny Aguilar</cp:lastModifiedBy>
  <dcterms:created xsi:type="dcterms:W3CDTF">2020-07-03T15:51:33Z</dcterms:created>
  <dcterms:modified xsi:type="dcterms:W3CDTF">2020-07-03T19:42:28Z</dcterms:modified>
</cp:coreProperties>
</file>