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8840" windowWidth="12000" windowHeight="5508" tabRatio="654" activeTab="0"/>
  </bookViews>
  <sheets>
    <sheet name="213" sheetId="1" r:id="rId1"/>
    <sheet name="Gráfico213" sheetId="2" r:id="rId2"/>
    <sheet name="749" sheetId="3" r:id="rId3"/>
    <sheet name="Gráfico749" sheetId="4" r:id="rId4"/>
    <sheet name="751" sheetId="5" r:id="rId5"/>
    <sheet name="Gráfico751" sheetId="6" r:id="rId6"/>
    <sheet name="753" sheetId="7" r:id="rId7"/>
    <sheet name="Gráfico753" sheetId="8" r:id="rId8"/>
    <sheet name="755" sheetId="9" r:id="rId9"/>
    <sheet name="Gráfico755" sheetId="10" r:id="rId10"/>
    <sheet name="758" sheetId="11" r:id="rId11"/>
    <sheet name="Gráfico758" sheetId="12" r:id="rId12"/>
  </sheets>
  <definedNames>
    <definedName name="_xlnm.Print_Area" localSheetId="0">'213'!$B$1:$N$203</definedName>
    <definedName name="_xlnm.Print_Titles" localSheetId="0">'213'!$6:$6</definedName>
    <definedName name="_xlnm.Print_Titles" localSheetId="2">'749'!$6:$6</definedName>
    <definedName name="_xlnm.Print_Titles" localSheetId="4">'751'!$6:$6</definedName>
    <definedName name="_xlnm.Print_Titles" localSheetId="6">'753'!$6:$6</definedName>
    <definedName name="_xlnm.Print_Titles" localSheetId="8">'755'!$6:$6</definedName>
    <definedName name="_xlnm.Print_Titles" localSheetId="10">'758'!$6:$6</definedName>
  </definedNames>
  <calcPr fullCalcOnLoad="1"/>
</workbook>
</file>

<file path=xl/sharedStrings.xml><?xml version="1.0" encoding="utf-8"?>
<sst xmlns="http://schemas.openxmlformats.org/spreadsheetml/2006/main" count="2401" uniqueCount="437">
  <si>
    <t>MINISTERIO DE HACIENDA - CONTABILIDAD NACIONAL</t>
  </si>
  <si>
    <t>INFORME DE PRESUPUESTO DE EGRESOS</t>
  </si>
  <si>
    <t>PROGRAMA 753 GESTION Y DESARROLLO CULTURAL</t>
  </si>
  <si>
    <t>PROGRAMA 751 CONSERVACION DEL PATR. HIST. Y CULTURAL</t>
  </si>
  <si>
    <t>PROGRAMA 758 DESARROLLO ARTISTICO Y EXTENSION MUSICAL</t>
  </si>
  <si>
    <t>PROGRAMA 749 ACTIVIDADES CENTRALES</t>
  </si>
  <si>
    <t>SUBPARTIDA/CONCEPTO</t>
  </si>
  <si>
    <t>PRESUPUESTO</t>
  </si>
  <si>
    <t>EJECUTADO</t>
  </si>
  <si>
    <t>SALDO</t>
  </si>
  <si>
    <t>TOTAL</t>
  </si>
  <si>
    <t>RESUMEN PARTIDAS DE GASTOS OPERATIVOS  Y REMUNERACIONES</t>
  </si>
  <si>
    <t>PROGRAMA</t>
  </si>
  <si>
    <t>LEY DE PRESUPUESTO</t>
  </si>
  <si>
    <t>APROP. ACT</t>
  </si>
  <si>
    <t>CUOTA LIBERADA</t>
  </si>
  <si>
    <t>SOLICITADO</t>
  </si>
  <si>
    <t>COMPROMETIDO</t>
  </si>
  <si>
    <t>REC. MERCANCIA</t>
  </si>
  <si>
    <t>DEVENGADO</t>
  </si>
  <si>
    <t>PAGADO</t>
  </si>
  <si>
    <t>PORCENTAJE</t>
  </si>
  <si>
    <t>REMUNERACIONES</t>
  </si>
  <si>
    <t>MAT. Y SUMINIS.</t>
  </si>
  <si>
    <t>BIENES DURAD.</t>
  </si>
  <si>
    <t>TRANSF. CORRIEN.</t>
  </si>
  <si>
    <t>RESUMEN  DE PARTIDAS</t>
  </si>
  <si>
    <t>RESUMEN DE PARTIDAS</t>
  </si>
  <si>
    <t>DEVENGADO OPERATIVO</t>
  </si>
  <si>
    <t>% EJECUCION OPERATIVO</t>
  </si>
  <si>
    <t>APROP. ACT OPERATIVO</t>
  </si>
  <si>
    <t>PRESUPUESTO OPERATIVO</t>
  </si>
  <si>
    <t>EJECUTADO OPERATIVO</t>
  </si>
  <si>
    <t>PORCENTAJE OPERATIVO</t>
  </si>
  <si>
    <t>% EJECUCION TOTAL</t>
  </si>
  <si>
    <t>RESUMEN DE PARTIDAS OPERATIVO</t>
  </si>
  <si>
    <t>SALDO OPERATIVO</t>
  </si>
  <si>
    <t>RESUMEN DE  PARTIDAS OPERATIVAS</t>
  </si>
  <si>
    <t>PROGRAMA 755 SISTEMA NACIONAL DE BIBLIOTECAS</t>
  </si>
  <si>
    <t xml:space="preserve">  </t>
  </si>
  <si>
    <t>DESCRIPCION</t>
  </si>
  <si>
    <t>POS. PRESUPUESTARIA</t>
  </si>
  <si>
    <t>DISP. PRESUPUESTO</t>
  </si>
  <si>
    <t>DISP. LIBERADO</t>
  </si>
  <si>
    <t>SUBPARTIDA/ CONCEPTO</t>
  </si>
  <si>
    <t>749 Actividades Centrales</t>
  </si>
  <si>
    <t>751 Conser. Del Patr. Hist. Cultural</t>
  </si>
  <si>
    <t>753 Gestión y Des. Cultural</t>
  </si>
  <si>
    <t>755 Información Comunicación</t>
  </si>
  <si>
    <t>758 Desarrollo Artistico y Extensión Musical</t>
  </si>
  <si>
    <t>213 MINISTERIO DE CULTURA  Y JUVENTUD</t>
  </si>
  <si>
    <t>PARTIDAS</t>
  </si>
  <si>
    <t>Devengado</t>
  </si>
  <si>
    <t xml:space="preserve">Límite </t>
  </si>
  <si>
    <t>E-0</t>
  </si>
  <si>
    <t>E-001</t>
  </si>
  <si>
    <t>REMUNERACIONES BASICAS</t>
  </si>
  <si>
    <t>E-00101</t>
  </si>
  <si>
    <t>SUELDOS PARA CARGOS FIJOS</t>
  </si>
  <si>
    <t>E-00105</t>
  </si>
  <si>
    <t>SUPLENCIAS</t>
  </si>
  <si>
    <t>E-002</t>
  </si>
  <si>
    <t>REMUNERACIONES EVENTUALES</t>
  </si>
  <si>
    <t>E-00201</t>
  </si>
  <si>
    <t>TIEMPO EXTRAORDINARIO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</si>
  <si>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</si>
  <si>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</si>
  <si>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</si>
  <si>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</si>
  <si>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</si>
  <si>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</si>
  <si>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E-00303</t>
  </si>
  <si>
    <t>DECIMOTERCER MES</t>
  </si>
  <si>
    <t>E-00304</t>
  </si>
  <si>
    <t>SALARIO ESCOLAR</t>
  </si>
  <si>
    <t>E-00399</t>
  </si>
  <si>
    <t>OTROS INCENTIVOS SALARIALES</t>
  </si>
  <si>
    <t>E-004</t>
  </si>
  <si>
    <t>CONTRIB. PATRONALES AL DES. Y LA SEGURIDAD SOCIAL</t>
  </si>
  <si>
    <t>E0040120074900</t>
  </si>
  <si>
    <t>E0040120075100</t>
  </si>
  <si>
    <t>E0040120075300</t>
  </si>
  <si>
    <t>E0040120075500</t>
  </si>
  <si>
    <t>E0040120075800</t>
  </si>
  <si>
    <t>E0040520074900</t>
  </si>
  <si>
    <t>E0040520075100</t>
  </si>
  <si>
    <t>E0040520075300</t>
  </si>
  <si>
    <t>E0040520075500</t>
  </si>
  <si>
    <t>E0040520075800</t>
  </si>
  <si>
    <t>E-005</t>
  </si>
  <si>
    <t>CONTRIB PATRONALES A FOND PENS Y OTROS FOND CAPIT.</t>
  </si>
  <si>
    <t>E0050120074900</t>
  </si>
  <si>
    <t>E0050120075100</t>
  </si>
  <si>
    <t>E0050120075300</t>
  </si>
  <si>
    <t>E0050120075500</t>
  </si>
  <si>
    <t>E0050120075800</t>
  </si>
  <si>
    <t>E0050220074900</t>
  </si>
  <si>
    <t>E0050220075100</t>
  </si>
  <si>
    <t>E0050220075300</t>
  </si>
  <si>
    <t>E0050220075500</t>
  </si>
  <si>
    <t>E0050220075800</t>
  </si>
  <si>
    <t>E0050320074900</t>
  </si>
  <si>
    <t>E0050320075100</t>
  </si>
  <si>
    <t>E0050320075300</t>
  </si>
  <si>
    <t>E0050320075500</t>
  </si>
  <si>
    <t>E0050320075800</t>
  </si>
  <si>
    <t>E0050520074900</t>
  </si>
  <si>
    <t>ASOCIACION DE EMPLEADOS DEL MINISTERIO DE CULTURA Y JUVENTUD (ASEMICULTURA). (APORTE PATRONAL A LA ASOCIACION DE EMPLEADOS DEL MINISTERIO DE CULTURA</t>
  </si>
  <si>
    <t>E-1</t>
  </si>
  <si>
    <t>SERVICIOS</t>
  </si>
  <si>
    <t>E-101</t>
  </si>
  <si>
    <t>ALQUILERES</t>
  </si>
  <si>
    <t>E-10101</t>
  </si>
  <si>
    <t>ALQUILER DE EDIFICIOS, LOCALES Y TERRENOS</t>
  </si>
  <si>
    <t>E-10102</t>
  </si>
  <si>
    <t>ALQUILER DE MAQUINARIA, EQUIPO Y MOBILIARIO</t>
  </si>
  <si>
    <t>E-10104</t>
  </si>
  <si>
    <t>ALQUILER Y DERECHOS PARA TELECOMUNICACIONES</t>
  </si>
  <si>
    <t>E-10199</t>
  </si>
  <si>
    <t>OTROS ALQUILERES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</si>
  <si>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</si>
  <si>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</si>
  <si>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</si>
  <si>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</si>
  <si>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</si>
  <si>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</si>
  <si>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</si>
  <si>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</si>
  <si>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</si>
  <si>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</si>
  <si>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</si>
  <si>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</si>
  <si>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</t>
  </si>
  <si>
    <t>SERVICIOS COMERCIALES Y FINANCIEROS</t>
  </si>
  <si>
    <t>E-10301</t>
  </si>
  <si>
    <t>INFORMACION</t>
  </si>
  <si>
    <t>E-10302</t>
  </si>
  <si>
    <t>PUBLICIDAD Y PROPAGANDA</t>
  </si>
  <si>
    <t>E-10303</t>
  </si>
  <si>
    <t>IMPRESION, ENCUADERNACION Y OTROS</t>
  </si>
  <si>
    <t>E-10304</t>
  </si>
  <si>
    <t>TRANSPORTE DE BIENES</t>
  </si>
  <si>
    <t>E-10305</t>
  </si>
  <si>
    <t>SERVICIOS ADUANEROS</t>
  </si>
  <si>
    <t>E-10307</t>
  </si>
  <si>
    <t>SERVICIOS DE TRANSFERENCIA ELECTRONICA DE INFORMA</t>
  </si>
  <si>
    <t>E-104</t>
  </si>
  <si>
    <t>SERVICIOS DE GESTION Y APOYO</t>
  </si>
  <si>
    <t>E-10402</t>
  </si>
  <si>
    <t>SERVICIOS JURIDICOS</t>
  </si>
  <si>
    <t>E-10403</t>
  </si>
  <si>
    <t>E-10404</t>
  </si>
  <si>
    <t>SERVICIOS EN CIENCIAS ECONOMICAS Y SOCIALES</t>
  </si>
  <si>
    <t>E-10405</t>
  </si>
  <si>
    <t>E-10406</t>
  </si>
  <si>
    <t>SERVICIOS GENERALES</t>
  </si>
  <si>
    <t>E-10499</t>
  </si>
  <si>
    <t>OTROS SERVICIOS DE GESTION Y APOYO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</si>
  <si>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</si>
  <si>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</si>
  <si>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</si>
  <si>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</si>
  <si>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</si>
  <si>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</si>
  <si>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E-10503</t>
  </si>
  <si>
    <t>TRANSPORTE EN EL EXTERIOR</t>
  </si>
  <si>
    <t>E-10504</t>
  </si>
  <si>
    <t>VIATICOS EN EL EXTERIOR</t>
  </si>
  <si>
    <t>E-106</t>
  </si>
  <si>
    <t>SEGUROS, REASEGUROS Y OTRAS OBLIGACIONES</t>
  </si>
  <si>
    <t>E-10601</t>
  </si>
  <si>
    <t>SEGUROS</t>
  </si>
  <si>
    <t>E-107</t>
  </si>
  <si>
    <t>CAPACITACION Y PROTOCOLO</t>
  </si>
  <si>
    <t>E-10701</t>
  </si>
  <si>
    <t>ACTIVIDADES DE CAPACITACION</t>
  </si>
  <si>
    <t>E-10702</t>
  </si>
  <si>
    <t>ACTIVIDADES PROTOCOLARIAS Y SOCIALES</t>
  </si>
  <si>
    <t>E-10703</t>
  </si>
  <si>
    <t>GASTOS DE REPRESENTACION INSTITUCIONAL</t>
  </si>
  <si>
    <t>E-108</t>
  </si>
  <si>
    <t>MANTENIMIENTO Y REPARACION</t>
  </si>
  <si>
    <t>E-10801</t>
  </si>
  <si>
    <t>MANTENIMIENTO DE EDIFICIOS, LOCALES Y TERRENOS</t>
  </si>
  <si>
    <t>E-10804</t>
  </si>
  <si>
    <t>MANT. Y REPARACION DE MAQUINARIA Y EQUIPO DE PROD.</t>
  </si>
  <si>
    <t>E-10805</t>
  </si>
  <si>
    <t>MANT. Y REPARACION DE EQUIPO DE TRANSPORTE</t>
  </si>
  <si>
    <t>E-10806</t>
  </si>
  <si>
    <t>MANT. Y REPARACION DE EQUIPO DE COMUNICAC.</t>
  </si>
  <si>
    <t>E-10807</t>
  </si>
  <si>
    <t>MANT. Y REPARACION DE EQUIPO Y MOBILIARIO DE OFIC.</t>
  </si>
  <si>
    <t>E-10808</t>
  </si>
  <si>
    <t>MANT. Y REP. DE EQUIPO DE COMPUTO Y SIST. DE INF.</t>
  </si>
  <si>
    <t>E-10899</t>
  </si>
  <si>
    <t>MANTENIMIENTO Y REPARACION DE OTROS EQUIPOS</t>
  </si>
  <si>
    <t>E-109</t>
  </si>
  <si>
    <t>IMPUESTOS</t>
  </si>
  <si>
    <t>E-10902</t>
  </si>
  <si>
    <t>IMPUESTOS SOBRE BIENES INMUEBLES</t>
  </si>
  <si>
    <t>E-10999</t>
  </si>
  <si>
    <t>OTROS IMPUESTOS</t>
  </si>
  <si>
    <t>E-199</t>
  </si>
  <si>
    <t>SERVICIOS DIVERSOS</t>
  </si>
  <si>
    <t>E-19902</t>
  </si>
  <si>
    <t>INTERESES MORATORIOS Y MULTAS</t>
  </si>
  <si>
    <t>E-19905</t>
  </si>
  <si>
    <t>DEDUCIBLES</t>
  </si>
  <si>
    <t>E-19999</t>
  </si>
  <si>
    <t>OTROS SERVICIOS NO ESPECIFICADOS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</si>
  <si>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</si>
  <si>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</si>
  <si>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</si>
  <si>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</si>
  <si>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</si>
  <si>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</si>
  <si>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E-20102</t>
  </si>
  <si>
    <t>PRODUCTOS FARMACEUTICOS Y MEDICINALES</t>
  </si>
  <si>
    <t>E-20104</t>
  </si>
  <si>
    <t>TINTAS, PINTURAS Y DILUYENTES</t>
  </si>
  <si>
    <t>E-20199</t>
  </si>
  <si>
    <t>OTROS PRODUCTOS QUIMICOS Y CONEXOS</t>
  </si>
  <si>
    <t>E-202</t>
  </si>
  <si>
    <t>ALIMENTOS Y PRODUCTOS AGROPECUARIOS</t>
  </si>
  <si>
    <t>E-20202</t>
  </si>
  <si>
    <t>PRODUCTOS AGROFORESTALES</t>
  </si>
  <si>
    <t>E-20203</t>
  </si>
  <si>
    <t>ALIMENTOS Y BEBIDAS</t>
  </si>
  <si>
    <t>E-203</t>
  </si>
  <si>
    <t>MATERIALES Y PROD DE USO EN LA CONSTRUC Y MANT.</t>
  </si>
  <si>
    <t>E-20301</t>
  </si>
  <si>
    <t>MATERIALES Y PRODUCTOS METALICOS</t>
  </si>
  <si>
    <t>E-20302</t>
  </si>
  <si>
    <t>MATERIALES Y PRODUCTOS MINERALES Y ASFALTICOS</t>
  </si>
  <si>
    <t>E-20303</t>
  </si>
  <si>
    <t>MADERA Y SUS DERIVADOS</t>
  </si>
  <si>
    <t>E-20304</t>
  </si>
  <si>
    <t>MAT. Y PROD. ELECTRICOS, TELEFONICOS Y DE COMPUTO</t>
  </si>
  <si>
    <t>E-20306</t>
  </si>
  <si>
    <t>MATERIALES Y PRODUCTOS DE PLASTICO</t>
  </si>
  <si>
    <t>E-20399</t>
  </si>
  <si>
    <t>OTROS MAT. Y PROD.DE USO EN LA CONSTRU. Y MANTENIM</t>
  </si>
  <si>
    <t>E-204</t>
  </si>
  <si>
    <t>HERRAMIENTAS, REPUESTOS Y ACCESORIOS</t>
  </si>
  <si>
    <t>E-20401</t>
  </si>
  <si>
    <t>HERRAMIENTAS E INSTRUMENTOS</t>
  </si>
  <si>
    <t>E-20402</t>
  </si>
  <si>
    <t>REPUESTOS Y ACCESORIOS</t>
  </si>
  <si>
    <t>E-299</t>
  </si>
  <si>
    <t>E-29901</t>
  </si>
  <si>
    <t>UTILES Y MATERIALES DE OFICINA Y COMPUTO</t>
  </si>
  <si>
    <t>E-29902</t>
  </si>
  <si>
    <t>UTILES Y MATERIALES MEDICO, HOSPITALARIO Y DE INV.</t>
  </si>
  <si>
    <t>E-29903</t>
  </si>
  <si>
    <t>PRODUCTOS DE PAPEL, CARTON E IMPRESOS</t>
  </si>
  <si>
    <t>E-29904</t>
  </si>
  <si>
    <t>TEXTILES Y VESTUARIO</t>
  </si>
  <si>
    <t>E-29905</t>
  </si>
  <si>
    <t>UTILES Y MATERIALES DE LIMPIEZA</t>
  </si>
  <si>
    <t>E-29906</t>
  </si>
  <si>
    <t>UTILES Y MATERIALES DE RESGUARDO Y SEGURIDAD</t>
  </si>
  <si>
    <t>E-29907</t>
  </si>
  <si>
    <t>UTILES Y MATERIALES DE COCINA Y COMEDOR</t>
  </si>
  <si>
    <t>E-29999</t>
  </si>
  <si>
    <t>OTROS UTILES, MATERIALES Y SUMINISTROS DIVERSOS</t>
  </si>
  <si>
    <t>E-5</t>
  </si>
  <si>
    <t>BIENES DURADEROS</t>
  </si>
  <si>
    <t>E-501</t>
  </si>
  <si>
    <t>MAQUINARIA, EQUIPO Y MOBILIARIO</t>
  </si>
  <si>
    <t>E-50101</t>
  </si>
  <si>
    <t>MAQUINARIA Y EQUIPO PARA LA PRODUCCION</t>
  </si>
  <si>
    <t>E-50103</t>
  </si>
  <si>
    <t>EQUIPO DE COMUNICACION</t>
  </si>
  <si>
    <t>E-50104</t>
  </si>
  <si>
    <t>EQUIPO Y MOBILIARIO DE OFICINA</t>
  </si>
  <si>
    <t>E-50105</t>
  </si>
  <si>
    <t>EQUIPO Y PROGRAMAS DE COMPUTO</t>
  </si>
  <si>
    <t>E-50199</t>
  </si>
  <si>
    <t>MAQUINARIA, EQUIPO Y MOBILIARIO DIVERSO</t>
  </si>
  <si>
    <t>E-502</t>
  </si>
  <si>
    <t>CONSTRUCCIONES, ADICIONES Y MEJORAS</t>
  </si>
  <si>
    <t>E-50299</t>
  </si>
  <si>
    <t>OTRAS CONSTRUCCIONES, ADICIONES Y MEJORAS</t>
  </si>
  <si>
    <t>E-599</t>
  </si>
  <si>
    <t>BIENES DURADEROS DIVERSOS</t>
  </si>
  <si>
    <t>E-59903</t>
  </si>
  <si>
    <t>BIENES INTANGIBLES</t>
  </si>
  <si>
    <t>E-59999</t>
  </si>
  <si>
    <t>OTROS BIENES DURADEROS</t>
  </si>
  <si>
    <t>E-6</t>
  </si>
  <si>
    <t>TRANSFERENCIAS CORRIENTES</t>
  </si>
  <si>
    <t>E-601</t>
  </si>
  <si>
    <t>TRANSFERENCIAS CORRIENTES AL SECTOR PUBLICO</t>
  </si>
  <si>
    <t>E6010220074900</t>
  </si>
  <si>
    <t>E6010221175800</t>
  </si>
  <si>
    <t>CENTRO NACIONAL DE LA MUSICA. (PARA GASTOS DE OPERACION SEGUN LEY NO. 8347 DEL 19/02/2003).</t>
  </si>
  <si>
    <t>E6010221274900</t>
  </si>
  <si>
    <t>E6010221575800</t>
  </si>
  <si>
    <t>TEATRO POPULAR MELICO SALAZAR (JUNTA ADMINISTRATIVA TEATRO POPULAR MELICO SALAZAR). (PARA GASTOS DE OPERACION SEGUN LEY NO. 7023 DEL</t>
  </si>
  <si>
    <t>E6010221875800</t>
  </si>
  <si>
    <t>TEATRO NACIONAL (JUNTA ADMINISTRATIVA TEATRO NACIONAL). (PARA GASTOS DE OPERACION SEGUN LEY NO 8290 DEL 23/07/2002).</t>
  </si>
  <si>
    <t>E6010222075100</t>
  </si>
  <si>
    <t>E6010222075800</t>
  </si>
  <si>
    <t>SISTEMA NACIONAL DE EDUCACION MUSICAL (SINEM). (PARA GASTOS DE OPERACION, SEGUN LEY NO. 8894 DEL 10/11/2010).</t>
  </si>
  <si>
    <t>E6010223075100</t>
  </si>
  <si>
    <t>E6010223474900</t>
  </si>
  <si>
    <t>COMISION NACIONAL DE PREVENCION DE RIESGOS Y ATENCION DE EMERGENCIAS. (PARA PREVENIR SITUACIONES DE RIESGO INMINENTE DE EMERGENCIA Y</t>
  </si>
  <si>
    <t>E6010224075100</t>
  </si>
  <si>
    <t>JUNTA ADMINISTRATIVA DEL ARCHIVO NACIONAL. (PARA GASTOS DE OPERACION SEGUN LEY NO. 5574 DEL 17/09/1974 Y LEY NO. 7202 DEL 24/10/1990).</t>
  </si>
  <si>
    <t>E6010224575100</t>
  </si>
  <si>
    <t>E6010225075100</t>
  </si>
  <si>
    <t>MUSEO HISTORICO CULTURAL JUAN SANTAMARIA. (PARA GASTOS DE OPERACION SEGUN LEY NO. 6572 DEL 23/04/1981).</t>
  </si>
  <si>
    <t>E6010226075100</t>
  </si>
  <si>
    <t>MUSEO DR. RAFAEL ANGEL CALDERON GUARDIA. (PARA GASTOS DE OPERACION SEGUN LEY NO. 7606 DEL 24/05/1996).</t>
  </si>
  <si>
    <t>E6010227575100</t>
  </si>
  <si>
    <t>E6010228575100</t>
  </si>
  <si>
    <t>CENTRO CULTURAL E HISTORICO JOSE FIGUERES FERRER. (PARA GASTOS DE OPERACION SEGUN LEY NO. 7672 DEL 29/04/1997).</t>
  </si>
  <si>
    <t>E6010231075300</t>
  </si>
  <si>
    <t>CASA DE LA CULTURA DE PUNTARENAS. (PARA GASTOS DE OPERACION, SEGUN DECRETO EJECUTIVO NO. 7467-C DEL 14/09/1977).</t>
  </si>
  <si>
    <t>E6010320074900</t>
  </si>
  <si>
    <t>E6010320075100</t>
  </si>
  <si>
    <t>E6010320075300</t>
  </si>
  <si>
    <t>E6010320075500</t>
  </si>
  <si>
    <t>E6010320075800</t>
  </si>
  <si>
    <t>E6010320274900</t>
  </si>
  <si>
    <t>E6010320275100</t>
  </si>
  <si>
    <t>E6010320275300</t>
  </si>
  <si>
    <t>E6010320275500</t>
  </si>
  <si>
    <t>E6010320275800</t>
  </si>
  <si>
    <t>E6010520274900</t>
  </si>
  <si>
    <t>SISTEMA NACIONAL DE RADIO Y TELEVISION SOCIEDAD ANONIMA (SINART S.A.). (PARA GASTOS DE OPERACION SEGUN LEY NO. 8346 DEL 12/02/2003).</t>
  </si>
  <si>
    <t>E-602</t>
  </si>
  <si>
    <t>TRANSFERENCIAS CORRIENTES A PERSONAS</t>
  </si>
  <si>
    <t>E-60202</t>
  </si>
  <si>
    <t>BECAS A TERCERAS PERSONAS</t>
  </si>
  <si>
    <t>E-60299</t>
  </si>
  <si>
    <t>OTRAS TRANSFERENCIAS A PERSONAS</t>
  </si>
  <si>
    <t>E-603</t>
  </si>
  <si>
    <t>PRESTACIONES</t>
  </si>
  <si>
    <t>E-60301</t>
  </si>
  <si>
    <t>PRESTACIONES LEGALES</t>
  </si>
  <si>
    <t>E-60399</t>
  </si>
  <si>
    <t>OTRAS PRESTACIONES</t>
  </si>
  <si>
    <t>E-604</t>
  </si>
  <si>
    <t>TRANSF. C.TES A ENTIDADES PRIV. SIN FINES DE LUCRO</t>
  </si>
  <si>
    <t>E6040120075100</t>
  </si>
  <si>
    <t>ASOCIACION ACADEMIA COSTARRICENSE DE CIENCIAS GENEALOGICAS. (PARA GASTOS DE OPERACION, SEGUN DECRETO EJECUTIVO NO. 8543-G DEL 03/05/78).</t>
  </si>
  <si>
    <t>E6040120075300</t>
  </si>
  <si>
    <t>E6040120075800</t>
  </si>
  <si>
    <t>E6040221074900</t>
  </si>
  <si>
    <t>FUNDACION AYUDENOS PARA AYUDAR. (PARA GASTOS DE OPERACION DEL MUSEO DE LOS NIÑOS, SEGUN DECRETO EJECUTIVO NO.</t>
  </si>
  <si>
    <t>E6040221574900</t>
  </si>
  <si>
    <t>E6040222074900</t>
  </si>
  <si>
    <t>E6040425075100</t>
  </si>
  <si>
    <t>E6040431675100</t>
  </si>
  <si>
    <t>ACADEMIA COSTARRICENSE DE LA LENGUA. (PARA GASTOS DE OPERACION, SEGUN LEY NO. 3191 DEL 17/09/63 , CONVENIO MULTILATERAL DE</t>
  </si>
  <si>
    <t>E6040436275100</t>
  </si>
  <si>
    <t>TEMPORALIDADES DE LA ARQUIDIOCESIS DE SAN JOSE. (PARA EL ARCHIVO HISTORICO ARQUIDIOCESANO, SEGUN LEY NO. 6475 DEL 25/09/1980).</t>
  </si>
  <si>
    <t>E-607</t>
  </si>
  <si>
    <t>TRANSFERENCIAS CORRIENTES AL SECTOR EXTERNO</t>
  </si>
  <si>
    <t>E6070120074900</t>
  </si>
  <si>
    <t>E6070120075300</t>
  </si>
  <si>
    <t>PROGRAMA IBEROAMERICANO DE CULTURA (IBERCULTURA). (CUOTA ANUAL PARA FONDOS DE SISTEMA IBEROAMERICANO IBER CULTURA VIVA, SEGUN</t>
  </si>
  <si>
    <t>E6070120075500</t>
  </si>
  <si>
    <t>ASOCIACION DE BIBLIOTECAS NACIONALES IBEROAMERICANAS (ABINIA). (CUOTA ORDINARIA, SEGUN EXPEDIENTE NO. 14839 DEL ACTA CONSTITUTIVA NO. 9</t>
  </si>
  <si>
    <t>E6070122074900</t>
  </si>
  <si>
    <t>ORGANIZACION DE LAS NACIONES UNIDAS PARA LA EDUCACION, LA CIENCIA Y LA CULTURA (UNESCO). (CUOTA ANUAL DE MEMBRESIA, SEGUN LEY NO. 5980,</t>
  </si>
  <si>
    <t>E6070122575100</t>
  </si>
  <si>
    <t>UNESCO CONVENCION PARA LA SALVAGUARDIA DEL PATRIMONIO CULTURAL INMATERIAL. (CUOTA DE MEMBRESIA, SEGUN TRATADO INTERNACIONAL Nª8560,</t>
  </si>
  <si>
    <t>E6070147075500</t>
  </si>
  <si>
    <t>CENTRO REGIONAL PARA EL FOMENTO DEL LIBRO EN AMERICA LATINA (CERLAC-UNESCO). (CUOTA ANUAL DE MEMBRESIA, SEGUN LEY NO. 5550 DEL 09/08/1974).</t>
  </si>
  <si>
    <t>E6070154074900</t>
  </si>
  <si>
    <t>COORDINADORA EDUCATIVA CULTURAL CECC/SICA. (CUOTA ANUAL, SEGUN TRATADOS INTERNACIONALES NO. 9032 CONVENIO CONSTITUTIVO DE LA COORDINACION</t>
  </si>
  <si>
    <t>E6070154574900</t>
  </si>
  <si>
    <t>PROGRAMA IBERRUTAS. (CUOTA ANUAL, SEGUN COMPROMISOS ADQUIRIDOS EN LA XXI CUMBRE DE JEFES DE ESTADO Y DE GOBIERNOS</t>
  </si>
  <si>
    <t>E6070154575500</t>
  </si>
  <si>
    <t>E6070155074900</t>
  </si>
  <si>
    <t>PROGRAMA IBEROAMERICANO DE MUSEOS IBERMUSEOS (CUOTA ANUAL, SEGUN COMPROMISOS ADQUIRIDOS EN LA X CONFERENCIA IBEROAMERICANA DE MINISTROS DE</t>
  </si>
  <si>
    <t>E6070155075500</t>
  </si>
  <si>
    <t>E-10803</t>
  </si>
  <si>
    <t>MANTENIMIENTO DE INSTALACIONES Y OTRAS OBRAS</t>
  </si>
  <si>
    <t>E6070221075500</t>
  </si>
  <si>
    <t>E6070221575500</t>
  </si>
  <si>
    <t>NUMERO INTERNACIONAL NORMALIZADO DE PUBLICACIONES SERIADAS (ISSN). (CUOTA ORDINARIA, SEGUN DECRETOS EJECUTIVOS NOS. 14377-C DEL 16/03/1983 Y 23983-C</t>
  </si>
  <si>
    <t>E-606</t>
  </si>
  <si>
    <t>OTRAS TRANSFERENCIAS CORRIENTES AL SECTOR PRIVADO</t>
  </si>
  <si>
    <t>E-60601</t>
  </si>
  <si>
    <t>INDEMNIZACIONES</t>
  </si>
  <si>
    <t>BANCO POPULAR Y DE DESARROLLO COMUNAL. (BPDC) (SEGUN LEY NO. 4351 DEL 11 DE JULIO DE 1969, LEY ORGANICA DEL B.P.D.C.).</t>
  </si>
  <si>
    <t>CENTRO COSTARRICENSE DE PRODUCCION CINEMATOGRAFICA. (PARA GASTOS DE OPERACION SEGUN LEY NO. 6158 DEL 25/11/1977).</t>
  </si>
  <si>
    <t>CONSEJO NACIONAL DE LA POLITICA PUBLICA DE LA PERSONA JOVEN. (PARA GASTOS DE OPERACION SEGUN LEY NO. 8261 DEL 02/05/2002).</t>
  </si>
  <si>
    <t>MUSEO NACIONAL DE COSTA RICA. (PARA GASTOS DE OPERACION SEGUN LEY NO. 7429 DEL 14/09/1994 Y EL DECRETO NO. 11496 DEL</t>
  </si>
  <si>
    <t>MUSEO DE ARTE COSTARRICENSE. (PARA GASTOS DE OPERACION SEGUN LEY NO. 6091 DEL 07/10/1977).</t>
  </si>
  <si>
    <t>JUNTA ADMINISTRATIVA DEL ARCHIVO NACIONAL. (EN CUMPLIMIENTO DE LA LEY DE SIMPLIFICACION Y EFICIENCIA TRIBUTARIA LEY Nº 8114 DEL 04/04/2001,</t>
  </si>
  <si>
    <t>ASOCIACION CENTRO ALAJUELENSE DE LA CULTURA. (PARA GASTOS DE OPERACION, SEGUN DECRETO EJECUTIVO Nª26195-C DEL 01/07/1997).</t>
  </si>
  <si>
    <t>ASOCIACION SINFONICA DE HEREDIA (PARA GASTOS DE OPERACION SEGUN LEY NO. 3698 DEL 22/06/1966).</t>
  </si>
  <si>
    <t>FUNDACION AYUDENOS PARA AYUDAR. (PARA GASTOS DE OPERACION DEL MUSEO DE LOS NIÑOS, SEGUN LEY Nº 7972 DEL 22/12/1999).</t>
  </si>
  <si>
    <t>ACADEMIA DE GEOGRAFIA E HISTORIA. (PARA GASTOS DE OPERACION, SEGUN DECRETO EJECUTIVO N°32556-C DEL 08/06/2005).</t>
  </si>
  <si>
    <t>PROGRAMA IBEROAMERICANO DE BIBLIOTECAS PUBLICAS (IBERBIBLIOTECAS). (CUOTA ORDINARIA, SEGUN COMPROMISO ADQUIRIDO EN LA XXI CUMBRE DE JEFES DE</t>
  </si>
  <si>
    <t>PROGRAMA IBEROAMERICANO PARA LA PRESERVACION DEL PATRIMONIO SONORO Y AUDIOVISUAL (IBERSONORA). (CUOTA ORDINARIA, SEGUN COMPROMISO XIII CUMBRE DE</t>
  </si>
  <si>
    <t>NUMERO INTERNACIONAL NORMALIZADO PARA LIBROS (ISBN). (CUOTA ORDINARIA, SEGUN DECRETOS NOS. 14377-C DEL 16/03/1983 Y 23983-C DEL 19/01/1995).</t>
  </si>
  <si>
    <t>CAJA COSTARRICENSE DE SEGURO SOCIAL. (CCSS) (CONTRIBUCION PATRONAL SEGURO DE SALUD, SEGUN LEY NO. 17 DEL 22 DE OCTUBRE DE 1943, LEY</t>
  </si>
  <si>
    <t>CAJA COSTARRICENSE DE SEGURO SOCIAL. (CCSS) (CONTRIBUCION PATRONAL SEGURO DE PENSIONES, SEGUN LEY NO. 17 DEL 22 DE OCTUBRE DE 1943, LEY</t>
  </si>
  <si>
    <t>CAJA COSTARRICENSE DE SEGURO SOCIAL. (CCSS) (APORTE PATRONAL AL REGIMEN DE PENSIONES, SEGUN LEY DE PROTECCION AL TRABAJADOR NO. 7983 DEL 16</t>
  </si>
  <si>
    <t>CAJA COSTARRICENSE DE SEGURO SOCIAL. (CCSS) (APORTE PATRONAL AL FONDO DE CAPITALIZACION LABORAL, SEGUN LEY DE PROTECCION AL TRABAJADOR</t>
  </si>
  <si>
    <t>E-10103</t>
  </si>
  <si>
    <t>ALQUILER DE EQUIPO DE COMPUTO</t>
  </si>
  <si>
    <t>E-10306</t>
  </si>
  <si>
    <t>COMIS. Y GASTOS POR SERV. FINANCIEROS Y COMERCIAL.</t>
  </si>
  <si>
    <t>SERVICIOS DE INGENIERIA Y ARQUITECTURA</t>
  </si>
  <si>
    <t>SERVICIOS INFORMATICOS</t>
  </si>
  <si>
    <t>E-20305</t>
  </si>
  <si>
    <t>MATERIALES Y PRODUCTOS DE VIDRIO</t>
  </si>
  <si>
    <t>UTILES, MATERIALES Y SUMINISTROS DIVERSOS</t>
  </si>
  <si>
    <t>E-50106</t>
  </si>
  <si>
    <t>EQUIPO SANITARIO, DE LABORATORIO E INVESTIGACION</t>
  </si>
  <si>
    <t>E-50107</t>
  </si>
  <si>
    <t>EQUIPO Y MOBILIARIO EDUCACIONAL, DEP. Y RECREATIVO</t>
  </si>
  <si>
    <t>E-50201</t>
  </si>
  <si>
    <t>EDIFICIOS</t>
  </si>
  <si>
    <t>MUSEO DE ARTE Y DISEÑO CONTEMPORANEO. (PARA GASTOS DE OPERACION SEGUN LEY NO. 7758 DEL 19/03/1998).</t>
  </si>
  <si>
    <t>CAJA COSTARRICENSE DE SEGURO SOCIAL. (CCSS) (CONTRIBUCION ESTATAL AL SEGURO DE PENSIONES, SEGUN LEY NO. 17 DEL 22 DE OCTUBRE DE 1943, LEY</t>
  </si>
  <si>
    <t>CAJA COSTARRICENSE DE SEGURO SOCIAL. (CCSS) (CONTRIBUCION ESTATAL AL SEGURO DE SALUD, SEGUN LEY NO. 17 DEL 22 DE OCTUBRE DE 1943, LEY</t>
  </si>
  <si>
    <t>FUNDACION PARQUE METROPOLITANO LA LIBERTAD. (PARA GASTOS DE OPERACION Y DE MANTENIMIENTO DEL PARQUE METROPOLITANO LA LIBERTAD, SEGUN LEY NO</t>
  </si>
  <si>
    <t>PROGRAMA DE LAS NACIONES UNIDAS PARA EL DESARROLLO (PNUD) (PARA LA IV FASE DEL PROYECTO SISTEMAS DE REGISTRO ADMINISTRATIVOS DE GESTION</t>
  </si>
  <si>
    <t>E-7</t>
  </si>
  <si>
    <t>TRANSFERENCIAS DE CAPITAL</t>
  </si>
  <si>
    <t>E-703</t>
  </si>
  <si>
    <t>TRANSF. DE C.TAL A ENTID. PRIV. SIN FINES DE LUCRO</t>
  </si>
  <si>
    <t>E7030230074900</t>
  </si>
  <si>
    <t>FUNDACION PARQUE METROPOLITANO LA LIBERTAD (PARA CONSTRUCCION DE BODEGAS PARQUE METROPOLITANO LA LIBERTAD SEGUN LEY NO5338 Y</t>
  </si>
  <si>
    <t>TRANSF. CAPITAL</t>
  </si>
  <si>
    <t>LIQUIDACION AL 30 DE ABRIL  DEL 2019</t>
  </si>
  <si>
    <t>FUENTE FINANCIAMIENTO</t>
  </si>
  <si>
    <t>001</t>
  </si>
  <si>
    <t>280</t>
  </si>
  <si>
    <t>060</t>
  </si>
</sst>
</file>

<file path=xl/styles.xml><?xml version="1.0" encoding="utf-8"?>
<styleSheet xmlns="http://schemas.openxmlformats.org/spreadsheetml/2006/main">
  <numFmts count="58">
    <numFmt numFmtId="5" formatCode="&quot;₡&quot;#,##0;&quot;₡&quot;\-#,##0"/>
    <numFmt numFmtId="6" formatCode="&quot;₡&quot;#,##0;[Red]&quot;₡&quot;\-#,##0"/>
    <numFmt numFmtId="7" formatCode="&quot;₡&quot;#,##0.00;&quot;₡&quot;\-#,##0.00"/>
    <numFmt numFmtId="8" formatCode="&quot;₡&quot;#,##0.00;[Red]&quot;₡&quot;\-#,##0.00"/>
    <numFmt numFmtId="42" formatCode="_ &quot;₡&quot;* #,##0_ ;_ &quot;₡&quot;* \-#,##0_ ;_ &quot;₡&quot;* &quot;-&quot;_ ;_ @_ "/>
    <numFmt numFmtId="41" formatCode="_ * #,##0_ ;_ * \-#,##0_ ;_ * &quot;-&quot;_ ;_ @_ "/>
    <numFmt numFmtId="44" formatCode="_ &quot;₡&quot;* #,##0.00_ ;_ &quot;₡&quot;* \-#,##0.00_ ;_ &quot;₡&quot;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.00;[Red]#,##0.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#,##0.0"/>
    <numFmt numFmtId="200" formatCode="#,##0.000"/>
    <numFmt numFmtId="201" formatCode="0.00;[Red]0.00"/>
    <numFmt numFmtId="202" formatCode="0.0%"/>
    <numFmt numFmtId="203" formatCode="[$-140A]dddd\,\ dd&quot; de &quot;mmmm&quot; de &quot;yyyy"/>
    <numFmt numFmtId="204" formatCode="[$-140A]hh:mm:ss\ AM/PM"/>
    <numFmt numFmtId="205" formatCode="&quot;₡&quot;#,##0.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0.000%"/>
    <numFmt numFmtId="210" formatCode="_ &quot;₡&quot;* #,##0_ ;_ &quot;₡&quot;* \-#,##0_ ;_ &quot;₡&quot;* &quot;-&quot;_ ;_ @_ "/>
    <numFmt numFmtId="211" formatCode="_ * #,##0_ ;_ * \-#,##0_ ;_ * &quot;-&quot;_ ;_ @_ "/>
    <numFmt numFmtId="212" formatCode="_ &quot;₡&quot;* #,##0.00_ ;_ &quot;₡&quot;* \-#,##0.00_ ;_ &quot;₡&quot;* &quot;-&quot;??_ ;_ @_ "/>
    <numFmt numFmtId="213" formatCode="_ * #,##0.00_ ;_ * \-#,##0.00_ ;_ * &quot;-&quot;??_ ;_ @_ 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63"/>
      <name val="Arial Narrow"/>
      <family val="2"/>
    </font>
    <font>
      <sz val="11"/>
      <color indexed="63"/>
      <name val="Arial Narrow"/>
      <family val="2"/>
    </font>
    <font>
      <sz val="11"/>
      <color indexed="6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9"/>
      <name val="Calibri"/>
      <family val="2"/>
    </font>
    <font>
      <b/>
      <sz val="12"/>
      <color indexed="9"/>
      <name val="Arial"/>
      <family val="2"/>
    </font>
    <font>
      <sz val="11"/>
      <color indexed="22"/>
      <name val="Arial"/>
      <family val="2"/>
    </font>
    <font>
      <b/>
      <sz val="10"/>
      <color indexed="43"/>
      <name val="Arial"/>
      <family val="2"/>
    </font>
    <font>
      <b/>
      <sz val="11"/>
      <color indexed="43"/>
      <name val="Calibri"/>
      <family val="2"/>
    </font>
    <font>
      <sz val="10"/>
      <color indexed="43"/>
      <name val="Arial"/>
      <family val="2"/>
    </font>
    <font>
      <sz val="11"/>
      <color indexed="43"/>
      <name val="Arial"/>
      <family val="2"/>
    </font>
    <font>
      <sz val="18"/>
      <color indexed="62"/>
      <name val="Cambria"/>
      <family val="2"/>
    </font>
    <font>
      <b/>
      <sz val="12"/>
      <color indexed="8"/>
      <name val="Arial Narrow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4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sz val="11"/>
      <color theme="0" tint="-0.24997000396251678"/>
      <name val="Arial"/>
      <family val="2"/>
    </font>
    <font>
      <b/>
      <sz val="12"/>
      <color theme="0"/>
      <name val="Arial"/>
      <family val="2"/>
    </font>
    <font>
      <b/>
      <sz val="11"/>
      <color rgb="FF000000"/>
      <name val="Arial"/>
      <family val="2"/>
    </font>
    <font>
      <b/>
      <sz val="10"/>
      <color theme="6" tint="0.5999900102615356"/>
      <name val="Arial"/>
      <family val="2"/>
    </font>
    <font>
      <b/>
      <sz val="11"/>
      <color theme="6" tint="0.5999900102615356"/>
      <name val="Calibri"/>
      <family val="2"/>
    </font>
    <font>
      <sz val="10"/>
      <color theme="6" tint="0.5999900102615356"/>
      <name val="Arial"/>
      <family val="2"/>
    </font>
    <font>
      <sz val="11"/>
      <color theme="6" tint="0.5999900102615356"/>
      <name val="Arial"/>
      <family val="2"/>
    </font>
    <font>
      <b/>
      <sz val="10"/>
      <color theme="0"/>
      <name val="Arial"/>
      <family val="2"/>
    </font>
    <font>
      <sz val="10"/>
      <color theme="0" tint="-0.04997999966144562"/>
      <name val="Arial"/>
      <family val="2"/>
    </font>
    <font>
      <b/>
      <sz val="10"/>
      <color theme="6" tint="0.5999900102615356"/>
      <name val="Calibri"/>
      <family val="2"/>
    </font>
  </fonts>
  <fills count="10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7" tint="0.40000998973846436"/>
        </stop>
      </gradientFill>
    </fill>
    <fill>
      <gradientFill degree="90">
        <stop position="0">
          <color theme="0"/>
        </stop>
        <stop position="1">
          <color theme="7" tint="0.40000998973846436"/>
        </stop>
      </gradientFill>
    </fill>
    <fill>
      <gradientFill degree="90">
        <stop position="0">
          <color theme="0"/>
        </stop>
        <stop position="1">
          <color theme="7" tint="0.40000998973846436"/>
        </stop>
      </gradientFill>
    </fill>
    <fill>
      <gradientFill degree="90">
        <stop position="0">
          <color theme="0"/>
        </stop>
        <stop position="1">
          <color theme="7" tint="0.40000998973846436"/>
        </stop>
      </gradientFill>
    </fill>
    <fill>
      <gradientFill degree="90">
        <stop position="0">
          <color theme="8" tint="0.8000100255012512"/>
        </stop>
        <stop position="1">
          <color theme="8" tint="-0.2509700059890747"/>
        </stop>
      </gradientFill>
    </fill>
    <fill>
      <gradientFill degree="90">
        <stop position="0">
          <color theme="8" tint="0.8000100255012512"/>
        </stop>
        <stop position="1">
          <color theme="8" tint="-0.2509700059890747"/>
        </stop>
      </gradientFill>
    </fill>
    <fill>
      <gradientFill degree="90">
        <stop position="0">
          <color theme="8" tint="0.8000100255012512"/>
        </stop>
        <stop position="1">
          <color theme="8" tint="-0.2509700059890747"/>
        </stop>
      </gradientFill>
    </fill>
    <fill>
      <gradientFill degree="90">
        <stop position="0">
          <color theme="8" tint="0.8000100255012512"/>
        </stop>
        <stop position="1">
          <color theme="8" tint="-0.2509700059890747"/>
        </stop>
      </gradientFill>
    </fill>
    <fill>
      <gradientFill degree="90">
        <stop position="0">
          <color theme="4" tint="-0.2509700059890747"/>
        </stop>
        <stop position="1">
          <color theme="3" tint="-0.4980199933052063"/>
        </stop>
      </gradientFill>
    </fill>
    <fill>
      <gradientFill degree="90">
        <stop position="0">
          <color theme="4" tint="-0.2509700059890747"/>
        </stop>
        <stop position="1">
          <color theme="3" tint="-0.4980199933052063"/>
        </stop>
      </gradientFill>
    </fill>
    <fill>
      <gradientFill degree="90">
        <stop position="0">
          <color theme="4" tint="-0.2509700059890747"/>
        </stop>
        <stop position="1">
          <color theme="3" tint="-0.4980199933052063"/>
        </stop>
      </gradientFill>
    </fill>
    <fill>
      <gradientFill degree="90">
        <stop position="0">
          <color theme="4" tint="-0.2509700059890747"/>
        </stop>
        <stop position="1">
          <color theme="3" tint="-0.4980199933052063"/>
        </stop>
      </gradientFill>
    </fill>
    <fill>
      <gradientFill degree="90">
        <stop position="0">
          <color theme="0"/>
        </stop>
        <stop position="1">
          <color theme="7" tint="0.40000998973846436"/>
        </stop>
      </gradientFill>
    </fill>
    <fill>
      <gradientFill degree="90">
        <stop position="0">
          <color theme="4" tint="-0.2509700059890747"/>
        </stop>
        <stop position="1">
          <color theme="3" tint="-0.4980199933052063"/>
        </stop>
      </gradientFill>
    </fill>
    <fill>
      <gradientFill degree="90">
        <stop position="0">
          <color theme="4" tint="-0.2509700059890747"/>
        </stop>
        <stop position="1">
          <color theme="3" tint="-0.4980199933052063"/>
        </stop>
      </gradientFill>
    </fill>
    <fill>
      <gradientFill degree="90">
        <stop position="0">
          <color theme="4" tint="-0.2509700059890747"/>
        </stop>
        <stop position="1">
          <color theme="3" tint="-0.4980199933052063"/>
        </stop>
      </gradientFill>
    </fill>
    <fill>
      <gradientFill degree="90">
        <stop position="0">
          <color theme="4" tint="0.8000100255012512"/>
        </stop>
        <stop position="1">
          <color theme="4" tint="0.5999900102615356"/>
        </stop>
      </gradientFill>
    </fill>
    <fill>
      <gradientFill degree="90">
        <stop position="0">
          <color theme="4" tint="0.8000100255012512"/>
        </stop>
        <stop position="1">
          <color theme="4" tint="0.5999900102615356"/>
        </stop>
      </gradientFill>
    </fill>
    <fill>
      <gradientFill degree="90">
        <stop position="0">
          <color theme="4" tint="0.8000100255012512"/>
        </stop>
        <stop position="1">
          <color theme="4" tint="0.5999900102615356"/>
        </stop>
      </gradientFill>
    </fill>
    <fill>
      <gradientFill degree="90">
        <stop position="0">
          <color theme="0"/>
        </stop>
        <stop position="1">
          <color theme="7" tint="0.40000998973846436"/>
        </stop>
      </gradientFill>
    </fill>
    <fill>
      <gradientFill degree="90">
        <stop position="0">
          <color theme="4" tint="0.8000100255012512"/>
        </stop>
        <stop position="1">
          <color theme="4" tint="0.5999900102615356"/>
        </stop>
      </gradientFill>
    </fill>
    <fill>
      <gradientFill degree="90">
        <stop position="0">
          <color theme="4" tint="0.8000100255012512"/>
        </stop>
        <stop position="1">
          <color theme="4" tint="0.5999900102615356"/>
        </stop>
      </gradientFill>
    </fill>
    <fill>
      <gradientFill degree="90">
        <stop position="0">
          <color theme="4" tint="0.8000100255012512"/>
        </stop>
        <stop position="1">
          <color theme="4" tint="0.5999900102615356"/>
        </stop>
      </gradientFill>
    </fill>
    <fill>
      <gradientFill degree="90">
        <stop position="0">
          <color theme="4" tint="-0.2509700059890747"/>
        </stop>
        <stop position="1">
          <color theme="3" tint="-0.4980199933052063"/>
        </stop>
      </gradientFill>
    </fill>
    <fill>
      <gradientFill degree="90">
        <stop position="0">
          <color theme="4" tint="-0.2509700059890747"/>
        </stop>
        <stop position="1">
          <color theme="3" tint="-0.4980199933052063"/>
        </stop>
      </gradientFill>
    </fill>
    <fill>
      <gradientFill degree="90">
        <stop position="0">
          <color theme="4" tint="-0.2509700059890747"/>
        </stop>
        <stop position="1">
          <color theme="3" tint="-0.4980199933052063"/>
        </stop>
      </gradientFill>
    </fill>
    <fill>
      <gradientFill degree="90">
        <stop position="0">
          <color theme="0"/>
        </stop>
        <stop position="1">
          <color theme="5" tint="-0.2509700059890747"/>
        </stop>
      </gradientFill>
    </fill>
    <fill>
      <gradientFill degree="90">
        <stop position="0">
          <color theme="0"/>
        </stop>
        <stop position="1">
          <color theme="5" tint="-0.2509700059890747"/>
        </stop>
      </gradientFill>
    </fill>
    <fill>
      <gradientFill degree="90">
        <stop position="0">
          <color theme="4" tint="-0.2509700059890747"/>
        </stop>
        <stop position="1">
          <color theme="3" tint="-0.4980199933052063"/>
        </stop>
      </gradientFill>
    </fill>
    <fill>
      <gradientFill degree="90">
        <stop position="0">
          <color theme="4" tint="-0.2509700059890747"/>
        </stop>
        <stop position="1">
          <color theme="3" tint="-0.4980199933052063"/>
        </stop>
      </gradientFill>
    </fill>
    <fill>
      <gradientFill degree="90">
        <stop position="0">
          <color theme="4" tint="0.8000100255012512"/>
        </stop>
        <stop position="1">
          <color theme="4" tint="0.5999900102615356"/>
        </stop>
      </gradientFill>
    </fill>
    <fill>
      <gradientFill degree="90">
        <stop position="0">
          <color theme="4" tint="-0.2509700059890747"/>
        </stop>
        <stop position="1">
          <color theme="3" tint="-0.4980199933052063"/>
        </stop>
      </gradientFill>
    </fill>
    <fill>
      <gradientFill degree="90">
        <stop position="0">
          <color theme="4" tint="-0.2509700059890747"/>
        </stop>
        <stop position="1">
          <color theme="3" tint="-0.4980199933052063"/>
        </stop>
      </gradientFill>
    </fill>
    <fill>
      <gradientFill degree="90">
        <stop position="0">
          <color theme="0"/>
        </stop>
        <stop position="1">
          <color theme="7" tint="0.40000998973846436"/>
        </stop>
      </gradientFill>
    </fill>
    <fill>
      <gradientFill degree="90">
        <stop position="0">
          <color theme="0"/>
        </stop>
        <stop position="1">
          <color theme="7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8" tint="0.8000100255012512"/>
        </stop>
        <stop position="1">
          <color theme="8" tint="-0.2509700059890747"/>
        </stop>
      </gradientFill>
    </fill>
    <fill>
      <gradientFill degree="90">
        <stop position="0">
          <color theme="6" tint="0.5999900102615356"/>
        </stop>
        <stop position="1">
          <color theme="6" tint="-0.2509700059890747"/>
        </stop>
      </gradientFill>
    </fill>
    <fill>
      <gradientFill degree="90">
        <stop position="0">
          <color theme="6" tint="0.5999900102615356"/>
        </stop>
        <stop position="1">
          <color theme="6" tint="-0.2509700059890747"/>
        </stop>
      </gradientFill>
    </fill>
    <fill>
      <gradientFill degree="90">
        <stop position="0">
          <color theme="6" tint="0.5999900102615356"/>
        </stop>
        <stop position="1">
          <color theme="6" tint="-0.2509700059890747"/>
        </stop>
      </gradientFill>
    </fill>
    <fill>
      <gradientFill degree="90">
        <stop position="0">
          <color theme="6" tint="0.5999900102615356"/>
        </stop>
        <stop position="1">
          <color theme="6" tint="-0.2509700059890747"/>
        </stop>
      </gradientFill>
    </fill>
    <fill>
      <gradientFill degree="90">
        <stop position="0">
          <color theme="6" tint="0.5999900102615356"/>
        </stop>
        <stop position="1">
          <color theme="6" tint="-0.2509700059890747"/>
        </stop>
      </gradientFill>
    </fill>
    <fill>
      <gradientFill degree="90">
        <stop position="0">
          <color theme="4" tint="-0.2509700059890747"/>
        </stop>
        <stop position="1">
          <color theme="3" tint="-0.4980199933052063"/>
        </stop>
      </gradientFill>
    </fill>
    <fill>
      <gradientFill degree="90">
        <stop position="0">
          <color theme="6" tint="0.5999900102615356"/>
        </stop>
        <stop position="1">
          <color theme="6" tint="-0.2509700059890747"/>
        </stop>
      </gradientFill>
    </fill>
    <fill>
      <gradientFill degree="90">
        <stop position="0">
          <color theme="6" tint="0.5999900102615356"/>
        </stop>
        <stop position="1">
          <color theme="6" tint="-0.2509700059890747"/>
        </stop>
      </gradientFill>
    </fill>
    <fill>
      <gradientFill degree="90">
        <stop position="0">
          <color theme="6" tint="0.5999900102615356"/>
        </stop>
        <stop position="1">
          <color theme="6" tint="-0.2509700059890747"/>
        </stop>
      </gradientFill>
    </fill>
    <fill>
      <gradientFill degree="90">
        <stop position="0">
          <color theme="6" tint="0.5999900102615356"/>
        </stop>
        <stop position="1">
          <color theme="6" tint="-0.2509700059890747"/>
        </stop>
      </gradientFill>
    </fill>
    <fill>
      <gradientFill degree="90">
        <stop position="0">
          <color theme="4" tint="-0.2509700059890747"/>
        </stop>
        <stop position="1">
          <color theme="3" tint="-0.4980199933052063"/>
        </stop>
      </gradientFill>
    </fill>
    <fill>
      <gradientFill degree="90">
        <stop position="0">
          <color theme="4" tint="-0.2509700059890747"/>
        </stop>
        <stop position="1">
          <color theme="3" tint="-0.4980199933052063"/>
        </stop>
      </gradientFill>
    </fill>
    <fill>
      <gradientFill degree="90">
        <stop position="0">
          <color theme="4" tint="-0.2509700059890747"/>
        </stop>
        <stop position="1">
          <color theme="3" tint="-0.4980199933052063"/>
        </stop>
      </gradientFill>
    </fill>
    <fill>
      <gradientFill degree="90">
        <stop position="0">
          <color theme="4" tint="-0.2509700059890747"/>
        </stop>
        <stop position="1">
          <color theme="3" tint="-0.4980199933052063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rgb="FFF8D0EF"/>
        </stop>
      </gradientFill>
    </fill>
    <fill>
      <gradientFill degree="90">
        <stop position="0">
          <color theme="0"/>
        </stop>
        <stop position="1">
          <color rgb="FFF8D0EF"/>
        </stop>
      </gradientFill>
    </fill>
    <fill>
      <gradientFill degree="90">
        <stop position="0">
          <color theme="0"/>
        </stop>
        <stop position="1">
          <color rgb="FFF8D0EF"/>
        </stop>
      </gradientFill>
    </fill>
    <fill>
      <gradientFill degree="90">
        <stop position="0">
          <color theme="0"/>
        </stop>
        <stop position="1">
          <color rgb="FFF8D0EF"/>
        </stop>
      </gradientFill>
    </fill>
    <fill>
      <gradientFill degree="90">
        <stop position="0">
          <color theme="0"/>
        </stop>
        <stop position="1">
          <color rgb="FFF8D0EF"/>
        </stop>
      </gradientFill>
    </fill>
    <fill>
      <gradientFill degree="90">
        <stop position="0">
          <color theme="4" tint="-0.2509700059890747"/>
        </stop>
        <stop position="1">
          <color theme="3" tint="-0.4980199933052063"/>
        </stop>
      </gradientFill>
    </fill>
    <fill>
      <gradientFill degree="90">
        <stop position="0">
          <color theme="4" tint="-0.2509700059890747"/>
        </stop>
        <stop position="1">
          <color theme="3" tint="-0.4980199933052063"/>
        </stop>
      </gradientFill>
    </fill>
    <fill>
      <gradientFill degree="90">
        <stop position="0">
          <color theme="4" tint="-0.2509700059890747"/>
        </stop>
        <stop position="1">
          <color theme="3" tint="-0.4980199933052063"/>
        </stop>
      </gradientFill>
    </fill>
    <fill>
      <gradientFill degree="90">
        <stop position="0">
          <color theme="4" tint="-0.2509700059890747"/>
        </stop>
        <stop position="1">
          <color theme="3" tint="-0.4980199933052063"/>
        </stop>
      </gradientFill>
    </fill>
    <fill>
      <gradientFill degree="90">
        <stop position="0">
          <color theme="4" tint="-0.2509700059890747"/>
        </stop>
        <stop position="1">
          <color theme="3" tint="-0.4980199933052063"/>
        </stop>
      </gradient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thin">
        <color theme="4" tint="-0.4999699890613556"/>
      </top>
      <bottom style="double">
        <color theme="4" tint="-0.4999699890613556"/>
      </bottom>
    </border>
    <border>
      <left>
        <color indexed="63"/>
      </left>
      <right>
        <color indexed="63"/>
      </right>
      <top style="double">
        <color theme="3" tint="-0.4999699890613556"/>
      </top>
      <bottom style="double">
        <color theme="3" tint="-0.4999699890613556"/>
      </bottom>
    </border>
    <border>
      <left>
        <color indexed="63"/>
      </left>
      <right>
        <color indexed="63"/>
      </right>
      <top style="thin">
        <color theme="1" tint="0.04998999834060669"/>
      </top>
      <bottom style="double">
        <color theme="1" tint="0.04998999834060669"/>
      </bottom>
    </border>
    <border>
      <left>
        <color indexed="63"/>
      </left>
      <right>
        <color indexed="63"/>
      </right>
      <top style="thin">
        <color theme="1" tint="0.14996999502182007"/>
      </top>
      <bottom style="double">
        <color theme="1" tint="0.14996999502182007"/>
      </bottom>
    </border>
    <border>
      <left>
        <color indexed="63"/>
      </left>
      <right>
        <color indexed="63"/>
      </right>
      <top>
        <color indexed="63"/>
      </top>
      <bottom style="double">
        <color theme="3" tint="-0.4999699890613556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>
        <color theme="1" tint="0.0499899983406066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1" tint="0.04998999834060669"/>
      </top>
      <bottom style="thin">
        <color theme="1" tint="0.04998999834060669"/>
      </bottom>
    </border>
    <border>
      <left>
        <color indexed="63"/>
      </left>
      <right>
        <color indexed="63"/>
      </right>
      <top style="double">
        <color theme="3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rgb="FF006600"/>
      </top>
      <bottom style="double">
        <color rgb="FF006600"/>
      </bottom>
    </border>
    <border>
      <left>
        <color indexed="63"/>
      </left>
      <right>
        <color indexed="63"/>
      </right>
      <top style="thin">
        <color rgb="FF0066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006600"/>
      </bottom>
    </border>
    <border>
      <left>
        <color indexed="63"/>
      </left>
      <right>
        <color indexed="63"/>
      </right>
      <top style="thin">
        <color theme="8" tint="-0.4999699890613556"/>
      </top>
      <bottom style="double">
        <color theme="8" tint="-0.4999699890613556"/>
      </bottom>
    </border>
    <border>
      <left>
        <color indexed="63"/>
      </left>
      <right>
        <color indexed="63"/>
      </right>
      <top style="thin">
        <color rgb="FF55294F"/>
      </top>
      <bottom style="double">
        <color rgb="FF55294F"/>
      </bottom>
    </border>
    <border>
      <left>
        <color indexed="63"/>
      </left>
      <right>
        <color indexed="63"/>
      </right>
      <top style="thin">
        <color rgb="FF55294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55294F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1" fontId="47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0" fillId="32" borderId="5" applyNumberFormat="0" applyFont="0" applyAlignment="0" applyProtection="0"/>
    <xf numFmtId="0" fontId="3" fillId="32" borderId="5" applyNumberFormat="0" applyFont="0" applyAlignment="0" applyProtection="0"/>
    <xf numFmtId="0" fontId="3" fillId="32" borderId="5" applyNumberFormat="0" applyFont="0" applyAlignment="0" applyProtection="0"/>
    <xf numFmtId="0" fontId="3" fillId="32" borderId="5" applyNumberFormat="0" applyFont="0" applyAlignment="0" applyProtection="0"/>
    <xf numFmtId="0" fontId="47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</cellStyleXfs>
  <cellXfs count="200">
    <xf numFmtId="0" fontId="0" fillId="0" borderId="0" xfId="0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4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62" applyNumberFormat="1" applyFont="1" applyAlignment="1">
      <alignment/>
    </xf>
    <xf numFmtId="193" fontId="6" fillId="0" borderId="0" xfId="49" applyFont="1" applyAlignment="1">
      <alignment/>
    </xf>
    <xf numFmtId="0" fontId="4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right"/>
    </xf>
    <xf numFmtId="0" fontId="5" fillId="33" borderId="10" xfId="55" applyFont="1" applyFill="1" applyBorder="1" applyAlignment="1">
      <alignment horizontal="center" vertical="center" wrapText="1"/>
      <protection/>
    </xf>
    <xf numFmtId="4" fontId="5" fillId="34" borderId="10" xfId="55" applyNumberFormat="1" applyFont="1" applyFill="1" applyBorder="1" applyAlignment="1">
      <alignment horizontal="center" vertical="center" wrapText="1"/>
      <protection/>
    </xf>
    <xf numFmtId="193" fontId="6" fillId="0" borderId="0" xfId="49" applyFont="1" applyAlignment="1">
      <alignment horizontal="left"/>
    </xf>
    <xf numFmtId="171" fontId="0" fillId="0" borderId="0" xfId="51" applyFont="1" applyAlignment="1">
      <alignment/>
    </xf>
    <xf numFmtId="0" fontId="8" fillId="0" borderId="0" xfId="0" applyFont="1" applyAlignment="1">
      <alignment/>
    </xf>
    <xf numFmtId="171" fontId="8" fillId="0" borderId="0" xfId="51" applyFont="1" applyAlignment="1">
      <alignment/>
    </xf>
    <xf numFmtId="0" fontId="0" fillId="0" borderId="0" xfId="0" applyFont="1" applyAlignment="1">
      <alignment/>
    </xf>
    <xf numFmtId="4" fontId="4" fillId="35" borderId="10" xfId="55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ont="1" applyAlignment="1">
      <alignment/>
    </xf>
    <xf numFmtId="10" fontId="0" fillId="0" borderId="0" xfId="62" applyNumberFormat="1" applyFont="1" applyAlignment="1">
      <alignment/>
    </xf>
    <xf numFmtId="10" fontId="8" fillId="0" borderId="0" xfId="62" applyNumberFormat="1" applyFont="1" applyAlignment="1">
      <alignment/>
    </xf>
    <xf numFmtId="4" fontId="10" fillId="0" borderId="0" xfId="0" applyNumberFormat="1" applyFont="1" applyAlignment="1">
      <alignment/>
    </xf>
    <xf numFmtId="10" fontId="0" fillId="0" borderId="0" xfId="62" applyNumberFormat="1" applyFont="1" applyBorder="1" applyAlignment="1">
      <alignment/>
    </xf>
    <xf numFmtId="4" fontId="6" fillId="0" borderId="0" xfId="0" applyNumberFormat="1" applyFont="1" applyFill="1" applyAlignment="1">
      <alignment/>
    </xf>
    <xf numFmtId="193" fontId="6" fillId="0" borderId="0" xfId="49" applyFont="1" applyFill="1" applyAlignment="1">
      <alignment/>
    </xf>
    <xf numFmtId="171" fontId="8" fillId="0" borderId="0" xfId="51" applyFont="1" applyFill="1" applyAlignment="1">
      <alignment/>
    </xf>
    <xf numFmtId="193" fontId="6" fillId="0" borderId="0" xfId="49" applyFont="1" applyFill="1" applyAlignment="1">
      <alignment/>
    </xf>
    <xf numFmtId="4" fontId="4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 horizontal="right"/>
    </xf>
    <xf numFmtId="4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4" fontId="11" fillId="0" borderId="0" xfId="0" applyNumberFormat="1" applyFont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Fill="1" applyAlignment="1">
      <alignment/>
    </xf>
    <xf numFmtId="193" fontId="10" fillId="0" borderId="0" xfId="49" applyFont="1" applyAlignment="1">
      <alignment horizontal="left"/>
    </xf>
    <xf numFmtId="4" fontId="10" fillId="0" borderId="0" xfId="0" applyNumberFormat="1" applyFont="1" applyAlignment="1">
      <alignment horizontal="right"/>
    </xf>
    <xf numFmtId="4" fontId="10" fillId="0" borderId="0" xfId="0" applyNumberFormat="1" applyFont="1" applyFill="1" applyAlignment="1">
      <alignment horizontal="right"/>
    </xf>
    <xf numFmtId="193" fontId="10" fillId="0" borderId="0" xfId="49" applyFont="1" applyFill="1" applyAlignment="1">
      <alignment/>
    </xf>
    <xf numFmtId="10" fontId="6" fillId="0" borderId="0" xfId="62" applyNumberFormat="1" applyFont="1" applyAlignment="1">
      <alignment/>
    </xf>
    <xf numFmtId="0" fontId="5" fillId="36" borderId="11" xfId="55" applyFont="1" applyFill="1" applyBorder="1" applyAlignment="1">
      <alignment horizontal="center" vertical="center" wrapText="1"/>
      <protection/>
    </xf>
    <xf numFmtId="4" fontId="5" fillId="37" borderId="11" xfId="55" applyNumberFormat="1" applyFont="1" applyFill="1" applyBorder="1" applyAlignment="1">
      <alignment horizontal="center" vertical="center" wrapText="1"/>
      <protection/>
    </xf>
    <xf numFmtId="0" fontId="8" fillId="38" borderId="11" xfId="0" applyFont="1" applyFill="1" applyBorder="1" applyAlignment="1">
      <alignment horizontal="center" vertical="center" wrapText="1"/>
    </xf>
    <xf numFmtId="171" fontId="0" fillId="0" borderId="0" xfId="51" applyFont="1" applyAlignment="1">
      <alignment/>
    </xf>
    <xf numFmtId="10" fontId="10" fillId="0" borderId="0" xfId="62" applyNumberFormat="1" applyFont="1" applyAlignment="1">
      <alignment/>
    </xf>
    <xf numFmtId="10" fontId="4" fillId="39" borderId="12" xfId="62" applyNumberFormat="1" applyFont="1" applyFill="1" applyBorder="1" applyAlignment="1">
      <alignment/>
    </xf>
    <xf numFmtId="0" fontId="5" fillId="40" borderId="13" xfId="55" applyFont="1" applyFill="1" applyBorder="1" applyAlignment="1">
      <alignment horizontal="left" vertical="center" wrapText="1"/>
      <protection/>
    </xf>
    <xf numFmtId="0" fontId="5" fillId="41" borderId="13" xfId="55" applyFont="1" applyFill="1" applyBorder="1" applyAlignment="1">
      <alignment horizontal="center" vertical="center" wrapText="1"/>
      <protection/>
    </xf>
    <xf numFmtId="4" fontId="5" fillId="42" borderId="13" xfId="55" applyNumberFormat="1" applyFont="1" applyFill="1" applyBorder="1" applyAlignment="1">
      <alignment horizontal="center" vertical="center" wrapText="1"/>
      <protection/>
    </xf>
    <xf numFmtId="0" fontId="8" fillId="43" borderId="13" xfId="0" applyFont="1" applyFill="1" applyBorder="1" applyAlignment="1">
      <alignment horizontal="center" vertical="center" wrapText="1"/>
    </xf>
    <xf numFmtId="193" fontId="0" fillId="0" borderId="0" xfId="49" applyFont="1" applyAlignment="1">
      <alignment/>
    </xf>
    <xf numFmtId="4" fontId="65" fillId="44" borderId="14" xfId="55" applyNumberFormat="1" applyFont="1" applyFill="1" applyBorder="1" applyAlignment="1">
      <alignment horizontal="center" vertical="center" wrapText="1"/>
      <protection/>
    </xf>
    <xf numFmtId="4" fontId="51" fillId="45" borderId="15" xfId="0" applyNumberFormat="1" applyFont="1" applyFill="1" applyBorder="1" applyAlignment="1">
      <alignment horizontal="center" vertical="center" wrapText="1"/>
    </xf>
    <xf numFmtId="4" fontId="51" fillId="46" borderId="12" xfId="0" applyNumberFormat="1" applyFont="1" applyFill="1" applyBorder="1" applyAlignment="1">
      <alignment/>
    </xf>
    <xf numFmtId="10" fontId="51" fillId="47" borderId="12" xfId="62" applyNumberFormat="1" applyFont="1" applyFill="1" applyBorder="1" applyAlignment="1">
      <alignment/>
    </xf>
    <xf numFmtId="10" fontId="6" fillId="0" borderId="0" xfId="62" applyNumberFormat="1" applyFont="1" applyAlignment="1">
      <alignment/>
    </xf>
    <xf numFmtId="4" fontId="7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/>
    </xf>
    <xf numFmtId="4" fontId="8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4" fontId="4" fillId="48" borderId="12" xfId="0" applyNumberFormat="1" applyFont="1" applyFill="1" applyBorder="1" applyAlignment="1">
      <alignment/>
    </xf>
    <xf numFmtId="4" fontId="65" fillId="49" borderId="16" xfId="0" applyNumberFormat="1" applyFont="1" applyFill="1" applyBorder="1" applyAlignment="1">
      <alignment horizontal="center" wrapText="1"/>
    </xf>
    <xf numFmtId="4" fontId="65" fillId="50" borderId="17" xfId="0" applyNumberFormat="1" applyFont="1" applyFill="1" applyBorder="1" applyAlignment="1">
      <alignment/>
    </xf>
    <xf numFmtId="10" fontId="65" fillId="51" borderId="17" xfId="62" applyNumberFormat="1" applyFont="1" applyFill="1" applyBorder="1" applyAlignment="1">
      <alignment/>
    </xf>
    <xf numFmtId="4" fontId="7" fillId="52" borderId="13" xfId="0" applyNumberFormat="1" applyFont="1" applyFill="1" applyBorder="1" applyAlignment="1">
      <alignment/>
    </xf>
    <xf numFmtId="10" fontId="7" fillId="53" borderId="13" xfId="62" applyNumberFormat="1" applyFont="1" applyFill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4" fontId="7" fillId="54" borderId="18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right"/>
    </xf>
    <xf numFmtId="4" fontId="6" fillId="0" borderId="0" xfId="0" applyNumberFormat="1" applyFont="1" applyAlignment="1">
      <alignment vertical="center" wrapText="1"/>
    </xf>
    <xf numFmtId="4" fontId="4" fillId="55" borderId="1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" fontId="6" fillId="0" borderId="0" xfId="0" applyNumberFormat="1" applyFont="1" applyFill="1" applyAlignment="1">
      <alignment vertical="center" wrapText="1"/>
    </xf>
    <xf numFmtId="4" fontId="6" fillId="0" borderId="0" xfId="0" applyNumberFormat="1" applyFont="1" applyAlignment="1">
      <alignment wrapText="1"/>
    </xf>
    <xf numFmtId="171" fontId="0" fillId="0" borderId="0" xfId="51" applyFont="1" applyAlignment="1">
      <alignment wrapText="1"/>
    </xf>
    <xf numFmtId="4" fontId="6" fillId="0" borderId="0" xfId="0" applyNumberFormat="1" applyFont="1" applyAlignment="1">
      <alignment wrapText="1"/>
    </xf>
    <xf numFmtId="4" fontId="10" fillId="0" borderId="0" xfId="0" applyNumberFormat="1" applyFont="1" applyAlignment="1">
      <alignment horizontal="center"/>
    </xf>
    <xf numFmtId="4" fontId="66" fillId="0" borderId="0" xfId="0" applyNumberFormat="1" applyFont="1" applyAlignment="1">
      <alignment/>
    </xf>
    <xf numFmtId="4" fontId="12" fillId="56" borderId="18" xfId="0" applyNumberFormat="1" applyFont="1" applyFill="1" applyBorder="1" applyAlignment="1">
      <alignment horizontal="center" vertical="center" wrapText="1"/>
    </xf>
    <xf numFmtId="4" fontId="12" fillId="57" borderId="13" xfId="0" applyNumberFormat="1" applyFont="1" applyFill="1" applyBorder="1" applyAlignment="1">
      <alignment/>
    </xf>
    <xf numFmtId="10" fontId="12" fillId="58" borderId="13" xfId="62" applyNumberFormat="1" applyFont="1" applyFill="1" applyBorder="1" applyAlignment="1">
      <alignment/>
    </xf>
    <xf numFmtId="10" fontId="66" fillId="0" borderId="0" xfId="62" applyNumberFormat="1" applyFont="1" applyAlignment="1">
      <alignment/>
    </xf>
    <xf numFmtId="4" fontId="67" fillId="59" borderId="16" xfId="0" applyNumberFormat="1" applyFont="1" applyFill="1" applyBorder="1" applyAlignment="1">
      <alignment horizontal="center" wrapText="1"/>
    </xf>
    <xf numFmtId="4" fontId="67" fillId="60" borderId="17" xfId="0" applyNumberFormat="1" applyFont="1" applyFill="1" applyBorder="1" applyAlignment="1">
      <alignment/>
    </xf>
    <xf numFmtId="10" fontId="67" fillId="61" borderId="17" xfId="62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8" fillId="62" borderId="19" xfId="0" applyFont="1" applyFill="1" applyBorder="1" applyAlignment="1">
      <alignment horizontal="center" vertical="center" wrapText="1"/>
    </xf>
    <xf numFmtId="4" fontId="9" fillId="63" borderId="19" xfId="55" applyNumberFormat="1" applyFont="1" applyFill="1" applyBorder="1" applyAlignment="1">
      <alignment horizontal="center" vertical="center" wrapText="1"/>
      <protection/>
    </xf>
    <xf numFmtId="4" fontId="67" fillId="64" borderId="19" xfId="55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right" vertical="center"/>
    </xf>
    <xf numFmtId="0" fontId="69" fillId="0" borderId="0" xfId="0" applyFont="1" applyAlignment="1">
      <alignment/>
    </xf>
    <xf numFmtId="0" fontId="70" fillId="0" borderId="0" xfId="0" applyFont="1" applyFill="1" applyBorder="1" applyAlignment="1">
      <alignment horizontal="center" vertical="center" wrapText="1"/>
    </xf>
    <xf numFmtId="0" fontId="71" fillId="0" borderId="0" xfId="0" applyFont="1" applyAlignment="1">
      <alignment/>
    </xf>
    <xf numFmtId="10" fontId="71" fillId="0" borderId="0" xfId="62" applyNumberFormat="1" applyFont="1" applyAlignment="1">
      <alignment/>
    </xf>
    <xf numFmtId="171" fontId="71" fillId="0" borderId="0" xfId="51" applyFont="1" applyAlignment="1">
      <alignment/>
    </xf>
    <xf numFmtId="4" fontId="72" fillId="0" borderId="0" xfId="0" applyNumberFormat="1" applyFont="1" applyAlignment="1">
      <alignment/>
    </xf>
    <xf numFmtId="4" fontId="13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10" fontId="0" fillId="0" borderId="0" xfId="62" applyNumberFormat="1" applyFont="1" applyFill="1" applyAlignment="1">
      <alignment/>
    </xf>
    <xf numFmtId="171" fontId="0" fillId="0" borderId="0" xfId="51" applyFont="1" applyFill="1" applyAlignment="1">
      <alignment/>
    </xf>
    <xf numFmtId="4" fontId="1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0" fontId="8" fillId="0" borderId="0" xfId="62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0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4" fontId="0" fillId="0" borderId="0" xfId="0" applyNumberFormat="1" applyFont="1" applyFill="1" applyAlignment="1">
      <alignment horizontal="right"/>
    </xf>
    <xf numFmtId="9" fontId="10" fillId="0" borderId="0" xfId="62" applyFont="1" applyAlignment="1">
      <alignment/>
    </xf>
    <xf numFmtId="0" fontId="8" fillId="0" borderId="0" xfId="0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center" wrapText="1"/>
    </xf>
    <xf numFmtId="9" fontId="10" fillId="0" borderId="0" xfId="62" applyFont="1" applyFill="1" applyAlignment="1">
      <alignment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10" fontId="6" fillId="0" borderId="0" xfId="62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67" fillId="65" borderId="20" xfId="0" applyNumberFormat="1" applyFont="1" applyFill="1" applyBorder="1" applyAlignment="1">
      <alignment horizontal="center" wrapText="1"/>
    </xf>
    <xf numFmtId="4" fontId="12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/>
    </xf>
    <xf numFmtId="4" fontId="7" fillId="66" borderId="21" xfId="0" applyNumberFormat="1" applyFont="1" applyFill="1" applyBorder="1" applyAlignment="1">
      <alignment horizontal="center" wrapText="1"/>
    </xf>
    <xf numFmtId="4" fontId="65" fillId="67" borderId="20" xfId="0" applyNumberFormat="1" applyFont="1" applyFill="1" applyBorder="1" applyAlignment="1">
      <alignment horizontal="center" wrapText="1"/>
    </xf>
    <xf numFmtId="4" fontId="51" fillId="68" borderId="22" xfId="0" applyNumberFormat="1" applyFont="1" applyFill="1" applyBorder="1" applyAlignment="1">
      <alignment horizontal="center"/>
    </xf>
    <xf numFmtId="4" fontId="4" fillId="69" borderId="15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5" fillId="70" borderId="11" xfId="55" applyNumberFormat="1" applyFont="1" applyFill="1" applyBorder="1" applyAlignment="1">
      <alignment horizontal="center" vertical="center" wrapText="1"/>
      <protection/>
    </xf>
    <xf numFmtId="49" fontId="6" fillId="0" borderId="0" xfId="0" applyNumberFormat="1" applyFont="1" applyAlignment="1">
      <alignment horizontal="center"/>
    </xf>
    <xf numFmtId="49" fontId="5" fillId="71" borderId="10" xfId="55" applyNumberFormat="1" applyFont="1" applyFill="1" applyBorder="1" applyAlignment="1">
      <alignment horizontal="center" vertical="center" wrapText="1"/>
      <protection/>
    </xf>
    <xf numFmtId="49" fontId="5" fillId="72" borderId="13" xfId="55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horizontal="center"/>
    </xf>
    <xf numFmtId="49" fontId="6" fillId="0" borderId="0" xfId="49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10" fontId="0" fillId="0" borderId="0" xfId="62" applyNumberFormat="1" applyFont="1" applyFill="1" applyBorder="1" applyAlignment="1">
      <alignment/>
    </xf>
    <xf numFmtId="10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43" fillId="73" borderId="23" xfId="55" applyFont="1" applyFill="1" applyBorder="1" applyAlignment="1">
      <alignment horizontal="center" vertical="center" wrapText="1"/>
      <protection/>
    </xf>
    <xf numFmtId="49" fontId="43" fillId="74" borderId="23" xfId="55" applyNumberFormat="1" applyFont="1" applyFill="1" applyBorder="1" applyAlignment="1">
      <alignment horizontal="center" vertical="center" wrapText="1"/>
      <protection/>
    </xf>
    <xf numFmtId="4" fontId="8" fillId="75" borderId="23" xfId="55" applyNumberFormat="1" applyFont="1" applyFill="1" applyBorder="1" applyAlignment="1">
      <alignment horizontal="center" vertical="center" wrapText="1"/>
      <protection/>
    </xf>
    <xf numFmtId="4" fontId="43" fillId="76" borderId="23" xfId="55" applyNumberFormat="1" applyFont="1" applyFill="1" applyBorder="1" applyAlignment="1">
      <alignment horizontal="center" vertical="center" wrapText="1"/>
      <protection/>
    </xf>
    <xf numFmtId="0" fontId="8" fillId="77" borderId="23" xfId="0" applyFont="1" applyFill="1" applyBorder="1" applyAlignment="1">
      <alignment horizontal="center" vertical="center" wrapText="1"/>
    </xf>
    <xf numFmtId="4" fontId="73" fillId="78" borderId="14" xfId="55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4" fontId="8" fillId="79" borderId="24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4" fontId="8" fillId="80" borderId="25" xfId="0" applyNumberFormat="1" applyFont="1" applyFill="1" applyBorder="1" applyAlignment="1">
      <alignment horizontal="center" vertical="center" wrapText="1"/>
    </xf>
    <xf numFmtId="193" fontId="0" fillId="0" borderId="0" xfId="49" applyFont="1" applyAlignment="1">
      <alignment horizontal="left"/>
    </xf>
    <xf numFmtId="4" fontId="8" fillId="81" borderId="23" xfId="0" applyNumberFormat="1" applyFont="1" applyFill="1" applyBorder="1" applyAlignment="1">
      <alignment/>
    </xf>
    <xf numFmtId="10" fontId="8" fillId="82" borderId="23" xfId="62" applyNumberFormat="1" applyFont="1" applyFill="1" applyBorder="1" applyAlignment="1">
      <alignment/>
    </xf>
    <xf numFmtId="193" fontId="8" fillId="0" borderId="0" xfId="49" applyFont="1" applyFill="1" applyAlignment="1">
      <alignment/>
    </xf>
    <xf numFmtId="193" fontId="0" fillId="0" borderId="0" xfId="49" applyFont="1" applyFill="1" applyAlignment="1">
      <alignment/>
    </xf>
    <xf numFmtId="4" fontId="73" fillId="83" borderId="24" xfId="0" applyNumberFormat="1" applyFont="1" applyFill="1" applyBorder="1" applyAlignment="1">
      <alignment horizontal="center"/>
    </xf>
    <xf numFmtId="4" fontId="73" fillId="84" borderId="25" xfId="0" applyNumberFormat="1" applyFont="1" applyFill="1" applyBorder="1" applyAlignment="1">
      <alignment horizontal="center" vertical="center" wrapText="1"/>
    </xf>
    <xf numFmtId="4" fontId="73" fillId="85" borderId="23" xfId="0" applyNumberFormat="1" applyFont="1" applyFill="1" applyBorder="1" applyAlignment="1">
      <alignment/>
    </xf>
    <xf numFmtId="10" fontId="73" fillId="86" borderId="23" xfId="62" applyNumberFormat="1" applyFont="1" applyFill="1" applyBorder="1" applyAlignment="1">
      <alignment/>
    </xf>
    <xf numFmtId="0" fontId="74" fillId="0" borderId="0" xfId="0" applyFont="1" applyAlignment="1">
      <alignment/>
    </xf>
    <xf numFmtId="49" fontId="74" fillId="0" borderId="0" xfId="0" applyNumberFormat="1" applyFont="1" applyAlignment="1">
      <alignment horizontal="center"/>
    </xf>
    <xf numFmtId="4" fontId="74" fillId="0" borderId="0" xfId="0" applyNumberFormat="1" applyFont="1" applyAlignment="1">
      <alignment/>
    </xf>
    <xf numFmtId="4" fontId="74" fillId="0" borderId="0" xfId="0" applyNumberFormat="1" applyFont="1" applyFill="1" applyAlignment="1">
      <alignment/>
    </xf>
    <xf numFmtId="0" fontId="69" fillId="0" borderId="0" xfId="0" applyFont="1" applyFill="1" applyBorder="1" applyAlignment="1">
      <alignment horizontal="center" vertical="center" wrapText="1"/>
    </xf>
    <xf numFmtId="194" fontId="0" fillId="0" borderId="0" xfId="0" applyNumberFormat="1" applyFont="1" applyAlignment="1">
      <alignment/>
    </xf>
    <xf numFmtId="0" fontId="43" fillId="87" borderId="26" xfId="55" applyFont="1" applyFill="1" applyBorder="1" applyAlignment="1">
      <alignment horizontal="center" vertical="center" wrapText="1"/>
      <protection/>
    </xf>
    <xf numFmtId="49" fontId="43" fillId="88" borderId="26" xfId="55" applyNumberFormat="1" applyFont="1" applyFill="1" applyBorder="1" applyAlignment="1">
      <alignment horizontal="center" vertical="center" wrapText="1"/>
      <protection/>
    </xf>
    <xf numFmtId="4" fontId="8" fillId="89" borderId="26" xfId="55" applyNumberFormat="1" applyFont="1" applyFill="1" applyBorder="1" applyAlignment="1">
      <alignment horizontal="center" vertical="center" wrapText="1"/>
      <protection/>
    </xf>
    <xf numFmtId="4" fontId="43" fillId="90" borderId="26" xfId="55" applyNumberFormat="1" applyFont="1" applyFill="1" applyBorder="1" applyAlignment="1">
      <alignment horizontal="center" vertical="center" wrapText="1"/>
      <protection/>
    </xf>
    <xf numFmtId="4" fontId="8" fillId="91" borderId="24" xfId="0" applyNumberFormat="1" applyFont="1" applyFill="1" applyBorder="1" applyAlignment="1">
      <alignment horizontal="center"/>
    </xf>
    <xf numFmtId="4" fontId="8" fillId="92" borderId="25" xfId="0" applyNumberFormat="1" applyFont="1" applyFill="1" applyBorder="1" applyAlignment="1">
      <alignment horizontal="center" vertical="center" wrapText="1"/>
    </xf>
    <xf numFmtId="4" fontId="8" fillId="93" borderId="27" xfId="0" applyNumberFormat="1" applyFont="1" applyFill="1" applyBorder="1" applyAlignment="1">
      <alignment/>
    </xf>
    <xf numFmtId="193" fontId="8" fillId="94" borderId="27" xfId="49" applyFont="1" applyFill="1" applyBorder="1" applyAlignment="1">
      <alignment/>
    </xf>
    <xf numFmtId="10" fontId="8" fillId="95" borderId="27" xfId="62" applyNumberFormat="1" applyFont="1" applyFill="1" applyBorder="1" applyAlignment="1">
      <alignment/>
    </xf>
    <xf numFmtId="4" fontId="73" fillId="96" borderId="28" xfId="0" applyNumberFormat="1" applyFont="1" applyFill="1" applyBorder="1" applyAlignment="1">
      <alignment horizontal="center" wrapText="1"/>
    </xf>
    <xf numFmtId="4" fontId="73" fillId="97" borderId="29" xfId="0" applyNumberFormat="1" applyFont="1" applyFill="1" applyBorder="1" applyAlignment="1">
      <alignment horizontal="center" vertical="center" wrapText="1"/>
    </xf>
    <xf numFmtId="4" fontId="73" fillId="98" borderId="27" xfId="0" applyNumberFormat="1" applyFont="1" applyFill="1" applyBorder="1" applyAlignment="1">
      <alignment/>
    </xf>
    <xf numFmtId="193" fontId="73" fillId="99" borderId="27" xfId="49" applyFont="1" applyFill="1" applyBorder="1" applyAlignment="1">
      <alignment/>
    </xf>
    <xf numFmtId="10" fontId="73" fillId="100" borderId="27" xfId="62" applyNumberFormat="1" applyFont="1" applyFill="1" applyBorder="1" applyAlignment="1">
      <alignment/>
    </xf>
    <xf numFmtId="0" fontId="75" fillId="0" borderId="0" xfId="0" applyFont="1" applyFill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Notas 2" xfId="58"/>
    <cellStyle name="Notas 3" xfId="59"/>
    <cellStyle name="Notas 4" xfId="60"/>
    <cellStyle name="Notas 5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ítulo 4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chartsheet" Target="chartsheets/sheet6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0.14475"/>
          <c:w val="0.927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'213'!$C$251</c:f>
              <c:strCache>
                <c:ptCount val="1"/>
                <c:pt idx="0">
                  <c:v>Devengado</c:v>
                </c:pt>
              </c:strCache>
            </c:strRef>
          </c:tx>
          <c:spPr>
            <a:gradFill rotWithShape="1">
              <a:gsLst>
                <a:gs pos="0">
                  <a:srgbClr val="DBEEF4"/>
                </a:gs>
                <a:gs pos="50999">
                  <a:srgbClr val="953735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'213'!$B$252:$B$256</c:f>
              <c:strCache>
                <c:ptCount val="5"/>
                <c:pt idx="0">
                  <c:v>749 Actividades Centrales</c:v>
                </c:pt>
                <c:pt idx="1">
                  <c:v>751 Conser. Del Patr. Hist. Cultural</c:v>
                </c:pt>
                <c:pt idx="2">
                  <c:v>753 Gestión y Des. Cultural</c:v>
                </c:pt>
                <c:pt idx="3">
                  <c:v>755 Información Comunicación</c:v>
                </c:pt>
                <c:pt idx="4">
                  <c:v>758 Desarrollo Artistico y Extensión Musical</c:v>
                </c:pt>
              </c:strCache>
            </c:strRef>
          </c:cat>
          <c:val>
            <c:numRef>
              <c:f>'213'!$C$252:$C$256</c:f>
              <c:numCache>
                <c:ptCount val="5"/>
                <c:pt idx="0">
                  <c:v>0.24547616018754737</c:v>
                </c:pt>
                <c:pt idx="1">
                  <c:v>0.27321772558595225</c:v>
                </c:pt>
                <c:pt idx="2">
                  <c:v>0.19581373324357979</c:v>
                </c:pt>
                <c:pt idx="3">
                  <c:v>0.27475389529939287</c:v>
                </c:pt>
                <c:pt idx="4">
                  <c:v>0.30503410322917435</c:v>
                </c:pt>
              </c:numCache>
            </c:numRef>
          </c:val>
        </c:ser>
        <c:overlap val="5"/>
        <c:gapWidth val="122"/>
        <c:axId val="4417935"/>
        <c:axId val="32823964"/>
      </c:barChart>
      <c:lineChart>
        <c:grouping val="standard"/>
        <c:varyColors val="0"/>
        <c:ser>
          <c:idx val="1"/>
          <c:order val="1"/>
          <c:tx>
            <c:strRef>
              <c:f>'213'!$D$251</c:f>
              <c:strCache>
                <c:ptCount val="1"/>
                <c:pt idx="0">
                  <c:v>Límite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333333"/>
                        </a:solidFill>
                      </a:rPr>
                      <a:t>100%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'213'!$B$252:$B$256</c:f>
              <c:strCache>
                <c:ptCount val="5"/>
                <c:pt idx="0">
                  <c:v>749 Actividades Centrales</c:v>
                </c:pt>
                <c:pt idx="1">
                  <c:v>751 Conser. Del Patr. Hist. Cultural</c:v>
                </c:pt>
                <c:pt idx="2">
                  <c:v>753 Gestión y Des. Cultural</c:v>
                </c:pt>
                <c:pt idx="3">
                  <c:v>755 Información Comunicación</c:v>
                </c:pt>
                <c:pt idx="4">
                  <c:v>758 Desarrollo Artistico y Extensión Musical</c:v>
                </c:pt>
              </c:strCache>
            </c:strRef>
          </c:cat>
          <c:val>
            <c:numRef>
              <c:f>'213'!$D$252:$D$256</c:f>
              <c:numCache>
                <c:ptCount val="5"/>
                <c:pt idx="0">
                  <c:v>0.3333333333333333</c:v>
                </c:pt>
                <c:pt idx="1">
                  <c:v>0.3333333333333333</c:v>
                </c:pt>
                <c:pt idx="2">
                  <c:v>0.3333333333333333</c:v>
                </c:pt>
                <c:pt idx="3">
                  <c:v>0.3333333333333333</c:v>
                </c:pt>
                <c:pt idx="4">
                  <c:v>0.3333333333333333</c:v>
                </c:pt>
              </c:numCache>
            </c:numRef>
          </c:val>
          <c:smooth val="0"/>
        </c:ser>
        <c:axId val="4417935"/>
        <c:axId val="32823964"/>
      </c:lineChart>
      <c:catAx>
        <c:axId val="44179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32823964"/>
        <c:crosses val="autoZero"/>
        <c:auto val="1"/>
        <c:lblOffset val="100"/>
        <c:tickLblSkip val="1"/>
        <c:noMultiLvlLbl val="0"/>
      </c:catAx>
      <c:valAx>
        <c:axId val="32823964"/>
        <c:scaling>
          <c:orientation val="minMax"/>
        </c:scaling>
        <c:axPos val="l"/>
        <c:delete val="1"/>
        <c:majorTickMark val="out"/>
        <c:minorTickMark val="none"/>
        <c:tickLblPos val="nextTo"/>
        <c:crossAx val="4417935"/>
        <c:crossesAt val="1"/>
        <c:crossBetween val="between"/>
        <c:dispUnits/>
      </c:valAx>
      <c:spPr>
        <a:gradFill rotWithShape="1">
          <a:gsLst>
            <a:gs pos="0">
              <a:srgbClr val="F6F9FC"/>
            </a:gs>
            <a:gs pos="100000">
              <a:srgbClr val="BFBFB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0675"/>
          <c:y val="0.9235"/>
          <c:w val="0.36025"/>
          <c:h val="0.07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6F9FC"/>
        </a:gs>
        <a:gs pos="100000">
          <a:srgbClr val="E6B9B8"/>
        </a:gs>
      </a:gsLst>
      <a:lin ang="5400000" scaled="1"/>
    </a:gra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25"/>
          <c:y val="0.14"/>
          <c:w val="0.843"/>
          <c:h val="0.7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'749'!$D$177</c:f>
              <c:strCache>
                <c:ptCount val="1"/>
                <c:pt idx="0">
                  <c:v>Devengado</c:v>
                </c:pt>
              </c:strCache>
            </c:strRef>
          </c:tx>
          <c:spPr>
            <a:gradFill rotWithShape="1">
              <a:gsLst>
                <a:gs pos="0">
                  <a:srgbClr val="DBEEF4"/>
                </a:gs>
                <a:gs pos="50999">
                  <a:srgbClr val="31859C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'749'!$C$178:$C$183</c:f>
              <c:strCache>
                <c:ptCount val="6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  <c:pt idx="5">
                  <c:v>TRANSF. CAPITAL</c:v>
                </c:pt>
              </c:strCache>
            </c:strRef>
          </c:cat>
          <c:val>
            <c:numRef>
              <c:f>'749'!$D$178:$D$183</c:f>
              <c:numCache>
                <c:ptCount val="6"/>
                <c:pt idx="0">
                  <c:v>0.3056006111080272</c:v>
                </c:pt>
                <c:pt idx="1">
                  <c:v>0.09400118332655145</c:v>
                </c:pt>
                <c:pt idx="2">
                  <c:v>0.044289927823830406</c:v>
                </c:pt>
                <c:pt idx="3">
                  <c:v>0.0429583955392244</c:v>
                </c:pt>
                <c:pt idx="4">
                  <c:v>0.3129439560405065</c:v>
                </c:pt>
                <c:pt idx="5">
                  <c:v>0</c:v>
                </c:pt>
              </c:numCache>
            </c:numRef>
          </c:val>
        </c:ser>
        <c:overlap val="5"/>
        <c:gapWidth val="122"/>
        <c:axId val="61948493"/>
        <c:axId val="62044658"/>
      </c:barChart>
      <c:lineChart>
        <c:grouping val="standard"/>
        <c:varyColors val="0"/>
        <c:ser>
          <c:idx val="1"/>
          <c:order val="1"/>
          <c:tx>
            <c:strRef>
              <c:f>'749'!$E$177</c:f>
              <c:strCache>
                <c:ptCount val="1"/>
                <c:pt idx="0">
                  <c:v>Límite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333333"/>
                        </a:solidFill>
                      </a:rPr>
                      <a:t>100%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'749'!$C$178:$C$183</c:f>
              <c:strCache>
                <c:ptCount val="6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  <c:pt idx="5">
                  <c:v>TRANSF. CAPITAL</c:v>
                </c:pt>
              </c:strCache>
            </c:strRef>
          </c:cat>
          <c:val>
            <c:numRef>
              <c:f>'749'!$E$178:$E$183</c:f>
              <c:numCache>
                <c:ptCount val="6"/>
                <c:pt idx="0">
                  <c:v>0.3333333333333333</c:v>
                </c:pt>
                <c:pt idx="1">
                  <c:v>0.3333333333333333</c:v>
                </c:pt>
                <c:pt idx="2">
                  <c:v>0.3333333333333333</c:v>
                </c:pt>
                <c:pt idx="3">
                  <c:v>0.3333333333333333</c:v>
                </c:pt>
                <c:pt idx="4">
                  <c:v>0.3333333333333333</c:v>
                </c:pt>
                <c:pt idx="5">
                  <c:v>0.3333333333333333</c:v>
                </c:pt>
              </c:numCache>
            </c:numRef>
          </c:val>
          <c:smooth val="0"/>
        </c:ser>
        <c:axId val="61948493"/>
        <c:axId val="62044658"/>
      </c:lineChart>
      <c:catAx>
        <c:axId val="619484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62044658"/>
        <c:crosses val="autoZero"/>
        <c:auto val="1"/>
        <c:lblOffset val="100"/>
        <c:tickLblSkip val="1"/>
        <c:noMultiLvlLbl val="0"/>
      </c:catAx>
      <c:valAx>
        <c:axId val="62044658"/>
        <c:scaling>
          <c:orientation val="minMax"/>
        </c:scaling>
        <c:axPos val="l"/>
        <c:delete val="1"/>
        <c:majorTickMark val="out"/>
        <c:minorTickMark val="none"/>
        <c:tickLblPos val="nextTo"/>
        <c:crossAx val="61948493"/>
        <c:crossesAt val="1"/>
        <c:crossBetween val="between"/>
        <c:dispUnits/>
      </c:valAx>
      <c:spPr>
        <a:gradFill rotWithShape="1">
          <a:gsLst>
            <a:gs pos="0">
              <a:srgbClr val="F6F9FC"/>
            </a:gs>
            <a:gs pos="100000">
              <a:srgbClr val="BFBFB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065"/>
          <c:y val="0.924"/>
          <c:w val="0.343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6F9FC"/>
        </a:gs>
        <a:gs pos="100000">
          <a:srgbClr val="B7DEE8"/>
        </a:gs>
      </a:gsLst>
      <a:lin ang="5400000" scaled="1"/>
    </a:gra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75"/>
          <c:y val="0.141"/>
          <c:w val="0.8365"/>
          <c:h val="0.7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'751'!$D$162</c:f>
              <c:strCache>
                <c:ptCount val="1"/>
                <c:pt idx="0">
                  <c:v>Devengado</c:v>
                </c:pt>
              </c:strCache>
            </c:strRef>
          </c:tx>
          <c:spPr>
            <a:gradFill rotWithShape="1">
              <a:gsLst>
                <a:gs pos="0">
                  <a:srgbClr val="C6D9F1"/>
                </a:gs>
                <a:gs pos="50999">
                  <a:srgbClr val="376092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'751'!$C$163:$C$167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'751'!$D$163:$D$167</c:f>
              <c:numCache>
                <c:ptCount val="5"/>
                <c:pt idx="0">
                  <c:v>0.29459234409512647</c:v>
                </c:pt>
                <c:pt idx="1">
                  <c:v>0.09013915135970572</c:v>
                </c:pt>
                <c:pt idx="2">
                  <c:v>0.06586300918383795</c:v>
                </c:pt>
                <c:pt idx="3">
                  <c:v>0</c:v>
                </c:pt>
                <c:pt idx="4">
                  <c:v>0.32577580828113395</c:v>
                </c:pt>
              </c:numCache>
            </c:numRef>
          </c:val>
        </c:ser>
        <c:overlap val="5"/>
        <c:gapWidth val="122"/>
        <c:axId val="32539"/>
        <c:axId val="1724568"/>
      </c:barChart>
      <c:lineChart>
        <c:grouping val="standard"/>
        <c:varyColors val="0"/>
        <c:ser>
          <c:idx val="1"/>
          <c:order val="1"/>
          <c:tx>
            <c:strRef>
              <c:f>'751'!$E$162</c:f>
              <c:strCache>
                <c:ptCount val="1"/>
                <c:pt idx="0">
                  <c:v>Límite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333333"/>
                        </a:solidFill>
                      </a:rPr>
                      <a:t>100%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'751'!$C$163:$C$167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'751'!$E$163:$E$167</c:f>
              <c:numCache>
                <c:ptCount val="5"/>
                <c:pt idx="0">
                  <c:v>0.3333333333333333</c:v>
                </c:pt>
                <c:pt idx="1">
                  <c:v>0.3333333333333333</c:v>
                </c:pt>
                <c:pt idx="2">
                  <c:v>0.3333333333333333</c:v>
                </c:pt>
                <c:pt idx="3">
                  <c:v>0.3333333333333333</c:v>
                </c:pt>
                <c:pt idx="4">
                  <c:v>0.3333333333333333</c:v>
                </c:pt>
              </c:numCache>
            </c:numRef>
          </c:val>
          <c:smooth val="0"/>
        </c:ser>
        <c:axId val="32539"/>
        <c:axId val="1724568"/>
      </c:lineChart>
      <c:catAx>
        <c:axId val="325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1724568"/>
        <c:crosses val="autoZero"/>
        <c:auto val="1"/>
        <c:lblOffset val="100"/>
        <c:tickLblSkip val="1"/>
        <c:noMultiLvlLbl val="0"/>
      </c:catAx>
      <c:valAx>
        <c:axId val="1724568"/>
        <c:scaling>
          <c:orientation val="minMax"/>
        </c:scaling>
        <c:axPos val="l"/>
        <c:delete val="1"/>
        <c:majorTickMark val="out"/>
        <c:minorTickMark val="none"/>
        <c:tickLblPos val="nextTo"/>
        <c:crossAx val="32539"/>
        <c:crossesAt val="1"/>
        <c:crossBetween val="between"/>
        <c:dispUnits/>
      </c:valAx>
      <c:spPr>
        <a:gradFill rotWithShape="1">
          <a:gsLst>
            <a:gs pos="0">
              <a:srgbClr val="F6F9FC"/>
            </a:gs>
            <a:gs pos="100000">
              <a:srgbClr val="BFBFB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0575"/>
          <c:y val="0.9265"/>
          <c:w val="0.34275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6F9FC"/>
        </a:gs>
        <a:gs pos="100000">
          <a:srgbClr val="B9CDE5"/>
        </a:gs>
      </a:gsLst>
      <a:lin ang="5400000" scaled="1"/>
    </a:gra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75"/>
          <c:y val="0.141"/>
          <c:w val="0.8365"/>
          <c:h val="0.7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'753'!$D$125</c:f>
              <c:strCache>
                <c:ptCount val="1"/>
                <c:pt idx="0">
                  <c:v>Devengado</c:v>
                </c:pt>
              </c:strCache>
            </c:strRef>
          </c:tx>
          <c:spPr>
            <a:gradFill rotWithShape="1">
              <a:gsLst>
                <a:gs pos="0">
                  <a:srgbClr val="CCC1DA"/>
                </a:gs>
                <a:gs pos="50999">
                  <a:srgbClr val="604A7B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'753'!$C$126:$C$130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'753'!$D$126:$D$130</c:f>
              <c:numCache>
                <c:ptCount val="5"/>
                <c:pt idx="0">
                  <c:v>0.26023379051737705</c:v>
                </c:pt>
                <c:pt idx="1">
                  <c:v>0.08493290679031576</c:v>
                </c:pt>
                <c:pt idx="2">
                  <c:v>0.17452814857227664</c:v>
                </c:pt>
                <c:pt idx="3">
                  <c:v>0</c:v>
                </c:pt>
                <c:pt idx="4">
                  <c:v>0.1877897153117126</c:v>
                </c:pt>
              </c:numCache>
            </c:numRef>
          </c:val>
        </c:ser>
        <c:overlap val="5"/>
        <c:gapWidth val="122"/>
        <c:axId val="24293241"/>
        <c:axId val="12473358"/>
      </c:barChart>
      <c:lineChart>
        <c:grouping val="standard"/>
        <c:varyColors val="0"/>
        <c:ser>
          <c:idx val="1"/>
          <c:order val="1"/>
          <c:tx>
            <c:strRef>
              <c:f>'753'!$E$125</c:f>
              <c:strCache>
                <c:ptCount val="1"/>
                <c:pt idx="0">
                  <c:v>Límite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333333"/>
                        </a:solidFill>
                      </a:rPr>
                      <a:t>100%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'753'!$C$126:$C$130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'753'!$E$126:$E$130</c:f>
              <c:numCache>
                <c:ptCount val="5"/>
                <c:pt idx="0">
                  <c:v>0.3333333333333333</c:v>
                </c:pt>
                <c:pt idx="1">
                  <c:v>0.3333333333333333</c:v>
                </c:pt>
                <c:pt idx="2">
                  <c:v>0.3333333333333333</c:v>
                </c:pt>
                <c:pt idx="3">
                  <c:v>0.3333333333333333</c:v>
                </c:pt>
                <c:pt idx="4">
                  <c:v>0.3333333333333333</c:v>
                </c:pt>
              </c:numCache>
            </c:numRef>
          </c:val>
          <c:smooth val="0"/>
        </c:ser>
        <c:axId val="24293241"/>
        <c:axId val="12473358"/>
      </c:lineChart>
      <c:catAx>
        <c:axId val="242932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12473358"/>
        <c:crosses val="autoZero"/>
        <c:auto val="1"/>
        <c:lblOffset val="100"/>
        <c:tickLblSkip val="1"/>
        <c:noMultiLvlLbl val="0"/>
      </c:catAx>
      <c:valAx>
        <c:axId val="12473358"/>
        <c:scaling>
          <c:orientation val="minMax"/>
        </c:scaling>
        <c:axPos val="l"/>
        <c:delete val="1"/>
        <c:majorTickMark val="out"/>
        <c:minorTickMark val="none"/>
        <c:tickLblPos val="nextTo"/>
        <c:crossAx val="24293241"/>
        <c:crossesAt val="1"/>
        <c:crossBetween val="between"/>
        <c:dispUnits/>
      </c:valAx>
      <c:spPr>
        <a:gradFill rotWithShape="1">
          <a:gsLst>
            <a:gs pos="0">
              <a:srgbClr val="F6F9FC"/>
            </a:gs>
            <a:gs pos="100000">
              <a:srgbClr val="BFBFB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0475"/>
          <c:y val="0.9265"/>
          <c:w val="0.34275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6F9FC"/>
        </a:gs>
        <a:gs pos="100000">
          <a:srgbClr val="E6E0EC"/>
        </a:gs>
      </a:gsLst>
      <a:lin ang="5400000" scaled="1"/>
    </a:gra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75"/>
          <c:y val="0.141"/>
          <c:w val="0.8365"/>
          <c:h val="0.7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'755'!$D$155</c:f>
              <c:strCache>
                <c:ptCount val="1"/>
                <c:pt idx="0">
                  <c:v>Devengado</c:v>
                </c:pt>
              </c:strCache>
            </c:strRef>
          </c:tx>
          <c:spPr>
            <a:gradFill rotWithShape="1">
              <a:gsLst>
                <a:gs pos="0">
                  <a:srgbClr val="EBF1DE"/>
                </a:gs>
                <a:gs pos="50999">
                  <a:srgbClr val="77933C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'755'!$C$156:$C$160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'755'!$D$156:$D$160</c:f>
              <c:numCache>
                <c:ptCount val="5"/>
                <c:pt idx="0">
                  <c:v>0.3036479531576792</c:v>
                </c:pt>
                <c:pt idx="1">
                  <c:v>0.1557057217525666</c:v>
                </c:pt>
                <c:pt idx="2">
                  <c:v>0.10065441621268588</c:v>
                </c:pt>
                <c:pt idx="3">
                  <c:v>0.04296914801932367</c:v>
                </c:pt>
                <c:pt idx="4">
                  <c:v>0.35983993223513655</c:v>
                </c:pt>
              </c:numCache>
            </c:numRef>
          </c:val>
        </c:ser>
        <c:overlap val="5"/>
        <c:gapWidth val="122"/>
        <c:axId val="57108199"/>
        <c:axId val="6835668"/>
      </c:barChart>
      <c:lineChart>
        <c:grouping val="standard"/>
        <c:varyColors val="0"/>
        <c:ser>
          <c:idx val="1"/>
          <c:order val="1"/>
          <c:tx>
            <c:strRef>
              <c:f>'755'!$E$155</c:f>
              <c:strCache>
                <c:ptCount val="1"/>
                <c:pt idx="0">
                  <c:v>Límite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333333"/>
                        </a:solidFill>
                      </a:rPr>
                      <a:t>100%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'755'!$C$156:$C$160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'755'!$E$156:$E$160</c:f>
              <c:numCache>
                <c:ptCount val="5"/>
                <c:pt idx="0">
                  <c:v>0.3333333333333333</c:v>
                </c:pt>
                <c:pt idx="1">
                  <c:v>0.3333333333333333</c:v>
                </c:pt>
                <c:pt idx="2">
                  <c:v>0.3333333333333333</c:v>
                </c:pt>
                <c:pt idx="3">
                  <c:v>0.3333333333333333</c:v>
                </c:pt>
                <c:pt idx="4">
                  <c:v>0.3333333333333333</c:v>
                </c:pt>
              </c:numCache>
            </c:numRef>
          </c:val>
          <c:smooth val="0"/>
        </c:ser>
        <c:axId val="57108199"/>
        <c:axId val="6835668"/>
      </c:lineChart>
      <c:catAx>
        <c:axId val="571081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6835668"/>
        <c:crosses val="autoZero"/>
        <c:auto val="1"/>
        <c:lblOffset val="100"/>
        <c:tickLblSkip val="1"/>
        <c:noMultiLvlLbl val="0"/>
      </c:catAx>
      <c:valAx>
        <c:axId val="6835668"/>
        <c:scaling>
          <c:orientation val="minMax"/>
        </c:scaling>
        <c:axPos val="l"/>
        <c:delete val="1"/>
        <c:majorTickMark val="out"/>
        <c:minorTickMark val="none"/>
        <c:tickLblPos val="nextTo"/>
        <c:crossAx val="57108199"/>
        <c:crossesAt val="1"/>
        <c:crossBetween val="between"/>
        <c:dispUnits/>
      </c:valAx>
      <c:spPr>
        <a:gradFill rotWithShape="1">
          <a:gsLst>
            <a:gs pos="0">
              <a:srgbClr val="F6F9FC"/>
            </a:gs>
            <a:gs pos="100000">
              <a:srgbClr val="BFBFB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145"/>
          <c:y val="0.9265"/>
          <c:w val="0.112"/>
          <c:h val="0.0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6F9FC"/>
        </a:gs>
        <a:gs pos="100000">
          <a:srgbClr val="D7E4BD"/>
        </a:gs>
      </a:gsLst>
      <a:lin ang="5400000" scaled="1"/>
    </a:gra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75"/>
          <c:y val="0.141"/>
          <c:w val="0.835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'758'!$D$141</c:f>
              <c:strCache>
                <c:ptCount val="1"/>
                <c:pt idx="0">
                  <c:v>Devengado</c:v>
                </c:pt>
              </c:strCache>
            </c:strRef>
          </c:tx>
          <c:spPr>
            <a:gradFill rotWithShape="1">
              <a:gsLst>
                <a:gs pos="0">
                  <a:srgbClr val="DBEEF4"/>
                </a:gs>
                <a:gs pos="50999">
                  <a:srgbClr val="31859C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'758'!$C$142:$C$146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'758'!$D$142:$D$146</c:f>
              <c:numCache>
                <c:ptCount val="5"/>
                <c:pt idx="0">
                  <c:v>0.2561734278533624</c:v>
                </c:pt>
                <c:pt idx="1">
                  <c:v>0.061962048719931474</c:v>
                </c:pt>
                <c:pt idx="2">
                  <c:v>0.04277073965331508</c:v>
                </c:pt>
                <c:pt idx="3">
                  <c:v>0</c:v>
                </c:pt>
                <c:pt idx="4">
                  <c:v>0.3362075941155353</c:v>
                </c:pt>
              </c:numCache>
            </c:numRef>
          </c:val>
        </c:ser>
        <c:overlap val="5"/>
        <c:gapWidth val="122"/>
        <c:axId val="26746085"/>
        <c:axId val="8256362"/>
      </c:barChart>
      <c:lineChart>
        <c:grouping val="standard"/>
        <c:varyColors val="0"/>
        <c:ser>
          <c:idx val="1"/>
          <c:order val="1"/>
          <c:tx>
            <c:strRef>
              <c:f>'758'!$E$141</c:f>
              <c:strCache>
                <c:ptCount val="1"/>
                <c:pt idx="0">
                  <c:v>Límite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333333"/>
                        </a:solidFill>
                      </a:rPr>
                      <a:t>100%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'758'!$C$142:$C$146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'758'!$E$142:$E$146</c:f>
              <c:numCache>
                <c:ptCount val="5"/>
                <c:pt idx="0">
                  <c:v>0.3333333333333333</c:v>
                </c:pt>
                <c:pt idx="1">
                  <c:v>0.3333333333333333</c:v>
                </c:pt>
                <c:pt idx="2">
                  <c:v>0.3333333333333333</c:v>
                </c:pt>
                <c:pt idx="3">
                  <c:v>0.3333333333333333</c:v>
                </c:pt>
                <c:pt idx="4">
                  <c:v>0.3333333333333333</c:v>
                </c:pt>
              </c:numCache>
            </c:numRef>
          </c:val>
          <c:smooth val="0"/>
        </c:ser>
        <c:axId val="26746085"/>
        <c:axId val="8256362"/>
      </c:lineChart>
      <c:catAx>
        <c:axId val="267460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8256362"/>
        <c:crosses val="autoZero"/>
        <c:auto val="1"/>
        <c:lblOffset val="100"/>
        <c:tickLblSkip val="1"/>
        <c:noMultiLvlLbl val="0"/>
      </c:catAx>
      <c:valAx>
        <c:axId val="8256362"/>
        <c:scaling>
          <c:orientation val="minMax"/>
        </c:scaling>
        <c:axPos val="l"/>
        <c:delete val="1"/>
        <c:majorTickMark val="out"/>
        <c:minorTickMark val="none"/>
        <c:tickLblPos val="nextTo"/>
        <c:crossAx val="26746085"/>
        <c:crossesAt val="1"/>
        <c:crossBetween val="between"/>
        <c:dispUnits/>
      </c:valAx>
      <c:spPr>
        <a:gradFill rotWithShape="1">
          <a:gsLst>
            <a:gs pos="0">
              <a:srgbClr val="F6F9FC"/>
            </a:gs>
            <a:gs pos="100000">
              <a:srgbClr val="BFBFB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08"/>
          <c:y val="0.925"/>
          <c:w val="0.34275"/>
          <c:h val="0.0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6F9FC"/>
        </a:gs>
        <a:gs pos="100000">
          <a:srgbClr val="B7DEE8"/>
        </a:gs>
      </a:gsLst>
      <a:lin ang="5400000" scaled="1"/>
    </a:gra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0.25375</cdr:x>
      <cdr:y>0.01825</cdr:y>
    </cdr:from>
    <cdr:to>
      <cdr:x>0.85475</cdr:x>
      <cdr:y>0.11575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219325" y="114300"/>
          <a:ext cx="5257800" cy="619125"/>
        </a:xfrm>
        <a:prstGeom prst="rect">
          <a:avLst/>
        </a:prstGeom>
        <a:gradFill rotWithShape="1">
          <a:gsLst>
            <a:gs pos="0">
              <a:srgbClr val="953735"/>
            </a:gs>
            <a:gs pos="42000">
              <a:srgbClr val="953735"/>
            </a:gs>
          </a:gsLst>
          <a:lin ang="5400000" scaled="1"/>
        </a:gra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EJECUCION PRESUPUESTARIA 
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MINISTERIO DE CULTURA Y JUVENTUD
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LIQUIDACION AL 30 DE ABRIL  DEL 2019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0.269</cdr:x>
      <cdr:y>0.0205</cdr:y>
    </cdr:from>
    <cdr:to>
      <cdr:x>0.83</cdr:x>
      <cdr:y>0.133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352675" y="123825"/>
          <a:ext cx="4914900" cy="714375"/>
        </a:xfrm>
        <a:prstGeom prst="rect">
          <a:avLst/>
        </a:prstGeom>
        <a:gradFill rotWithShape="1">
          <a:gsLst>
            <a:gs pos="0">
              <a:srgbClr val="215968"/>
            </a:gs>
            <a:gs pos="42000">
              <a:srgbClr val="215968"/>
            </a:gs>
          </a:gsLst>
          <a:lin ang="5400000" scaled="1"/>
        </a:gra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EJECUCION PRESUPUESTARIA 
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758 DESARROLLO ARTISTICO Y EXTENSION MUSICAL
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LIQUIDACION AL 30 DE ABRIL  DEL 2019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0.271</cdr:x>
      <cdr:y>0.0205</cdr:y>
    </cdr:from>
    <cdr:to>
      <cdr:x>0.83175</cdr:x>
      <cdr:y>0.13325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371725" y="123825"/>
          <a:ext cx="4905375" cy="723900"/>
        </a:xfrm>
        <a:prstGeom prst="rect">
          <a:avLst/>
        </a:prstGeom>
        <a:gradFill rotWithShape="1">
          <a:gsLst>
            <a:gs pos="0">
              <a:srgbClr val="215968"/>
            </a:gs>
            <a:gs pos="42000">
              <a:srgbClr val="215968"/>
            </a:gs>
          </a:gsLst>
          <a:lin ang="5400000" scaled="1"/>
        </a:gra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EJECUCION PRESUPUESTARIA 
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749 ACTIVIDADES CENTRALES
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LIQUIDACION AL 30 DE ABRIL  DEL 2019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0.2685</cdr:x>
      <cdr:y>0.0205</cdr:y>
    </cdr:from>
    <cdr:to>
      <cdr:x>0.83025</cdr:x>
      <cdr:y>0.1325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343150" y="123825"/>
          <a:ext cx="4914900" cy="714375"/>
        </a:xfrm>
        <a:prstGeom prst="rect">
          <a:avLst/>
        </a:prstGeom>
        <a:gradFill rotWithShape="1">
          <a:gsLst>
            <a:gs pos="0">
              <a:srgbClr val="376092"/>
            </a:gs>
            <a:gs pos="42000">
              <a:srgbClr val="376092"/>
            </a:gs>
          </a:gsLst>
          <a:lin ang="5400000" scaled="1"/>
        </a:gra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EJECUCION PRESUPUESTARIA 
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751 CONSERVACION DEL PATR. HIST. Y CULTURAL
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LIQUIDACION AL 30 DE ABRIL  DEL 2019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0.2685</cdr:x>
      <cdr:y>0.0205</cdr:y>
    </cdr:from>
    <cdr:to>
      <cdr:x>0.82925</cdr:x>
      <cdr:y>0.1325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343150" y="123825"/>
          <a:ext cx="4905375" cy="714375"/>
        </a:xfrm>
        <a:prstGeom prst="rect">
          <a:avLst/>
        </a:prstGeom>
        <a:gradFill rotWithShape="1">
          <a:gsLst>
            <a:gs pos="0">
              <a:srgbClr val="604A7B"/>
            </a:gs>
            <a:gs pos="42000">
              <a:srgbClr val="604A7B"/>
            </a:gs>
          </a:gsLst>
          <a:lin ang="5400000" scaled="1"/>
        </a:gra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EJECUCION PRESUPUESTARIA 
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753 GESTION Y DESARROLLO CULTURAL
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LIQUIDACION AL 30 DE ABRIL  DEL 2019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</cdr:x>
      <cdr:y>0.0205</cdr:y>
    </cdr:from>
    <cdr:to>
      <cdr:x>0.8285</cdr:x>
      <cdr:y>0.1325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286000" y="123825"/>
          <a:ext cx="4962525" cy="714375"/>
        </a:xfrm>
        <a:prstGeom prst="rect">
          <a:avLst/>
        </a:prstGeom>
        <a:gradFill rotWithShape="1">
          <a:gsLst>
            <a:gs pos="0">
              <a:srgbClr val="77933C"/>
            </a:gs>
            <a:gs pos="42000">
              <a:srgbClr val="77933C"/>
            </a:gs>
          </a:gsLst>
          <a:lin ang="5400000" scaled="1"/>
        </a:gra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EJECUCION PRESUPUESTARIA 
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755 SISTEMA NACIONAL DE BIBLIOTECAS
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LIQUIDACION AL 30 DE ABRIL  DEL 2019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Q275"/>
  <sheetViews>
    <sheetView showGridLines="0" tabSelected="1" zoomScale="80" zoomScaleNormal="80" zoomScalePageLayoutView="60" workbookViewId="0" topLeftCell="A1">
      <selection activeCell="M63" sqref="M63"/>
    </sheetView>
  </sheetViews>
  <sheetFormatPr defaultColWidth="19.00390625" defaultRowHeight="12.75"/>
  <cols>
    <col min="1" max="1" width="3.8515625" style="26" customWidth="1"/>
    <col min="2" max="2" width="15.7109375" style="26" customWidth="1"/>
    <col min="3" max="3" width="26.28125" style="26" customWidth="1"/>
    <col min="4" max="4" width="21.8515625" style="26" customWidth="1"/>
    <col min="5" max="5" width="20.7109375" style="26" customWidth="1"/>
    <col min="6" max="6" width="18.140625" style="26" customWidth="1"/>
    <col min="7" max="7" width="17.140625" style="26" customWidth="1"/>
    <col min="8" max="8" width="18.57421875" style="26" customWidth="1"/>
    <col min="9" max="9" width="17.140625" style="26" customWidth="1"/>
    <col min="10" max="10" width="20.140625" style="39" customWidth="1"/>
    <col min="11" max="11" width="20.8515625" style="26" customWidth="1"/>
    <col min="12" max="12" width="20.57421875" style="26" customWidth="1"/>
    <col min="13" max="13" width="22.7109375" style="26" customWidth="1"/>
    <col min="14" max="14" width="18.00390625" style="23" customWidth="1"/>
    <col min="15" max="15" width="21.28125" style="26" customWidth="1"/>
    <col min="16" max="16" width="20.140625" style="26" customWidth="1"/>
    <col min="17" max="17" width="16.421875" style="23" customWidth="1"/>
    <col min="18" max="16384" width="19.00390625" style="26" customWidth="1"/>
  </cols>
  <sheetData>
    <row r="1" spans="2:17" s="34" customFormat="1" ht="15">
      <c r="B1" s="131" t="s">
        <v>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83"/>
      <c r="Q1" s="83"/>
    </row>
    <row r="2" spans="2:17" s="34" customFormat="1" ht="15">
      <c r="B2" s="131" t="s">
        <v>1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83"/>
      <c r="Q2" s="83"/>
    </row>
    <row r="3" spans="2:17" s="34" customFormat="1" ht="15">
      <c r="B3" s="131" t="s">
        <v>50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83"/>
      <c r="Q3" s="83"/>
    </row>
    <row r="4" spans="2:17" s="35" customFormat="1" ht="15">
      <c r="B4" s="131" t="s">
        <v>432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38"/>
      <c r="Q4" s="38"/>
    </row>
    <row r="5" spans="2:17" s="92" customFormat="1" ht="15"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109"/>
      <c r="O5" s="94"/>
      <c r="P5" s="94"/>
      <c r="Q5" s="94"/>
    </row>
    <row r="6" spans="1:17" s="36" customFormat="1" ht="41.25">
      <c r="A6" s="19"/>
      <c r="B6" s="95" t="s">
        <v>41</v>
      </c>
      <c r="C6" s="95" t="s">
        <v>40</v>
      </c>
      <c r="D6" s="95" t="s">
        <v>13</v>
      </c>
      <c r="E6" s="95" t="s">
        <v>14</v>
      </c>
      <c r="F6" s="95" t="s">
        <v>15</v>
      </c>
      <c r="G6" s="95" t="s">
        <v>16</v>
      </c>
      <c r="H6" s="95" t="s">
        <v>17</v>
      </c>
      <c r="I6" s="95" t="s">
        <v>18</v>
      </c>
      <c r="J6" s="95" t="s">
        <v>19</v>
      </c>
      <c r="K6" s="95" t="s">
        <v>20</v>
      </c>
      <c r="L6" s="95" t="s">
        <v>42</v>
      </c>
      <c r="M6" s="95" t="s">
        <v>43</v>
      </c>
      <c r="N6" s="96" t="s">
        <v>34</v>
      </c>
      <c r="O6" s="97" t="s">
        <v>30</v>
      </c>
      <c r="P6" s="97" t="s">
        <v>28</v>
      </c>
      <c r="Q6" s="97" t="s">
        <v>29</v>
      </c>
    </row>
    <row r="7" spans="1:17" s="36" customFormat="1" ht="13.5">
      <c r="A7" s="19"/>
      <c r="B7" s="120"/>
      <c r="C7" s="110"/>
      <c r="D7" s="73">
        <v>43869000000</v>
      </c>
      <c r="E7" s="73">
        <v>43869000000</v>
      </c>
      <c r="F7" s="73">
        <v>27461934095.18</v>
      </c>
      <c r="G7" s="73">
        <v>241072713.34</v>
      </c>
      <c r="H7" s="73">
        <v>6708363322.11</v>
      </c>
      <c r="I7" s="73">
        <v>282642330.87</v>
      </c>
      <c r="J7" s="73">
        <v>11919898017.54</v>
      </c>
      <c r="K7" s="73">
        <v>11781820002.8</v>
      </c>
      <c r="L7" s="73">
        <v>24717023616.14</v>
      </c>
      <c r="M7" s="73">
        <v>8309957711.32</v>
      </c>
      <c r="N7" s="116">
        <f>+J7/E7</f>
        <v>0.2717157450030774</v>
      </c>
      <c r="O7" s="30">
        <f>+O48+O103+O132+O147</f>
        <v>7731936293</v>
      </c>
      <c r="P7" s="30">
        <f>+P48+P103+P132+P147</f>
        <v>706991800.6500001</v>
      </c>
      <c r="Q7" s="116">
        <f>+P7/O7</f>
        <v>0.09143787194548735</v>
      </c>
    </row>
    <row r="8" spans="2:14" s="110" customFormat="1" ht="12.75">
      <c r="B8" s="111" t="s">
        <v>54</v>
      </c>
      <c r="C8" s="110" t="s">
        <v>22</v>
      </c>
      <c r="D8" s="73">
        <v>12206577133</v>
      </c>
      <c r="E8" s="73">
        <v>12206577133</v>
      </c>
      <c r="F8" s="73">
        <v>11741985335</v>
      </c>
      <c r="G8" s="73">
        <v>0</v>
      </c>
      <c r="H8" s="73">
        <v>1304191312.01</v>
      </c>
      <c r="I8" s="73">
        <v>0</v>
      </c>
      <c r="J8" s="73">
        <v>3500814313.29</v>
      </c>
      <c r="K8" s="73">
        <v>3483731744.29</v>
      </c>
      <c r="L8" s="73">
        <v>7401571507.7</v>
      </c>
      <c r="M8" s="73">
        <v>6936979709.7</v>
      </c>
      <c r="N8" s="116">
        <f aca="true" t="shared" si="0" ref="N8:N71">+J8/E8</f>
        <v>0.28679737776986525</v>
      </c>
    </row>
    <row r="9" spans="1:17" s="114" customFormat="1" ht="13.5">
      <c r="A9" s="110"/>
      <c r="B9" s="98" t="s">
        <v>55</v>
      </c>
      <c r="C9" s="98" t="s">
        <v>56</v>
      </c>
      <c r="D9" s="99">
        <v>4678563488</v>
      </c>
      <c r="E9" s="99">
        <v>4685244713</v>
      </c>
      <c r="F9" s="99">
        <v>4649360163</v>
      </c>
      <c r="G9" s="100">
        <v>0</v>
      </c>
      <c r="H9" s="99">
        <v>0</v>
      </c>
      <c r="I9" s="100">
        <v>0</v>
      </c>
      <c r="J9" s="99">
        <v>1374367825.26</v>
      </c>
      <c r="K9" s="99">
        <v>1374367825.26</v>
      </c>
      <c r="L9" s="99">
        <v>3310876887.74</v>
      </c>
      <c r="M9" s="99">
        <v>3274992337.74</v>
      </c>
      <c r="N9" s="112">
        <f t="shared" si="0"/>
        <v>0.2933396032541449</v>
      </c>
      <c r="O9" s="30"/>
      <c r="P9" s="30"/>
      <c r="Q9" s="116"/>
    </row>
    <row r="10" spans="1:17" s="114" customFormat="1" ht="13.5">
      <c r="A10" s="110"/>
      <c r="B10" s="98" t="s">
        <v>57</v>
      </c>
      <c r="C10" s="98" t="s">
        <v>58</v>
      </c>
      <c r="D10" s="99">
        <v>4630158488</v>
      </c>
      <c r="E10" s="99">
        <v>4624439713</v>
      </c>
      <c r="F10" s="99">
        <v>4588555163</v>
      </c>
      <c r="G10" s="100">
        <v>0</v>
      </c>
      <c r="H10" s="99">
        <v>0</v>
      </c>
      <c r="I10" s="100">
        <v>0</v>
      </c>
      <c r="J10" s="99">
        <v>1365698338.59</v>
      </c>
      <c r="K10" s="99">
        <v>1365698338.59</v>
      </c>
      <c r="L10" s="99">
        <v>3258741374.41</v>
      </c>
      <c r="M10" s="99">
        <v>3222856824.41</v>
      </c>
      <c r="N10" s="112">
        <f t="shared" si="0"/>
        <v>0.2953219034839648</v>
      </c>
      <c r="O10" s="113"/>
      <c r="P10" s="113"/>
      <c r="Q10" s="112"/>
    </row>
    <row r="11" spans="1:17" s="114" customFormat="1" ht="13.5">
      <c r="A11" s="110"/>
      <c r="B11" s="98" t="s">
        <v>59</v>
      </c>
      <c r="C11" s="98" t="s">
        <v>60</v>
      </c>
      <c r="D11" s="99">
        <v>48405000</v>
      </c>
      <c r="E11" s="99">
        <v>60805000</v>
      </c>
      <c r="F11" s="99">
        <v>60805000</v>
      </c>
      <c r="G11" s="100">
        <v>0</v>
      </c>
      <c r="H11" s="99">
        <v>0</v>
      </c>
      <c r="I11" s="100">
        <v>0</v>
      </c>
      <c r="J11" s="99">
        <v>8669486.67</v>
      </c>
      <c r="K11" s="99">
        <v>8669486.67</v>
      </c>
      <c r="L11" s="99">
        <v>52135513.33</v>
      </c>
      <c r="M11" s="99">
        <v>52135513.33</v>
      </c>
      <c r="N11" s="112">
        <f t="shared" si="0"/>
        <v>0.1425785160759806</v>
      </c>
      <c r="O11" s="113"/>
      <c r="P11" s="113"/>
      <c r="Q11" s="112"/>
    </row>
    <row r="12" spans="1:17" s="39" customFormat="1" ht="13.5">
      <c r="A12" s="115"/>
      <c r="B12" s="98" t="s">
        <v>61</v>
      </c>
      <c r="C12" s="98" t="s">
        <v>62</v>
      </c>
      <c r="D12" s="99">
        <v>71839714</v>
      </c>
      <c r="E12" s="99">
        <v>71839714</v>
      </c>
      <c r="F12" s="99">
        <v>71839714</v>
      </c>
      <c r="G12" s="100">
        <v>0</v>
      </c>
      <c r="H12" s="99">
        <v>0</v>
      </c>
      <c r="I12" s="100">
        <v>0</v>
      </c>
      <c r="J12" s="99">
        <v>8876357</v>
      </c>
      <c r="K12" s="99">
        <v>8876357</v>
      </c>
      <c r="L12" s="99">
        <v>62963357</v>
      </c>
      <c r="M12" s="99">
        <v>62963357</v>
      </c>
      <c r="N12" s="112">
        <f t="shared" si="0"/>
        <v>0.12355779979859051</v>
      </c>
      <c r="O12" s="113"/>
      <c r="P12" s="113"/>
      <c r="Q12" s="112"/>
    </row>
    <row r="13" spans="1:17" s="39" customFormat="1" ht="13.5">
      <c r="A13" s="115"/>
      <c r="B13" s="98" t="s">
        <v>63</v>
      </c>
      <c r="C13" s="98" t="s">
        <v>64</v>
      </c>
      <c r="D13" s="99">
        <v>71839714</v>
      </c>
      <c r="E13" s="99">
        <v>71839714</v>
      </c>
      <c r="F13" s="99">
        <v>71839714</v>
      </c>
      <c r="G13" s="100">
        <v>0</v>
      </c>
      <c r="H13" s="99">
        <v>0</v>
      </c>
      <c r="I13" s="100">
        <v>0</v>
      </c>
      <c r="J13" s="99">
        <v>8876357</v>
      </c>
      <c r="K13" s="99">
        <v>8876357</v>
      </c>
      <c r="L13" s="99">
        <v>62963357</v>
      </c>
      <c r="M13" s="99">
        <v>62963357</v>
      </c>
      <c r="N13" s="112">
        <f t="shared" si="0"/>
        <v>0.12355779979859051</v>
      </c>
      <c r="O13" s="113"/>
      <c r="P13" s="113"/>
      <c r="Q13" s="112"/>
    </row>
    <row r="14" spans="1:17" s="39" customFormat="1" ht="13.5">
      <c r="A14" s="115"/>
      <c r="B14" s="98" t="s">
        <v>65</v>
      </c>
      <c r="C14" s="98" t="s">
        <v>66</v>
      </c>
      <c r="D14" s="99">
        <v>5550058388</v>
      </c>
      <c r="E14" s="99">
        <v>5531762800</v>
      </c>
      <c r="F14" s="99">
        <v>5125206705</v>
      </c>
      <c r="G14" s="100">
        <v>0</v>
      </c>
      <c r="H14" s="99">
        <v>0</v>
      </c>
      <c r="I14" s="100">
        <v>0</v>
      </c>
      <c r="J14" s="99">
        <v>1540042109.04</v>
      </c>
      <c r="K14" s="99">
        <v>1540042109.04</v>
      </c>
      <c r="L14" s="99">
        <v>3991720690.96</v>
      </c>
      <c r="M14" s="99">
        <v>3585164595.96</v>
      </c>
      <c r="N14" s="112">
        <f t="shared" si="0"/>
        <v>0.27839988168690094</v>
      </c>
      <c r="O14" s="113"/>
      <c r="P14" s="113"/>
      <c r="Q14" s="112"/>
    </row>
    <row r="15" spans="1:17" s="39" customFormat="1" ht="13.5">
      <c r="A15" s="115"/>
      <c r="B15" s="98" t="s">
        <v>67</v>
      </c>
      <c r="C15" s="98" t="s">
        <v>68</v>
      </c>
      <c r="D15" s="99">
        <v>1870623004</v>
      </c>
      <c r="E15" s="99">
        <v>1867996598</v>
      </c>
      <c r="F15" s="99">
        <v>1863338454</v>
      </c>
      <c r="G15" s="100">
        <v>0</v>
      </c>
      <c r="H15" s="99">
        <v>0</v>
      </c>
      <c r="I15" s="100">
        <v>0</v>
      </c>
      <c r="J15" s="99">
        <v>467799972.95</v>
      </c>
      <c r="K15" s="99">
        <v>467799972.95</v>
      </c>
      <c r="L15" s="99">
        <v>1400196625.05</v>
      </c>
      <c r="M15" s="99">
        <v>1395538481.05</v>
      </c>
      <c r="N15" s="112">
        <f t="shared" si="0"/>
        <v>0.25042870712444415</v>
      </c>
      <c r="O15" s="113"/>
      <c r="P15" s="113"/>
      <c r="Q15" s="112"/>
    </row>
    <row r="16" spans="1:17" s="39" customFormat="1" ht="13.5">
      <c r="A16" s="115"/>
      <c r="B16" s="98" t="s">
        <v>69</v>
      </c>
      <c r="C16" s="98" t="s">
        <v>70</v>
      </c>
      <c r="D16" s="99">
        <v>1428615892</v>
      </c>
      <c r="E16" s="99">
        <v>1426121574</v>
      </c>
      <c r="F16" s="99">
        <v>1420105254</v>
      </c>
      <c r="G16" s="100">
        <v>0</v>
      </c>
      <c r="H16" s="99">
        <v>0</v>
      </c>
      <c r="I16" s="100">
        <v>0</v>
      </c>
      <c r="J16" s="99">
        <v>369316618.75</v>
      </c>
      <c r="K16" s="99">
        <v>369316618.75</v>
      </c>
      <c r="L16" s="99">
        <v>1056804955.25</v>
      </c>
      <c r="M16" s="99">
        <v>1050788635.25</v>
      </c>
      <c r="N16" s="112">
        <f t="shared" si="0"/>
        <v>0.25896573299437375</v>
      </c>
      <c r="O16" s="113"/>
      <c r="P16" s="113"/>
      <c r="Q16" s="112"/>
    </row>
    <row r="17" spans="1:17" s="39" customFormat="1" ht="13.5">
      <c r="A17" s="115"/>
      <c r="B17" s="98" t="s">
        <v>71</v>
      </c>
      <c r="C17" s="98" t="s">
        <v>72</v>
      </c>
      <c r="D17" s="99">
        <v>775831025</v>
      </c>
      <c r="E17" s="99">
        <v>775831025</v>
      </c>
      <c r="F17" s="99">
        <v>773197549</v>
      </c>
      <c r="G17" s="100">
        <v>0</v>
      </c>
      <c r="H17" s="99">
        <v>0</v>
      </c>
      <c r="I17" s="100">
        <v>0</v>
      </c>
      <c r="J17" s="99">
        <v>44221.32</v>
      </c>
      <c r="K17" s="99">
        <v>44221.32</v>
      </c>
      <c r="L17" s="99">
        <v>775786803.68</v>
      </c>
      <c r="M17" s="99">
        <v>773153327.68</v>
      </c>
      <c r="N17" s="112">
        <f t="shared" si="0"/>
        <v>5.699864864259585E-05</v>
      </c>
      <c r="O17" s="113"/>
      <c r="P17" s="113"/>
      <c r="Q17" s="112"/>
    </row>
    <row r="18" spans="1:17" s="39" customFormat="1" ht="13.5">
      <c r="A18" s="115"/>
      <c r="B18" s="98" t="s">
        <v>73</v>
      </c>
      <c r="C18" s="98" t="s">
        <v>74</v>
      </c>
      <c r="D18" s="99">
        <v>611917541</v>
      </c>
      <c r="E18" s="99">
        <v>611917541</v>
      </c>
      <c r="F18" s="99">
        <v>611917541</v>
      </c>
      <c r="G18" s="100">
        <v>0</v>
      </c>
      <c r="H18" s="99">
        <v>0</v>
      </c>
      <c r="I18" s="100">
        <v>0</v>
      </c>
      <c r="J18" s="99">
        <v>599493268.33</v>
      </c>
      <c r="K18" s="99">
        <v>599493268.33</v>
      </c>
      <c r="L18" s="99">
        <v>12424272.67</v>
      </c>
      <c r="M18" s="99">
        <v>12424272.67</v>
      </c>
      <c r="N18" s="112">
        <f t="shared" si="0"/>
        <v>0.9796961651896821</v>
      </c>
      <c r="O18" s="113"/>
      <c r="P18" s="113"/>
      <c r="Q18" s="112"/>
    </row>
    <row r="19" spans="1:17" s="39" customFormat="1" ht="13.5">
      <c r="A19" s="115"/>
      <c r="B19" s="98" t="s">
        <v>75</v>
      </c>
      <c r="C19" s="98" t="s">
        <v>76</v>
      </c>
      <c r="D19" s="99">
        <v>863070926</v>
      </c>
      <c r="E19" s="99">
        <v>849896062</v>
      </c>
      <c r="F19" s="99">
        <v>456647907</v>
      </c>
      <c r="G19" s="100">
        <v>0</v>
      </c>
      <c r="H19" s="99">
        <v>0</v>
      </c>
      <c r="I19" s="100">
        <v>0</v>
      </c>
      <c r="J19" s="99">
        <v>103388027.69</v>
      </c>
      <c r="K19" s="99">
        <v>103388027.69</v>
      </c>
      <c r="L19" s="99">
        <v>746508034.31</v>
      </c>
      <c r="M19" s="99">
        <v>353259879.31</v>
      </c>
      <c r="N19" s="112">
        <f t="shared" si="0"/>
        <v>0.12164784885189879</v>
      </c>
      <c r="O19" s="113"/>
      <c r="P19" s="113"/>
      <c r="Q19" s="112"/>
    </row>
    <row r="20" spans="1:17" s="39" customFormat="1" ht="13.5">
      <c r="A20" s="115"/>
      <c r="B20" s="98" t="s">
        <v>77</v>
      </c>
      <c r="C20" s="98" t="s">
        <v>78</v>
      </c>
      <c r="D20" s="99">
        <v>931175713</v>
      </c>
      <c r="E20" s="99">
        <v>930043312</v>
      </c>
      <c r="F20" s="99">
        <v>918870330</v>
      </c>
      <c r="G20" s="100">
        <v>0</v>
      </c>
      <c r="H20" s="99">
        <v>631866209</v>
      </c>
      <c r="I20" s="100">
        <v>0</v>
      </c>
      <c r="J20" s="99">
        <v>287004121</v>
      </c>
      <c r="K20" s="99">
        <v>287004121</v>
      </c>
      <c r="L20" s="99">
        <v>11172982</v>
      </c>
      <c r="M20" s="99">
        <v>0</v>
      </c>
      <c r="N20" s="112">
        <f t="shared" si="0"/>
        <v>0.3085922099507555</v>
      </c>
      <c r="O20" s="113"/>
      <c r="P20" s="113"/>
      <c r="Q20" s="112"/>
    </row>
    <row r="21" spans="1:17" s="39" customFormat="1" ht="13.5">
      <c r="A21" s="115"/>
      <c r="B21" s="98" t="s">
        <v>79</v>
      </c>
      <c r="C21" s="98" t="s">
        <v>401</v>
      </c>
      <c r="D21" s="99">
        <v>269845027</v>
      </c>
      <c r="E21" s="99">
        <v>268770698</v>
      </c>
      <c r="F21" s="99">
        <v>267716689</v>
      </c>
      <c r="G21" s="100">
        <v>0</v>
      </c>
      <c r="H21" s="99">
        <v>179001617.23</v>
      </c>
      <c r="I21" s="100">
        <v>0</v>
      </c>
      <c r="J21" s="99">
        <v>88715071.77</v>
      </c>
      <c r="K21" s="99">
        <v>88715071.77</v>
      </c>
      <c r="L21" s="99">
        <v>1054009</v>
      </c>
      <c r="M21" s="99">
        <v>0</v>
      </c>
      <c r="N21" s="112">
        <f t="shared" si="0"/>
        <v>0.33007717147052984</v>
      </c>
      <c r="O21" s="113"/>
      <c r="P21" s="113"/>
      <c r="Q21" s="112"/>
    </row>
    <row r="22" spans="1:17" s="39" customFormat="1" ht="13.5">
      <c r="A22" s="115"/>
      <c r="B22" s="98" t="s">
        <v>80</v>
      </c>
      <c r="C22" s="98" t="s">
        <v>401</v>
      </c>
      <c r="D22" s="99">
        <v>55546519</v>
      </c>
      <c r="E22" s="99">
        <v>55546519</v>
      </c>
      <c r="F22" s="99">
        <v>55546519</v>
      </c>
      <c r="G22" s="100">
        <v>0</v>
      </c>
      <c r="H22" s="99">
        <v>37850406.52</v>
      </c>
      <c r="I22" s="100">
        <v>0</v>
      </c>
      <c r="J22" s="99">
        <v>17696112.48</v>
      </c>
      <c r="K22" s="99">
        <v>17696112.48</v>
      </c>
      <c r="L22" s="99">
        <v>0</v>
      </c>
      <c r="M22" s="99">
        <v>0</v>
      </c>
      <c r="N22" s="112">
        <f t="shared" si="0"/>
        <v>0.31858184452566685</v>
      </c>
      <c r="O22" s="113"/>
      <c r="P22" s="113"/>
      <c r="Q22" s="112"/>
    </row>
    <row r="23" spans="1:17" s="39" customFormat="1" ht="13.5">
      <c r="A23" s="115"/>
      <c r="B23" s="98" t="s">
        <v>81</v>
      </c>
      <c r="C23" s="98" t="s">
        <v>401</v>
      </c>
      <c r="D23" s="99">
        <v>68133639</v>
      </c>
      <c r="E23" s="99">
        <v>68133639</v>
      </c>
      <c r="F23" s="99">
        <v>68133639</v>
      </c>
      <c r="G23" s="100">
        <v>0</v>
      </c>
      <c r="H23" s="99">
        <v>49409758.06</v>
      </c>
      <c r="I23" s="100">
        <v>0</v>
      </c>
      <c r="J23" s="99">
        <v>18723880.94</v>
      </c>
      <c r="K23" s="99">
        <v>18723880.94</v>
      </c>
      <c r="L23" s="99">
        <v>0</v>
      </c>
      <c r="M23" s="99">
        <v>0</v>
      </c>
      <c r="N23" s="112">
        <f t="shared" si="0"/>
        <v>0.274811109678143</v>
      </c>
      <c r="O23" s="113"/>
      <c r="P23" s="113"/>
      <c r="Q23" s="112"/>
    </row>
    <row r="24" spans="1:17" s="39" customFormat="1" ht="13.5">
      <c r="A24" s="115"/>
      <c r="B24" s="98" t="s">
        <v>82</v>
      </c>
      <c r="C24" s="98" t="s">
        <v>401</v>
      </c>
      <c r="D24" s="99">
        <v>235826609</v>
      </c>
      <c r="E24" s="99">
        <v>235826609</v>
      </c>
      <c r="F24" s="99">
        <v>233976609</v>
      </c>
      <c r="G24" s="100">
        <v>0</v>
      </c>
      <c r="H24" s="99">
        <v>156953006.75</v>
      </c>
      <c r="I24" s="100">
        <v>0</v>
      </c>
      <c r="J24" s="99">
        <v>77023602.25</v>
      </c>
      <c r="K24" s="99">
        <v>77023602.25</v>
      </c>
      <c r="L24" s="99">
        <v>1850000</v>
      </c>
      <c r="M24" s="99">
        <v>0</v>
      </c>
      <c r="N24" s="112">
        <f t="shared" si="0"/>
        <v>0.32661115968469867</v>
      </c>
      <c r="O24" s="113"/>
      <c r="P24" s="113"/>
      <c r="Q24" s="112"/>
    </row>
    <row r="25" spans="1:17" s="39" customFormat="1" ht="13.5">
      <c r="A25" s="115"/>
      <c r="B25" s="98" t="s">
        <v>83</v>
      </c>
      <c r="C25" s="98" t="s">
        <v>401</v>
      </c>
      <c r="D25" s="99">
        <v>254071318</v>
      </c>
      <c r="E25" s="99">
        <v>254071318</v>
      </c>
      <c r="F25" s="99">
        <v>246375318</v>
      </c>
      <c r="G25" s="100">
        <v>0</v>
      </c>
      <c r="H25" s="99">
        <v>176245573.44</v>
      </c>
      <c r="I25" s="100">
        <v>0</v>
      </c>
      <c r="J25" s="99">
        <v>70129744.56</v>
      </c>
      <c r="K25" s="99">
        <v>70129744.56</v>
      </c>
      <c r="L25" s="99">
        <v>7696000</v>
      </c>
      <c r="M25" s="99">
        <v>0</v>
      </c>
      <c r="N25" s="112">
        <f t="shared" si="0"/>
        <v>0.2760238546879188</v>
      </c>
      <c r="O25" s="113"/>
      <c r="P25" s="113"/>
      <c r="Q25" s="112"/>
    </row>
    <row r="26" spans="1:17" s="39" customFormat="1" ht="13.5">
      <c r="A26" s="115"/>
      <c r="B26" s="98" t="s">
        <v>84</v>
      </c>
      <c r="C26" s="98" t="s">
        <v>388</v>
      </c>
      <c r="D26" s="99">
        <v>14586218</v>
      </c>
      <c r="E26" s="99">
        <v>14528146</v>
      </c>
      <c r="F26" s="99">
        <v>14471173</v>
      </c>
      <c r="G26" s="100">
        <v>0</v>
      </c>
      <c r="H26" s="99">
        <v>9676304.84</v>
      </c>
      <c r="I26" s="100">
        <v>0</v>
      </c>
      <c r="J26" s="99">
        <v>4794868.16</v>
      </c>
      <c r="K26" s="99">
        <v>4794868.16</v>
      </c>
      <c r="L26" s="99">
        <v>56973</v>
      </c>
      <c r="M26" s="99">
        <v>0</v>
      </c>
      <c r="N26" s="112">
        <f t="shared" si="0"/>
        <v>0.33003992112964725</v>
      </c>
      <c r="O26" s="113"/>
      <c r="P26" s="113"/>
      <c r="Q26" s="112"/>
    </row>
    <row r="27" spans="1:17" s="39" customFormat="1" ht="13.5">
      <c r="A27" s="115"/>
      <c r="B27" s="98" t="s">
        <v>85</v>
      </c>
      <c r="C27" s="98" t="s">
        <v>388</v>
      </c>
      <c r="D27" s="99">
        <v>3002515</v>
      </c>
      <c r="E27" s="99">
        <v>3002515</v>
      </c>
      <c r="F27" s="99">
        <v>3002515</v>
      </c>
      <c r="G27" s="100">
        <v>0</v>
      </c>
      <c r="H27" s="99">
        <v>2045964.13</v>
      </c>
      <c r="I27" s="100">
        <v>0</v>
      </c>
      <c r="J27" s="99">
        <v>956550.87</v>
      </c>
      <c r="K27" s="99">
        <v>956550.87</v>
      </c>
      <c r="L27" s="99">
        <v>0</v>
      </c>
      <c r="M27" s="99">
        <v>0</v>
      </c>
      <c r="N27" s="112">
        <f t="shared" si="0"/>
        <v>0.3185832110747157</v>
      </c>
      <c r="O27" s="113"/>
      <c r="P27" s="113"/>
      <c r="Q27" s="112"/>
    </row>
    <row r="28" spans="1:17" s="39" customFormat="1" ht="13.5">
      <c r="A28" s="115"/>
      <c r="B28" s="98" t="s">
        <v>86</v>
      </c>
      <c r="C28" s="98" t="s">
        <v>388</v>
      </c>
      <c r="D28" s="99">
        <v>3682899</v>
      </c>
      <c r="E28" s="99">
        <v>3682899</v>
      </c>
      <c r="F28" s="99">
        <v>3682899</v>
      </c>
      <c r="G28" s="100">
        <v>0</v>
      </c>
      <c r="H28" s="99">
        <v>2671398.12</v>
      </c>
      <c r="I28" s="100">
        <v>0</v>
      </c>
      <c r="J28" s="99">
        <v>1011500.88</v>
      </c>
      <c r="K28" s="99">
        <v>1011500.88</v>
      </c>
      <c r="L28" s="99">
        <v>0</v>
      </c>
      <c r="M28" s="99">
        <v>0</v>
      </c>
      <c r="N28" s="112">
        <f t="shared" si="0"/>
        <v>0.2746480096250264</v>
      </c>
      <c r="O28" s="113"/>
      <c r="P28" s="113"/>
      <c r="Q28" s="112"/>
    </row>
    <row r="29" spans="1:17" s="39" customFormat="1" ht="13.5">
      <c r="A29" s="115"/>
      <c r="B29" s="98" t="s">
        <v>87</v>
      </c>
      <c r="C29" s="98" t="s">
        <v>388</v>
      </c>
      <c r="D29" s="99">
        <v>12747384</v>
      </c>
      <c r="E29" s="99">
        <v>12747384</v>
      </c>
      <c r="F29" s="99">
        <v>12647384</v>
      </c>
      <c r="G29" s="100">
        <v>0</v>
      </c>
      <c r="H29" s="99">
        <v>8485248.7</v>
      </c>
      <c r="I29" s="100">
        <v>0</v>
      </c>
      <c r="J29" s="99">
        <v>4162135.3</v>
      </c>
      <c r="K29" s="99">
        <v>4162135.3</v>
      </c>
      <c r="L29" s="99">
        <v>100000</v>
      </c>
      <c r="M29" s="99">
        <v>0</v>
      </c>
      <c r="N29" s="112">
        <f t="shared" si="0"/>
        <v>0.32650897627309255</v>
      </c>
      <c r="O29" s="113"/>
      <c r="P29" s="113"/>
      <c r="Q29" s="112"/>
    </row>
    <row r="30" spans="1:17" s="39" customFormat="1" ht="13.5">
      <c r="A30" s="115"/>
      <c r="B30" s="98" t="s">
        <v>88</v>
      </c>
      <c r="C30" s="98" t="s">
        <v>388</v>
      </c>
      <c r="D30" s="99">
        <v>13733585</v>
      </c>
      <c r="E30" s="99">
        <v>13733585</v>
      </c>
      <c r="F30" s="99">
        <v>13317585</v>
      </c>
      <c r="G30" s="100">
        <v>0</v>
      </c>
      <c r="H30" s="99">
        <v>9526931.21</v>
      </c>
      <c r="I30" s="100">
        <v>0</v>
      </c>
      <c r="J30" s="99">
        <v>3790653.79</v>
      </c>
      <c r="K30" s="99">
        <v>3790653.79</v>
      </c>
      <c r="L30" s="99">
        <v>416000</v>
      </c>
      <c r="M30" s="99">
        <v>0</v>
      </c>
      <c r="N30" s="112">
        <f t="shared" si="0"/>
        <v>0.27601342184142014</v>
      </c>
      <c r="O30" s="113"/>
      <c r="P30" s="113"/>
      <c r="Q30" s="112"/>
    </row>
    <row r="31" spans="1:17" s="39" customFormat="1" ht="13.5">
      <c r="A31" s="115"/>
      <c r="B31" s="98" t="s">
        <v>89</v>
      </c>
      <c r="C31" s="98" t="s">
        <v>90</v>
      </c>
      <c r="D31" s="99">
        <v>974939830</v>
      </c>
      <c r="E31" s="99">
        <v>987686594</v>
      </c>
      <c r="F31" s="99">
        <v>976708423</v>
      </c>
      <c r="G31" s="100">
        <v>0</v>
      </c>
      <c r="H31" s="99">
        <v>672325103.01</v>
      </c>
      <c r="I31" s="100">
        <v>0</v>
      </c>
      <c r="J31" s="99">
        <v>290523900.99</v>
      </c>
      <c r="K31" s="99">
        <v>273441331.99</v>
      </c>
      <c r="L31" s="99">
        <v>24837590</v>
      </c>
      <c r="M31" s="99">
        <v>13859419</v>
      </c>
      <c r="N31" s="112">
        <f t="shared" si="0"/>
        <v>0.2941458381179567</v>
      </c>
      <c r="O31" s="113"/>
      <c r="P31" s="113"/>
      <c r="Q31" s="112"/>
    </row>
    <row r="32" spans="1:17" s="39" customFormat="1" ht="13.5">
      <c r="A32" s="115"/>
      <c r="B32" s="98" t="s">
        <v>91</v>
      </c>
      <c r="C32" s="98" t="s">
        <v>402</v>
      </c>
      <c r="D32" s="99">
        <v>148195972</v>
      </c>
      <c r="E32" s="99">
        <v>147605962</v>
      </c>
      <c r="F32" s="99">
        <v>147027112</v>
      </c>
      <c r="G32" s="100">
        <v>0</v>
      </c>
      <c r="H32" s="99">
        <v>98883340.17</v>
      </c>
      <c r="I32" s="100">
        <v>0</v>
      </c>
      <c r="J32" s="99">
        <v>48143771.83</v>
      </c>
      <c r="K32" s="99">
        <v>48143771.83</v>
      </c>
      <c r="L32" s="99">
        <v>578850</v>
      </c>
      <c r="M32" s="99">
        <v>0</v>
      </c>
      <c r="N32" s="112">
        <f t="shared" si="0"/>
        <v>0.32616414118828074</v>
      </c>
      <c r="O32" s="113"/>
      <c r="P32" s="113"/>
      <c r="Q32" s="112"/>
    </row>
    <row r="33" spans="1:17" s="39" customFormat="1" ht="13.5">
      <c r="A33" s="115"/>
      <c r="B33" s="98" t="s">
        <v>92</v>
      </c>
      <c r="C33" s="98" t="s">
        <v>402</v>
      </c>
      <c r="D33" s="99">
        <v>30505548</v>
      </c>
      <c r="E33" s="99">
        <v>30505548</v>
      </c>
      <c r="F33" s="99">
        <v>30505548</v>
      </c>
      <c r="G33" s="100">
        <v>0</v>
      </c>
      <c r="H33" s="99">
        <v>20903310.09</v>
      </c>
      <c r="I33" s="100">
        <v>0</v>
      </c>
      <c r="J33" s="99">
        <v>9602237.91</v>
      </c>
      <c r="K33" s="99">
        <v>9602237.91</v>
      </c>
      <c r="L33" s="99">
        <v>0</v>
      </c>
      <c r="M33" s="99">
        <v>0</v>
      </c>
      <c r="N33" s="112">
        <f t="shared" si="0"/>
        <v>0.31477021524084736</v>
      </c>
      <c r="O33" s="113"/>
      <c r="P33" s="113"/>
      <c r="Q33" s="112"/>
    </row>
    <row r="34" spans="1:17" s="39" customFormat="1" ht="13.5">
      <c r="A34" s="115"/>
      <c r="B34" s="98" t="s">
        <v>93</v>
      </c>
      <c r="C34" s="98" t="s">
        <v>402</v>
      </c>
      <c r="D34" s="99">
        <v>37418258</v>
      </c>
      <c r="E34" s="99">
        <v>37418258</v>
      </c>
      <c r="F34" s="99">
        <v>37418258</v>
      </c>
      <c r="G34" s="100">
        <v>0</v>
      </c>
      <c r="H34" s="99">
        <v>27264867.18</v>
      </c>
      <c r="I34" s="100">
        <v>0</v>
      </c>
      <c r="J34" s="99">
        <v>10153390.82</v>
      </c>
      <c r="K34" s="99">
        <v>10153390.82</v>
      </c>
      <c r="L34" s="99">
        <v>0</v>
      </c>
      <c r="M34" s="99">
        <v>0</v>
      </c>
      <c r="N34" s="112">
        <f t="shared" si="0"/>
        <v>0.2713485705293924</v>
      </c>
      <c r="O34" s="113"/>
      <c r="P34" s="113"/>
      <c r="Q34" s="112"/>
    </row>
    <row r="35" spans="1:17" s="39" customFormat="1" ht="13.5">
      <c r="A35" s="115"/>
      <c r="B35" s="98" t="s">
        <v>94</v>
      </c>
      <c r="C35" s="98" t="s">
        <v>402</v>
      </c>
      <c r="D35" s="99">
        <v>129513424</v>
      </c>
      <c r="E35" s="99">
        <v>129513424</v>
      </c>
      <c r="F35" s="99">
        <v>128497424</v>
      </c>
      <c r="G35" s="100">
        <v>0</v>
      </c>
      <c r="H35" s="99">
        <v>86708170.61</v>
      </c>
      <c r="I35" s="100">
        <v>0</v>
      </c>
      <c r="J35" s="99">
        <v>41789253.39</v>
      </c>
      <c r="K35" s="99">
        <v>41789253.39</v>
      </c>
      <c r="L35" s="99">
        <v>1016000</v>
      </c>
      <c r="M35" s="99">
        <v>0</v>
      </c>
      <c r="N35" s="112">
        <f t="shared" si="0"/>
        <v>0.3226634900023954</v>
      </c>
      <c r="O35" s="113"/>
      <c r="P35" s="113"/>
      <c r="Q35" s="112"/>
    </row>
    <row r="36" spans="1:17" s="39" customFormat="1" ht="13.5">
      <c r="A36" s="115"/>
      <c r="B36" s="98" t="s">
        <v>95</v>
      </c>
      <c r="C36" s="98" t="s">
        <v>402</v>
      </c>
      <c r="D36" s="99">
        <v>139533221</v>
      </c>
      <c r="E36" s="99">
        <v>139533221</v>
      </c>
      <c r="F36" s="99">
        <v>135306661</v>
      </c>
      <c r="G36" s="100">
        <v>0</v>
      </c>
      <c r="H36" s="99">
        <v>103994958.95</v>
      </c>
      <c r="I36" s="100">
        <v>0</v>
      </c>
      <c r="J36" s="99">
        <v>31311702.05</v>
      </c>
      <c r="K36" s="99">
        <v>31311702.05</v>
      </c>
      <c r="L36" s="99">
        <v>4226560</v>
      </c>
      <c r="M36" s="99">
        <v>0</v>
      </c>
      <c r="N36" s="112">
        <f t="shared" si="0"/>
        <v>0.22440320538432923</v>
      </c>
      <c r="O36" s="113"/>
      <c r="P36" s="113"/>
      <c r="Q36" s="112"/>
    </row>
    <row r="37" spans="1:17" s="39" customFormat="1" ht="13.5">
      <c r="A37" s="115"/>
      <c r="B37" s="98" t="s">
        <v>96</v>
      </c>
      <c r="C37" s="98" t="s">
        <v>403</v>
      </c>
      <c r="D37" s="99">
        <v>43758653</v>
      </c>
      <c r="E37" s="99">
        <v>43584438</v>
      </c>
      <c r="F37" s="99">
        <v>43413518</v>
      </c>
      <c r="G37" s="100">
        <v>0</v>
      </c>
      <c r="H37" s="99">
        <v>29028971.49</v>
      </c>
      <c r="I37" s="100">
        <v>0</v>
      </c>
      <c r="J37" s="99">
        <v>14384546.51</v>
      </c>
      <c r="K37" s="99">
        <v>14384546.51</v>
      </c>
      <c r="L37" s="99">
        <v>170920</v>
      </c>
      <c r="M37" s="99">
        <v>0</v>
      </c>
      <c r="N37" s="112">
        <f t="shared" si="0"/>
        <v>0.3300385910677568</v>
      </c>
      <c r="O37" s="113"/>
      <c r="P37" s="113"/>
      <c r="Q37" s="112"/>
    </row>
    <row r="38" spans="1:17" s="39" customFormat="1" ht="13.5">
      <c r="A38" s="115"/>
      <c r="B38" s="98" t="s">
        <v>97</v>
      </c>
      <c r="C38" s="98" t="s">
        <v>403</v>
      </c>
      <c r="D38" s="99">
        <v>9007544</v>
      </c>
      <c r="E38" s="99">
        <v>9007544</v>
      </c>
      <c r="F38" s="99">
        <v>9007544</v>
      </c>
      <c r="G38" s="100">
        <v>0</v>
      </c>
      <c r="H38" s="99">
        <v>6137900.6</v>
      </c>
      <c r="I38" s="100">
        <v>0</v>
      </c>
      <c r="J38" s="99">
        <v>2869643.4</v>
      </c>
      <c r="K38" s="99">
        <v>2869643.4</v>
      </c>
      <c r="L38" s="99">
        <v>0</v>
      </c>
      <c r="M38" s="99">
        <v>0</v>
      </c>
      <c r="N38" s="112">
        <f t="shared" si="0"/>
        <v>0.3185822239669326</v>
      </c>
      <c r="O38" s="113"/>
      <c r="P38" s="113"/>
      <c r="Q38" s="112"/>
    </row>
    <row r="39" spans="1:17" s="39" customFormat="1" ht="13.5">
      <c r="A39" s="115"/>
      <c r="B39" s="98" t="s">
        <v>98</v>
      </c>
      <c r="C39" s="98" t="s">
        <v>403</v>
      </c>
      <c r="D39" s="99">
        <v>11048698</v>
      </c>
      <c r="E39" s="99">
        <v>11048698</v>
      </c>
      <c r="F39" s="99">
        <v>11048698</v>
      </c>
      <c r="G39" s="100">
        <v>0</v>
      </c>
      <c r="H39" s="99">
        <v>8014166.56</v>
      </c>
      <c r="I39" s="100">
        <v>0</v>
      </c>
      <c r="J39" s="99">
        <v>3034531.44</v>
      </c>
      <c r="K39" s="99">
        <v>3034531.44</v>
      </c>
      <c r="L39" s="99">
        <v>0</v>
      </c>
      <c r="M39" s="99">
        <v>0</v>
      </c>
      <c r="N39" s="112">
        <f t="shared" si="0"/>
        <v>0.27465059140905107</v>
      </c>
      <c r="O39" s="113"/>
      <c r="P39" s="113"/>
      <c r="Q39" s="112"/>
    </row>
    <row r="40" spans="1:17" s="39" customFormat="1" ht="13.5">
      <c r="A40" s="115"/>
      <c r="B40" s="98" t="s">
        <v>99</v>
      </c>
      <c r="C40" s="98" t="s">
        <v>403</v>
      </c>
      <c r="D40" s="99">
        <v>38242153</v>
      </c>
      <c r="E40" s="99">
        <v>38242153</v>
      </c>
      <c r="F40" s="99">
        <v>37942153</v>
      </c>
      <c r="G40" s="100">
        <v>0</v>
      </c>
      <c r="H40" s="99">
        <v>25455831.96</v>
      </c>
      <c r="I40" s="100">
        <v>0</v>
      </c>
      <c r="J40" s="99">
        <v>12486321.04</v>
      </c>
      <c r="K40" s="99">
        <v>12486321.04</v>
      </c>
      <c r="L40" s="99">
        <v>300000</v>
      </c>
      <c r="M40" s="99">
        <v>0</v>
      </c>
      <c r="N40" s="112">
        <f t="shared" si="0"/>
        <v>0.32650674871783497</v>
      </c>
      <c r="O40" s="113"/>
      <c r="P40" s="113"/>
      <c r="Q40" s="112"/>
    </row>
    <row r="41" spans="1:17" s="39" customFormat="1" ht="13.5">
      <c r="A41" s="115"/>
      <c r="B41" s="98" t="s">
        <v>100</v>
      </c>
      <c r="C41" s="98" t="s">
        <v>403</v>
      </c>
      <c r="D41" s="99">
        <v>41200754</v>
      </c>
      <c r="E41" s="99">
        <v>41200754</v>
      </c>
      <c r="F41" s="99">
        <v>39952754</v>
      </c>
      <c r="G41" s="100">
        <v>0</v>
      </c>
      <c r="H41" s="99">
        <v>28580791.4</v>
      </c>
      <c r="I41" s="100">
        <v>0</v>
      </c>
      <c r="J41" s="99">
        <v>11371962.6</v>
      </c>
      <c r="K41" s="99">
        <v>11371962.6</v>
      </c>
      <c r="L41" s="99">
        <v>1248000</v>
      </c>
      <c r="M41" s="99">
        <v>0</v>
      </c>
      <c r="N41" s="112">
        <f t="shared" si="0"/>
        <v>0.276013458394475</v>
      </c>
      <c r="O41" s="113"/>
      <c r="P41" s="113"/>
      <c r="Q41" s="112"/>
    </row>
    <row r="42" spans="1:17" s="39" customFormat="1" ht="13.5">
      <c r="A42" s="115"/>
      <c r="B42" s="98" t="s">
        <v>101</v>
      </c>
      <c r="C42" s="98" t="s">
        <v>404</v>
      </c>
      <c r="D42" s="99">
        <v>87517306</v>
      </c>
      <c r="E42" s="99">
        <v>87168876</v>
      </c>
      <c r="F42" s="99">
        <v>86827035</v>
      </c>
      <c r="G42" s="100">
        <v>0</v>
      </c>
      <c r="H42" s="99">
        <v>58057886.62</v>
      </c>
      <c r="I42" s="100">
        <v>0</v>
      </c>
      <c r="J42" s="99">
        <v>28769148.38</v>
      </c>
      <c r="K42" s="99">
        <v>28769148.38</v>
      </c>
      <c r="L42" s="99">
        <v>341841</v>
      </c>
      <c r="M42" s="99">
        <v>0</v>
      </c>
      <c r="N42" s="112">
        <f t="shared" si="0"/>
        <v>0.3300392261568223</v>
      </c>
      <c r="O42" s="113"/>
      <c r="P42" s="113"/>
      <c r="Q42" s="112"/>
    </row>
    <row r="43" spans="1:17" s="39" customFormat="1" ht="13.5">
      <c r="A43" s="115"/>
      <c r="B43" s="98" t="s">
        <v>102</v>
      </c>
      <c r="C43" s="98" t="s">
        <v>404</v>
      </c>
      <c r="D43" s="99">
        <v>18015087</v>
      </c>
      <c r="E43" s="99">
        <v>18015087</v>
      </c>
      <c r="F43" s="99">
        <v>18015087</v>
      </c>
      <c r="G43" s="100">
        <v>0</v>
      </c>
      <c r="H43" s="99">
        <v>12275801.31</v>
      </c>
      <c r="I43" s="100">
        <v>0</v>
      </c>
      <c r="J43" s="99">
        <v>5739285.69</v>
      </c>
      <c r="K43" s="99">
        <v>5739285.69</v>
      </c>
      <c r="L43" s="99">
        <v>0</v>
      </c>
      <c r="M43" s="99">
        <v>0</v>
      </c>
      <c r="N43" s="112">
        <f t="shared" si="0"/>
        <v>0.3185821800360998</v>
      </c>
      <c r="O43" s="113"/>
      <c r="P43" s="113"/>
      <c r="Q43" s="112"/>
    </row>
    <row r="44" spans="1:17" s="39" customFormat="1" ht="13.5">
      <c r="A44" s="115"/>
      <c r="B44" s="98" t="s">
        <v>103</v>
      </c>
      <c r="C44" s="98" t="s">
        <v>404</v>
      </c>
      <c r="D44" s="99">
        <v>22097397</v>
      </c>
      <c r="E44" s="99">
        <v>22097397</v>
      </c>
      <c r="F44" s="99">
        <v>22097397</v>
      </c>
      <c r="G44" s="100">
        <v>0</v>
      </c>
      <c r="H44" s="99">
        <v>16028363.29</v>
      </c>
      <c r="I44" s="100">
        <v>0</v>
      </c>
      <c r="J44" s="99">
        <v>6069033.71</v>
      </c>
      <c r="K44" s="99">
        <v>6069033.71</v>
      </c>
      <c r="L44" s="99">
        <v>0</v>
      </c>
      <c r="M44" s="99">
        <v>0</v>
      </c>
      <c r="N44" s="112">
        <f t="shared" si="0"/>
        <v>0.2746492589149754</v>
      </c>
      <c r="O44" s="113"/>
      <c r="P44" s="113"/>
      <c r="Q44" s="112"/>
    </row>
    <row r="45" spans="1:17" s="39" customFormat="1" ht="13.5">
      <c r="A45" s="115"/>
      <c r="B45" s="98" t="s">
        <v>104</v>
      </c>
      <c r="C45" s="98" t="s">
        <v>404</v>
      </c>
      <c r="D45" s="99">
        <v>76484306</v>
      </c>
      <c r="E45" s="99">
        <v>76484306</v>
      </c>
      <c r="F45" s="99">
        <v>75884306</v>
      </c>
      <c r="G45" s="100">
        <v>0</v>
      </c>
      <c r="H45" s="99">
        <v>50911694.47</v>
      </c>
      <c r="I45" s="100">
        <v>0</v>
      </c>
      <c r="J45" s="99">
        <v>24972611.53</v>
      </c>
      <c r="K45" s="99">
        <v>24972611.53</v>
      </c>
      <c r="L45" s="99">
        <v>600000</v>
      </c>
      <c r="M45" s="99">
        <v>0</v>
      </c>
      <c r="N45" s="112">
        <f t="shared" si="0"/>
        <v>0.3265063492894869</v>
      </c>
      <c r="O45" s="113"/>
      <c r="P45" s="113"/>
      <c r="Q45" s="112"/>
    </row>
    <row r="46" spans="1:17" s="39" customFormat="1" ht="13.5">
      <c r="A46" s="115"/>
      <c r="B46" s="98" t="s">
        <v>105</v>
      </c>
      <c r="C46" s="98" t="s">
        <v>404</v>
      </c>
      <c r="D46" s="99">
        <v>82401509</v>
      </c>
      <c r="E46" s="99">
        <v>82401509</v>
      </c>
      <c r="F46" s="99">
        <v>79905509</v>
      </c>
      <c r="G46" s="100">
        <v>0</v>
      </c>
      <c r="H46" s="99">
        <v>57161617.31</v>
      </c>
      <c r="I46" s="100">
        <v>0</v>
      </c>
      <c r="J46" s="99">
        <v>22743891.69</v>
      </c>
      <c r="K46" s="99">
        <v>22743891.69</v>
      </c>
      <c r="L46" s="99">
        <v>2496000</v>
      </c>
      <c r="M46" s="99">
        <v>0</v>
      </c>
      <c r="N46" s="112">
        <f t="shared" si="0"/>
        <v>0.27601304837754853</v>
      </c>
      <c r="O46" s="113"/>
      <c r="P46" s="113"/>
      <c r="Q46" s="112"/>
    </row>
    <row r="47" spans="1:17" s="39" customFormat="1" ht="13.5">
      <c r="A47" s="115"/>
      <c r="B47" s="98" t="s">
        <v>106</v>
      </c>
      <c r="C47" s="98" t="s">
        <v>107</v>
      </c>
      <c r="D47" s="99">
        <v>60000000</v>
      </c>
      <c r="E47" s="99">
        <v>73859419</v>
      </c>
      <c r="F47" s="99">
        <v>73859419</v>
      </c>
      <c r="G47" s="100">
        <v>0</v>
      </c>
      <c r="H47" s="99">
        <v>42917431</v>
      </c>
      <c r="I47" s="100">
        <v>0</v>
      </c>
      <c r="J47" s="99">
        <v>17082569</v>
      </c>
      <c r="K47" s="99">
        <v>0</v>
      </c>
      <c r="L47" s="99">
        <v>13859419</v>
      </c>
      <c r="M47" s="99">
        <v>13859419</v>
      </c>
      <c r="N47" s="112">
        <f t="shared" si="0"/>
        <v>0.23128490897010712</v>
      </c>
      <c r="O47" s="113"/>
      <c r="P47" s="113"/>
      <c r="Q47" s="112"/>
    </row>
    <row r="48" spans="1:17" s="114" customFormat="1" ht="13.5">
      <c r="A48" s="110"/>
      <c r="B48" s="101" t="s">
        <v>108</v>
      </c>
      <c r="C48" s="101" t="s">
        <v>109</v>
      </c>
      <c r="D48" s="102">
        <v>4968206193</v>
      </c>
      <c r="E48" s="102">
        <v>4968206193</v>
      </c>
      <c r="F48" s="102">
        <v>3130332441.7</v>
      </c>
      <c r="G48" s="102">
        <v>225940222.75</v>
      </c>
      <c r="H48" s="102">
        <v>1247154513.45</v>
      </c>
      <c r="I48" s="102">
        <v>278635619.69</v>
      </c>
      <c r="J48" s="102">
        <v>484277085.57</v>
      </c>
      <c r="K48" s="102">
        <v>408051614.22</v>
      </c>
      <c r="L48" s="102">
        <v>2732198751.54</v>
      </c>
      <c r="M48" s="102">
        <v>894325000.24</v>
      </c>
      <c r="N48" s="116">
        <f t="shared" si="0"/>
        <v>0.09747523890057676</v>
      </c>
      <c r="O48" s="30">
        <f>+E48</f>
        <v>4968206193</v>
      </c>
      <c r="P48" s="30">
        <f>+J48</f>
        <v>484277085.57</v>
      </c>
      <c r="Q48" s="116">
        <f>+P48/O48</f>
        <v>0.09747523890057676</v>
      </c>
    </row>
    <row r="49" spans="1:17" s="39" customFormat="1" ht="13.5">
      <c r="A49" s="115"/>
      <c r="B49" s="98" t="s">
        <v>110</v>
      </c>
      <c r="C49" s="98" t="s">
        <v>111</v>
      </c>
      <c r="D49" s="99">
        <v>466144452</v>
      </c>
      <c r="E49" s="99">
        <v>452563582</v>
      </c>
      <c r="F49" s="99">
        <v>341509866</v>
      </c>
      <c r="G49" s="99">
        <v>1184394.15</v>
      </c>
      <c r="H49" s="99">
        <v>153340751.52</v>
      </c>
      <c r="I49" s="99">
        <v>86614660</v>
      </c>
      <c r="J49" s="99">
        <v>16494732.35</v>
      </c>
      <c r="K49" s="99">
        <v>14908836.01</v>
      </c>
      <c r="L49" s="99">
        <v>194929043.98</v>
      </c>
      <c r="M49" s="99">
        <v>83875327.98</v>
      </c>
      <c r="N49" s="112">
        <f t="shared" si="0"/>
        <v>0.0364473258698929</v>
      </c>
      <c r="O49" s="113">
        <f aca="true" t="shared" si="1" ref="O49:O112">+E49</f>
        <v>452563582</v>
      </c>
      <c r="P49" s="113">
        <f aca="true" t="shared" si="2" ref="P49:P112">+J49</f>
        <v>16494732.35</v>
      </c>
      <c r="Q49" s="112">
        <f aca="true" t="shared" si="3" ref="Q49:Q112">+P49/O49</f>
        <v>0.0364473258698929</v>
      </c>
    </row>
    <row r="50" spans="1:17" s="39" customFormat="1" ht="13.5">
      <c r="A50" s="115"/>
      <c r="B50" s="98" t="s">
        <v>112</v>
      </c>
      <c r="C50" s="98" t="s">
        <v>113</v>
      </c>
      <c r="D50" s="99">
        <v>78230101</v>
      </c>
      <c r="E50" s="99">
        <v>80649231</v>
      </c>
      <c r="F50" s="99">
        <v>41784616</v>
      </c>
      <c r="G50" s="99">
        <v>1184394.15</v>
      </c>
      <c r="H50" s="99">
        <v>6015000</v>
      </c>
      <c r="I50" s="99">
        <v>4987500</v>
      </c>
      <c r="J50" s="99">
        <v>13477843.34</v>
      </c>
      <c r="K50" s="99">
        <v>11891947</v>
      </c>
      <c r="L50" s="99">
        <v>54984493.51</v>
      </c>
      <c r="M50" s="99">
        <v>16119878.51</v>
      </c>
      <c r="N50" s="112">
        <f t="shared" si="0"/>
        <v>0.16711682396574867</v>
      </c>
      <c r="O50" s="113">
        <f t="shared" si="1"/>
        <v>80649231</v>
      </c>
      <c r="P50" s="113">
        <f t="shared" si="2"/>
        <v>13477843.34</v>
      </c>
      <c r="Q50" s="112">
        <f t="shared" si="3"/>
        <v>0.16711682396574867</v>
      </c>
    </row>
    <row r="51" spans="1:17" s="39" customFormat="1" ht="13.5">
      <c r="A51" s="115"/>
      <c r="B51" s="98" t="s">
        <v>114</v>
      </c>
      <c r="C51" s="98" t="s">
        <v>115</v>
      </c>
      <c r="D51" s="99">
        <v>195406033</v>
      </c>
      <c r="E51" s="99">
        <v>163406033</v>
      </c>
      <c r="F51" s="99">
        <v>160000000</v>
      </c>
      <c r="G51" s="99">
        <v>0</v>
      </c>
      <c r="H51" s="99">
        <v>41769200</v>
      </c>
      <c r="I51" s="99">
        <v>81627160</v>
      </c>
      <c r="J51" s="99">
        <v>0</v>
      </c>
      <c r="K51" s="99">
        <v>0</v>
      </c>
      <c r="L51" s="99">
        <v>40009673</v>
      </c>
      <c r="M51" s="99">
        <v>36603640</v>
      </c>
      <c r="N51" s="112">
        <f t="shared" si="0"/>
        <v>0</v>
      </c>
      <c r="O51" s="113">
        <f t="shared" si="1"/>
        <v>163406033</v>
      </c>
      <c r="P51" s="113">
        <f t="shared" si="2"/>
        <v>0</v>
      </c>
      <c r="Q51" s="112">
        <f t="shared" si="3"/>
        <v>0</v>
      </c>
    </row>
    <row r="52" spans="1:17" s="39" customFormat="1" ht="13.5">
      <c r="A52" s="115"/>
      <c r="B52" s="98" t="s">
        <v>405</v>
      </c>
      <c r="C52" s="98" t="s">
        <v>406</v>
      </c>
      <c r="D52" s="99">
        <v>10000000</v>
      </c>
      <c r="E52" s="99">
        <v>10000000</v>
      </c>
      <c r="F52" s="99">
        <v>0</v>
      </c>
      <c r="G52" s="100">
        <v>0</v>
      </c>
      <c r="H52" s="99">
        <v>0</v>
      </c>
      <c r="I52" s="100">
        <v>0</v>
      </c>
      <c r="J52" s="99">
        <v>0</v>
      </c>
      <c r="K52" s="99">
        <v>0</v>
      </c>
      <c r="L52" s="99">
        <v>10000000</v>
      </c>
      <c r="M52" s="99">
        <v>0</v>
      </c>
      <c r="N52" s="112">
        <f t="shared" si="0"/>
        <v>0</v>
      </c>
      <c r="O52" s="113">
        <f t="shared" si="1"/>
        <v>10000000</v>
      </c>
      <c r="P52" s="113">
        <f t="shared" si="2"/>
        <v>0</v>
      </c>
      <c r="Q52" s="112">
        <f t="shared" si="3"/>
        <v>0</v>
      </c>
    </row>
    <row r="53" spans="1:17" s="39" customFormat="1" ht="13.5">
      <c r="A53" s="115"/>
      <c r="B53" s="98" t="s">
        <v>116</v>
      </c>
      <c r="C53" s="98" t="s">
        <v>117</v>
      </c>
      <c r="D53" s="99">
        <v>53100500</v>
      </c>
      <c r="E53" s="99">
        <v>53100500</v>
      </c>
      <c r="F53" s="99">
        <v>20087750</v>
      </c>
      <c r="G53" s="99">
        <v>0</v>
      </c>
      <c r="H53" s="99">
        <v>0</v>
      </c>
      <c r="I53" s="99">
        <v>0</v>
      </c>
      <c r="J53" s="99">
        <v>0</v>
      </c>
      <c r="K53" s="99">
        <v>0</v>
      </c>
      <c r="L53" s="99">
        <v>53100500</v>
      </c>
      <c r="M53" s="99">
        <v>20087750</v>
      </c>
      <c r="N53" s="112">
        <f t="shared" si="0"/>
        <v>0</v>
      </c>
      <c r="O53" s="113">
        <f t="shared" si="1"/>
        <v>53100500</v>
      </c>
      <c r="P53" s="113">
        <f t="shared" si="2"/>
        <v>0</v>
      </c>
      <c r="Q53" s="112">
        <f t="shared" si="3"/>
        <v>0</v>
      </c>
    </row>
    <row r="54" spans="1:17" s="39" customFormat="1" ht="13.5">
      <c r="A54" s="115"/>
      <c r="B54" s="98" t="s">
        <v>118</v>
      </c>
      <c r="C54" s="98" t="s">
        <v>119</v>
      </c>
      <c r="D54" s="99">
        <v>129407818</v>
      </c>
      <c r="E54" s="99">
        <v>145407818</v>
      </c>
      <c r="F54" s="99">
        <v>119637500</v>
      </c>
      <c r="G54" s="99">
        <v>0</v>
      </c>
      <c r="H54" s="99">
        <v>105556551.52</v>
      </c>
      <c r="I54" s="100">
        <v>0</v>
      </c>
      <c r="J54" s="99">
        <v>3016889.01</v>
      </c>
      <c r="K54" s="99">
        <v>3016889.01</v>
      </c>
      <c r="L54" s="99">
        <v>36834377.47</v>
      </c>
      <c r="M54" s="99">
        <v>11064059.47</v>
      </c>
      <c r="N54" s="112">
        <f t="shared" si="0"/>
        <v>0.020747777193108007</v>
      </c>
      <c r="O54" s="113">
        <f t="shared" si="1"/>
        <v>145407818</v>
      </c>
      <c r="P54" s="113">
        <f t="shared" si="2"/>
        <v>3016889.01</v>
      </c>
      <c r="Q54" s="112">
        <f t="shared" si="3"/>
        <v>0.020747777193108007</v>
      </c>
    </row>
    <row r="55" spans="1:17" s="39" customFormat="1" ht="13.5">
      <c r="A55" s="115"/>
      <c r="B55" s="98" t="s">
        <v>120</v>
      </c>
      <c r="C55" s="98" t="s">
        <v>121</v>
      </c>
      <c r="D55" s="99">
        <v>321834143</v>
      </c>
      <c r="E55" s="99">
        <v>322334143</v>
      </c>
      <c r="F55" s="99">
        <v>181856678</v>
      </c>
      <c r="G55" s="100">
        <v>0</v>
      </c>
      <c r="H55" s="99">
        <v>51598855.99</v>
      </c>
      <c r="I55" s="100">
        <v>0</v>
      </c>
      <c r="J55" s="99">
        <v>91453479.51</v>
      </c>
      <c r="K55" s="99">
        <v>74682520.16</v>
      </c>
      <c r="L55" s="99">
        <v>179281807.5</v>
      </c>
      <c r="M55" s="99">
        <v>38804342.5</v>
      </c>
      <c r="N55" s="112">
        <f t="shared" si="0"/>
        <v>0.28372259500291286</v>
      </c>
      <c r="O55" s="113">
        <f t="shared" si="1"/>
        <v>322334143</v>
      </c>
      <c r="P55" s="113">
        <f t="shared" si="2"/>
        <v>91453479.51</v>
      </c>
      <c r="Q55" s="112">
        <f t="shared" si="3"/>
        <v>0.28372259500291286</v>
      </c>
    </row>
    <row r="56" spans="1:17" s="39" customFormat="1" ht="13.5">
      <c r="A56" s="115"/>
      <c r="B56" s="98" t="s">
        <v>122</v>
      </c>
      <c r="C56" s="98" t="s">
        <v>123</v>
      </c>
      <c r="D56" s="99">
        <v>89968635</v>
      </c>
      <c r="E56" s="99">
        <v>89968635</v>
      </c>
      <c r="F56" s="99">
        <v>46130884</v>
      </c>
      <c r="G56" s="100">
        <v>0</v>
      </c>
      <c r="H56" s="99">
        <v>3937221</v>
      </c>
      <c r="I56" s="100">
        <v>0</v>
      </c>
      <c r="J56" s="99">
        <v>23743729.5</v>
      </c>
      <c r="K56" s="99">
        <v>17466357.5</v>
      </c>
      <c r="L56" s="99">
        <v>62287684.5</v>
      </c>
      <c r="M56" s="99">
        <v>18449933.5</v>
      </c>
      <c r="N56" s="112">
        <f t="shared" si="0"/>
        <v>0.2639111897162828</v>
      </c>
      <c r="O56" s="113">
        <f t="shared" si="1"/>
        <v>89968635</v>
      </c>
      <c r="P56" s="113">
        <f t="shared" si="2"/>
        <v>23743729.5</v>
      </c>
      <c r="Q56" s="112">
        <f t="shared" si="3"/>
        <v>0.2639111897162828</v>
      </c>
    </row>
    <row r="57" spans="1:17" s="39" customFormat="1" ht="13.5">
      <c r="A57" s="115"/>
      <c r="B57" s="98" t="s">
        <v>124</v>
      </c>
      <c r="C57" s="98" t="s">
        <v>125</v>
      </c>
      <c r="D57" s="99">
        <v>96966540</v>
      </c>
      <c r="E57" s="99">
        <v>96966540</v>
      </c>
      <c r="F57" s="99">
        <v>56217167</v>
      </c>
      <c r="G57" s="100">
        <v>0</v>
      </c>
      <c r="H57" s="99">
        <v>18247161.72</v>
      </c>
      <c r="I57" s="100">
        <v>0</v>
      </c>
      <c r="J57" s="99">
        <v>28214857.82</v>
      </c>
      <c r="K57" s="99">
        <v>25634970.82</v>
      </c>
      <c r="L57" s="99">
        <v>50504520.46</v>
      </c>
      <c r="M57" s="99">
        <v>9755147.46</v>
      </c>
      <c r="N57" s="112">
        <f t="shared" si="0"/>
        <v>0.2909751943299204</v>
      </c>
      <c r="O57" s="113">
        <f t="shared" si="1"/>
        <v>96966540</v>
      </c>
      <c r="P57" s="113">
        <f t="shared" si="2"/>
        <v>28214857.82</v>
      </c>
      <c r="Q57" s="112">
        <f t="shared" si="3"/>
        <v>0.2909751943299204</v>
      </c>
    </row>
    <row r="58" spans="1:17" s="39" customFormat="1" ht="13.5">
      <c r="A58" s="115"/>
      <c r="B58" s="98" t="s">
        <v>126</v>
      </c>
      <c r="C58" s="98" t="s">
        <v>127</v>
      </c>
      <c r="D58" s="99">
        <v>1077040</v>
      </c>
      <c r="E58" s="99">
        <v>1077040</v>
      </c>
      <c r="F58" s="99">
        <v>606000</v>
      </c>
      <c r="G58" s="100">
        <v>0</v>
      </c>
      <c r="H58" s="99">
        <v>0</v>
      </c>
      <c r="I58" s="100">
        <v>0</v>
      </c>
      <c r="J58" s="99">
        <v>18750</v>
      </c>
      <c r="K58" s="99">
        <v>18750</v>
      </c>
      <c r="L58" s="99">
        <v>1058290</v>
      </c>
      <c r="M58" s="99">
        <v>587250</v>
      </c>
      <c r="N58" s="112">
        <f t="shared" si="0"/>
        <v>0.017408824184802794</v>
      </c>
      <c r="O58" s="113">
        <f t="shared" si="1"/>
        <v>1077040</v>
      </c>
      <c r="P58" s="113">
        <f t="shared" si="2"/>
        <v>18750</v>
      </c>
      <c r="Q58" s="112">
        <f t="shared" si="3"/>
        <v>0.017408824184802794</v>
      </c>
    </row>
    <row r="59" spans="1:17" s="39" customFormat="1" ht="13.5">
      <c r="A59" s="115"/>
      <c r="B59" s="98" t="s">
        <v>128</v>
      </c>
      <c r="C59" s="98" t="s">
        <v>129</v>
      </c>
      <c r="D59" s="99">
        <v>118545206</v>
      </c>
      <c r="E59" s="99">
        <v>118545206</v>
      </c>
      <c r="F59" s="99">
        <v>67439267</v>
      </c>
      <c r="G59" s="99">
        <v>0</v>
      </c>
      <c r="H59" s="99">
        <v>25619822.97</v>
      </c>
      <c r="I59" s="100">
        <v>0</v>
      </c>
      <c r="J59" s="99">
        <v>34907477.49</v>
      </c>
      <c r="K59" s="99">
        <v>27008777.14</v>
      </c>
      <c r="L59" s="99">
        <v>58017905.54</v>
      </c>
      <c r="M59" s="99">
        <v>6911966.54</v>
      </c>
      <c r="N59" s="112">
        <f t="shared" si="0"/>
        <v>0.2944655348610217</v>
      </c>
      <c r="O59" s="113">
        <f t="shared" si="1"/>
        <v>118545206</v>
      </c>
      <c r="P59" s="113">
        <f t="shared" si="2"/>
        <v>34907477.49</v>
      </c>
      <c r="Q59" s="112">
        <f t="shared" si="3"/>
        <v>0.2944655348610217</v>
      </c>
    </row>
    <row r="60" spans="1:17" s="39" customFormat="1" ht="13.5">
      <c r="A60" s="115"/>
      <c r="B60" s="98" t="s">
        <v>130</v>
      </c>
      <c r="C60" s="98" t="s">
        <v>131</v>
      </c>
      <c r="D60" s="99">
        <v>15276722</v>
      </c>
      <c r="E60" s="99">
        <v>15776722</v>
      </c>
      <c r="F60" s="99">
        <v>11463360</v>
      </c>
      <c r="G60" s="99">
        <v>0</v>
      </c>
      <c r="H60" s="99">
        <v>3794650.3</v>
      </c>
      <c r="I60" s="100">
        <v>0</v>
      </c>
      <c r="J60" s="99">
        <v>4568664.7</v>
      </c>
      <c r="K60" s="99">
        <v>4553664.7</v>
      </c>
      <c r="L60" s="99">
        <v>7413407</v>
      </c>
      <c r="M60" s="99">
        <v>3100045</v>
      </c>
      <c r="N60" s="112">
        <f t="shared" si="0"/>
        <v>0.2895826331984553</v>
      </c>
      <c r="O60" s="113">
        <f t="shared" si="1"/>
        <v>15776722</v>
      </c>
      <c r="P60" s="113">
        <f t="shared" si="2"/>
        <v>4568664.7</v>
      </c>
      <c r="Q60" s="112">
        <f t="shared" si="3"/>
        <v>0.2895826331984553</v>
      </c>
    </row>
    <row r="61" spans="1:17" s="39" customFormat="1" ht="13.5">
      <c r="A61" s="115"/>
      <c r="B61" s="98" t="s">
        <v>132</v>
      </c>
      <c r="C61" s="98" t="s">
        <v>133</v>
      </c>
      <c r="D61" s="99">
        <v>222350469</v>
      </c>
      <c r="E61" s="99">
        <v>214350469</v>
      </c>
      <c r="F61" s="99">
        <v>147593420</v>
      </c>
      <c r="G61" s="99">
        <v>12304010</v>
      </c>
      <c r="H61" s="99">
        <v>64590556.47</v>
      </c>
      <c r="I61" s="99">
        <v>9287146.66</v>
      </c>
      <c r="J61" s="99">
        <v>419630</v>
      </c>
      <c r="K61" s="99">
        <v>368060</v>
      </c>
      <c r="L61" s="99">
        <v>127749125.87</v>
      </c>
      <c r="M61" s="99">
        <v>60992076.87</v>
      </c>
      <c r="N61" s="112">
        <f t="shared" si="0"/>
        <v>0.001957681744097327</v>
      </c>
      <c r="O61" s="113">
        <f t="shared" si="1"/>
        <v>214350469</v>
      </c>
      <c r="P61" s="113">
        <f t="shared" si="2"/>
        <v>419630</v>
      </c>
      <c r="Q61" s="112">
        <f t="shared" si="3"/>
        <v>0.001957681744097327</v>
      </c>
    </row>
    <row r="62" spans="1:17" s="39" customFormat="1" ht="13.5">
      <c r="A62" s="115"/>
      <c r="B62" s="98" t="s">
        <v>134</v>
      </c>
      <c r="C62" s="98" t="s">
        <v>135</v>
      </c>
      <c r="D62" s="99">
        <v>104155675</v>
      </c>
      <c r="E62" s="99">
        <v>101155675</v>
      </c>
      <c r="F62" s="99">
        <v>87338000</v>
      </c>
      <c r="G62" s="99">
        <v>12304010</v>
      </c>
      <c r="H62" s="99">
        <v>35986606.47</v>
      </c>
      <c r="I62" s="99">
        <v>9287146.66</v>
      </c>
      <c r="J62" s="99">
        <v>404620</v>
      </c>
      <c r="K62" s="99">
        <v>358150</v>
      </c>
      <c r="L62" s="99">
        <v>43173291.87</v>
      </c>
      <c r="M62" s="99">
        <v>29355616.87</v>
      </c>
      <c r="N62" s="112">
        <f t="shared" si="0"/>
        <v>0.00399997330846737</v>
      </c>
      <c r="O62" s="113">
        <f t="shared" si="1"/>
        <v>101155675</v>
      </c>
      <c r="P62" s="113">
        <f t="shared" si="2"/>
        <v>404620</v>
      </c>
      <c r="Q62" s="112">
        <f t="shared" si="3"/>
        <v>0.00399997330846737</v>
      </c>
    </row>
    <row r="63" spans="1:17" s="39" customFormat="1" ht="13.5">
      <c r="A63" s="115"/>
      <c r="B63" s="98" t="s">
        <v>136</v>
      </c>
      <c r="C63" s="98" t="s">
        <v>137</v>
      </c>
      <c r="D63" s="99">
        <v>0</v>
      </c>
      <c r="E63" s="99">
        <v>0</v>
      </c>
      <c r="F63" s="99">
        <v>0</v>
      </c>
      <c r="G63" s="99">
        <v>0</v>
      </c>
      <c r="H63" s="99">
        <v>0</v>
      </c>
      <c r="I63" s="100">
        <v>0</v>
      </c>
      <c r="J63" s="99">
        <v>0</v>
      </c>
      <c r="K63" s="99">
        <v>0</v>
      </c>
      <c r="L63" s="99">
        <v>0</v>
      </c>
      <c r="M63" s="99">
        <v>0</v>
      </c>
      <c r="N63" s="112">
        <v>0</v>
      </c>
      <c r="O63" s="113">
        <f t="shared" si="1"/>
        <v>0</v>
      </c>
      <c r="P63" s="113">
        <f t="shared" si="2"/>
        <v>0</v>
      </c>
      <c r="Q63" s="112">
        <v>0</v>
      </c>
    </row>
    <row r="64" spans="1:17" s="39" customFormat="1" ht="13.5">
      <c r="A64" s="115"/>
      <c r="B64" s="98" t="s">
        <v>138</v>
      </c>
      <c r="C64" s="98" t="s">
        <v>139</v>
      </c>
      <c r="D64" s="99">
        <v>15961105</v>
      </c>
      <c r="E64" s="99">
        <v>15961105</v>
      </c>
      <c r="F64" s="99">
        <v>9293052</v>
      </c>
      <c r="G64" s="100">
        <v>0</v>
      </c>
      <c r="H64" s="99">
        <v>3344900</v>
      </c>
      <c r="I64" s="100">
        <v>0</v>
      </c>
      <c r="J64" s="99">
        <v>5100</v>
      </c>
      <c r="K64" s="99">
        <v>0</v>
      </c>
      <c r="L64" s="99">
        <v>12611105</v>
      </c>
      <c r="M64" s="99">
        <v>5943052</v>
      </c>
      <c r="N64" s="112">
        <f t="shared" si="0"/>
        <v>0.00031952674955775304</v>
      </c>
      <c r="O64" s="113">
        <f t="shared" si="1"/>
        <v>15961105</v>
      </c>
      <c r="P64" s="113">
        <f t="shared" si="2"/>
        <v>5100</v>
      </c>
      <c r="Q64" s="112">
        <f t="shared" si="3"/>
        <v>0.00031952674955775304</v>
      </c>
    </row>
    <row r="65" spans="1:17" s="39" customFormat="1" ht="13.5">
      <c r="A65" s="115"/>
      <c r="B65" s="98" t="s">
        <v>140</v>
      </c>
      <c r="C65" s="98" t="s">
        <v>141</v>
      </c>
      <c r="D65" s="99">
        <v>64015069</v>
      </c>
      <c r="E65" s="99">
        <v>64015069</v>
      </c>
      <c r="F65" s="99">
        <v>32007534</v>
      </c>
      <c r="G65" s="100">
        <v>0</v>
      </c>
      <c r="H65" s="99">
        <v>6725000</v>
      </c>
      <c r="I65" s="100">
        <v>0</v>
      </c>
      <c r="J65" s="99">
        <v>0</v>
      </c>
      <c r="K65" s="99">
        <v>0</v>
      </c>
      <c r="L65" s="99">
        <v>57290069</v>
      </c>
      <c r="M65" s="99">
        <v>25282534</v>
      </c>
      <c r="N65" s="112">
        <f t="shared" si="0"/>
        <v>0</v>
      </c>
      <c r="O65" s="113">
        <f t="shared" si="1"/>
        <v>64015069</v>
      </c>
      <c r="P65" s="113">
        <f t="shared" si="2"/>
        <v>0</v>
      </c>
      <c r="Q65" s="112">
        <f t="shared" si="3"/>
        <v>0</v>
      </c>
    </row>
    <row r="66" spans="1:17" s="39" customFormat="1" ht="13.5">
      <c r="A66" s="115"/>
      <c r="B66" s="98" t="s">
        <v>142</v>
      </c>
      <c r="C66" s="98" t="s">
        <v>143</v>
      </c>
      <c r="D66" s="99">
        <v>11991279</v>
      </c>
      <c r="E66" s="99">
        <v>11991279</v>
      </c>
      <c r="F66" s="99">
        <v>150000</v>
      </c>
      <c r="G66" s="100">
        <v>0</v>
      </c>
      <c r="H66" s="99">
        <v>0</v>
      </c>
      <c r="I66" s="100">
        <v>0</v>
      </c>
      <c r="J66" s="99">
        <v>0</v>
      </c>
      <c r="K66" s="99">
        <v>0</v>
      </c>
      <c r="L66" s="99">
        <v>11991279</v>
      </c>
      <c r="M66" s="99">
        <v>150000</v>
      </c>
      <c r="N66" s="112">
        <f t="shared" si="0"/>
        <v>0</v>
      </c>
      <c r="O66" s="113">
        <f t="shared" si="1"/>
        <v>11991279</v>
      </c>
      <c r="P66" s="113">
        <f t="shared" si="2"/>
        <v>0</v>
      </c>
      <c r="Q66" s="112">
        <f t="shared" si="3"/>
        <v>0</v>
      </c>
    </row>
    <row r="67" spans="1:17" s="39" customFormat="1" ht="13.5">
      <c r="A67" s="115"/>
      <c r="B67" s="98" t="s">
        <v>407</v>
      </c>
      <c r="C67" s="98" t="s">
        <v>408</v>
      </c>
      <c r="D67" s="99">
        <v>1000000</v>
      </c>
      <c r="E67" s="99">
        <v>1000000</v>
      </c>
      <c r="F67" s="99">
        <v>0</v>
      </c>
      <c r="G67" s="99">
        <v>0</v>
      </c>
      <c r="H67" s="99">
        <v>0</v>
      </c>
      <c r="I67" s="99">
        <v>0</v>
      </c>
      <c r="J67" s="99">
        <v>0</v>
      </c>
      <c r="K67" s="99">
        <v>0</v>
      </c>
      <c r="L67" s="99">
        <v>1000000</v>
      </c>
      <c r="M67" s="99">
        <v>0</v>
      </c>
      <c r="N67" s="112">
        <f t="shared" si="0"/>
        <v>0</v>
      </c>
      <c r="O67" s="113">
        <f t="shared" si="1"/>
        <v>1000000</v>
      </c>
      <c r="P67" s="113">
        <f t="shared" si="2"/>
        <v>0</v>
      </c>
      <c r="Q67" s="112">
        <f t="shared" si="3"/>
        <v>0</v>
      </c>
    </row>
    <row r="68" spans="1:17" s="39" customFormat="1" ht="13.5">
      <c r="A68" s="115"/>
      <c r="B68" s="98" t="s">
        <v>144</v>
      </c>
      <c r="C68" s="98" t="s">
        <v>145</v>
      </c>
      <c r="D68" s="99">
        <v>25227341</v>
      </c>
      <c r="E68" s="99">
        <v>20227341</v>
      </c>
      <c r="F68" s="99">
        <v>18804834</v>
      </c>
      <c r="G68" s="100">
        <v>0</v>
      </c>
      <c r="H68" s="99">
        <v>18534050</v>
      </c>
      <c r="I68" s="100">
        <v>0</v>
      </c>
      <c r="J68" s="99">
        <v>9910</v>
      </c>
      <c r="K68" s="99">
        <v>9910</v>
      </c>
      <c r="L68" s="99">
        <v>1683381</v>
      </c>
      <c r="M68" s="99">
        <v>260874</v>
      </c>
      <c r="N68" s="112">
        <f t="shared" si="0"/>
        <v>0.0004899309306151511</v>
      </c>
      <c r="O68" s="113">
        <f t="shared" si="1"/>
        <v>20227341</v>
      </c>
      <c r="P68" s="113">
        <f t="shared" si="2"/>
        <v>9910</v>
      </c>
      <c r="Q68" s="112">
        <f t="shared" si="3"/>
        <v>0.0004899309306151511</v>
      </c>
    </row>
    <row r="69" spans="1:17" s="39" customFormat="1" ht="13.5">
      <c r="A69" s="115"/>
      <c r="B69" s="98" t="s">
        <v>146</v>
      </c>
      <c r="C69" s="98" t="s">
        <v>147</v>
      </c>
      <c r="D69" s="99">
        <v>2502852154</v>
      </c>
      <c r="E69" s="99">
        <v>2531652154</v>
      </c>
      <c r="F69" s="99">
        <v>1602535090.26</v>
      </c>
      <c r="G69" s="99">
        <v>109887069.76</v>
      </c>
      <c r="H69" s="99">
        <v>532217335.12</v>
      </c>
      <c r="I69" s="99">
        <v>161951214.2</v>
      </c>
      <c r="J69" s="99">
        <v>273434016.01</v>
      </c>
      <c r="K69" s="99">
        <v>257388662.24</v>
      </c>
      <c r="L69" s="99">
        <v>1454162518.91</v>
      </c>
      <c r="M69" s="99">
        <v>525045455.17</v>
      </c>
      <c r="N69" s="112">
        <f t="shared" si="0"/>
        <v>0.1080061554183008</v>
      </c>
      <c r="O69" s="113">
        <f t="shared" si="1"/>
        <v>2531652154</v>
      </c>
      <c r="P69" s="113">
        <f t="shared" si="2"/>
        <v>273434016.01</v>
      </c>
      <c r="Q69" s="112">
        <f t="shared" si="3"/>
        <v>0.1080061554183008</v>
      </c>
    </row>
    <row r="70" spans="1:17" s="39" customFormat="1" ht="13.5">
      <c r="A70" s="115"/>
      <c r="B70" s="98" t="s">
        <v>148</v>
      </c>
      <c r="C70" s="98" t="s">
        <v>149</v>
      </c>
      <c r="D70" s="99">
        <v>50000</v>
      </c>
      <c r="E70" s="99">
        <v>50000</v>
      </c>
      <c r="F70" s="99">
        <v>0</v>
      </c>
      <c r="G70" s="99">
        <v>0</v>
      </c>
      <c r="H70" s="99">
        <v>0</v>
      </c>
      <c r="I70" s="99">
        <v>0</v>
      </c>
      <c r="J70" s="99">
        <v>0</v>
      </c>
      <c r="K70" s="99">
        <v>0</v>
      </c>
      <c r="L70" s="99">
        <v>50000</v>
      </c>
      <c r="M70" s="99">
        <v>0</v>
      </c>
      <c r="N70" s="112">
        <f t="shared" si="0"/>
        <v>0</v>
      </c>
      <c r="O70" s="113">
        <f t="shared" si="1"/>
        <v>50000</v>
      </c>
      <c r="P70" s="113">
        <f t="shared" si="2"/>
        <v>0</v>
      </c>
      <c r="Q70" s="112">
        <f t="shared" si="3"/>
        <v>0</v>
      </c>
    </row>
    <row r="71" spans="1:17" s="39" customFormat="1" ht="13.5">
      <c r="A71" s="115"/>
      <c r="B71" s="98" t="s">
        <v>150</v>
      </c>
      <c r="C71" s="98" t="s">
        <v>409</v>
      </c>
      <c r="D71" s="99">
        <v>150879700</v>
      </c>
      <c r="E71" s="99">
        <v>150879700</v>
      </c>
      <c r="F71" s="99">
        <v>63404985</v>
      </c>
      <c r="G71" s="99">
        <v>2819025</v>
      </c>
      <c r="H71" s="99">
        <v>9123513.74</v>
      </c>
      <c r="I71" s="100">
        <v>0</v>
      </c>
      <c r="J71" s="99">
        <v>7767891</v>
      </c>
      <c r="K71" s="99">
        <v>7767891</v>
      </c>
      <c r="L71" s="99">
        <v>131169270.26</v>
      </c>
      <c r="M71" s="99">
        <v>43694555.26</v>
      </c>
      <c r="N71" s="112">
        <f t="shared" si="0"/>
        <v>0.0514840034809189</v>
      </c>
      <c r="O71" s="113">
        <f t="shared" si="1"/>
        <v>150879700</v>
      </c>
      <c r="P71" s="113">
        <f t="shared" si="2"/>
        <v>7767891</v>
      </c>
      <c r="Q71" s="112">
        <f t="shared" si="3"/>
        <v>0.0514840034809189</v>
      </c>
    </row>
    <row r="72" spans="1:17" s="39" customFormat="1" ht="13.5">
      <c r="A72" s="115"/>
      <c r="B72" s="98" t="s">
        <v>151</v>
      </c>
      <c r="C72" s="98" t="s">
        <v>152</v>
      </c>
      <c r="D72" s="99">
        <v>227347480</v>
      </c>
      <c r="E72" s="99">
        <v>227347480</v>
      </c>
      <c r="F72" s="99">
        <v>146972475</v>
      </c>
      <c r="G72" s="99">
        <v>0</v>
      </c>
      <c r="H72" s="99">
        <v>49185605</v>
      </c>
      <c r="I72" s="99">
        <v>18853500</v>
      </c>
      <c r="J72" s="99">
        <v>24350000</v>
      </c>
      <c r="K72" s="99">
        <v>24350000</v>
      </c>
      <c r="L72" s="99">
        <v>134958375</v>
      </c>
      <c r="M72" s="99">
        <v>54583370</v>
      </c>
      <c r="N72" s="112">
        <f aca="true" t="shared" si="4" ref="N72:N135">+J72/E72</f>
        <v>0.10710477195524666</v>
      </c>
      <c r="O72" s="113">
        <f t="shared" si="1"/>
        <v>227347480</v>
      </c>
      <c r="P72" s="113">
        <f t="shared" si="2"/>
        <v>24350000</v>
      </c>
      <c r="Q72" s="112">
        <f t="shared" si="3"/>
        <v>0.10710477195524666</v>
      </c>
    </row>
    <row r="73" spans="1:17" s="39" customFormat="1" ht="13.5">
      <c r="A73" s="115"/>
      <c r="B73" s="98" t="s">
        <v>153</v>
      </c>
      <c r="C73" s="98" t="s">
        <v>410</v>
      </c>
      <c r="D73" s="99">
        <v>59576040</v>
      </c>
      <c r="E73" s="99">
        <v>89576040</v>
      </c>
      <c r="F73" s="99">
        <v>37105442</v>
      </c>
      <c r="G73" s="99">
        <v>0</v>
      </c>
      <c r="H73" s="99">
        <v>19009735</v>
      </c>
      <c r="I73" s="99">
        <v>0</v>
      </c>
      <c r="J73" s="99">
        <v>4392500</v>
      </c>
      <c r="K73" s="99">
        <v>4392500</v>
      </c>
      <c r="L73" s="99">
        <v>66173805</v>
      </c>
      <c r="M73" s="99">
        <v>13703207</v>
      </c>
      <c r="N73" s="112">
        <f t="shared" si="4"/>
        <v>0.049036550398968294</v>
      </c>
      <c r="O73" s="113">
        <f t="shared" si="1"/>
        <v>89576040</v>
      </c>
      <c r="P73" s="113">
        <f t="shared" si="2"/>
        <v>4392500</v>
      </c>
      <c r="Q73" s="112">
        <f t="shared" si="3"/>
        <v>0.049036550398968294</v>
      </c>
    </row>
    <row r="74" spans="1:17" s="39" customFormat="1" ht="13.5">
      <c r="A74" s="115"/>
      <c r="B74" s="98" t="s">
        <v>154</v>
      </c>
      <c r="C74" s="98" t="s">
        <v>155</v>
      </c>
      <c r="D74" s="99">
        <v>927626025</v>
      </c>
      <c r="E74" s="99">
        <v>943426025</v>
      </c>
      <c r="F74" s="99">
        <v>625947004</v>
      </c>
      <c r="G74" s="99">
        <v>18552680.76</v>
      </c>
      <c r="H74" s="99">
        <v>182001208.52</v>
      </c>
      <c r="I74" s="99">
        <v>75732458.2</v>
      </c>
      <c r="J74" s="99">
        <v>142009015.38</v>
      </c>
      <c r="K74" s="99">
        <v>129847386.61</v>
      </c>
      <c r="L74" s="99">
        <v>525130662.14</v>
      </c>
      <c r="M74" s="99">
        <v>207651641.14</v>
      </c>
      <c r="N74" s="112">
        <f t="shared" si="4"/>
        <v>0.1505248017511495</v>
      </c>
      <c r="O74" s="113">
        <f t="shared" si="1"/>
        <v>943426025</v>
      </c>
      <c r="P74" s="113">
        <f t="shared" si="2"/>
        <v>142009015.38</v>
      </c>
      <c r="Q74" s="112">
        <f t="shared" si="3"/>
        <v>0.1505248017511495</v>
      </c>
    </row>
    <row r="75" spans="1:17" s="39" customFormat="1" ht="13.5">
      <c r="A75" s="115"/>
      <c r="B75" s="98" t="s">
        <v>156</v>
      </c>
      <c r="C75" s="98" t="s">
        <v>157</v>
      </c>
      <c r="D75" s="99">
        <v>1137372909</v>
      </c>
      <c r="E75" s="99">
        <v>1120372909</v>
      </c>
      <c r="F75" s="99">
        <v>729105184.26</v>
      </c>
      <c r="G75" s="99">
        <v>88515364</v>
      </c>
      <c r="H75" s="99">
        <v>272897272.86</v>
      </c>
      <c r="I75" s="99">
        <v>67365256</v>
      </c>
      <c r="J75" s="99">
        <v>94914609.63</v>
      </c>
      <c r="K75" s="99">
        <v>91030884.63</v>
      </c>
      <c r="L75" s="99">
        <v>596680406.51</v>
      </c>
      <c r="M75" s="99">
        <v>205412681.77</v>
      </c>
      <c r="N75" s="112">
        <f t="shared" si="4"/>
        <v>0.0847169802728602</v>
      </c>
      <c r="O75" s="113">
        <f t="shared" si="1"/>
        <v>1120372909</v>
      </c>
      <c r="P75" s="113">
        <f t="shared" si="2"/>
        <v>94914609.63</v>
      </c>
      <c r="Q75" s="112">
        <f t="shared" si="3"/>
        <v>0.0847169802728602</v>
      </c>
    </row>
    <row r="76" spans="1:17" s="39" customFormat="1" ht="13.5">
      <c r="A76" s="115"/>
      <c r="B76" s="98" t="s">
        <v>158</v>
      </c>
      <c r="C76" s="98" t="s">
        <v>159</v>
      </c>
      <c r="D76" s="99">
        <v>262621265</v>
      </c>
      <c r="E76" s="99">
        <v>289901265</v>
      </c>
      <c r="F76" s="99">
        <v>199992748</v>
      </c>
      <c r="G76" s="99">
        <v>31632091.5</v>
      </c>
      <c r="H76" s="99">
        <v>73581217.82</v>
      </c>
      <c r="I76" s="99">
        <v>17280000</v>
      </c>
      <c r="J76" s="99">
        <v>22296156.11</v>
      </c>
      <c r="K76" s="99">
        <v>18442295.23</v>
      </c>
      <c r="L76" s="99">
        <v>145111799.57</v>
      </c>
      <c r="M76" s="99">
        <v>55203282.57</v>
      </c>
      <c r="N76" s="112">
        <f t="shared" si="4"/>
        <v>0.07690948195758994</v>
      </c>
      <c r="O76" s="113">
        <f t="shared" si="1"/>
        <v>289901265</v>
      </c>
      <c r="P76" s="113">
        <f t="shared" si="2"/>
        <v>22296156.11</v>
      </c>
      <c r="Q76" s="112">
        <f t="shared" si="3"/>
        <v>0.07690948195758994</v>
      </c>
    </row>
    <row r="77" spans="1:17" s="39" customFormat="1" ht="13.5">
      <c r="A77" s="115"/>
      <c r="B77" s="98" t="s">
        <v>160</v>
      </c>
      <c r="C77" s="98" t="s">
        <v>161</v>
      </c>
      <c r="D77" s="99">
        <v>82873776</v>
      </c>
      <c r="E77" s="99">
        <v>83153776</v>
      </c>
      <c r="F77" s="99">
        <v>58673776</v>
      </c>
      <c r="G77" s="99">
        <v>2200000</v>
      </c>
      <c r="H77" s="99">
        <v>11321603.28</v>
      </c>
      <c r="I77" s="99">
        <v>17280000</v>
      </c>
      <c r="J77" s="99">
        <v>1810119.22</v>
      </c>
      <c r="K77" s="99">
        <v>1778909.22</v>
      </c>
      <c r="L77" s="99">
        <v>50542053.5</v>
      </c>
      <c r="M77" s="99">
        <v>26062053.5</v>
      </c>
      <c r="N77" s="112">
        <f t="shared" si="4"/>
        <v>0.02176833460936278</v>
      </c>
      <c r="O77" s="113">
        <f t="shared" si="1"/>
        <v>83153776</v>
      </c>
      <c r="P77" s="113">
        <f t="shared" si="2"/>
        <v>1810119.22</v>
      </c>
      <c r="Q77" s="112">
        <f t="shared" si="3"/>
        <v>0.02176833460936278</v>
      </c>
    </row>
    <row r="78" spans="1:17" s="39" customFormat="1" ht="13.5">
      <c r="A78" s="115"/>
      <c r="B78" s="98" t="s">
        <v>162</v>
      </c>
      <c r="C78" s="98" t="s">
        <v>163</v>
      </c>
      <c r="D78" s="99">
        <v>121905739</v>
      </c>
      <c r="E78" s="99">
        <v>148905739</v>
      </c>
      <c r="F78" s="99">
        <v>113648098</v>
      </c>
      <c r="G78" s="99">
        <v>29432091.5</v>
      </c>
      <c r="H78" s="99">
        <v>54860405</v>
      </c>
      <c r="I78" s="100">
        <v>0</v>
      </c>
      <c r="J78" s="99">
        <v>17088330</v>
      </c>
      <c r="K78" s="99">
        <v>14257880</v>
      </c>
      <c r="L78" s="99">
        <v>47524912.5</v>
      </c>
      <c r="M78" s="99">
        <v>12267271.5</v>
      </c>
      <c r="N78" s="112">
        <f t="shared" si="4"/>
        <v>0.11475937807877237</v>
      </c>
      <c r="O78" s="113">
        <f t="shared" si="1"/>
        <v>148905739</v>
      </c>
      <c r="P78" s="113">
        <f t="shared" si="2"/>
        <v>17088330</v>
      </c>
      <c r="Q78" s="112">
        <f t="shared" si="3"/>
        <v>0.11475937807877237</v>
      </c>
    </row>
    <row r="79" spans="1:17" s="39" customFormat="1" ht="13.5">
      <c r="A79" s="115"/>
      <c r="B79" s="98" t="s">
        <v>164</v>
      </c>
      <c r="C79" s="98" t="s">
        <v>165</v>
      </c>
      <c r="D79" s="99">
        <v>38000000</v>
      </c>
      <c r="E79" s="99">
        <v>38000000</v>
      </c>
      <c r="F79" s="99">
        <v>17500000</v>
      </c>
      <c r="G79" s="100">
        <v>0</v>
      </c>
      <c r="H79" s="99">
        <v>5141343.54</v>
      </c>
      <c r="I79" s="100">
        <v>0</v>
      </c>
      <c r="J79" s="99">
        <v>2058656.46</v>
      </c>
      <c r="K79" s="99">
        <v>1066455.58</v>
      </c>
      <c r="L79" s="99">
        <v>30800000</v>
      </c>
      <c r="M79" s="99">
        <v>10300000</v>
      </c>
      <c r="N79" s="112">
        <f t="shared" si="4"/>
        <v>0.05417517</v>
      </c>
      <c r="O79" s="113">
        <f t="shared" si="1"/>
        <v>38000000</v>
      </c>
      <c r="P79" s="113">
        <f t="shared" si="2"/>
        <v>2058656.46</v>
      </c>
      <c r="Q79" s="112">
        <f t="shared" si="3"/>
        <v>0.05417517</v>
      </c>
    </row>
    <row r="80" spans="1:17" s="39" customFormat="1" ht="13.5">
      <c r="A80" s="115"/>
      <c r="B80" s="98" t="s">
        <v>166</v>
      </c>
      <c r="C80" s="98" t="s">
        <v>167</v>
      </c>
      <c r="D80" s="99">
        <v>19841750</v>
      </c>
      <c r="E80" s="99">
        <v>19841750</v>
      </c>
      <c r="F80" s="99">
        <v>10170874</v>
      </c>
      <c r="G80" s="100">
        <v>0</v>
      </c>
      <c r="H80" s="99">
        <v>2257866</v>
      </c>
      <c r="I80" s="100">
        <v>0</v>
      </c>
      <c r="J80" s="99">
        <v>1339050.43</v>
      </c>
      <c r="K80" s="99">
        <v>1339050.43</v>
      </c>
      <c r="L80" s="99">
        <v>16244833.57</v>
      </c>
      <c r="M80" s="99">
        <v>6573957.57</v>
      </c>
      <c r="N80" s="112">
        <f t="shared" si="4"/>
        <v>0.06748650849849433</v>
      </c>
      <c r="O80" s="113">
        <f t="shared" si="1"/>
        <v>19841750</v>
      </c>
      <c r="P80" s="113">
        <f t="shared" si="2"/>
        <v>1339050.43</v>
      </c>
      <c r="Q80" s="112">
        <f t="shared" si="3"/>
        <v>0.06748650849849433</v>
      </c>
    </row>
    <row r="81" spans="1:17" s="39" customFormat="1" ht="13.5">
      <c r="A81" s="115"/>
      <c r="B81" s="98" t="s">
        <v>168</v>
      </c>
      <c r="C81" s="98" t="s">
        <v>169</v>
      </c>
      <c r="D81" s="99">
        <v>102826833</v>
      </c>
      <c r="E81" s="99">
        <v>102826833</v>
      </c>
      <c r="F81" s="99">
        <v>45767545</v>
      </c>
      <c r="G81" s="99">
        <v>0</v>
      </c>
      <c r="H81" s="99">
        <v>12643830</v>
      </c>
      <c r="I81" s="99">
        <v>0</v>
      </c>
      <c r="J81" s="99">
        <v>18838374</v>
      </c>
      <c r="K81" s="99">
        <v>18042334</v>
      </c>
      <c r="L81" s="99">
        <v>71344629</v>
      </c>
      <c r="M81" s="99">
        <v>14285341</v>
      </c>
      <c r="N81" s="112">
        <f t="shared" si="4"/>
        <v>0.18320484498438264</v>
      </c>
      <c r="O81" s="113">
        <f t="shared" si="1"/>
        <v>102826833</v>
      </c>
      <c r="P81" s="113">
        <f t="shared" si="2"/>
        <v>18838374</v>
      </c>
      <c r="Q81" s="112">
        <f t="shared" si="3"/>
        <v>0.18320484498438264</v>
      </c>
    </row>
    <row r="82" spans="1:17" s="39" customFormat="1" ht="13.5">
      <c r="A82" s="115"/>
      <c r="B82" s="98" t="s">
        <v>170</v>
      </c>
      <c r="C82" s="98" t="s">
        <v>171</v>
      </c>
      <c r="D82" s="99">
        <v>102826833</v>
      </c>
      <c r="E82" s="99">
        <v>102826833</v>
      </c>
      <c r="F82" s="99">
        <v>45767545</v>
      </c>
      <c r="G82" s="99">
        <v>0</v>
      </c>
      <c r="H82" s="99">
        <v>12643830</v>
      </c>
      <c r="I82" s="99">
        <v>0</v>
      </c>
      <c r="J82" s="99">
        <v>18838374</v>
      </c>
      <c r="K82" s="99">
        <v>18042334</v>
      </c>
      <c r="L82" s="99">
        <v>71344629</v>
      </c>
      <c r="M82" s="99">
        <v>14285341</v>
      </c>
      <c r="N82" s="112">
        <f t="shared" si="4"/>
        <v>0.18320484498438264</v>
      </c>
      <c r="O82" s="113">
        <f t="shared" si="1"/>
        <v>102826833</v>
      </c>
      <c r="P82" s="113">
        <f t="shared" si="2"/>
        <v>18838374</v>
      </c>
      <c r="Q82" s="112">
        <f t="shared" si="3"/>
        <v>0.18320484498438264</v>
      </c>
    </row>
    <row r="83" spans="1:17" s="39" customFormat="1" ht="13.5">
      <c r="A83" s="115"/>
      <c r="B83" s="98" t="s">
        <v>172</v>
      </c>
      <c r="C83" s="98" t="s">
        <v>173</v>
      </c>
      <c r="D83" s="99">
        <v>43115540</v>
      </c>
      <c r="E83" s="99">
        <v>43115540</v>
      </c>
      <c r="F83" s="99">
        <v>28585601</v>
      </c>
      <c r="G83" s="99">
        <v>0</v>
      </c>
      <c r="H83" s="99">
        <v>4999752.71</v>
      </c>
      <c r="I83" s="99">
        <v>1723141.59</v>
      </c>
      <c r="J83" s="99">
        <v>988397.1</v>
      </c>
      <c r="K83" s="99">
        <v>434393.1</v>
      </c>
      <c r="L83" s="99">
        <v>35404248.6</v>
      </c>
      <c r="M83" s="99">
        <v>20874309.6</v>
      </c>
      <c r="N83" s="112">
        <f t="shared" si="4"/>
        <v>0.022924381789025488</v>
      </c>
      <c r="O83" s="113">
        <f t="shared" si="1"/>
        <v>43115540</v>
      </c>
      <c r="P83" s="113">
        <f t="shared" si="2"/>
        <v>988397.1</v>
      </c>
      <c r="Q83" s="112">
        <f t="shared" si="3"/>
        <v>0.022924381789025488</v>
      </c>
    </row>
    <row r="84" spans="1:17" s="39" customFormat="1" ht="13.5">
      <c r="A84" s="115"/>
      <c r="B84" s="98" t="s">
        <v>174</v>
      </c>
      <c r="C84" s="98" t="s">
        <v>175</v>
      </c>
      <c r="D84" s="99">
        <v>29686074</v>
      </c>
      <c r="E84" s="99">
        <v>29686074</v>
      </c>
      <c r="F84" s="99">
        <v>16395048</v>
      </c>
      <c r="G84" s="99">
        <v>0</v>
      </c>
      <c r="H84" s="99">
        <v>1074760</v>
      </c>
      <c r="I84" s="100">
        <v>0</v>
      </c>
      <c r="J84" s="99">
        <v>500000</v>
      </c>
      <c r="K84" s="99">
        <v>0</v>
      </c>
      <c r="L84" s="99">
        <v>28111314</v>
      </c>
      <c r="M84" s="99">
        <v>14820288</v>
      </c>
      <c r="N84" s="112">
        <f t="shared" si="4"/>
        <v>0.016842914290384103</v>
      </c>
      <c r="O84" s="113">
        <f t="shared" si="1"/>
        <v>29686074</v>
      </c>
      <c r="P84" s="113">
        <f t="shared" si="2"/>
        <v>500000</v>
      </c>
      <c r="Q84" s="112">
        <f t="shared" si="3"/>
        <v>0.016842914290384103</v>
      </c>
    </row>
    <row r="85" spans="1:17" s="39" customFormat="1" ht="13.5">
      <c r="A85" s="115"/>
      <c r="B85" s="98" t="s">
        <v>176</v>
      </c>
      <c r="C85" s="98" t="s">
        <v>177</v>
      </c>
      <c r="D85" s="99">
        <v>12402193</v>
      </c>
      <c r="E85" s="99">
        <v>12402193</v>
      </c>
      <c r="F85" s="99">
        <v>11163280</v>
      </c>
      <c r="G85" s="99">
        <v>0</v>
      </c>
      <c r="H85" s="99">
        <v>3386116.81</v>
      </c>
      <c r="I85" s="99">
        <v>1723141.59</v>
      </c>
      <c r="J85" s="99">
        <v>0</v>
      </c>
      <c r="K85" s="99">
        <v>0</v>
      </c>
      <c r="L85" s="99">
        <v>7292934.6</v>
      </c>
      <c r="M85" s="99">
        <v>6054021.6</v>
      </c>
      <c r="N85" s="112">
        <f t="shared" si="4"/>
        <v>0</v>
      </c>
      <c r="O85" s="113">
        <f t="shared" si="1"/>
        <v>12402193</v>
      </c>
      <c r="P85" s="113">
        <f t="shared" si="2"/>
        <v>0</v>
      </c>
      <c r="Q85" s="112">
        <f t="shared" si="3"/>
        <v>0</v>
      </c>
    </row>
    <row r="86" spans="1:17" s="39" customFormat="1" ht="13.5">
      <c r="A86" s="115"/>
      <c r="B86" s="98" t="s">
        <v>178</v>
      </c>
      <c r="C86" s="98" t="s">
        <v>179</v>
      </c>
      <c r="D86" s="99">
        <v>1027273</v>
      </c>
      <c r="E86" s="99">
        <v>1027273</v>
      </c>
      <c r="F86" s="99">
        <v>1027273</v>
      </c>
      <c r="G86" s="99">
        <v>0</v>
      </c>
      <c r="H86" s="99">
        <v>538875.9</v>
      </c>
      <c r="I86" s="99">
        <v>0</v>
      </c>
      <c r="J86" s="99">
        <v>488397.1</v>
      </c>
      <c r="K86" s="99">
        <v>434393.1</v>
      </c>
      <c r="L86" s="99">
        <v>0</v>
      </c>
      <c r="M86" s="99">
        <v>0</v>
      </c>
      <c r="N86" s="112">
        <f t="shared" si="4"/>
        <v>0.4754306790892002</v>
      </c>
      <c r="O86" s="113">
        <f t="shared" si="1"/>
        <v>1027273</v>
      </c>
      <c r="P86" s="113">
        <f t="shared" si="2"/>
        <v>488397.1</v>
      </c>
      <c r="Q86" s="112">
        <f t="shared" si="3"/>
        <v>0.4754306790892002</v>
      </c>
    </row>
    <row r="87" spans="1:17" s="39" customFormat="1" ht="13.5">
      <c r="A87" s="115"/>
      <c r="B87" s="98" t="s">
        <v>180</v>
      </c>
      <c r="C87" s="98" t="s">
        <v>181</v>
      </c>
      <c r="D87" s="99">
        <v>1039386337</v>
      </c>
      <c r="E87" s="99">
        <v>1004567207</v>
      </c>
      <c r="F87" s="99">
        <v>580147493.44</v>
      </c>
      <c r="G87" s="99">
        <v>70932657.34</v>
      </c>
      <c r="H87" s="99">
        <v>354089359.82</v>
      </c>
      <c r="I87" s="99">
        <v>1779457.24</v>
      </c>
      <c r="J87" s="99">
        <v>59396022.49</v>
      </c>
      <c r="K87" s="99">
        <v>22828235.48</v>
      </c>
      <c r="L87" s="99">
        <v>518369710.11</v>
      </c>
      <c r="M87" s="99">
        <v>93949996.55</v>
      </c>
      <c r="N87" s="112">
        <f t="shared" si="4"/>
        <v>0.05912598189162271</v>
      </c>
      <c r="O87" s="113">
        <f t="shared" si="1"/>
        <v>1004567207</v>
      </c>
      <c r="P87" s="113">
        <f t="shared" si="2"/>
        <v>59396022.49</v>
      </c>
      <c r="Q87" s="112">
        <f t="shared" si="3"/>
        <v>0.05912598189162271</v>
      </c>
    </row>
    <row r="88" spans="1:17" s="39" customFormat="1" ht="13.5">
      <c r="A88" s="115"/>
      <c r="B88" s="98" t="s">
        <v>182</v>
      </c>
      <c r="C88" s="98" t="s">
        <v>183</v>
      </c>
      <c r="D88" s="99">
        <v>858500000</v>
      </c>
      <c r="E88" s="99">
        <v>794715633</v>
      </c>
      <c r="F88" s="99">
        <v>495536930.44</v>
      </c>
      <c r="G88" s="99">
        <v>70632657.34</v>
      </c>
      <c r="H88" s="99">
        <v>307677558.5</v>
      </c>
      <c r="I88" s="99">
        <v>385250</v>
      </c>
      <c r="J88" s="99">
        <v>48659429.4</v>
      </c>
      <c r="K88" s="99">
        <v>12580388.39</v>
      </c>
      <c r="L88" s="99">
        <v>367360737.76</v>
      </c>
      <c r="M88" s="99">
        <v>68182035.2</v>
      </c>
      <c r="N88" s="112">
        <f t="shared" si="4"/>
        <v>0.061228730604321706</v>
      </c>
      <c r="O88" s="113">
        <f t="shared" si="1"/>
        <v>794715633</v>
      </c>
      <c r="P88" s="113">
        <f t="shared" si="2"/>
        <v>48659429.4</v>
      </c>
      <c r="Q88" s="112">
        <f t="shared" si="3"/>
        <v>0.061228730604321706</v>
      </c>
    </row>
    <row r="89" spans="1:17" s="39" customFormat="1" ht="13.5">
      <c r="A89" s="115"/>
      <c r="B89" s="98" t="s">
        <v>379</v>
      </c>
      <c r="C89" s="98" t="s">
        <v>380</v>
      </c>
      <c r="D89" s="99">
        <v>20833334</v>
      </c>
      <c r="E89" s="99">
        <v>24998571</v>
      </c>
      <c r="F89" s="99">
        <v>7208333</v>
      </c>
      <c r="G89" s="99">
        <v>0</v>
      </c>
      <c r="H89" s="99">
        <v>24998571</v>
      </c>
      <c r="I89" s="100">
        <v>0</v>
      </c>
      <c r="J89" s="99">
        <v>0</v>
      </c>
      <c r="K89" s="99">
        <v>0</v>
      </c>
      <c r="L89" s="99">
        <v>0</v>
      </c>
      <c r="M89" s="99">
        <v>-17790238</v>
      </c>
      <c r="N89" s="112">
        <f t="shared" si="4"/>
        <v>0</v>
      </c>
      <c r="O89" s="113">
        <f t="shared" si="1"/>
        <v>24998571</v>
      </c>
      <c r="P89" s="113">
        <f t="shared" si="2"/>
        <v>0</v>
      </c>
      <c r="Q89" s="112">
        <f t="shared" si="3"/>
        <v>0</v>
      </c>
    </row>
    <row r="90" spans="1:17" s="39" customFormat="1" ht="13.5">
      <c r="A90" s="115"/>
      <c r="B90" s="98" t="s">
        <v>184</v>
      </c>
      <c r="C90" s="98" t="s">
        <v>185</v>
      </c>
      <c r="D90" s="99">
        <v>957143</v>
      </c>
      <c r="E90" s="99">
        <v>957143</v>
      </c>
      <c r="F90" s="99">
        <v>609285</v>
      </c>
      <c r="G90" s="99">
        <v>0</v>
      </c>
      <c r="H90" s="99">
        <v>0</v>
      </c>
      <c r="I90" s="99">
        <v>0</v>
      </c>
      <c r="J90" s="99">
        <v>90000</v>
      </c>
      <c r="K90" s="99">
        <v>90000</v>
      </c>
      <c r="L90" s="99">
        <v>867143</v>
      </c>
      <c r="M90" s="99">
        <v>519285</v>
      </c>
      <c r="N90" s="112">
        <f t="shared" si="4"/>
        <v>0.09402983671196467</v>
      </c>
      <c r="O90" s="113">
        <f t="shared" si="1"/>
        <v>957143</v>
      </c>
      <c r="P90" s="113">
        <f t="shared" si="2"/>
        <v>90000</v>
      </c>
      <c r="Q90" s="112">
        <f t="shared" si="3"/>
        <v>0.09402983671196467</v>
      </c>
    </row>
    <row r="91" spans="1:17" s="39" customFormat="1" ht="13.5">
      <c r="A91" s="115"/>
      <c r="B91" s="98" t="s">
        <v>186</v>
      </c>
      <c r="C91" s="98" t="s">
        <v>187</v>
      </c>
      <c r="D91" s="99">
        <v>25851197</v>
      </c>
      <c r="E91" s="99">
        <v>25851197</v>
      </c>
      <c r="F91" s="99">
        <v>15440271</v>
      </c>
      <c r="G91" s="99">
        <v>0</v>
      </c>
      <c r="H91" s="99">
        <v>7964245.31</v>
      </c>
      <c r="I91" s="99">
        <v>489815.07</v>
      </c>
      <c r="J91" s="99">
        <v>534435.69</v>
      </c>
      <c r="K91" s="99">
        <v>114194.69</v>
      </c>
      <c r="L91" s="99">
        <v>16862700.93</v>
      </c>
      <c r="M91" s="99">
        <v>6451774.93</v>
      </c>
      <c r="N91" s="112">
        <f t="shared" si="4"/>
        <v>0.020673537476813934</v>
      </c>
      <c r="O91" s="113">
        <f t="shared" si="1"/>
        <v>25851197</v>
      </c>
      <c r="P91" s="113">
        <f t="shared" si="2"/>
        <v>534435.69</v>
      </c>
      <c r="Q91" s="112">
        <f t="shared" si="3"/>
        <v>0.020673537476813934</v>
      </c>
    </row>
    <row r="92" spans="1:17" s="39" customFormat="1" ht="13.5">
      <c r="A92" s="115"/>
      <c r="B92" s="98" t="s">
        <v>188</v>
      </c>
      <c r="C92" s="98" t="s">
        <v>189</v>
      </c>
      <c r="D92" s="99">
        <v>26473000</v>
      </c>
      <c r="E92" s="99">
        <v>26473000</v>
      </c>
      <c r="F92" s="99">
        <v>11737000</v>
      </c>
      <c r="G92" s="100">
        <v>0</v>
      </c>
      <c r="H92" s="99">
        <v>200000</v>
      </c>
      <c r="I92" s="100">
        <v>0</v>
      </c>
      <c r="J92" s="99">
        <v>0</v>
      </c>
      <c r="K92" s="99">
        <v>0</v>
      </c>
      <c r="L92" s="99">
        <v>26273000</v>
      </c>
      <c r="M92" s="99">
        <v>11537000</v>
      </c>
      <c r="N92" s="112">
        <f t="shared" si="4"/>
        <v>0</v>
      </c>
      <c r="O92" s="113">
        <f t="shared" si="1"/>
        <v>26473000</v>
      </c>
      <c r="P92" s="113">
        <f t="shared" si="2"/>
        <v>0</v>
      </c>
      <c r="Q92" s="112">
        <f t="shared" si="3"/>
        <v>0</v>
      </c>
    </row>
    <row r="93" spans="1:17" s="39" customFormat="1" ht="13.5">
      <c r="A93" s="115"/>
      <c r="B93" s="98" t="s">
        <v>190</v>
      </c>
      <c r="C93" s="98" t="s">
        <v>191</v>
      </c>
      <c r="D93" s="99">
        <v>13353506</v>
      </c>
      <c r="E93" s="99">
        <v>13353506</v>
      </c>
      <c r="F93" s="99">
        <v>5796231</v>
      </c>
      <c r="G93" s="99">
        <v>300000</v>
      </c>
      <c r="H93" s="99">
        <v>1702522.09</v>
      </c>
      <c r="I93" s="99">
        <v>227500</v>
      </c>
      <c r="J93" s="99">
        <v>173505</v>
      </c>
      <c r="K93" s="99">
        <v>105000</v>
      </c>
      <c r="L93" s="99">
        <v>10949978.91</v>
      </c>
      <c r="M93" s="99">
        <v>3392703.91</v>
      </c>
      <c r="N93" s="112">
        <f t="shared" si="4"/>
        <v>0.012993216912472275</v>
      </c>
      <c r="O93" s="113">
        <f t="shared" si="1"/>
        <v>13353506</v>
      </c>
      <c r="P93" s="113">
        <f t="shared" si="2"/>
        <v>173505</v>
      </c>
      <c r="Q93" s="112">
        <f t="shared" si="3"/>
        <v>0.012993216912472275</v>
      </c>
    </row>
    <row r="94" spans="1:17" s="39" customFormat="1" ht="13.5">
      <c r="A94" s="115"/>
      <c r="B94" s="98" t="s">
        <v>192</v>
      </c>
      <c r="C94" s="98" t="s">
        <v>193</v>
      </c>
      <c r="D94" s="99">
        <v>89680657</v>
      </c>
      <c r="E94" s="99">
        <v>114480657</v>
      </c>
      <c r="F94" s="99">
        <v>42263193</v>
      </c>
      <c r="G94" s="100">
        <v>0</v>
      </c>
      <c r="H94" s="99">
        <v>11049587.92</v>
      </c>
      <c r="I94" s="99">
        <v>676892.17</v>
      </c>
      <c r="J94" s="99">
        <v>9938652.4</v>
      </c>
      <c r="K94" s="99">
        <v>9938652.4</v>
      </c>
      <c r="L94" s="99">
        <v>92815524.51</v>
      </c>
      <c r="M94" s="99">
        <v>20598060.51</v>
      </c>
      <c r="N94" s="112">
        <f t="shared" si="4"/>
        <v>0.08681512371124844</v>
      </c>
      <c r="O94" s="113">
        <f t="shared" si="1"/>
        <v>114480657</v>
      </c>
      <c r="P94" s="113">
        <f t="shared" si="2"/>
        <v>9938652.4</v>
      </c>
      <c r="Q94" s="112">
        <f t="shared" si="3"/>
        <v>0.08681512371124844</v>
      </c>
    </row>
    <row r="95" spans="1:17" s="39" customFormat="1" ht="13.5">
      <c r="A95" s="115"/>
      <c r="B95" s="98" t="s">
        <v>194</v>
      </c>
      <c r="C95" s="98" t="s">
        <v>195</v>
      </c>
      <c r="D95" s="99">
        <v>3737500</v>
      </c>
      <c r="E95" s="99">
        <v>3737500</v>
      </c>
      <c r="F95" s="99">
        <v>1556250</v>
      </c>
      <c r="G95" s="99">
        <v>0</v>
      </c>
      <c r="H95" s="99">
        <v>496875</v>
      </c>
      <c r="I95" s="100">
        <v>0</v>
      </c>
      <c r="J95" s="99">
        <v>0</v>
      </c>
      <c r="K95" s="99">
        <v>0</v>
      </c>
      <c r="L95" s="99">
        <v>3240625</v>
      </c>
      <c r="M95" s="99">
        <v>1059375</v>
      </c>
      <c r="N95" s="112">
        <f t="shared" si="4"/>
        <v>0</v>
      </c>
      <c r="O95" s="113">
        <f t="shared" si="1"/>
        <v>3737500</v>
      </c>
      <c r="P95" s="113">
        <f t="shared" si="2"/>
        <v>0</v>
      </c>
      <c r="Q95" s="112">
        <f t="shared" si="3"/>
        <v>0</v>
      </c>
    </row>
    <row r="96" spans="1:17" s="39" customFormat="1" ht="13.5">
      <c r="A96" s="115"/>
      <c r="B96" s="98" t="s">
        <v>196</v>
      </c>
      <c r="C96" s="98" t="s">
        <v>197</v>
      </c>
      <c r="D96" s="99">
        <v>1710000</v>
      </c>
      <c r="E96" s="99">
        <v>1930000</v>
      </c>
      <c r="F96" s="99">
        <v>1264000</v>
      </c>
      <c r="G96" s="100">
        <v>0</v>
      </c>
      <c r="H96" s="99">
        <v>92854</v>
      </c>
      <c r="I96" s="100">
        <v>0</v>
      </c>
      <c r="J96" s="99">
        <v>776278</v>
      </c>
      <c r="K96" s="99">
        <v>776278</v>
      </c>
      <c r="L96" s="99">
        <v>1060868</v>
      </c>
      <c r="M96" s="99">
        <v>394868</v>
      </c>
      <c r="N96" s="112">
        <f t="shared" si="4"/>
        <v>0.4022165803108808</v>
      </c>
      <c r="O96" s="113">
        <f t="shared" si="1"/>
        <v>1930000</v>
      </c>
      <c r="P96" s="113">
        <f t="shared" si="2"/>
        <v>776278</v>
      </c>
      <c r="Q96" s="112">
        <f t="shared" si="3"/>
        <v>0.4022165803108808</v>
      </c>
    </row>
    <row r="97" spans="1:17" s="39" customFormat="1" ht="13.5">
      <c r="A97" s="115"/>
      <c r="B97" s="98" t="s">
        <v>198</v>
      </c>
      <c r="C97" s="98" t="s">
        <v>199</v>
      </c>
      <c r="D97" s="99">
        <v>100000</v>
      </c>
      <c r="E97" s="99">
        <v>100000</v>
      </c>
      <c r="F97" s="99">
        <v>100000</v>
      </c>
      <c r="G97" s="100">
        <v>0</v>
      </c>
      <c r="H97" s="99">
        <v>0</v>
      </c>
      <c r="I97" s="100">
        <v>0</v>
      </c>
      <c r="J97" s="99">
        <v>0</v>
      </c>
      <c r="K97" s="99">
        <v>0</v>
      </c>
      <c r="L97" s="99">
        <v>100000</v>
      </c>
      <c r="M97" s="99">
        <v>100000</v>
      </c>
      <c r="N97" s="112">
        <f t="shared" si="4"/>
        <v>0</v>
      </c>
      <c r="O97" s="113">
        <f t="shared" si="1"/>
        <v>100000</v>
      </c>
      <c r="P97" s="113">
        <f t="shared" si="2"/>
        <v>0</v>
      </c>
      <c r="Q97" s="112">
        <f t="shared" si="3"/>
        <v>0</v>
      </c>
    </row>
    <row r="98" spans="1:17" s="39" customFormat="1" ht="13.5">
      <c r="A98" s="115"/>
      <c r="B98" s="98" t="s">
        <v>200</v>
      </c>
      <c r="C98" s="98" t="s">
        <v>201</v>
      </c>
      <c r="D98" s="99">
        <v>1610000</v>
      </c>
      <c r="E98" s="99">
        <v>1830000</v>
      </c>
      <c r="F98" s="99">
        <v>1164000</v>
      </c>
      <c r="G98" s="100">
        <v>0</v>
      </c>
      <c r="H98" s="99">
        <v>92854</v>
      </c>
      <c r="I98" s="100">
        <v>0</v>
      </c>
      <c r="J98" s="99">
        <v>776278</v>
      </c>
      <c r="K98" s="99">
        <v>776278</v>
      </c>
      <c r="L98" s="99">
        <v>960868</v>
      </c>
      <c r="M98" s="99">
        <v>294868</v>
      </c>
      <c r="N98" s="112">
        <f t="shared" si="4"/>
        <v>0.42419562841530056</v>
      </c>
      <c r="O98" s="113">
        <f t="shared" si="1"/>
        <v>1830000</v>
      </c>
      <c r="P98" s="113">
        <f t="shared" si="2"/>
        <v>776278</v>
      </c>
      <c r="Q98" s="112">
        <f t="shared" si="3"/>
        <v>0.42419562841530056</v>
      </c>
    </row>
    <row r="99" spans="1:17" s="39" customFormat="1" ht="13.5">
      <c r="A99" s="115"/>
      <c r="B99" s="98" t="s">
        <v>202</v>
      </c>
      <c r="C99" s="98" t="s">
        <v>203</v>
      </c>
      <c r="D99" s="99">
        <v>5365000</v>
      </c>
      <c r="E99" s="99">
        <v>4965000</v>
      </c>
      <c r="F99" s="99">
        <v>1080000</v>
      </c>
      <c r="G99" s="100">
        <v>0</v>
      </c>
      <c r="H99" s="99">
        <v>0</v>
      </c>
      <c r="I99" s="100">
        <v>0</v>
      </c>
      <c r="J99" s="99">
        <v>180000</v>
      </c>
      <c r="K99" s="99">
        <v>180000</v>
      </c>
      <c r="L99" s="99">
        <v>4785000</v>
      </c>
      <c r="M99" s="99">
        <v>900000</v>
      </c>
      <c r="N99" s="112">
        <f t="shared" si="4"/>
        <v>0.03625377643504532</v>
      </c>
      <c r="O99" s="113">
        <f t="shared" si="1"/>
        <v>4965000</v>
      </c>
      <c r="P99" s="113">
        <f t="shared" si="2"/>
        <v>180000</v>
      </c>
      <c r="Q99" s="112">
        <f t="shared" si="3"/>
        <v>0.03625377643504532</v>
      </c>
    </row>
    <row r="100" spans="1:17" s="39" customFormat="1" ht="13.5">
      <c r="A100" s="115"/>
      <c r="B100" s="98" t="s">
        <v>204</v>
      </c>
      <c r="C100" s="98" t="s">
        <v>205</v>
      </c>
      <c r="D100" s="99">
        <v>1545000</v>
      </c>
      <c r="E100" s="99">
        <v>1145000</v>
      </c>
      <c r="F100" s="99">
        <v>370000</v>
      </c>
      <c r="G100" s="100">
        <v>0</v>
      </c>
      <c r="H100" s="99">
        <v>0</v>
      </c>
      <c r="I100" s="100">
        <v>0</v>
      </c>
      <c r="J100" s="99">
        <v>0</v>
      </c>
      <c r="K100" s="99">
        <v>0</v>
      </c>
      <c r="L100" s="99">
        <v>1145000</v>
      </c>
      <c r="M100" s="99">
        <v>370000</v>
      </c>
      <c r="N100" s="112">
        <f t="shared" si="4"/>
        <v>0</v>
      </c>
      <c r="O100" s="113">
        <f t="shared" si="1"/>
        <v>1145000</v>
      </c>
      <c r="P100" s="113">
        <f t="shared" si="2"/>
        <v>0</v>
      </c>
      <c r="Q100" s="112">
        <f t="shared" si="3"/>
        <v>0</v>
      </c>
    </row>
    <row r="101" spans="1:17" s="39" customFormat="1" ht="13.5">
      <c r="A101" s="115"/>
      <c r="B101" s="98" t="s">
        <v>206</v>
      </c>
      <c r="C101" s="98" t="s">
        <v>207</v>
      </c>
      <c r="D101" s="99">
        <v>3320000</v>
      </c>
      <c r="E101" s="99">
        <v>3320000</v>
      </c>
      <c r="F101" s="99">
        <v>585000</v>
      </c>
      <c r="G101" s="99">
        <v>0</v>
      </c>
      <c r="H101" s="99">
        <v>0</v>
      </c>
      <c r="I101" s="99">
        <v>0</v>
      </c>
      <c r="J101" s="99">
        <v>150000</v>
      </c>
      <c r="K101" s="99">
        <v>150000</v>
      </c>
      <c r="L101" s="99">
        <v>3170000</v>
      </c>
      <c r="M101" s="99">
        <v>435000</v>
      </c>
      <c r="N101" s="112">
        <f t="shared" si="4"/>
        <v>0.045180722891566265</v>
      </c>
      <c r="O101" s="113">
        <f t="shared" si="1"/>
        <v>3320000</v>
      </c>
      <c r="P101" s="113">
        <f t="shared" si="2"/>
        <v>150000</v>
      </c>
      <c r="Q101" s="112">
        <f t="shared" si="3"/>
        <v>0.045180722891566265</v>
      </c>
    </row>
    <row r="102" spans="1:17" s="39" customFormat="1" ht="13.5">
      <c r="A102" s="115"/>
      <c r="B102" s="98" t="s">
        <v>208</v>
      </c>
      <c r="C102" s="98" t="s">
        <v>209</v>
      </c>
      <c r="D102" s="99">
        <v>500000</v>
      </c>
      <c r="E102" s="99">
        <v>500000</v>
      </c>
      <c r="F102" s="99">
        <v>125000</v>
      </c>
      <c r="G102" s="99">
        <v>0</v>
      </c>
      <c r="H102" s="99">
        <v>0</v>
      </c>
      <c r="I102" s="99">
        <v>0</v>
      </c>
      <c r="J102" s="99">
        <v>30000</v>
      </c>
      <c r="K102" s="99">
        <v>30000</v>
      </c>
      <c r="L102" s="99">
        <v>470000</v>
      </c>
      <c r="M102" s="99">
        <v>95000</v>
      </c>
      <c r="N102" s="112">
        <f t="shared" si="4"/>
        <v>0.06</v>
      </c>
      <c r="O102" s="113">
        <f t="shared" si="1"/>
        <v>500000</v>
      </c>
      <c r="P102" s="113">
        <f t="shared" si="2"/>
        <v>30000</v>
      </c>
      <c r="Q102" s="112">
        <f t="shared" si="3"/>
        <v>0.06</v>
      </c>
    </row>
    <row r="103" spans="1:17" s="114" customFormat="1" ht="13.5">
      <c r="A103" s="110"/>
      <c r="B103" s="101" t="s">
        <v>210</v>
      </c>
      <c r="C103" s="101" t="s">
        <v>211</v>
      </c>
      <c r="D103" s="102">
        <v>223335694</v>
      </c>
      <c r="E103" s="102">
        <v>223335694</v>
      </c>
      <c r="F103" s="102">
        <v>120474508.83</v>
      </c>
      <c r="G103" s="102">
        <v>13643598.29</v>
      </c>
      <c r="H103" s="102">
        <v>18270056.26</v>
      </c>
      <c r="I103" s="102">
        <v>1179858.27</v>
      </c>
      <c r="J103" s="102">
        <v>17378908.6</v>
      </c>
      <c r="K103" s="102">
        <v>11111163.6</v>
      </c>
      <c r="L103" s="102">
        <v>172863272.58</v>
      </c>
      <c r="M103" s="102">
        <v>70002087.41</v>
      </c>
      <c r="N103" s="116">
        <f t="shared" si="4"/>
        <v>0.07781518613858474</v>
      </c>
      <c r="O103" s="30">
        <f t="shared" si="1"/>
        <v>223335694</v>
      </c>
      <c r="P103" s="30">
        <f t="shared" si="2"/>
        <v>17378908.6</v>
      </c>
      <c r="Q103" s="116">
        <f t="shared" si="3"/>
        <v>0.07781518613858474</v>
      </c>
    </row>
    <row r="104" spans="1:17" s="39" customFormat="1" ht="13.5">
      <c r="A104" s="115"/>
      <c r="B104" s="98" t="s">
        <v>212</v>
      </c>
      <c r="C104" s="98" t="s">
        <v>213</v>
      </c>
      <c r="D104" s="99">
        <v>70724519</v>
      </c>
      <c r="E104" s="99">
        <v>69769160.07</v>
      </c>
      <c r="F104" s="99">
        <v>45696221</v>
      </c>
      <c r="G104" s="99">
        <v>10112770.28</v>
      </c>
      <c r="H104" s="99">
        <v>5757905.82</v>
      </c>
      <c r="I104" s="99">
        <v>956692.09</v>
      </c>
      <c r="J104" s="99">
        <v>7544463.35</v>
      </c>
      <c r="K104" s="99">
        <v>7524538.35</v>
      </c>
      <c r="L104" s="99">
        <v>45397328.53</v>
      </c>
      <c r="M104" s="99">
        <v>21324389.46</v>
      </c>
      <c r="N104" s="112">
        <f t="shared" si="4"/>
        <v>0.10813464491231621</v>
      </c>
      <c r="O104" s="113">
        <f t="shared" si="1"/>
        <v>69769160.07</v>
      </c>
      <c r="P104" s="113">
        <f t="shared" si="2"/>
        <v>7544463.35</v>
      </c>
      <c r="Q104" s="112">
        <f t="shared" si="3"/>
        <v>0.10813464491231621</v>
      </c>
    </row>
    <row r="105" spans="1:17" s="39" customFormat="1" ht="13.5">
      <c r="A105" s="115"/>
      <c r="B105" s="98" t="s">
        <v>214</v>
      </c>
      <c r="C105" s="98" t="s">
        <v>215</v>
      </c>
      <c r="D105" s="99">
        <v>33264121</v>
      </c>
      <c r="E105" s="99">
        <v>33264121</v>
      </c>
      <c r="F105" s="99">
        <v>21010602</v>
      </c>
      <c r="G105" s="99">
        <v>0</v>
      </c>
      <c r="H105" s="99">
        <v>4708781.26</v>
      </c>
      <c r="I105" s="99">
        <v>0</v>
      </c>
      <c r="J105" s="99">
        <v>6539382.74</v>
      </c>
      <c r="K105" s="99">
        <v>6519457.74</v>
      </c>
      <c r="L105" s="99">
        <v>22015957</v>
      </c>
      <c r="M105" s="99">
        <v>9762438</v>
      </c>
      <c r="N105" s="112">
        <f t="shared" si="4"/>
        <v>0.19658967510369507</v>
      </c>
      <c r="O105" s="113">
        <f t="shared" si="1"/>
        <v>33264121</v>
      </c>
      <c r="P105" s="113">
        <f t="shared" si="2"/>
        <v>6539382.74</v>
      </c>
      <c r="Q105" s="112">
        <f t="shared" si="3"/>
        <v>0.19658967510369507</v>
      </c>
    </row>
    <row r="106" spans="1:17" s="39" customFormat="1" ht="13.5">
      <c r="A106" s="115"/>
      <c r="B106" s="98" t="s">
        <v>216</v>
      </c>
      <c r="C106" s="98" t="s">
        <v>217</v>
      </c>
      <c r="D106" s="99">
        <v>1300000</v>
      </c>
      <c r="E106" s="99">
        <v>1300000</v>
      </c>
      <c r="F106" s="99">
        <v>525000</v>
      </c>
      <c r="G106" s="99">
        <v>116163.64</v>
      </c>
      <c r="H106" s="99">
        <v>0</v>
      </c>
      <c r="I106" s="99">
        <v>0</v>
      </c>
      <c r="J106" s="99">
        <v>104549</v>
      </c>
      <c r="K106" s="99">
        <v>104549</v>
      </c>
      <c r="L106" s="99">
        <v>1079287.36</v>
      </c>
      <c r="M106" s="99">
        <v>304287.36</v>
      </c>
      <c r="N106" s="112">
        <f t="shared" si="4"/>
        <v>0.0804223076923077</v>
      </c>
      <c r="O106" s="113">
        <f t="shared" si="1"/>
        <v>1300000</v>
      </c>
      <c r="P106" s="113">
        <f t="shared" si="2"/>
        <v>104549</v>
      </c>
      <c r="Q106" s="112">
        <f t="shared" si="3"/>
        <v>0.0804223076923077</v>
      </c>
    </row>
    <row r="107" spans="1:17" s="39" customFormat="1" ht="13.5">
      <c r="A107" s="115"/>
      <c r="B107" s="98" t="s">
        <v>218</v>
      </c>
      <c r="C107" s="98" t="s">
        <v>219</v>
      </c>
      <c r="D107" s="99">
        <v>33660398</v>
      </c>
      <c r="E107" s="99">
        <v>32705039.07</v>
      </c>
      <c r="F107" s="99">
        <v>23135619</v>
      </c>
      <c r="G107" s="99">
        <v>9996606.64</v>
      </c>
      <c r="H107" s="99">
        <v>999124.56</v>
      </c>
      <c r="I107" s="99">
        <v>956692.09</v>
      </c>
      <c r="J107" s="99">
        <v>900531.61</v>
      </c>
      <c r="K107" s="99">
        <v>900531.61</v>
      </c>
      <c r="L107" s="99">
        <v>19852084.17</v>
      </c>
      <c r="M107" s="99">
        <v>10282664.1</v>
      </c>
      <c r="N107" s="112">
        <f t="shared" si="4"/>
        <v>0.027534949830591963</v>
      </c>
      <c r="O107" s="113">
        <f t="shared" si="1"/>
        <v>32705039.07</v>
      </c>
      <c r="P107" s="113">
        <f t="shared" si="2"/>
        <v>900531.61</v>
      </c>
      <c r="Q107" s="112">
        <f t="shared" si="3"/>
        <v>0.027534949830591963</v>
      </c>
    </row>
    <row r="108" spans="1:17" s="39" customFormat="1" ht="13.5">
      <c r="A108" s="115"/>
      <c r="B108" s="98" t="s">
        <v>220</v>
      </c>
      <c r="C108" s="98" t="s">
        <v>221</v>
      </c>
      <c r="D108" s="99">
        <v>2500000</v>
      </c>
      <c r="E108" s="99">
        <v>2500000</v>
      </c>
      <c r="F108" s="99">
        <v>1025000</v>
      </c>
      <c r="G108" s="100">
        <v>0</v>
      </c>
      <c r="H108" s="99">
        <v>50000</v>
      </c>
      <c r="I108" s="100">
        <v>0</v>
      </c>
      <c r="J108" s="99">
        <v>0</v>
      </c>
      <c r="K108" s="99">
        <v>0</v>
      </c>
      <c r="L108" s="99">
        <v>2450000</v>
      </c>
      <c r="M108" s="99">
        <v>975000</v>
      </c>
      <c r="N108" s="112">
        <f t="shared" si="4"/>
        <v>0</v>
      </c>
      <c r="O108" s="113">
        <f t="shared" si="1"/>
        <v>2500000</v>
      </c>
      <c r="P108" s="113">
        <f t="shared" si="2"/>
        <v>0</v>
      </c>
      <c r="Q108" s="112">
        <f t="shared" si="3"/>
        <v>0</v>
      </c>
    </row>
    <row r="109" spans="1:17" s="39" customFormat="1" ht="13.5">
      <c r="A109" s="115"/>
      <c r="B109" s="98" t="s">
        <v>222</v>
      </c>
      <c r="C109" s="98" t="s">
        <v>223</v>
      </c>
      <c r="D109" s="99">
        <v>1025000</v>
      </c>
      <c r="E109" s="99">
        <v>1025000</v>
      </c>
      <c r="F109" s="99">
        <v>425000</v>
      </c>
      <c r="G109" s="99">
        <v>0</v>
      </c>
      <c r="H109" s="99">
        <v>23065</v>
      </c>
      <c r="I109" s="100">
        <v>0</v>
      </c>
      <c r="J109" s="99">
        <v>26935</v>
      </c>
      <c r="K109" s="99">
        <v>0</v>
      </c>
      <c r="L109" s="99">
        <v>975000</v>
      </c>
      <c r="M109" s="99">
        <v>375000</v>
      </c>
      <c r="N109" s="112">
        <f t="shared" si="4"/>
        <v>0.026278048780487805</v>
      </c>
      <c r="O109" s="113">
        <f t="shared" si="1"/>
        <v>1025000</v>
      </c>
      <c r="P109" s="113">
        <f t="shared" si="2"/>
        <v>26935</v>
      </c>
      <c r="Q109" s="112">
        <f t="shared" si="3"/>
        <v>0.026278048780487805</v>
      </c>
    </row>
    <row r="110" spans="1:17" s="39" customFormat="1" ht="13.5">
      <c r="A110" s="115"/>
      <c r="B110" s="98" t="s">
        <v>224</v>
      </c>
      <c r="C110" s="98" t="s">
        <v>225</v>
      </c>
      <c r="D110" s="99">
        <v>350000</v>
      </c>
      <c r="E110" s="99">
        <v>350000</v>
      </c>
      <c r="F110" s="99">
        <v>87500</v>
      </c>
      <c r="G110" s="99">
        <v>0</v>
      </c>
      <c r="H110" s="99">
        <v>0</v>
      </c>
      <c r="I110" s="100">
        <v>0</v>
      </c>
      <c r="J110" s="99">
        <v>0</v>
      </c>
      <c r="K110" s="99">
        <v>0</v>
      </c>
      <c r="L110" s="99">
        <v>350000</v>
      </c>
      <c r="M110" s="99">
        <v>87500</v>
      </c>
      <c r="N110" s="112">
        <f t="shared" si="4"/>
        <v>0</v>
      </c>
      <c r="O110" s="113">
        <f t="shared" si="1"/>
        <v>350000</v>
      </c>
      <c r="P110" s="113">
        <f t="shared" si="2"/>
        <v>0</v>
      </c>
      <c r="Q110" s="112">
        <f t="shared" si="3"/>
        <v>0</v>
      </c>
    </row>
    <row r="111" spans="1:17" s="39" customFormat="1" ht="13.5">
      <c r="A111" s="115"/>
      <c r="B111" s="98" t="s">
        <v>226</v>
      </c>
      <c r="C111" s="98" t="s">
        <v>227</v>
      </c>
      <c r="D111" s="99">
        <v>675000</v>
      </c>
      <c r="E111" s="99">
        <v>675000</v>
      </c>
      <c r="F111" s="99">
        <v>337500</v>
      </c>
      <c r="G111" s="99">
        <v>0</v>
      </c>
      <c r="H111" s="99">
        <v>23065</v>
      </c>
      <c r="I111" s="100">
        <v>0</v>
      </c>
      <c r="J111" s="99">
        <v>26935</v>
      </c>
      <c r="K111" s="99">
        <v>0</v>
      </c>
      <c r="L111" s="99">
        <v>625000</v>
      </c>
      <c r="M111" s="99">
        <v>287500</v>
      </c>
      <c r="N111" s="112">
        <f t="shared" si="4"/>
        <v>0.039903703703703705</v>
      </c>
      <c r="O111" s="113">
        <f t="shared" si="1"/>
        <v>675000</v>
      </c>
      <c r="P111" s="113">
        <f t="shared" si="2"/>
        <v>26935</v>
      </c>
      <c r="Q111" s="112">
        <f t="shared" si="3"/>
        <v>0.039903703703703705</v>
      </c>
    </row>
    <row r="112" spans="1:17" s="39" customFormat="1" ht="13.5">
      <c r="A112" s="115"/>
      <c r="B112" s="98" t="s">
        <v>228</v>
      </c>
      <c r="C112" s="98" t="s">
        <v>229</v>
      </c>
      <c r="D112" s="99">
        <v>29718422</v>
      </c>
      <c r="E112" s="99">
        <v>29718422</v>
      </c>
      <c r="F112" s="99">
        <v>10238105</v>
      </c>
      <c r="G112" s="99">
        <v>522600</v>
      </c>
      <c r="H112" s="99">
        <v>683800</v>
      </c>
      <c r="I112" s="100">
        <v>0</v>
      </c>
      <c r="J112" s="99">
        <v>525585</v>
      </c>
      <c r="K112" s="99">
        <v>359720</v>
      </c>
      <c r="L112" s="99">
        <v>27986437</v>
      </c>
      <c r="M112" s="99">
        <v>8506120</v>
      </c>
      <c r="N112" s="112">
        <f t="shared" si="4"/>
        <v>0.017685494875871944</v>
      </c>
      <c r="O112" s="113">
        <f t="shared" si="1"/>
        <v>29718422</v>
      </c>
      <c r="P112" s="113">
        <f t="shared" si="2"/>
        <v>525585</v>
      </c>
      <c r="Q112" s="112">
        <f t="shared" si="3"/>
        <v>0.017685494875871944</v>
      </c>
    </row>
    <row r="113" spans="1:17" s="39" customFormat="1" ht="13.5">
      <c r="A113" s="115"/>
      <c r="B113" s="98" t="s">
        <v>230</v>
      </c>
      <c r="C113" s="98" t="s">
        <v>231</v>
      </c>
      <c r="D113" s="99">
        <v>4350000</v>
      </c>
      <c r="E113" s="99">
        <v>4350000</v>
      </c>
      <c r="F113" s="99">
        <v>1816000</v>
      </c>
      <c r="G113" s="99">
        <v>522600</v>
      </c>
      <c r="H113" s="99">
        <v>508420</v>
      </c>
      <c r="I113" s="100">
        <v>0</v>
      </c>
      <c r="J113" s="99">
        <v>17280</v>
      </c>
      <c r="K113" s="99">
        <v>17280</v>
      </c>
      <c r="L113" s="99">
        <v>3301700</v>
      </c>
      <c r="M113" s="99">
        <v>767700</v>
      </c>
      <c r="N113" s="112">
        <f t="shared" si="4"/>
        <v>0.0039724137931034485</v>
      </c>
      <c r="O113" s="113">
        <f aca="true" t="shared" si="5" ref="O113:O146">+E113</f>
        <v>4350000</v>
      </c>
      <c r="P113" s="113">
        <f aca="true" t="shared" si="6" ref="P113:P146">+J113</f>
        <v>17280</v>
      </c>
      <c r="Q113" s="112">
        <f aca="true" t="shared" si="7" ref="Q113:Q145">+P113/O113</f>
        <v>0.0039724137931034485</v>
      </c>
    </row>
    <row r="114" spans="1:17" s="39" customFormat="1" ht="13.5">
      <c r="A114" s="115"/>
      <c r="B114" s="98" t="s">
        <v>232</v>
      </c>
      <c r="C114" s="98" t="s">
        <v>233</v>
      </c>
      <c r="D114" s="99">
        <v>200000</v>
      </c>
      <c r="E114" s="99">
        <v>200000</v>
      </c>
      <c r="F114" s="99">
        <v>50000</v>
      </c>
      <c r="G114" s="99">
        <v>0</v>
      </c>
      <c r="H114" s="99">
        <v>0</v>
      </c>
      <c r="I114" s="100">
        <v>0</v>
      </c>
      <c r="J114" s="99">
        <v>0</v>
      </c>
      <c r="K114" s="99">
        <v>0</v>
      </c>
      <c r="L114" s="99">
        <v>200000</v>
      </c>
      <c r="M114" s="99">
        <v>50000</v>
      </c>
      <c r="N114" s="112">
        <f t="shared" si="4"/>
        <v>0</v>
      </c>
      <c r="O114" s="113">
        <f t="shared" si="5"/>
        <v>200000</v>
      </c>
      <c r="P114" s="113">
        <f t="shared" si="6"/>
        <v>0</v>
      </c>
      <c r="Q114" s="112">
        <f t="shared" si="7"/>
        <v>0</v>
      </c>
    </row>
    <row r="115" spans="1:17" s="39" customFormat="1" ht="13.5">
      <c r="A115" s="115"/>
      <c r="B115" s="98" t="s">
        <v>234</v>
      </c>
      <c r="C115" s="98" t="s">
        <v>235</v>
      </c>
      <c r="D115" s="99">
        <v>6150000</v>
      </c>
      <c r="E115" s="99">
        <v>6150000</v>
      </c>
      <c r="F115" s="99">
        <v>900000</v>
      </c>
      <c r="G115" s="100">
        <v>0</v>
      </c>
      <c r="H115" s="99">
        <v>35800</v>
      </c>
      <c r="I115" s="100">
        <v>0</v>
      </c>
      <c r="J115" s="99">
        <v>0</v>
      </c>
      <c r="K115" s="99">
        <v>0</v>
      </c>
      <c r="L115" s="99">
        <v>6114200</v>
      </c>
      <c r="M115" s="99">
        <v>864200</v>
      </c>
      <c r="N115" s="112">
        <f t="shared" si="4"/>
        <v>0</v>
      </c>
      <c r="O115" s="113">
        <f t="shared" si="5"/>
        <v>6150000</v>
      </c>
      <c r="P115" s="113">
        <f t="shared" si="6"/>
        <v>0</v>
      </c>
      <c r="Q115" s="112">
        <f t="shared" si="7"/>
        <v>0</v>
      </c>
    </row>
    <row r="116" spans="1:17" s="39" customFormat="1" ht="13.5">
      <c r="A116" s="115"/>
      <c r="B116" s="98" t="s">
        <v>236</v>
      </c>
      <c r="C116" s="98" t="s">
        <v>237</v>
      </c>
      <c r="D116" s="99">
        <v>9168422</v>
      </c>
      <c r="E116" s="99">
        <v>9168422</v>
      </c>
      <c r="F116" s="99">
        <v>3892105</v>
      </c>
      <c r="G116" s="100">
        <v>0</v>
      </c>
      <c r="H116" s="99">
        <v>39580</v>
      </c>
      <c r="I116" s="100">
        <v>0</v>
      </c>
      <c r="J116" s="99">
        <v>359420</v>
      </c>
      <c r="K116" s="99">
        <v>342440</v>
      </c>
      <c r="L116" s="99">
        <v>8769422</v>
      </c>
      <c r="M116" s="99">
        <v>3493105</v>
      </c>
      <c r="N116" s="112">
        <f t="shared" si="4"/>
        <v>0.03920194772884582</v>
      </c>
      <c r="O116" s="113">
        <f t="shared" si="5"/>
        <v>9168422</v>
      </c>
      <c r="P116" s="113">
        <f t="shared" si="6"/>
        <v>359420</v>
      </c>
      <c r="Q116" s="112">
        <f t="shared" si="7"/>
        <v>0.03920194772884582</v>
      </c>
    </row>
    <row r="117" spans="1:17" s="39" customFormat="1" ht="13.5">
      <c r="A117" s="115"/>
      <c r="B117" s="98" t="s">
        <v>411</v>
      </c>
      <c r="C117" s="98" t="s">
        <v>412</v>
      </c>
      <c r="D117" s="99">
        <v>500000</v>
      </c>
      <c r="E117" s="99">
        <v>500000</v>
      </c>
      <c r="F117" s="99">
        <v>500000</v>
      </c>
      <c r="G117" s="99">
        <v>0</v>
      </c>
      <c r="H117" s="99">
        <v>0</v>
      </c>
      <c r="I117" s="99">
        <v>0</v>
      </c>
      <c r="J117" s="99">
        <v>148885</v>
      </c>
      <c r="K117" s="99">
        <v>0</v>
      </c>
      <c r="L117" s="99">
        <v>351115</v>
      </c>
      <c r="M117" s="99">
        <v>351115</v>
      </c>
      <c r="N117" s="112">
        <f t="shared" si="4"/>
        <v>0.29777</v>
      </c>
      <c r="O117" s="113">
        <f t="shared" si="5"/>
        <v>500000</v>
      </c>
      <c r="P117" s="113">
        <f t="shared" si="6"/>
        <v>148885</v>
      </c>
      <c r="Q117" s="112">
        <f t="shared" si="7"/>
        <v>0.29777</v>
      </c>
    </row>
    <row r="118" spans="1:17" s="39" customFormat="1" ht="13.5">
      <c r="A118" s="115"/>
      <c r="B118" s="98" t="s">
        <v>238</v>
      </c>
      <c r="C118" s="98" t="s">
        <v>239</v>
      </c>
      <c r="D118" s="99">
        <v>5000000</v>
      </c>
      <c r="E118" s="99">
        <v>5000000</v>
      </c>
      <c r="F118" s="99">
        <v>1750000</v>
      </c>
      <c r="G118" s="99">
        <v>0</v>
      </c>
      <c r="H118" s="99">
        <v>50000</v>
      </c>
      <c r="I118" s="99">
        <v>0</v>
      </c>
      <c r="J118" s="99">
        <v>0</v>
      </c>
      <c r="K118" s="99">
        <v>0</v>
      </c>
      <c r="L118" s="99">
        <v>4950000</v>
      </c>
      <c r="M118" s="99">
        <v>1700000</v>
      </c>
      <c r="N118" s="112">
        <f t="shared" si="4"/>
        <v>0</v>
      </c>
      <c r="O118" s="113">
        <f t="shared" si="5"/>
        <v>5000000</v>
      </c>
      <c r="P118" s="113">
        <f t="shared" si="6"/>
        <v>0</v>
      </c>
      <c r="Q118" s="112">
        <f t="shared" si="7"/>
        <v>0</v>
      </c>
    </row>
    <row r="119" spans="1:17" s="39" customFormat="1" ht="13.5">
      <c r="A119" s="115"/>
      <c r="B119" s="98" t="s">
        <v>240</v>
      </c>
      <c r="C119" s="98" t="s">
        <v>241</v>
      </c>
      <c r="D119" s="99">
        <v>4350000</v>
      </c>
      <c r="E119" s="99">
        <v>4350000</v>
      </c>
      <c r="F119" s="99">
        <v>1330000</v>
      </c>
      <c r="G119" s="99">
        <v>0</v>
      </c>
      <c r="H119" s="99">
        <v>50000</v>
      </c>
      <c r="I119" s="100">
        <v>0</v>
      </c>
      <c r="J119" s="99">
        <v>0</v>
      </c>
      <c r="K119" s="99">
        <v>0</v>
      </c>
      <c r="L119" s="99">
        <v>4300000</v>
      </c>
      <c r="M119" s="99">
        <v>1280000</v>
      </c>
      <c r="N119" s="112">
        <f t="shared" si="4"/>
        <v>0</v>
      </c>
      <c r="O119" s="113">
        <f t="shared" si="5"/>
        <v>4350000</v>
      </c>
      <c r="P119" s="113">
        <f t="shared" si="6"/>
        <v>0</v>
      </c>
      <c r="Q119" s="112">
        <f t="shared" si="7"/>
        <v>0</v>
      </c>
    </row>
    <row r="120" spans="1:17" s="39" customFormat="1" ht="13.5">
      <c r="A120" s="115"/>
      <c r="B120" s="98" t="s">
        <v>242</v>
      </c>
      <c r="C120" s="98" t="s">
        <v>243</v>
      </c>
      <c r="D120" s="99">
        <v>27152929</v>
      </c>
      <c r="E120" s="99">
        <v>30431382.68</v>
      </c>
      <c r="F120" s="99">
        <v>16678932.68</v>
      </c>
      <c r="G120" s="99">
        <v>1516761.85</v>
      </c>
      <c r="H120" s="99">
        <v>6687968.68</v>
      </c>
      <c r="I120" s="99">
        <v>0</v>
      </c>
      <c r="J120" s="99">
        <v>885014.73</v>
      </c>
      <c r="K120" s="99">
        <v>819929.73</v>
      </c>
      <c r="L120" s="99">
        <v>21341637.42</v>
      </c>
      <c r="M120" s="99">
        <v>7589187.42</v>
      </c>
      <c r="N120" s="112">
        <f t="shared" si="4"/>
        <v>0.0290823042549968</v>
      </c>
      <c r="O120" s="113">
        <f t="shared" si="5"/>
        <v>30431382.68</v>
      </c>
      <c r="P120" s="113">
        <f t="shared" si="6"/>
        <v>885014.73</v>
      </c>
      <c r="Q120" s="112">
        <f t="shared" si="7"/>
        <v>0.0290823042549968</v>
      </c>
    </row>
    <row r="121" spans="1:17" s="39" customFormat="1" ht="13.5">
      <c r="A121" s="115"/>
      <c r="B121" s="98" t="s">
        <v>244</v>
      </c>
      <c r="C121" s="98" t="s">
        <v>245</v>
      </c>
      <c r="D121" s="99">
        <v>12650000</v>
      </c>
      <c r="E121" s="99">
        <v>12836200</v>
      </c>
      <c r="F121" s="99">
        <v>4375000</v>
      </c>
      <c r="G121" s="99">
        <v>0</v>
      </c>
      <c r="H121" s="99">
        <v>325715</v>
      </c>
      <c r="I121" s="99">
        <v>0</v>
      </c>
      <c r="J121" s="99">
        <v>10485</v>
      </c>
      <c r="K121" s="99">
        <v>0</v>
      </c>
      <c r="L121" s="99">
        <v>12500000</v>
      </c>
      <c r="M121" s="99">
        <v>4038800</v>
      </c>
      <c r="N121" s="112">
        <f t="shared" si="4"/>
        <v>0.0008168305261681806</v>
      </c>
      <c r="O121" s="113">
        <f t="shared" si="5"/>
        <v>12836200</v>
      </c>
      <c r="P121" s="113">
        <f t="shared" si="6"/>
        <v>10485</v>
      </c>
      <c r="Q121" s="112">
        <f t="shared" si="7"/>
        <v>0.0008168305261681806</v>
      </c>
    </row>
    <row r="122" spans="1:17" s="39" customFormat="1" ht="13.5">
      <c r="A122" s="115"/>
      <c r="B122" s="98" t="s">
        <v>246</v>
      </c>
      <c r="C122" s="98" t="s">
        <v>247</v>
      </c>
      <c r="D122" s="99">
        <v>14502929</v>
      </c>
      <c r="E122" s="99">
        <v>17595182.68</v>
      </c>
      <c r="F122" s="99">
        <v>12303932.68</v>
      </c>
      <c r="G122" s="99">
        <v>1516761.85</v>
      </c>
      <c r="H122" s="99">
        <v>6362253.68</v>
      </c>
      <c r="I122" s="99">
        <v>0</v>
      </c>
      <c r="J122" s="99">
        <v>874529.73</v>
      </c>
      <c r="K122" s="99">
        <v>819929.73</v>
      </c>
      <c r="L122" s="99">
        <v>8841637.42</v>
      </c>
      <c r="M122" s="99">
        <v>3550387.42</v>
      </c>
      <c r="N122" s="112">
        <f t="shared" si="4"/>
        <v>0.04970279342391005</v>
      </c>
      <c r="O122" s="113">
        <f t="shared" si="5"/>
        <v>17595182.68</v>
      </c>
      <c r="P122" s="113">
        <f t="shared" si="6"/>
        <v>874529.73</v>
      </c>
      <c r="Q122" s="112">
        <f t="shared" si="7"/>
        <v>0.04970279342391005</v>
      </c>
    </row>
    <row r="123" spans="1:17" s="39" customFormat="1" ht="13.5">
      <c r="A123" s="115"/>
      <c r="B123" s="98" t="s">
        <v>248</v>
      </c>
      <c r="C123" s="98" t="s">
        <v>413</v>
      </c>
      <c r="D123" s="99">
        <v>94714824</v>
      </c>
      <c r="E123" s="99">
        <v>92391729.25</v>
      </c>
      <c r="F123" s="99">
        <v>47436250.15</v>
      </c>
      <c r="G123" s="99">
        <v>1491466.16</v>
      </c>
      <c r="H123" s="99">
        <v>5117316.76</v>
      </c>
      <c r="I123" s="99">
        <v>223166.18</v>
      </c>
      <c r="J123" s="99">
        <v>8396910.52</v>
      </c>
      <c r="K123" s="99">
        <v>2406975.52</v>
      </c>
      <c r="L123" s="99">
        <v>77162869.63</v>
      </c>
      <c r="M123" s="99">
        <v>32207390.53</v>
      </c>
      <c r="N123" s="112">
        <f t="shared" si="4"/>
        <v>0.0908837900119723</v>
      </c>
      <c r="O123" s="113">
        <f t="shared" si="5"/>
        <v>92391729.25</v>
      </c>
      <c r="P123" s="113">
        <f t="shared" si="6"/>
        <v>8396910.52</v>
      </c>
      <c r="Q123" s="112">
        <f t="shared" si="7"/>
        <v>0.0908837900119723</v>
      </c>
    </row>
    <row r="124" spans="1:17" s="39" customFormat="1" ht="13.5">
      <c r="A124" s="115"/>
      <c r="B124" s="98" t="s">
        <v>249</v>
      </c>
      <c r="C124" s="98" t="s">
        <v>250</v>
      </c>
      <c r="D124" s="99">
        <v>10735715</v>
      </c>
      <c r="E124" s="99">
        <v>10162620.25</v>
      </c>
      <c r="F124" s="99">
        <v>5465198.15</v>
      </c>
      <c r="G124" s="99">
        <v>840216.05</v>
      </c>
      <c r="H124" s="99">
        <v>811408.64</v>
      </c>
      <c r="I124" s="99">
        <v>111104.93</v>
      </c>
      <c r="J124" s="99">
        <v>1553560.8</v>
      </c>
      <c r="K124" s="99">
        <v>1553560.8</v>
      </c>
      <c r="L124" s="99">
        <v>6846329.83</v>
      </c>
      <c r="M124" s="99">
        <v>2148907.73</v>
      </c>
      <c r="N124" s="112">
        <f t="shared" si="4"/>
        <v>0.15287010257025002</v>
      </c>
      <c r="O124" s="113">
        <f t="shared" si="5"/>
        <v>10162620.25</v>
      </c>
      <c r="P124" s="113">
        <f t="shared" si="6"/>
        <v>1553560.8</v>
      </c>
      <c r="Q124" s="112">
        <f t="shared" si="7"/>
        <v>0.15287010257025002</v>
      </c>
    </row>
    <row r="125" spans="1:17" s="39" customFormat="1" ht="13.5">
      <c r="A125" s="115"/>
      <c r="B125" s="98" t="s">
        <v>251</v>
      </c>
      <c r="C125" s="98" t="s">
        <v>252</v>
      </c>
      <c r="D125" s="99">
        <v>4250000</v>
      </c>
      <c r="E125" s="99">
        <v>4250000</v>
      </c>
      <c r="F125" s="99">
        <v>1625000</v>
      </c>
      <c r="G125" s="99">
        <v>230800</v>
      </c>
      <c r="H125" s="99">
        <v>0</v>
      </c>
      <c r="I125" s="99">
        <v>0</v>
      </c>
      <c r="J125" s="99">
        <v>520887.22</v>
      </c>
      <c r="K125" s="99">
        <v>520887.22</v>
      </c>
      <c r="L125" s="99">
        <v>3498312.78</v>
      </c>
      <c r="M125" s="99">
        <v>873312.78</v>
      </c>
      <c r="N125" s="112">
        <f t="shared" si="4"/>
        <v>0.12256169882352941</v>
      </c>
      <c r="O125" s="113">
        <f t="shared" si="5"/>
        <v>4250000</v>
      </c>
      <c r="P125" s="113">
        <f t="shared" si="6"/>
        <v>520887.22</v>
      </c>
      <c r="Q125" s="112">
        <f t="shared" si="7"/>
        <v>0.12256169882352941</v>
      </c>
    </row>
    <row r="126" spans="1:17" s="39" customFormat="1" ht="13.5">
      <c r="A126" s="115"/>
      <c r="B126" s="98" t="s">
        <v>253</v>
      </c>
      <c r="C126" s="98" t="s">
        <v>254</v>
      </c>
      <c r="D126" s="99">
        <v>65699038</v>
      </c>
      <c r="E126" s="99">
        <v>64899038</v>
      </c>
      <c r="F126" s="99">
        <v>32843918</v>
      </c>
      <c r="G126" s="99">
        <v>420450.11</v>
      </c>
      <c r="H126" s="99">
        <v>3825630.4</v>
      </c>
      <c r="I126" s="99">
        <v>112061.25</v>
      </c>
      <c r="J126" s="99">
        <v>6060000</v>
      </c>
      <c r="K126" s="99">
        <v>120000</v>
      </c>
      <c r="L126" s="99">
        <v>54480896.24</v>
      </c>
      <c r="M126" s="99">
        <v>22425776.24</v>
      </c>
      <c r="N126" s="112">
        <f t="shared" si="4"/>
        <v>0.09337580627928568</v>
      </c>
      <c r="O126" s="113">
        <f t="shared" si="5"/>
        <v>64899038</v>
      </c>
      <c r="P126" s="113">
        <f t="shared" si="6"/>
        <v>6060000</v>
      </c>
      <c r="Q126" s="112">
        <f t="shared" si="7"/>
        <v>0.09337580627928568</v>
      </c>
    </row>
    <row r="127" spans="1:17" s="39" customFormat="1" ht="13.5">
      <c r="A127" s="115"/>
      <c r="B127" s="98" t="s">
        <v>255</v>
      </c>
      <c r="C127" s="98" t="s">
        <v>256</v>
      </c>
      <c r="D127" s="99">
        <v>2500000</v>
      </c>
      <c r="E127" s="99">
        <v>2500000</v>
      </c>
      <c r="F127" s="99">
        <v>1500000</v>
      </c>
      <c r="G127" s="100">
        <v>0</v>
      </c>
      <c r="H127" s="99">
        <v>0</v>
      </c>
      <c r="I127" s="100">
        <v>0</v>
      </c>
      <c r="J127" s="99">
        <v>0</v>
      </c>
      <c r="K127" s="99">
        <v>0</v>
      </c>
      <c r="L127" s="99">
        <v>2500000</v>
      </c>
      <c r="M127" s="99">
        <v>1500000</v>
      </c>
      <c r="N127" s="112">
        <f t="shared" si="4"/>
        <v>0</v>
      </c>
      <c r="O127" s="113">
        <f t="shared" si="5"/>
        <v>2500000</v>
      </c>
      <c r="P127" s="113">
        <f t="shared" si="6"/>
        <v>0</v>
      </c>
      <c r="Q127" s="112">
        <f t="shared" si="7"/>
        <v>0</v>
      </c>
    </row>
    <row r="128" spans="1:17" s="39" customFormat="1" ht="13.5">
      <c r="A128" s="115"/>
      <c r="B128" s="98" t="s">
        <v>257</v>
      </c>
      <c r="C128" s="98" t="s">
        <v>258</v>
      </c>
      <c r="D128" s="99">
        <v>5080071</v>
      </c>
      <c r="E128" s="99">
        <v>5480071</v>
      </c>
      <c r="F128" s="99">
        <v>2815034</v>
      </c>
      <c r="G128" s="99">
        <v>0</v>
      </c>
      <c r="H128" s="99">
        <v>139777.72</v>
      </c>
      <c r="I128" s="100">
        <v>0</v>
      </c>
      <c r="J128" s="99">
        <v>96000</v>
      </c>
      <c r="K128" s="99">
        <v>96000</v>
      </c>
      <c r="L128" s="99">
        <v>5244293.28</v>
      </c>
      <c r="M128" s="99">
        <v>2579256.28</v>
      </c>
      <c r="N128" s="112">
        <f t="shared" si="4"/>
        <v>0.017518021208119385</v>
      </c>
      <c r="O128" s="113">
        <f t="shared" si="5"/>
        <v>5480071</v>
      </c>
      <c r="P128" s="113">
        <f t="shared" si="6"/>
        <v>96000</v>
      </c>
      <c r="Q128" s="112">
        <f t="shared" si="7"/>
        <v>0.017518021208119385</v>
      </c>
    </row>
    <row r="129" spans="1:17" s="39" customFormat="1" ht="13.5">
      <c r="A129" s="115"/>
      <c r="B129" s="98" t="s">
        <v>259</v>
      </c>
      <c r="C129" s="98" t="s">
        <v>260</v>
      </c>
      <c r="D129" s="99">
        <v>4150000</v>
      </c>
      <c r="E129" s="99">
        <v>3450000</v>
      </c>
      <c r="F129" s="99">
        <v>2037100</v>
      </c>
      <c r="G129" s="99">
        <v>0</v>
      </c>
      <c r="H129" s="99">
        <v>290500</v>
      </c>
      <c r="I129" s="99">
        <v>0</v>
      </c>
      <c r="J129" s="99">
        <v>59100</v>
      </c>
      <c r="K129" s="99">
        <v>9165</v>
      </c>
      <c r="L129" s="99">
        <v>3100400</v>
      </c>
      <c r="M129" s="99">
        <v>1687500</v>
      </c>
      <c r="N129" s="112">
        <f t="shared" si="4"/>
        <v>0.017130434782608697</v>
      </c>
      <c r="O129" s="113">
        <f t="shared" si="5"/>
        <v>3450000</v>
      </c>
      <c r="P129" s="113">
        <f t="shared" si="6"/>
        <v>59100</v>
      </c>
      <c r="Q129" s="112">
        <f t="shared" si="7"/>
        <v>0.017130434782608697</v>
      </c>
    </row>
    <row r="130" spans="1:17" s="39" customFormat="1" ht="13.5">
      <c r="A130" s="115"/>
      <c r="B130" s="98" t="s">
        <v>261</v>
      </c>
      <c r="C130" s="98" t="s">
        <v>262</v>
      </c>
      <c r="D130" s="99">
        <v>700000</v>
      </c>
      <c r="E130" s="99">
        <v>500000</v>
      </c>
      <c r="F130" s="99">
        <v>500000</v>
      </c>
      <c r="G130" s="99">
        <v>0</v>
      </c>
      <c r="H130" s="99">
        <v>0</v>
      </c>
      <c r="I130" s="99">
        <v>0</v>
      </c>
      <c r="J130" s="99">
        <v>0</v>
      </c>
      <c r="K130" s="99">
        <v>0</v>
      </c>
      <c r="L130" s="99">
        <v>500000</v>
      </c>
      <c r="M130" s="99">
        <v>500000</v>
      </c>
      <c r="N130" s="112">
        <f t="shared" si="4"/>
        <v>0</v>
      </c>
      <c r="O130" s="113">
        <f t="shared" si="5"/>
        <v>500000</v>
      </c>
      <c r="P130" s="113">
        <f t="shared" si="6"/>
        <v>0</v>
      </c>
      <c r="Q130" s="112">
        <f t="shared" si="7"/>
        <v>0</v>
      </c>
    </row>
    <row r="131" spans="1:17" s="39" customFormat="1" ht="13.5">
      <c r="A131" s="115"/>
      <c r="B131" s="98" t="s">
        <v>263</v>
      </c>
      <c r="C131" s="98" t="s">
        <v>264</v>
      </c>
      <c r="D131" s="99">
        <v>1600000</v>
      </c>
      <c r="E131" s="99">
        <v>1150000</v>
      </c>
      <c r="F131" s="99">
        <v>650000</v>
      </c>
      <c r="G131" s="100">
        <v>0</v>
      </c>
      <c r="H131" s="99">
        <v>50000</v>
      </c>
      <c r="I131" s="100">
        <v>0</v>
      </c>
      <c r="J131" s="99">
        <v>107362.5</v>
      </c>
      <c r="K131" s="99">
        <v>107362.5</v>
      </c>
      <c r="L131" s="99">
        <v>992637.5</v>
      </c>
      <c r="M131" s="99">
        <v>492637.5</v>
      </c>
      <c r="N131" s="112">
        <f t="shared" si="4"/>
        <v>0.09335869565217392</v>
      </c>
      <c r="O131" s="113">
        <f t="shared" si="5"/>
        <v>1150000</v>
      </c>
      <c r="P131" s="113">
        <f t="shared" si="6"/>
        <v>107362.5</v>
      </c>
      <c r="Q131" s="112">
        <f t="shared" si="7"/>
        <v>0.09335869565217392</v>
      </c>
    </row>
    <row r="132" spans="1:17" s="114" customFormat="1" ht="13.5">
      <c r="A132" s="110"/>
      <c r="B132" s="101" t="s">
        <v>265</v>
      </c>
      <c r="C132" s="101" t="s">
        <v>266</v>
      </c>
      <c r="D132" s="102">
        <v>1571263471</v>
      </c>
      <c r="E132" s="102">
        <v>1571263471</v>
      </c>
      <c r="F132" s="102">
        <v>346469009</v>
      </c>
      <c r="G132" s="102">
        <v>1488892.3</v>
      </c>
      <c r="H132" s="102">
        <v>83932136</v>
      </c>
      <c r="I132" s="102">
        <v>2826852.91</v>
      </c>
      <c r="J132" s="102">
        <v>8823940.72</v>
      </c>
      <c r="K132" s="102">
        <v>4376633.9</v>
      </c>
      <c r="L132" s="102">
        <v>1474191649.07</v>
      </c>
      <c r="M132" s="102">
        <v>249397187.07</v>
      </c>
      <c r="N132" s="116">
        <f t="shared" si="4"/>
        <v>0.005615825024166174</v>
      </c>
      <c r="O132" s="30">
        <f t="shared" si="5"/>
        <v>1571263471</v>
      </c>
      <c r="P132" s="30">
        <f t="shared" si="6"/>
        <v>8823940.72</v>
      </c>
      <c r="Q132" s="116">
        <f t="shared" si="7"/>
        <v>0.005615825024166174</v>
      </c>
    </row>
    <row r="133" spans="1:17" s="39" customFormat="1" ht="13.5">
      <c r="A133" s="115"/>
      <c r="B133" s="98" t="s">
        <v>267</v>
      </c>
      <c r="C133" s="98" t="s">
        <v>268</v>
      </c>
      <c r="D133" s="99">
        <v>204907587</v>
      </c>
      <c r="E133" s="99">
        <v>203807587</v>
      </c>
      <c r="F133" s="99">
        <v>57993462</v>
      </c>
      <c r="G133" s="99">
        <v>715000</v>
      </c>
      <c r="H133" s="99">
        <v>343186</v>
      </c>
      <c r="I133" s="99">
        <v>0</v>
      </c>
      <c r="J133" s="99">
        <v>4376633.9</v>
      </c>
      <c r="K133" s="99">
        <v>4376633.9</v>
      </c>
      <c r="L133" s="99">
        <v>198372767.1</v>
      </c>
      <c r="M133" s="99">
        <v>52558642.1</v>
      </c>
      <c r="N133" s="112">
        <f t="shared" si="4"/>
        <v>0.021474342365870806</v>
      </c>
      <c r="O133" s="113">
        <f t="shared" si="5"/>
        <v>203807587</v>
      </c>
      <c r="P133" s="113">
        <f t="shared" si="6"/>
        <v>4376633.9</v>
      </c>
      <c r="Q133" s="112">
        <f t="shared" si="7"/>
        <v>0.021474342365870806</v>
      </c>
    </row>
    <row r="134" spans="1:17" s="39" customFormat="1" ht="13.5">
      <c r="A134" s="115"/>
      <c r="B134" s="98" t="s">
        <v>269</v>
      </c>
      <c r="C134" s="98" t="s">
        <v>270</v>
      </c>
      <c r="D134" s="99">
        <v>10000000</v>
      </c>
      <c r="E134" s="99">
        <v>10000000</v>
      </c>
      <c r="F134" s="99">
        <v>1250000</v>
      </c>
      <c r="G134" s="99">
        <v>205000</v>
      </c>
      <c r="H134" s="99">
        <v>0</v>
      </c>
      <c r="I134" s="99">
        <v>0</v>
      </c>
      <c r="J134" s="99">
        <v>0</v>
      </c>
      <c r="K134" s="99">
        <v>0</v>
      </c>
      <c r="L134" s="99">
        <v>9795000</v>
      </c>
      <c r="M134" s="99">
        <v>1045000</v>
      </c>
      <c r="N134" s="112">
        <f t="shared" si="4"/>
        <v>0</v>
      </c>
      <c r="O134" s="113">
        <f t="shared" si="5"/>
        <v>10000000</v>
      </c>
      <c r="P134" s="113">
        <f t="shared" si="6"/>
        <v>0</v>
      </c>
      <c r="Q134" s="112">
        <f t="shared" si="7"/>
        <v>0</v>
      </c>
    </row>
    <row r="135" spans="1:17" s="39" customFormat="1" ht="13.5">
      <c r="A135" s="115"/>
      <c r="B135" s="98" t="s">
        <v>271</v>
      </c>
      <c r="C135" s="98" t="s">
        <v>272</v>
      </c>
      <c r="D135" s="99">
        <v>9636207</v>
      </c>
      <c r="E135" s="99">
        <v>8536207</v>
      </c>
      <c r="F135" s="99">
        <v>0</v>
      </c>
      <c r="G135" s="99">
        <v>0</v>
      </c>
      <c r="H135" s="99">
        <v>0</v>
      </c>
      <c r="I135" s="99">
        <v>0</v>
      </c>
      <c r="J135" s="99">
        <v>0</v>
      </c>
      <c r="K135" s="99">
        <v>0</v>
      </c>
      <c r="L135" s="99">
        <v>8536207</v>
      </c>
      <c r="M135" s="99">
        <v>0</v>
      </c>
      <c r="N135" s="112">
        <f t="shared" si="4"/>
        <v>0</v>
      </c>
      <c r="O135" s="113">
        <f t="shared" si="5"/>
        <v>8536207</v>
      </c>
      <c r="P135" s="113">
        <f t="shared" si="6"/>
        <v>0</v>
      </c>
      <c r="Q135" s="112">
        <f t="shared" si="7"/>
        <v>0</v>
      </c>
    </row>
    <row r="136" spans="1:17" s="39" customFormat="1" ht="13.5">
      <c r="A136" s="115"/>
      <c r="B136" s="98" t="s">
        <v>273</v>
      </c>
      <c r="C136" s="98" t="s">
        <v>274</v>
      </c>
      <c r="D136" s="99">
        <v>27613462</v>
      </c>
      <c r="E136" s="99">
        <v>27613462</v>
      </c>
      <c r="F136" s="99">
        <v>9830000</v>
      </c>
      <c r="G136" s="99">
        <v>510000</v>
      </c>
      <c r="H136" s="99">
        <v>343186</v>
      </c>
      <c r="I136" s="99">
        <v>0</v>
      </c>
      <c r="J136" s="99">
        <v>972746</v>
      </c>
      <c r="K136" s="99">
        <v>972746</v>
      </c>
      <c r="L136" s="99">
        <v>25787530</v>
      </c>
      <c r="M136" s="99">
        <v>8004068</v>
      </c>
      <c r="N136" s="112">
        <f aca="true" t="shared" si="8" ref="N136:N199">+J136/E136</f>
        <v>0.03522723807684817</v>
      </c>
      <c r="O136" s="113">
        <f t="shared" si="5"/>
        <v>27613462</v>
      </c>
      <c r="P136" s="113">
        <f t="shared" si="6"/>
        <v>972746</v>
      </c>
      <c r="Q136" s="112">
        <f t="shared" si="7"/>
        <v>0.03522723807684817</v>
      </c>
    </row>
    <row r="137" spans="1:17" s="39" customFormat="1" ht="13.5">
      <c r="A137" s="115"/>
      <c r="B137" s="98" t="s">
        <v>275</v>
      </c>
      <c r="C137" s="98" t="s">
        <v>276</v>
      </c>
      <c r="D137" s="99">
        <v>84306424</v>
      </c>
      <c r="E137" s="99">
        <v>84306424</v>
      </c>
      <c r="F137" s="99">
        <v>36913462</v>
      </c>
      <c r="G137" s="100">
        <v>0</v>
      </c>
      <c r="H137" s="99">
        <v>0</v>
      </c>
      <c r="I137" s="99">
        <v>0</v>
      </c>
      <c r="J137" s="99">
        <v>3403887.9</v>
      </c>
      <c r="K137" s="99">
        <v>3403887.9</v>
      </c>
      <c r="L137" s="99">
        <v>80902536.1</v>
      </c>
      <c r="M137" s="99">
        <v>33509574.1</v>
      </c>
      <c r="N137" s="112">
        <f t="shared" si="8"/>
        <v>0.04037519015158323</v>
      </c>
      <c r="O137" s="113">
        <f t="shared" si="5"/>
        <v>84306424</v>
      </c>
      <c r="P137" s="113">
        <f t="shared" si="6"/>
        <v>3403887.9</v>
      </c>
      <c r="Q137" s="112">
        <f t="shared" si="7"/>
        <v>0.04037519015158323</v>
      </c>
    </row>
    <row r="138" spans="1:17" s="39" customFormat="1" ht="13.5">
      <c r="A138" s="115"/>
      <c r="B138" s="98" t="s">
        <v>414</v>
      </c>
      <c r="C138" s="98" t="s">
        <v>415</v>
      </c>
      <c r="D138" s="99">
        <v>2000000</v>
      </c>
      <c r="E138" s="99">
        <v>2000000</v>
      </c>
      <c r="F138" s="99">
        <v>0</v>
      </c>
      <c r="G138" s="100">
        <v>0</v>
      </c>
      <c r="H138" s="99">
        <v>0</v>
      </c>
      <c r="I138" s="99">
        <v>0</v>
      </c>
      <c r="J138" s="99">
        <v>0</v>
      </c>
      <c r="K138" s="99">
        <v>0</v>
      </c>
      <c r="L138" s="99">
        <v>2000000</v>
      </c>
      <c r="M138" s="99">
        <v>0</v>
      </c>
      <c r="N138" s="112">
        <f t="shared" si="8"/>
        <v>0</v>
      </c>
      <c r="O138" s="113">
        <f t="shared" si="5"/>
        <v>2000000</v>
      </c>
      <c r="P138" s="113">
        <f t="shared" si="6"/>
        <v>0</v>
      </c>
      <c r="Q138" s="112">
        <f t="shared" si="7"/>
        <v>0</v>
      </c>
    </row>
    <row r="139" spans="1:17" s="39" customFormat="1" ht="13.5">
      <c r="A139" s="115"/>
      <c r="B139" s="98" t="s">
        <v>416</v>
      </c>
      <c r="C139" s="98" t="s">
        <v>417</v>
      </c>
      <c r="D139" s="99">
        <v>65000000</v>
      </c>
      <c r="E139" s="99">
        <v>65000000</v>
      </c>
      <c r="F139" s="99">
        <v>10000000</v>
      </c>
      <c r="G139" s="99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65000000</v>
      </c>
      <c r="M139" s="99">
        <v>10000000</v>
      </c>
      <c r="N139" s="112">
        <f t="shared" si="8"/>
        <v>0</v>
      </c>
      <c r="O139" s="113">
        <f t="shared" si="5"/>
        <v>65000000</v>
      </c>
      <c r="P139" s="113">
        <f t="shared" si="6"/>
        <v>0</v>
      </c>
      <c r="Q139" s="112">
        <f t="shared" si="7"/>
        <v>0</v>
      </c>
    </row>
    <row r="140" spans="1:17" s="39" customFormat="1" ht="13.5">
      <c r="A140" s="115"/>
      <c r="B140" s="98" t="s">
        <v>277</v>
      </c>
      <c r="C140" s="98" t="s">
        <v>278</v>
      </c>
      <c r="D140" s="99">
        <v>6351494</v>
      </c>
      <c r="E140" s="99">
        <v>6351494</v>
      </c>
      <c r="F140" s="99">
        <v>0</v>
      </c>
      <c r="G140" s="99">
        <v>0</v>
      </c>
      <c r="H140" s="99">
        <v>0</v>
      </c>
      <c r="I140" s="99">
        <v>0</v>
      </c>
      <c r="J140" s="99">
        <v>0</v>
      </c>
      <c r="K140" s="99">
        <v>0</v>
      </c>
      <c r="L140" s="99">
        <v>6351494</v>
      </c>
      <c r="M140" s="99">
        <v>0</v>
      </c>
      <c r="N140" s="112">
        <f t="shared" si="8"/>
        <v>0</v>
      </c>
      <c r="O140" s="113">
        <f t="shared" si="5"/>
        <v>6351494</v>
      </c>
      <c r="P140" s="113">
        <f t="shared" si="6"/>
        <v>0</v>
      </c>
      <c r="Q140" s="112">
        <f t="shared" si="7"/>
        <v>0</v>
      </c>
    </row>
    <row r="141" spans="1:17" s="39" customFormat="1" ht="13.5">
      <c r="A141" s="115"/>
      <c r="B141" s="98" t="s">
        <v>279</v>
      </c>
      <c r="C141" s="98" t="s">
        <v>280</v>
      </c>
      <c r="D141" s="99">
        <v>1305842713</v>
      </c>
      <c r="E141" s="99">
        <v>1305842713</v>
      </c>
      <c r="F141" s="99">
        <v>271686547</v>
      </c>
      <c r="G141" s="99">
        <v>0</v>
      </c>
      <c r="H141" s="99">
        <v>81600000</v>
      </c>
      <c r="I141" s="99">
        <v>0</v>
      </c>
      <c r="J141" s="99">
        <v>0</v>
      </c>
      <c r="K141" s="99">
        <v>0</v>
      </c>
      <c r="L141" s="99">
        <v>1224242713</v>
      </c>
      <c r="M141" s="99">
        <v>190086547</v>
      </c>
      <c r="N141" s="112">
        <f t="shared" si="8"/>
        <v>0</v>
      </c>
      <c r="O141" s="113">
        <f t="shared" si="5"/>
        <v>1305842713</v>
      </c>
      <c r="P141" s="113">
        <f t="shared" si="6"/>
        <v>0</v>
      </c>
      <c r="Q141" s="112">
        <f t="shared" si="7"/>
        <v>0</v>
      </c>
    </row>
    <row r="142" spans="1:17" s="39" customFormat="1" ht="13.5">
      <c r="A142" s="115"/>
      <c r="B142" s="98" t="s">
        <v>418</v>
      </c>
      <c r="C142" s="98" t="s">
        <v>419</v>
      </c>
      <c r="D142" s="99">
        <v>62584760</v>
      </c>
      <c r="E142" s="99">
        <v>62584760</v>
      </c>
      <c r="F142" s="99">
        <v>15000000</v>
      </c>
      <c r="G142" s="99">
        <v>0</v>
      </c>
      <c r="H142" s="99">
        <v>0</v>
      </c>
      <c r="I142" s="99">
        <v>0</v>
      </c>
      <c r="J142" s="99">
        <v>0</v>
      </c>
      <c r="K142" s="99">
        <v>0</v>
      </c>
      <c r="L142" s="99">
        <v>62584760</v>
      </c>
      <c r="M142" s="99">
        <v>15000000</v>
      </c>
      <c r="N142" s="112">
        <f t="shared" si="8"/>
        <v>0</v>
      </c>
      <c r="O142" s="113">
        <f t="shared" si="5"/>
        <v>62584760</v>
      </c>
      <c r="P142" s="113">
        <f t="shared" si="6"/>
        <v>0</v>
      </c>
      <c r="Q142" s="112">
        <f t="shared" si="7"/>
        <v>0</v>
      </c>
    </row>
    <row r="143" spans="1:17" s="39" customFormat="1" ht="13.5">
      <c r="A143" s="115"/>
      <c r="B143" s="98" t="s">
        <v>281</v>
      </c>
      <c r="C143" s="98" t="s">
        <v>282</v>
      </c>
      <c r="D143" s="99">
        <v>1243257953</v>
      </c>
      <c r="E143" s="99">
        <v>1243257953</v>
      </c>
      <c r="F143" s="99">
        <v>256686547</v>
      </c>
      <c r="G143" s="99">
        <v>0</v>
      </c>
      <c r="H143" s="99">
        <v>81600000</v>
      </c>
      <c r="I143" s="99">
        <v>0</v>
      </c>
      <c r="J143" s="99">
        <v>0</v>
      </c>
      <c r="K143" s="99">
        <v>0</v>
      </c>
      <c r="L143" s="99">
        <v>1161657953</v>
      </c>
      <c r="M143" s="99">
        <v>175086547</v>
      </c>
      <c r="N143" s="112">
        <f t="shared" si="8"/>
        <v>0</v>
      </c>
      <c r="O143" s="113">
        <f t="shared" si="5"/>
        <v>1243257953</v>
      </c>
      <c r="P143" s="113">
        <f t="shared" si="6"/>
        <v>0</v>
      </c>
      <c r="Q143" s="112">
        <f t="shared" si="7"/>
        <v>0</v>
      </c>
    </row>
    <row r="144" spans="1:17" s="39" customFormat="1" ht="13.5">
      <c r="A144" s="115"/>
      <c r="B144" s="98" t="s">
        <v>283</v>
      </c>
      <c r="C144" s="98" t="s">
        <v>284</v>
      </c>
      <c r="D144" s="99">
        <v>60513171</v>
      </c>
      <c r="E144" s="99">
        <v>61613171</v>
      </c>
      <c r="F144" s="99">
        <v>16789000</v>
      </c>
      <c r="G144" s="99">
        <v>773892.3</v>
      </c>
      <c r="H144" s="99">
        <v>1988950</v>
      </c>
      <c r="I144" s="99">
        <v>2826852.91</v>
      </c>
      <c r="J144" s="99">
        <v>4447306.82</v>
      </c>
      <c r="K144" s="99">
        <v>0</v>
      </c>
      <c r="L144" s="99">
        <v>51576168.97</v>
      </c>
      <c r="M144" s="99">
        <v>6751997.97</v>
      </c>
      <c r="N144" s="112">
        <f t="shared" si="8"/>
        <v>0.07218110588724609</v>
      </c>
      <c r="O144" s="113">
        <f t="shared" si="5"/>
        <v>61613171</v>
      </c>
      <c r="P144" s="113">
        <f t="shared" si="6"/>
        <v>4447306.82</v>
      </c>
      <c r="Q144" s="112">
        <f t="shared" si="7"/>
        <v>0.07218110588724609</v>
      </c>
    </row>
    <row r="145" spans="1:17" s="39" customFormat="1" ht="13.5">
      <c r="A145" s="115"/>
      <c r="B145" s="98" t="s">
        <v>285</v>
      </c>
      <c r="C145" s="98" t="s">
        <v>286</v>
      </c>
      <c r="D145" s="99">
        <v>35513171</v>
      </c>
      <c r="E145" s="99">
        <v>61613171</v>
      </c>
      <c r="F145" s="99">
        <v>16789000</v>
      </c>
      <c r="G145" s="99">
        <v>773892.3</v>
      </c>
      <c r="H145" s="99">
        <v>1988950</v>
      </c>
      <c r="I145" s="99">
        <v>2826852.91</v>
      </c>
      <c r="J145" s="99">
        <v>4447306.82</v>
      </c>
      <c r="K145" s="99">
        <v>0</v>
      </c>
      <c r="L145" s="99">
        <v>51576168.97</v>
      </c>
      <c r="M145" s="99">
        <v>6751997.97</v>
      </c>
      <c r="N145" s="112">
        <f t="shared" si="8"/>
        <v>0.07218110588724609</v>
      </c>
      <c r="O145" s="113">
        <f t="shared" si="5"/>
        <v>61613171</v>
      </c>
      <c r="P145" s="113">
        <f t="shared" si="6"/>
        <v>4447306.82</v>
      </c>
      <c r="Q145" s="112">
        <f t="shared" si="7"/>
        <v>0.07218110588724609</v>
      </c>
    </row>
    <row r="146" spans="1:17" s="39" customFormat="1" ht="13.5">
      <c r="A146" s="115"/>
      <c r="B146" s="98" t="s">
        <v>287</v>
      </c>
      <c r="C146" s="98" t="s">
        <v>288</v>
      </c>
      <c r="D146" s="99">
        <v>25000000</v>
      </c>
      <c r="E146" s="99">
        <v>0</v>
      </c>
      <c r="F146" s="99">
        <v>0</v>
      </c>
      <c r="G146" s="100">
        <v>0</v>
      </c>
      <c r="H146" s="99">
        <v>0</v>
      </c>
      <c r="I146" s="100">
        <v>0</v>
      </c>
      <c r="J146" s="99">
        <v>0</v>
      </c>
      <c r="K146" s="99">
        <v>0</v>
      </c>
      <c r="L146" s="99">
        <v>0</v>
      </c>
      <c r="M146" s="99">
        <v>0</v>
      </c>
      <c r="N146" s="112">
        <v>0</v>
      </c>
      <c r="O146" s="113">
        <f t="shared" si="5"/>
        <v>0</v>
      </c>
      <c r="P146" s="113">
        <f t="shared" si="6"/>
        <v>0</v>
      </c>
      <c r="Q146" s="112">
        <v>0</v>
      </c>
    </row>
    <row r="147" spans="1:17" s="114" customFormat="1" ht="13.5">
      <c r="A147" s="110"/>
      <c r="B147" s="101" t="s">
        <v>289</v>
      </c>
      <c r="C147" s="101" t="s">
        <v>290</v>
      </c>
      <c r="D147" s="102">
        <v>24389617509</v>
      </c>
      <c r="E147" s="102">
        <v>24389617509</v>
      </c>
      <c r="F147" s="102">
        <v>12122672800.65</v>
      </c>
      <c r="G147" s="123">
        <v>0</v>
      </c>
      <c r="H147" s="102">
        <v>4054815304.39</v>
      </c>
      <c r="I147" s="123">
        <v>0</v>
      </c>
      <c r="J147" s="102">
        <v>7908603769.36</v>
      </c>
      <c r="K147" s="102">
        <v>7874548846.79</v>
      </c>
      <c r="L147" s="102">
        <v>12426198435.25</v>
      </c>
      <c r="M147" s="102">
        <v>159253726.9</v>
      </c>
      <c r="N147" s="116">
        <f t="shared" si="8"/>
        <v>0.3242610822593528</v>
      </c>
      <c r="O147" s="30">
        <f>+O176+O179+O192</f>
        <v>969130935</v>
      </c>
      <c r="P147" s="30">
        <f>+P176+P179+P192</f>
        <v>196511865.76</v>
      </c>
      <c r="Q147" s="116">
        <f>+P147/O147</f>
        <v>0.20277122384912827</v>
      </c>
    </row>
    <row r="148" spans="1:17" s="39" customFormat="1" ht="13.5">
      <c r="A148" s="115"/>
      <c r="B148" s="98" t="s">
        <v>291</v>
      </c>
      <c r="C148" s="98" t="s">
        <v>292</v>
      </c>
      <c r="D148" s="99">
        <v>21142032578</v>
      </c>
      <c r="E148" s="99">
        <v>21142032578</v>
      </c>
      <c r="F148" s="99">
        <v>10537763078.65</v>
      </c>
      <c r="G148" s="100">
        <v>0</v>
      </c>
      <c r="H148" s="99">
        <v>3518437702.82</v>
      </c>
      <c r="I148" s="100">
        <v>0</v>
      </c>
      <c r="J148" s="99">
        <v>7018160164.93</v>
      </c>
      <c r="K148" s="99">
        <v>7018160164.93</v>
      </c>
      <c r="L148" s="99">
        <v>10605434710.25</v>
      </c>
      <c r="M148" s="99">
        <v>1165210.9</v>
      </c>
      <c r="N148" s="112">
        <f t="shared" si="8"/>
        <v>0.33195295386276935</v>
      </c>
      <c r="O148" s="113"/>
      <c r="P148" s="113"/>
      <c r="Q148" s="112"/>
    </row>
    <row r="149" spans="1:17" s="39" customFormat="1" ht="13.5">
      <c r="A149" s="115"/>
      <c r="B149" s="98" t="s">
        <v>293</v>
      </c>
      <c r="C149" s="98" t="s">
        <v>389</v>
      </c>
      <c r="D149" s="99">
        <v>986241421</v>
      </c>
      <c r="E149" s="99">
        <v>986241421</v>
      </c>
      <c r="F149" s="99">
        <v>364617761</v>
      </c>
      <c r="G149" s="100">
        <v>0</v>
      </c>
      <c r="H149" s="99">
        <v>62091544</v>
      </c>
      <c r="I149" s="100">
        <v>0</v>
      </c>
      <c r="J149" s="99">
        <v>302526217</v>
      </c>
      <c r="K149" s="99">
        <v>302526217</v>
      </c>
      <c r="L149" s="99">
        <v>621623660</v>
      </c>
      <c r="M149" s="99">
        <v>0</v>
      </c>
      <c r="N149" s="112">
        <f t="shared" si="8"/>
        <v>0.3067466145289795</v>
      </c>
      <c r="O149" s="113"/>
      <c r="P149" s="113"/>
      <c r="Q149" s="112"/>
    </row>
    <row r="150" spans="1:17" s="39" customFormat="1" ht="13.5">
      <c r="A150" s="115"/>
      <c r="B150" s="98" t="s">
        <v>294</v>
      </c>
      <c r="C150" s="98" t="s">
        <v>295</v>
      </c>
      <c r="D150" s="99">
        <v>2857490000</v>
      </c>
      <c r="E150" s="99">
        <v>2857490000</v>
      </c>
      <c r="F150" s="99">
        <v>1449155741</v>
      </c>
      <c r="G150" s="100">
        <v>0</v>
      </c>
      <c r="H150" s="99">
        <v>487702793</v>
      </c>
      <c r="I150" s="100">
        <v>0</v>
      </c>
      <c r="J150" s="99">
        <v>961452948</v>
      </c>
      <c r="K150" s="99">
        <v>961452948</v>
      </c>
      <c r="L150" s="99">
        <v>1408334259</v>
      </c>
      <c r="M150" s="99">
        <v>0</v>
      </c>
      <c r="N150" s="112">
        <f t="shared" si="8"/>
        <v>0.3364676509804059</v>
      </c>
      <c r="O150" s="113"/>
      <c r="P150" s="113"/>
      <c r="Q150" s="112"/>
    </row>
    <row r="151" spans="1:17" s="39" customFormat="1" ht="13.5">
      <c r="A151" s="115"/>
      <c r="B151" s="98" t="s">
        <v>296</v>
      </c>
      <c r="C151" s="98" t="s">
        <v>390</v>
      </c>
      <c r="D151" s="99">
        <v>912718313</v>
      </c>
      <c r="E151" s="99">
        <v>912718313</v>
      </c>
      <c r="F151" s="99">
        <v>419217040.3</v>
      </c>
      <c r="G151" s="100">
        <v>0</v>
      </c>
      <c r="H151" s="99">
        <v>144619719</v>
      </c>
      <c r="I151" s="100">
        <v>0</v>
      </c>
      <c r="J151" s="99">
        <v>274597321</v>
      </c>
      <c r="K151" s="99">
        <v>274597321</v>
      </c>
      <c r="L151" s="99">
        <v>493501273</v>
      </c>
      <c r="M151" s="99">
        <v>0.3</v>
      </c>
      <c r="N151" s="112">
        <f t="shared" si="8"/>
        <v>0.30085659188477354</v>
      </c>
      <c r="O151" s="113"/>
      <c r="P151" s="113"/>
      <c r="Q151" s="112"/>
    </row>
    <row r="152" spans="1:17" s="39" customFormat="1" ht="13.5">
      <c r="A152" s="115"/>
      <c r="B152" s="98" t="s">
        <v>297</v>
      </c>
      <c r="C152" s="98" t="s">
        <v>298</v>
      </c>
      <c r="D152" s="99">
        <v>2521753226</v>
      </c>
      <c r="E152" s="99">
        <v>2521753226</v>
      </c>
      <c r="F152" s="99">
        <v>1302395457.3</v>
      </c>
      <c r="G152" s="100">
        <v>0</v>
      </c>
      <c r="H152" s="99">
        <v>401769305.25</v>
      </c>
      <c r="I152" s="100">
        <v>0</v>
      </c>
      <c r="J152" s="99">
        <v>900626152</v>
      </c>
      <c r="K152" s="99">
        <v>900626152</v>
      </c>
      <c r="L152" s="99">
        <v>1219357768.75</v>
      </c>
      <c r="M152" s="99">
        <v>0.05</v>
      </c>
      <c r="N152" s="112">
        <f t="shared" si="8"/>
        <v>0.3571428570862072</v>
      </c>
      <c r="O152" s="113"/>
      <c r="P152" s="113"/>
      <c r="Q152" s="112"/>
    </row>
    <row r="153" spans="1:17" s="39" customFormat="1" ht="13.5">
      <c r="A153" s="115"/>
      <c r="B153" s="98" t="s">
        <v>299</v>
      </c>
      <c r="C153" s="98" t="s">
        <v>300</v>
      </c>
      <c r="D153" s="99">
        <v>915708427</v>
      </c>
      <c r="E153" s="99">
        <v>915708427</v>
      </c>
      <c r="F153" s="99">
        <v>487783821</v>
      </c>
      <c r="G153" s="100">
        <v>0</v>
      </c>
      <c r="H153" s="99">
        <v>160745097</v>
      </c>
      <c r="I153" s="100">
        <v>0</v>
      </c>
      <c r="J153" s="99">
        <v>327038724</v>
      </c>
      <c r="K153" s="99">
        <v>327038724</v>
      </c>
      <c r="L153" s="99">
        <v>427924606</v>
      </c>
      <c r="M153" s="99">
        <v>0</v>
      </c>
      <c r="N153" s="112">
        <f t="shared" si="8"/>
        <v>0.35714285722086075</v>
      </c>
      <c r="O153" s="113"/>
      <c r="P153" s="113"/>
      <c r="Q153" s="112"/>
    </row>
    <row r="154" spans="1:17" s="39" customFormat="1" ht="13.5">
      <c r="A154" s="115"/>
      <c r="B154" s="98" t="s">
        <v>301</v>
      </c>
      <c r="C154" s="98" t="s">
        <v>391</v>
      </c>
      <c r="D154" s="99">
        <v>3269297450</v>
      </c>
      <c r="E154" s="99">
        <v>3269297450</v>
      </c>
      <c r="F154" s="99">
        <v>1632104808.5</v>
      </c>
      <c r="G154" s="100">
        <v>0</v>
      </c>
      <c r="H154" s="99">
        <v>529641608</v>
      </c>
      <c r="I154" s="100">
        <v>0</v>
      </c>
      <c r="J154" s="99">
        <v>1102463200</v>
      </c>
      <c r="K154" s="99">
        <v>1102463200</v>
      </c>
      <c r="L154" s="99">
        <v>1637192642</v>
      </c>
      <c r="M154" s="99">
        <v>0.5</v>
      </c>
      <c r="N154" s="112">
        <f t="shared" si="8"/>
        <v>0.33721715960718107</v>
      </c>
      <c r="O154" s="113"/>
      <c r="P154" s="113"/>
      <c r="Q154" s="112"/>
    </row>
    <row r="155" spans="1:17" s="39" customFormat="1" ht="13.5">
      <c r="A155" s="115"/>
      <c r="B155" s="98" t="s">
        <v>302</v>
      </c>
      <c r="C155" s="98" t="s">
        <v>303</v>
      </c>
      <c r="D155" s="99">
        <v>3263170000</v>
      </c>
      <c r="E155" s="99">
        <v>3263170000</v>
      </c>
      <c r="F155" s="99">
        <v>1601598386</v>
      </c>
      <c r="G155" s="100">
        <v>0</v>
      </c>
      <c r="H155" s="99">
        <v>543199350</v>
      </c>
      <c r="I155" s="100">
        <v>0</v>
      </c>
      <c r="J155" s="99">
        <v>1058399036</v>
      </c>
      <c r="K155" s="99">
        <v>1058399036</v>
      </c>
      <c r="L155" s="99">
        <v>1661571614</v>
      </c>
      <c r="M155" s="99">
        <v>0</v>
      </c>
      <c r="N155" s="112">
        <f t="shared" si="8"/>
        <v>0.32434688845509124</v>
      </c>
      <c r="O155" s="113"/>
      <c r="P155" s="113"/>
      <c r="Q155" s="112"/>
    </row>
    <row r="156" spans="1:17" s="39" customFormat="1" ht="13.5">
      <c r="A156" s="115"/>
      <c r="B156" s="98" t="s">
        <v>304</v>
      </c>
      <c r="C156" s="98" t="s">
        <v>392</v>
      </c>
      <c r="D156" s="99">
        <v>1394735536</v>
      </c>
      <c r="E156" s="99">
        <v>1394735536</v>
      </c>
      <c r="F156" s="99">
        <v>694303406</v>
      </c>
      <c r="G156" s="100">
        <v>0</v>
      </c>
      <c r="H156" s="99">
        <v>260683884</v>
      </c>
      <c r="I156" s="100">
        <v>0</v>
      </c>
      <c r="J156" s="99">
        <v>433619522</v>
      </c>
      <c r="K156" s="99">
        <v>433619522</v>
      </c>
      <c r="L156" s="99">
        <v>700432130</v>
      </c>
      <c r="M156" s="99">
        <v>0</v>
      </c>
      <c r="N156" s="112">
        <f t="shared" si="8"/>
        <v>0.3108973069142479</v>
      </c>
      <c r="O156" s="113"/>
      <c r="P156" s="113"/>
      <c r="Q156" s="112"/>
    </row>
    <row r="157" spans="2:17" s="39" customFormat="1" ht="13.5">
      <c r="B157" s="98" t="s">
        <v>305</v>
      </c>
      <c r="C157" s="98" t="s">
        <v>306</v>
      </c>
      <c r="D157" s="99">
        <v>574806</v>
      </c>
      <c r="E157" s="99">
        <v>574806</v>
      </c>
      <c r="F157" s="99">
        <v>0</v>
      </c>
      <c r="G157" s="100">
        <v>0</v>
      </c>
      <c r="H157" s="99">
        <v>0</v>
      </c>
      <c r="I157" s="100">
        <v>0</v>
      </c>
      <c r="J157" s="99">
        <v>0</v>
      </c>
      <c r="K157" s="99">
        <v>0</v>
      </c>
      <c r="L157" s="99">
        <v>574806</v>
      </c>
      <c r="M157" s="99">
        <v>0</v>
      </c>
      <c r="N157" s="112">
        <f t="shared" si="8"/>
        <v>0</v>
      </c>
      <c r="O157" s="113"/>
      <c r="P157" s="113"/>
      <c r="Q157" s="112"/>
    </row>
    <row r="158" spans="2:17" s="39" customFormat="1" ht="13.5">
      <c r="B158" s="98" t="s">
        <v>307</v>
      </c>
      <c r="C158" s="98" t="s">
        <v>308</v>
      </c>
      <c r="D158" s="99">
        <v>2171182482</v>
      </c>
      <c r="E158" s="99">
        <v>2171182482</v>
      </c>
      <c r="F158" s="99">
        <v>1098699807.8</v>
      </c>
      <c r="G158" s="100">
        <v>0</v>
      </c>
      <c r="H158" s="99">
        <v>355616025</v>
      </c>
      <c r="I158" s="100">
        <v>0</v>
      </c>
      <c r="J158" s="99">
        <v>742768383</v>
      </c>
      <c r="K158" s="99">
        <v>742768383</v>
      </c>
      <c r="L158" s="99">
        <v>1072798074</v>
      </c>
      <c r="M158" s="99">
        <v>315399.8</v>
      </c>
      <c r="N158" s="112">
        <f t="shared" si="8"/>
        <v>0.34210315768382293</v>
      </c>
      <c r="O158" s="113"/>
      <c r="P158" s="113"/>
      <c r="Q158" s="112"/>
    </row>
    <row r="159" spans="2:17" s="39" customFormat="1" ht="13.5">
      <c r="B159" s="98" t="s">
        <v>309</v>
      </c>
      <c r="C159" s="98" t="s">
        <v>393</v>
      </c>
      <c r="D159" s="99">
        <v>54600000</v>
      </c>
      <c r="E159" s="99">
        <v>54600000</v>
      </c>
      <c r="F159" s="99">
        <v>23769810</v>
      </c>
      <c r="G159" s="100">
        <v>0</v>
      </c>
      <c r="H159" s="99">
        <v>13650000</v>
      </c>
      <c r="I159" s="100">
        <v>0</v>
      </c>
      <c r="J159" s="99">
        <v>10000000</v>
      </c>
      <c r="K159" s="99">
        <v>10000000</v>
      </c>
      <c r="L159" s="99">
        <v>30950000</v>
      </c>
      <c r="M159" s="99">
        <v>119810</v>
      </c>
      <c r="N159" s="112">
        <f t="shared" si="8"/>
        <v>0.18315018315018314</v>
      </c>
      <c r="O159" s="113"/>
      <c r="P159" s="113"/>
      <c r="Q159" s="112"/>
    </row>
    <row r="160" spans="2:17" s="39" customFormat="1" ht="13.5">
      <c r="B160" s="98" t="s">
        <v>310</v>
      </c>
      <c r="C160" s="98" t="s">
        <v>311</v>
      </c>
      <c r="D160" s="99">
        <v>384662030</v>
      </c>
      <c r="E160" s="99">
        <v>384662030</v>
      </c>
      <c r="F160" s="99">
        <v>198280279.25</v>
      </c>
      <c r="G160" s="100">
        <v>0</v>
      </c>
      <c r="H160" s="99">
        <v>64162468</v>
      </c>
      <c r="I160" s="100">
        <v>0</v>
      </c>
      <c r="J160" s="99">
        <v>134117811</v>
      </c>
      <c r="K160" s="99">
        <v>134117811</v>
      </c>
      <c r="L160" s="99">
        <v>186381751</v>
      </c>
      <c r="M160" s="99">
        <v>0.25</v>
      </c>
      <c r="N160" s="112">
        <f t="shared" si="8"/>
        <v>0.34866402332457924</v>
      </c>
      <c r="O160" s="113"/>
      <c r="P160" s="113"/>
      <c r="Q160" s="112"/>
    </row>
    <row r="161" spans="2:17" s="114" customFormat="1" ht="13.5">
      <c r="B161" s="98" t="s">
        <v>312</v>
      </c>
      <c r="C161" s="98" t="s">
        <v>313</v>
      </c>
      <c r="D161" s="99">
        <v>265260000</v>
      </c>
      <c r="E161" s="99">
        <v>265260000</v>
      </c>
      <c r="F161" s="99">
        <v>135056471</v>
      </c>
      <c r="G161" s="100">
        <v>0</v>
      </c>
      <c r="H161" s="99">
        <v>43734510</v>
      </c>
      <c r="I161" s="100">
        <v>0</v>
      </c>
      <c r="J161" s="99">
        <v>91321961</v>
      </c>
      <c r="K161" s="99">
        <v>91321961</v>
      </c>
      <c r="L161" s="99">
        <v>130203529</v>
      </c>
      <c r="M161" s="99">
        <v>0</v>
      </c>
      <c r="N161" s="112">
        <f t="shared" si="8"/>
        <v>0.3442733959134434</v>
      </c>
      <c r="O161" s="113"/>
      <c r="P161" s="113"/>
      <c r="Q161" s="112"/>
    </row>
    <row r="162" spans="2:17" s="39" customFormat="1" ht="13.5">
      <c r="B162" s="98" t="s">
        <v>314</v>
      </c>
      <c r="C162" s="98" t="s">
        <v>420</v>
      </c>
      <c r="D162" s="99">
        <v>342490000</v>
      </c>
      <c r="E162" s="99">
        <v>342490000</v>
      </c>
      <c r="F162" s="99">
        <v>165419397.75</v>
      </c>
      <c r="G162" s="100">
        <v>0</v>
      </c>
      <c r="H162" s="99">
        <v>59496385.75</v>
      </c>
      <c r="I162" s="100">
        <v>0</v>
      </c>
      <c r="J162" s="99">
        <v>105923012</v>
      </c>
      <c r="K162" s="99">
        <v>105923012</v>
      </c>
      <c r="L162" s="99">
        <v>177070602.25</v>
      </c>
      <c r="M162" s="99">
        <v>0</v>
      </c>
      <c r="N162" s="112">
        <f t="shared" si="8"/>
        <v>0.30927329849046686</v>
      </c>
      <c r="O162" s="113"/>
      <c r="P162" s="113"/>
      <c r="Q162" s="112"/>
    </row>
    <row r="163" spans="2:17" s="39" customFormat="1" ht="13.5">
      <c r="B163" s="98" t="s">
        <v>315</v>
      </c>
      <c r="C163" s="98" t="s">
        <v>316</v>
      </c>
      <c r="D163" s="99">
        <v>171120000</v>
      </c>
      <c r="E163" s="99">
        <v>171120000</v>
      </c>
      <c r="F163" s="99">
        <v>78025000</v>
      </c>
      <c r="G163" s="100">
        <v>0</v>
      </c>
      <c r="H163" s="99">
        <v>26695000</v>
      </c>
      <c r="I163" s="100">
        <v>0</v>
      </c>
      <c r="J163" s="99">
        <v>50600000</v>
      </c>
      <c r="K163" s="99">
        <v>50600000</v>
      </c>
      <c r="L163" s="99">
        <v>93825000</v>
      </c>
      <c r="M163" s="99">
        <v>730000</v>
      </c>
      <c r="N163" s="112">
        <f t="shared" si="8"/>
        <v>0.2956989247311828</v>
      </c>
      <c r="O163" s="113"/>
      <c r="P163" s="113"/>
      <c r="Q163" s="112"/>
    </row>
    <row r="164" spans="2:17" s="39" customFormat="1" ht="13.5">
      <c r="B164" s="98" t="s">
        <v>317</v>
      </c>
      <c r="C164" s="98" t="s">
        <v>318</v>
      </c>
      <c r="D164" s="99">
        <v>90656137</v>
      </c>
      <c r="E164" s="99">
        <v>90656137</v>
      </c>
      <c r="F164" s="99">
        <v>46854701.75</v>
      </c>
      <c r="G164" s="100">
        <v>0</v>
      </c>
      <c r="H164" s="99">
        <v>14600478.75</v>
      </c>
      <c r="I164" s="100">
        <v>0</v>
      </c>
      <c r="J164" s="99">
        <v>32254223</v>
      </c>
      <c r="K164" s="99">
        <v>32254223</v>
      </c>
      <c r="L164" s="99">
        <v>43801435.25</v>
      </c>
      <c r="M164" s="99">
        <v>0</v>
      </c>
      <c r="N164" s="112">
        <f t="shared" si="8"/>
        <v>0.3557864262405092</v>
      </c>
      <c r="O164" s="113"/>
      <c r="P164" s="113"/>
      <c r="Q164" s="112"/>
    </row>
    <row r="165" spans="2:17" s="39" customFormat="1" ht="13.5">
      <c r="B165" s="98" t="s">
        <v>319</v>
      </c>
      <c r="C165" s="98" t="s">
        <v>421</v>
      </c>
      <c r="D165" s="99">
        <v>36173820</v>
      </c>
      <c r="E165" s="99">
        <v>36173820</v>
      </c>
      <c r="F165" s="99">
        <v>36173820</v>
      </c>
      <c r="G165" s="100">
        <v>0</v>
      </c>
      <c r="H165" s="99">
        <v>30611710.58</v>
      </c>
      <c r="I165" s="100">
        <v>0</v>
      </c>
      <c r="J165" s="99">
        <v>5562109.42</v>
      </c>
      <c r="K165" s="99">
        <v>5562109.42</v>
      </c>
      <c r="L165" s="99">
        <v>0</v>
      </c>
      <c r="M165" s="99">
        <v>0</v>
      </c>
      <c r="N165" s="112">
        <f t="shared" si="8"/>
        <v>0.15376063186027905</v>
      </c>
      <c r="O165" s="113"/>
      <c r="P165" s="113"/>
      <c r="Q165" s="112"/>
    </row>
    <row r="166" spans="2:17" s="39" customFormat="1" ht="13.5">
      <c r="B166" s="98" t="s">
        <v>320</v>
      </c>
      <c r="C166" s="98" t="s">
        <v>421</v>
      </c>
      <c r="D166" s="99">
        <v>7446236</v>
      </c>
      <c r="E166" s="99">
        <v>7446236</v>
      </c>
      <c r="F166" s="99">
        <v>7446236</v>
      </c>
      <c r="G166" s="100">
        <v>0</v>
      </c>
      <c r="H166" s="99">
        <v>6336626.52</v>
      </c>
      <c r="I166" s="100">
        <v>0</v>
      </c>
      <c r="J166" s="99">
        <v>1109609.48</v>
      </c>
      <c r="K166" s="99">
        <v>1109609.48</v>
      </c>
      <c r="L166" s="99">
        <v>0</v>
      </c>
      <c r="M166" s="99">
        <v>0</v>
      </c>
      <c r="N166" s="112">
        <f t="shared" si="8"/>
        <v>0.14901615796222414</v>
      </c>
      <c r="O166" s="113"/>
      <c r="P166" s="113"/>
      <c r="Q166" s="112"/>
    </row>
    <row r="167" spans="2:17" s="39" customFormat="1" ht="13.5">
      <c r="B167" s="98" t="s">
        <v>321</v>
      </c>
      <c r="C167" s="98" t="s">
        <v>421</v>
      </c>
      <c r="D167" s="99">
        <v>9133591</v>
      </c>
      <c r="E167" s="99">
        <v>9133591</v>
      </c>
      <c r="F167" s="99">
        <v>9133591</v>
      </c>
      <c r="G167" s="100">
        <v>0</v>
      </c>
      <c r="H167" s="99">
        <v>7960228.64</v>
      </c>
      <c r="I167" s="100">
        <v>0</v>
      </c>
      <c r="J167" s="99">
        <v>1173362.36</v>
      </c>
      <c r="K167" s="99">
        <v>1173362.36</v>
      </c>
      <c r="L167" s="99">
        <v>0</v>
      </c>
      <c r="M167" s="99">
        <v>0</v>
      </c>
      <c r="N167" s="112">
        <f t="shared" si="8"/>
        <v>0.12846670712537928</v>
      </c>
      <c r="O167" s="113"/>
      <c r="P167" s="113"/>
      <c r="Q167" s="112"/>
    </row>
    <row r="168" spans="2:17" s="39" customFormat="1" ht="13.5">
      <c r="B168" s="98" t="s">
        <v>322</v>
      </c>
      <c r="C168" s="98" t="s">
        <v>421</v>
      </c>
      <c r="D168" s="99">
        <v>31613513</v>
      </c>
      <c r="E168" s="99">
        <v>31613513</v>
      </c>
      <c r="F168" s="99">
        <v>31497513</v>
      </c>
      <c r="G168" s="100">
        <v>0</v>
      </c>
      <c r="H168" s="99">
        <v>26669406.24</v>
      </c>
      <c r="I168" s="100">
        <v>0</v>
      </c>
      <c r="J168" s="99">
        <v>4828106.76</v>
      </c>
      <c r="K168" s="99">
        <v>4828106.76</v>
      </c>
      <c r="L168" s="99">
        <v>116000</v>
      </c>
      <c r="M168" s="99">
        <v>0</v>
      </c>
      <c r="N168" s="112">
        <f t="shared" si="8"/>
        <v>0.15272288024428035</v>
      </c>
      <c r="O168" s="113"/>
      <c r="P168" s="113"/>
      <c r="Q168" s="112"/>
    </row>
    <row r="169" spans="2:17" s="39" customFormat="1" ht="13.5">
      <c r="B169" s="98" t="s">
        <v>323</v>
      </c>
      <c r="C169" s="98" t="s">
        <v>421</v>
      </c>
      <c r="D169" s="99">
        <v>34059290</v>
      </c>
      <c r="E169" s="99">
        <v>34059290</v>
      </c>
      <c r="F169" s="99">
        <v>33576730</v>
      </c>
      <c r="G169" s="100">
        <v>0</v>
      </c>
      <c r="H169" s="99">
        <v>29179523.71</v>
      </c>
      <c r="I169" s="100">
        <v>0</v>
      </c>
      <c r="J169" s="99">
        <v>4397206.29</v>
      </c>
      <c r="K169" s="99">
        <v>4397206.29</v>
      </c>
      <c r="L169" s="99">
        <v>482560</v>
      </c>
      <c r="M169" s="99">
        <v>0</v>
      </c>
      <c r="N169" s="112">
        <f t="shared" si="8"/>
        <v>0.1291044613672217</v>
      </c>
      <c r="O169" s="113"/>
      <c r="P169" s="113"/>
      <c r="Q169" s="112"/>
    </row>
    <row r="170" spans="2:17" s="39" customFormat="1" ht="13.5">
      <c r="B170" s="98" t="s">
        <v>324</v>
      </c>
      <c r="C170" s="98" t="s">
        <v>422</v>
      </c>
      <c r="D170" s="99">
        <v>7293109</v>
      </c>
      <c r="E170" s="99">
        <v>7293109</v>
      </c>
      <c r="F170" s="99">
        <v>7293109</v>
      </c>
      <c r="G170" s="100">
        <v>0</v>
      </c>
      <c r="H170" s="99">
        <v>4895648.03</v>
      </c>
      <c r="I170" s="100">
        <v>0</v>
      </c>
      <c r="J170" s="99">
        <v>2397460.97</v>
      </c>
      <c r="K170" s="99">
        <v>2397460.97</v>
      </c>
      <c r="L170" s="99">
        <v>0</v>
      </c>
      <c r="M170" s="99">
        <v>0</v>
      </c>
      <c r="N170" s="112">
        <f t="shared" si="8"/>
        <v>0.32872962271645745</v>
      </c>
      <c r="O170" s="113"/>
      <c r="P170" s="113"/>
      <c r="Q170" s="112"/>
    </row>
    <row r="171" spans="2:17" s="39" customFormat="1" ht="13.5">
      <c r="B171" s="98" t="s">
        <v>325</v>
      </c>
      <c r="C171" s="98" t="s">
        <v>422</v>
      </c>
      <c r="D171" s="99">
        <v>1501257</v>
      </c>
      <c r="E171" s="99">
        <v>1501257</v>
      </c>
      <c r="F171" s="99">
        <v>1501257</v>
      </c>
      <c r="G171" s="100">
        <v>0</v>
      </c>
      <c r="H171" s="99">
        <v>1022977.06</v>
      </c>
      <c r="I171" s="100">
        <v>0</v>
      </c>
      <c r="J171" s="99">
        <v>478279.94</v>
      </c>
      <c r="K171" s="99">
        <v>478279.94</v>
      </c>
      <c r="L171" s="99">
        <v>0</v>
      </c>
      <c r="M171" s="99">
        <v>0</v>
      </c>
      <c r="N171" s="112">
        <f t="shared" si="8"/>
        <v>0.3185863179988503</v>
      </c>
      <c r="O171" s="113"/>
      <c r="P171" s="113"/>
      <c r="Q171" s="112"/>
    </row>
    <row r="172" spans="2:17" s="39" customFormat="1" ht="13.5">
      <c r="B172" s="98" t="s">
        <v>326</v>
      </c>
      <c r="C172" s="98" t="s">
        <v>422</v>
      </c>
      <c r="D172" s="99">
        <v>1841450</v>
      </c>
      <c r="E172" s="99">
        <v>1841450</v>
      </c>
      <c r="F172" s="99">
        <v>1841450</v>
      </c>
      <c r="G172" s="100">
        <v>0</v>
      </c>
      <c r="H172" s="99">
        <v>1335690.35</v>
      </c>
      <c r="I172" s="100">
        <v>0</v>
      </c>
      <c r="J172" s="99">
        <v>505759.65</v>
      </c>
      <c r="K172" s="99">
        <v>505759.65</v>
      </c>
      <c r="L172" s="99">
        <v>0</v>
      </c>
      <c r="M172" s="99">
        <v>0</v>
      </c>
      <c r="N172" s="112">
        <f t="shared" si="8"/>
        <v>0.27465293654457085</v>
      </c>
      <c r="O172" s="113"/>
      <c r="P172" s="113"/>
      <c r="Q172" s="112"/>
    </row>
    <row r="173" spans="2:17" s="39" customFormat="1" ht="13.5">
      <c r="B173" s="98" t="s">
        <v>327</v>
      </c>
      <c r="C173" s="98" t="s">
        <v>422</v>
      </c>
      <c r="D173" s="99">
        <v>6373692</v>
      </c>
      <c r="E173" s="99">
        <v>6373692</v>
      </c>
      <c r="F173" s="99">
        <v>6323692</v>
      </c>
      <c r="G173" s="100">
        <v>0</v>
      </c>
      <c r="H173" s="99">
        <v>4242611.49</v>
      </c>
      <c r="I173" s="100">
        <v>0</v>
      </c>
      <c r="J173" s="99">
        <v>2081080.51</v>
      </c>
      <c r="K173" s="99">
        <v>2081080.51</v>
      </c>
      <c r="L173" s="99">
        <v>50000</v>
      </c>
      <c r="M173" s="99">
        <v>0</v>
      </c>
      <c r="N173" s="112">
        <f t="shared" si="8"/>
        <v>0.32651099394197275</v>
      </c>
      <c r="O173" s="113"/>
      <c r="P173" s="113"/>
      <c r="Q173" s="112"/>
    </row>
    <row r="174" spans="2:17" s="39" customFormat="1" ht="13.5">
      <c r="B174" s="98" t="s">
        <v>328</v>
      </c>
      <c r="C174" s="98" t="s">
        <v>422</v>
      </c>
      <c r="D174" s="99">
        <v>6866792</v>
      </c>
      <c r="E174" s="99">
        <v>6866792</v>
      </c>
      <c r="F174" s="99">
        <v>6658792</v>
      </c>
      <c r="G174" s="100">
        <v>0</v>
      </c>
      <c r="H174" s="99">
        <v>4763444.45</v>
      </c>
      <c r="I174" s="100">
        <v>0</v>
      </c>
      <c r="J174" s="99">
        <v>1895347.55</v>
      </c>
      <c r="K174" s="99">
        <v>1895347.55</v>
      </c>
      <c r="L174" s="99">
        <v>208000</v>
      </c>
      <c r="M174" s="99">
        <v>0</v>
      </c>
      <c r="N174" s="112">
        <f t="shared" si="8"/>
        <v>0.27601644989392426</v>
      </c>
      <c r="O174" s="113"/>
      <c r="P174" s="113"/>
      <c r="Q174" s="112"/>
    </row>
    <row r="175" spans="2:17" s="39" customFormat="1" ht="13.5">
      <c r="B175" s="98" t="s">
        <v>329</v>
      </c>
      <c r="C175" s="98" t="s">
        <v>330</v>
      </c>
      <c r="D175" s="99">
        <v>1398070000</v>
      </c>
      <c r="E175" s="99">
        <v>1398070000</v>
      </c>
      <c r="F175" s="99">
        <v>699035000</v>
      </c>
      <c r="G175" s="100">
        <v>0</v>
      </c>
      <c r="H175" s="99">
        <v>233011668</v>
      </c>
      <c r="I175" s="100">
        <v>0</v>
      </c>
      <c r="J175" s="99">
        <v>466023332</v>
      </c>
      <c r="K175" s="99">
        <v>466023332</v>
      </c>
      <c r="L175" s="99">
        <v>699035000</v>
      </c>
      <c r="M175" s="99">
        <v>0</v>
      </c>
      <c r="N175" s="112">
        <f t="shared" si="8"/>
        <v>0.33333333237963764</v>
      </c>
      <c r="O175" s="113"/>
      <c r="P175" s="113"/>
      <c r="Q175" s="112"/>
    </row>
    <row r="176" spans="2:17" s="39" customFormat="1" ht="13.5">
      <c r="B176" s="98" t="s">
        <v>331</v>
      </c>
      <c r="C176" s="98" t="s">
        <v>332</v>
      </c>
      <c r="D176" s="99">
        <v>476300000</v>
      </c>
      <c r="E176" s="99">
        <v>476280000</v>
      </c>
      <c r="F176" s="99">
        <v>227945046</v>
      </c>
      <c r="G176" s="100">
        <v>0</v>
      </c>
      <c r="H176" s="99">
        <v>87471600</v>
      </c>
      <c r="I176" s="100">
        <v>0</v>
      </c>
      <c r="J176" s="99">
        <v>100820250</v>
      </c>
      <c r="K176" s="99">
        <v>72300000</v>
      </c>
      <c r="L176" s="99">
        <v>287988150</v>
      </c>
      <c r="M176" s="99">
        <v>39653196</v>
      </c>
      <c r="N176" s="112">
        <f t="shared" si="8"/>
        <v>0.21168272864701437</v>
      </c>
      <c r="O176" s="113">
        <f aca="true" t="shared" si="9" ref="O176:O181">+E176</f>
        <v>476280000</v>
      </c>
      <c r="P176" s="113">
        <f aca="true" t="shared" si="10" ref="P176:P181">+J176</f>
        <v>100820250</v>
      </c>
      <c r="Q176" s="112">
        <f aca="true" t="shared" si="11" ref="Q176:Q181">+P176/O176</f>
        <v>0.21168272864701437</v>
      </c>
    </row>
    <row r="177" spans="2:17" s="39" customFormat="1" ht="13.5">
      <c r="B177" s="98" t="s">
        <v>333</v>
      </c>
      <c r="C177" s="98" t="s">
        <v>334</v>
      </c>
      <c r="D177" s="99">
        <v>46800000</v>
      </c>
      <c r="E177" s="99">
        <v>46800000</v>
      </c>
      <c r="F177" s="99">
        <v>35100000</v>
      </c>
      <c r="G177" s="100">
        <v>0</v>
      </c>
      <c r="H177" s="99">
        <v>0</v>
      </c>
      <c r="I177" s="100">
        <v>0</v>
      </c>
      <c r="J177" s="99">
        <v>23400000</v>
      </c>
      <c r="K177" s="99">
        <v>23400000</v>
      </c>
      <c r="L177" s="99">
        <v>23400000</v>
      </c>
      <c r="M177" s="99">
        <v>11700000</v>
      </c>
      <c r="N177" s="112">
        <f t="shared" si="8"/>
        <v>0.5</v>
      </c>
      <c r="O177" s="113">
        <f t="shared" si="9"/>
        <v>46800000</v>
      </c>
      <c r="P177" s="113">
        <f t="shared" si="10"/>
        <v>23400000</v>
      </c>
      <c r="Q177" s="112">
        <f t="shared" si="11"/>
        <v>0.5</v>
      </c>
    </row>
    <row r="178" spans="2:17" s="39" customFormat="1" ht="13.5">
      <c r="B178" s="98" t="s">
        <v>335</v>
      </c>
      <c r="C178" s="98" t="s">
        <v>336</v>
      </c>
      <c r="D178" s="99">
        <v>429500000</v>
      </c>
      <c r="E178" s="99">
        <v>429480000</v>
      </c>
      <c r="F178" s="99">
        <v>192845046</v>
      </c>
      <c r="G178" s="100">
        <v>0</v>
      </c>
      <c r="H178" s="99">
        <v>87471600</v>
      </c>
      <c r="I178" s="100">
        <v>0</v>
      </c>
      <c r="J178" s="99">
        <v>77420250</v>
      </c>
      <c r="K178" s="99">
        <v>48900000</v>
      </c>
      <c r="L178" s="99">
        <v>264588150</v>
      </c>
      <c r="M178" s="99">
        <v>27953196</v>
      </c>
      <c r="N178" s="112">
        <f t="shared" si="8"/>
        <v>0.18026508801341157</v>
      </c>
      <c r="O178" s="113">
        <f t="shared" si="9"/>
        <v>429480000</v>
      </c>
      <c r="P178" s="113">
        <f t="shared" si="10"/>
        <v>77420250</v>
      </c>
      <c r="Q178" s="112">
        <f t="shared" si="11"/>
        <v>0.18026508801341157</v>
      </c>
    </row>
    <row r="179" spans="2:17" s="114" customFormat="1" ht="13.5">
      <c r="B179" s="98" t="s">
        <v>337</v>
      </c>
      <c r="C179" s="98" t="s">
        <v>338</v>
      </c>
      <c r="D179" s="99">
        <v>408950000</v>
      </c>
      <c r="E179" s="99">
        <v>407490000</v>
      </c>
      <c r="F179" s="99">
        <v>231990000</v>
      </c>
      <c r="G179" s="99">
        <v>0</v>
      </c>
      <c r="H179" s="99">
        <v>17863064.24</v>
      </c>
      <c r="I179" s="99">
        <v>0</v>
      </c>
      <c r="J179" s="99">
        <v>95691615.76</v>
      </c>
      <c r="K179" s="99">
        <v>90156943.19</v>
      </c>
      <c r="L179" s="99">
        <v>293935320</v>
      </c>
      <c r="M179" s="99">
        <v>118435320</v>
      </c>
      <c r="N179" s="112">
        <f t="shared" si="8"/>
        <v>0.2348318136886795</v>
      </c>
      <c r="O179" s="113">
        <f t="shared" si="9"/>
        <v>407490000</v>
      </c>
      <c r="P179" s="113">
        <f t="shared" si="10"/>
        <v>95691615.76</v>
      </c>
      <c r="Q179" s="112">
        <f t="shared" si="11"/>
        <v>0.2348318136886795</v>
      </c>
    </row>
    <row r="180" spans="2:17" s="39" customFormat="1" ht="13.5">
      <c r="B180" s="98" t="s">
        <v>339</v>
      </c>
      <c r="C180" s="98" t="s">
        <v>340</v>
      </c>
      <c r="D180" s="99">
        <v>351000000</v>
      </c>
      <c r="E180" s="99">
        <v>351000000</v>
      </c>
      <c r="F180" s="99">
        <v>181000000</v>
      </c>
      <c r="G180" s="99">
        <v>0</v>
      </c>
      <c r="H180" s="99">
        <v>17863064.24</v>
      </c>
      <c r="I180" s="99">
        <v>0</v>
      </c>
      <c r="J180" s="99">
        <v>83036935.76</v>
      </c>
      <c r="K180" s="99">
        <v>77502263.19</v>
      </c>
      <c r="L180" s="99">
        <v>250100000</v>
      </c>
      <c r="M180" s="99">
        <v>80100000</v>
      </c>
      <c r="N180" s="112">
        <f t="shared" si="8"/>
        <v>0.23657246655270656</v>
      </c>
      <c r="O180" s="113">
        <f t="shared" si="9"/>
        <v>351000000</v>
      </c>
      <c r="P180" s="113">
        <f t="shared" si="10"/>
        <v>83036935.76</v>
      </c>
      <c r="Q180" s="112">
        <f t="shared" si="11"/>
        <v>0.23657246655270656</v>
      </c>
    </row>
    <row r="181" spans="2:17" s="39" customFormat="1" ht="13.5">
      <c r="B181" s="98" t="s">
        <v>341</v>
      </c>
      <c r="C181" s="98" t="s">
        <v>342</v>
      </c>
      <c r="D181" s="99">
        <v>57950000</v>
      </c>
      <c r="E181" s="99">
        <v>56490000</v>
      </c>
      <c r="F181" s="99">
        <v>50990000</v>
      </c>
      <c r="G181" s="99">
        <v>0</v>
      </c>
      <c r="H181" s="99">
        <v>0</v>
      </c>
      <c r="I181" s="99">
        <v>0</v>
      </c>
      <c r="J181" s="99">
        <v>12654680</v>
      </c>
      <c r="K181" s="99">
        <v>12654680</v>
      </c>
      <c r="L181" s="99">
        <v>43835320</v>
      </c>
      <c r="M181" s="99">
        <v>38335320</v>
      </c>
      <c r="N181" s="112">
        <f t="shared" si="8"/>
        <v>0.22401628606833068</v>
      </c>
      <c r="O181" s="113">
        <f t="shared" si="9"/>
        <v>56490000</v>
      </c>
      <c r="P181" s="113">
        <f t="shared" si="10"/>
        <v>12654680</v>
      </c>
      <c r="Q181" s="112">
        <f t="shared" si="11"/>
        <v>0.22401628606833068</v>
      </c>
    </row>
    <row r="182" spans="2:17" s="39" customFormat="1" ht="13.5">
      <c r="B182" s="98" t="s">
        <v>343</v>
      </c>
      <c r="C182" s="98" t="s">
        <v>344</v>
      </c>
      <c r="D182" s="99">
        <v>2144575000</v>
      </c>
      <c r="E182" s="99">
        <v>2144575000</v>
      </c>
      <c r="F182" s="99">
        <v>992575680</v>
      </c>
      <c r="G182" s="100">
        <v>0</v>
      </c>
      <c r="H182" s="99">
        <v>365769756</v>
      </c>
      <c r="I182" s="99">
        <v>0</v>
      </c>
      <c r="J182" s="99">
        <v>626805924</v>
      </c>
      <c r="K182" s="99">
        <v>626805924</v>
      </c>
      <c r="L182" s="99">
        <v>1151999320</v>
      </c>
      <c r="M182" s="99">
        <v>0</v>
      </c>
      <c r="N182" s="112">
        <f t="shared" si="8"/>
        <v>0.2922751239756129</v>
      </c>
      <c r="O182" s="113"/>
      <c r="P182" s="113"/>
      <c r="Q182" s="112"/>
    </row>
    <row r="183" spans="2:17" s="39" customFormat="1" ht="13.5">
      <c r="B183" s="98" t="s">
        <v>345</v>
      </c>
      <c r="C183" s="98" t="s">
        <v>346</v>
      </c>
      <c r="D183" s="99">
        <v>4200000</v>
      </c>
      <c r="E183" s="99">
        <v>4200000</v>
      </c>
      <c r="F183" s="99">
        <v>1400000</v>
      </c>
      <c r="G183" s="100">
        <v>0</v>
      </c>
      <c r="H183" s="99">
        <v>1400000</v>
      </c>
      <c r="I183" s="100">
        <v>0</v>
      </c>
      <c r="J183" s="99">
        <v>0</v>
      </c>
      <c r="K183" s="99">
        <v>0</v>
      </c>
      <c r="L183" s="99">
        <v>2800000</v>
      </c>
      <c r="M183" s="99">
        <v>0</v>
      </c>
      <c r="N183" s="112">
        <f t="shared" si="8"/>
        <v>0</v>
      </c>
      <c r="O183" s="113"/>
      <c r="P183" s="113"/>
      <c r="Q183" s="112"/>
    </row>
    <row r="184" spans="2:17" s="39" customFormat="1" ht="13.5">
      <c r="B184" s="98" t="s">
        <v>347</v>
      </c>
      <c r="C184" s="98" t="s">
        <v>394</v>
      </c>
      <c r="D184" s="99">
        <v>5160000</v>
      </c>
      <c r="E184" s="99">
        <v>5160000</v>
      </c>
      <c r="F184" s="99">
        <v>1720000</v>
      </c>
      <c r="G184" s="100">
        <v>0</v>
      </c>
      <c r="H184" s="99">
        <v>1720000</v>
      </c>
      <c r="I184" s="100">
        <v>0</v>
      </c>
      <c r="J184" s="99">
        <v>0</v>
      </c>
      <c r="K184" s="99">
        <v>0</v>
      </c>
      <c r="L184" s="99">
        <v>3440000</v>
      </c>
      <c r="M184" s="99">
        <v>0</v>
      </c>
      <c r="N184" s="112">
        <f t="shared" si="8"/>
        <v>0</v>
      </c>
      <c r="O184" s="113"/>
      <c r="P184" s="113"/>
      <c r="Q184" s="112"/>
    </row>
    <row r="185" spans="2:17" s="39" customFormat="1" ht="13.5">
      <c r="B185" s="98" t="s">
        <v>348</v>
      </c>
      <c r="C185" s="98" t="s">
        <v>395</v>
      </c>
      <c r="D185" s="99">
        <v>105000000</v>
      </c>
      <c r="E185" s="99">
        <v>105000000</v>
      </c>
      <c r="F185" s="99">
        <v>52500000</v>
      </c>
      <c r="G185" s="100">
        <v>0</v>
      </c>
      <c r="H185" s="99">
        <v>17500000</v>
      </c>
      <c r="I185" s="100">
        <v>0</v>
      </c>
      <c r="J185" s="99">
        <v>35000000</v>
      </c>
      <c r="K185" s="99">
        <v>35000000</v>
      </c>
      <c r="L185" s="99">
        <v>52500000</v>
      </c>
      <c r="M185" s="99">
        <v>0</v>
      </c>
      <c r="N185" s="112">
        <f t="shared" si="8"/>
        <v>0.3333333333333333</v>
      </c>
      <c r="O185" s="113"/>
      <c r="P185" s="113"/>
      <c r="Q185" s="112"/>
    </row>
    <row r="186" spans="2:17" s="39" customFormat="1" ht="13.5">
      <c r="B186" s="98" t="s">
        <v>349</v>
      </c>
      <c r="C186" s="98" t="s">
        <v>350</v>
      </c>
      <c r="D186" s="99">
        <v>100000000</v>
      </c>
      <c r="E186" s="99">
        <v>100000000</v>
      </c>
      <c r="F186" s="99">
        <v>50000000</v>
      </c>
      <c r="G186" s="100">
        <v>0</v>
      </c>
      <c r="H186" s="99">
        <v>16667001</v>
      </c>
      <c r="I186" s="100">
        <v>0</v>
      </c>
      <c r="J186" s="99">
        <v>33332999</v>
      </c>
      <c r="K186" s="99">
        <v>33332999</v>
      </c>
      <c r="L186" s="99">
        <v>50000000</v>
      </c>
      <c r="M186" s="99">
        <v>0</v>
      </c>
      <c r="N186" s="112">
        <f t="shared" si="8"/>
        <v>0.33332999</v>
      </c>
      <c r="O186" s="113"/>
      <c r="P186" s="113"/>
      <c r="Q186" s="112"/>
    </row>
    <row r="187" spans="2:17" s="114" customFormat="1" ht="13.5">
      <c r="B187" s="98" t="s">
        <v>351</v>
      </c>
      <c r="C187" s="98" t="s">
        <v>396</v>
      </c>
      <c r="D187" s="99">
        <v>847200000</v>
      </c>
      <c r="E187" s="99">
        <v>847200000</v>
      </c>
      <c r="F187" s="99">
        <v>350950681</v>
      </c>
      <c r="G187" s="100">
        <v>0</v>
      </c>
      <c r="H187" s="99">
        <v>142477756</v>
      </c>
      <c r="I187" s="100">
        <v>0</v>
      </c>
      <c r="J187" s="99">
        <v>208472925</v>
      </c>
      <c r="K187" s="99">
        <v>208472925</v>
      </c>
      <c r="L187" s="99">
        <v>496249319</v>
      </c>
      <c r="M187" s="99">
        <v>0</v>
      </c>
      <c r="N187" s="112">
        <f t="shared" si="8"/>
        <v>0.24607285764872522</v>
      </c>
      <c r="O187" s="113"/>
      <c r="P187" s="113"/>
      <c r="Q187" s="112"/>
    </row>
    <row r="188" spans="2:17" s="39" customFormat="1" ht="13.5">
      <c r="B188" s="98" t="s">
        <v>352</v>
      </c>
      <c r="C188" s="98" t="s">
        <v>423</v>
      </c>
      <c r="D188" s="99">
        <v>1050000000</v>
      </c>
      <c r="E188" s="99">
        <v>1050000000</v>
      </c>
      <c r="F188" s="99">
        <v>525000000</v>
      </c>
      <c r="G188" s="100">
        <v>0</v>
      </c>
      <c r="H188" s="99">
        <v>175000000</v>
      </c>
      <c r="I188" s="100">
        <v>0</v>
      </c>
      <c r="J188" s="99">
        <v>350000000</v>
      </c>
      <c r="K188" s="99">
        <v>350000000</v>
      </c>
      <c r="L188" s="99">
        <v>525000000</v>
      </c>
      <c r="M188" s="99">
        <v>0</v>
      </c>
      <c r="N188" s="112">
        <f t="shared" si="8"/>
        <v>0.3333333333333333</v>
      </c>
      <c r="O188" s="113"/>
      <c r="P188" s="113"/>
      <c r="Q188" s="112"/>
    </row>
    <row r="189" spans="2:17" s="39" customFormat="1" ht="13.5">
      <c r="B189" s="98" t="s">
        <v>353</v>
      </c>
      <c r="C189" s="98" t="s">
        <v>397</v>
      </c>
      <c r="D189" s="99">
        <v>3570000</v>
      </c>
      <c r="E189" s="99">
        <v>3570000</v>
      </c>
      <c r="F189" s="99">
        <v>1190000</v>
      </c>
      <c r="G189" s="100">
        <v>0</v>
      </c>
      <c r="H189" s="99">
        <v>1190000</v>
      </c>
      <c r="I189" s="100">
        <v>0</v>
      </c>
      <c r="J189" s="99">
        <v>0</v>
      </c>
      <c r="K189" s="99">
        <v>0</v>
      </c>
      <c r="L189" s="99">
        <v>2380000</v>
      </c>
      <c r="M189" s="99">
        <v>0</v>
      </c>
      <c r="N189" s="112">
        <f t="shared" si="8"/>
        <v>0</v>
      </c>
      <c r="O189" s="113"/>
      <c r="P189" s="113"/>
      <c r="Q189" s="112"/>
    </row>
    <row r="190" spans="2:17" s="39" customFormat="1" ht="13.5">
      <c r="B190" s="98" t="s">
        <v>354</v>
      </c>
      <c r="C190" s="98" t="s">
        <v>355</v>
      </c>
      <c r="D190" s="99">
        <v>11945000</v>
      </c>
      <c r="E190" s="99">
        <v>11945000</v>
      </c>
      <c r="F190" s="99">
        <v>3981666</v>
      </c>
      <c r="G190" s="100">
        <v>0</v>
      </c>
      <c r="H190" s="99">
        <v>3981666</v>
      </c>
      <c r="I190" s="100">
        <v>0</v>
      </c>
      <c r="J190" s="99">
        <v>0</v>
      </c>
      <c r="K190" s="99">
        <v>0</v>
      </c>
      <c r="L190" s="99">
        <v>7963334</v>
      </c>
      <c r="M190" s="99">
        <v>0</v>
      </c>
      <c r="N190" s="112">
        <f t="shared" si="8"/>
        <v>0</v>
      </c>
      <c r="O190" s="113"/>
      <c r="P190" s="113"/>
      <c r="Q190" s="112"/>
    </row>
    <row r="191" spans="2:17" s="39" customFormat="1" ht="13.5">
      <c r="B191" s="98" t="s">
        <v>356</v>
      </c>
      <c r="C191" s="98" t="s">
        <v>357</v>
      </c>
      <c r="D191" s="99">
        <v>17500000</v>
      </c>
      <c r="E191" s="99">
        <v>17500000</v>
      </c>
      <c r="F191" s="99">
        <v>5833333</v>
      </c>
      <c r="G191" s="100">
        <v>0</v>
      </c>
      <c r="H191" s="99">
        <v>5833333</v>
      </c>
      <c r="I191" s="100">
        <v>0</v>
      </c>
      <c r="J191" s="99">
        <v>0</v>
      </c>
      <c r="K191" s="99">
        <v>0</v>
      </c>
      <c r="L191" s="99">
        <v>11666667</v>
      </c>
      <c r="M191" s="99">
        <v>0</v>
      </c>
      <c r="N191" s="112">
        <f t="shared" si="8"/>
        <v>0</v>
      </c>
      <c r="O191" s="113"/>
      <c r="P191" s="113"/>
      <c r="Q191" s="112"/>
    </row>
    <row r="192" spans="2:17" s="39" customFormat="1" ht="13.5">
      <c r="B192" s="98" t="s">
        <v>384</v>
      </c>
      <c r="C192" s="98" t="s">
        <v>385</v>
      </c>
      <c r="D192" s="99">
        <v>85360935</v>
      </c>
      <c r="E192" s="99">
        <v>85360935</v>
      </c>
      <c r="F192" s="99">
        <v>0</v>
      </c>
      <c r="G192" s="99">
        <v>0</v>
      </c>
      <c r="H192" s="99">
        <v>0</v>
      </c>
      <c r="I192" s="99">
        <v>0</v>
      </c>
      <c r="J192" s="99">
        <v>0</v>
      </c>
      <c r="K192" s="99">
        <v>0</v>
      </c>
      <c r="L192" s="99">
        <v>85360935</v>
      </c>
      <c r="M192" s="99">
        <v>0</v>
      </c>
      <c r="N192" s="112">
        <f t="shared" si="8"/>
        <v>0</v>
      </c>
      <c r="O192" s="113">
        <f>+E192</f>
        <v>85360935</v>
      </c>
      <c r="P192" s="113">
        <f>+J192</f>
        <v>0</v>
      </c>
      <c r="Q192" s="112">
        <f>+P192/O192</f>
        <v>0</v>
      </c>
    </row>
    <row r="193" spans="2:17" s="39" customFormat="1" ht="13.5">
      <c r="B193" s="98" t="s">
        <v>386</v>
      </c>
      <c r="C193" s="98" t="s">
        <v>387</v>
      </c>
      <c r="D193" s="99">
        <v>85360935</v>
      </c>
      <c r="E193" s="99">
        <v>85360935</v>
      </c>
      <c r="F193" s="99">
        <v>0</v>
      </c>
      <c r="G193" s="99">
        <v>0</v>
      </c>
      <c r="H193" s="99">
        <v>0</v>
      </c>
      <c r="I193" s="99">
        <v>0</v>
      </c>
      <c r="J193" s="99">
        <v>0</v>
      </c>
      <c r="K193" s="99">
        <v>0</v>
      </c>
      <c r="L193" s="99">
        <v>85360935</v>
      </c>
      <c r="M193" s="99">
        <v>0</v>
      </c>
      <c r="N193" s="112">
        <f t="shared" si="8"/>
        <v>0</v>
      </c>
      <c r="O193" s="113">
        <f>+E193</f>
        <v>85360935</v>
      </c>
      <c r="P193" s="113">
        <f>+J193</f>
        <v>0</v>
      </c>
      <c r="Q193" s="112">
        <f>+P193/O193</f>
        <v>0</v>
      </c>
    </row>
    <row r="194" spans="2:17" s="39" customFormat="1" ht="13.5">
      <c r="B194" s="98" t="s">
        <v>358</v>
      </c>
      <c r="C194" s="98" t="s">
        <v>359</v>
      </c>
      <c r="D194" s="99">
        <v>132398996</v>
      </c>
      <c r="E194" s="99">
        <v>133878996</v>
      </c>
      <c r="F194" s="99">
        <v>132398996</v>
      </c>
      <c r="G194" s="99">
        <v>0</v>
      </c>
      <c r="H194" s="99">
        <v>65273181.33</v>
      </c>
      <c r="I194" s="99">
        <v>0</v>
      </c>
      <c r="J194" s="99">
        <v>67125814.67</v>
      </c>
      <c r="K194" s="99">
        <v>67125814.67</v>
      </c>
      <c r="L194" s="99">
        <v>1480000</v>
      </c>
      <c r="M194" s="99">
        <v>0</v>
      </c>
      <c r="N194" s="112">
        <f t="shared" si="8"/>
        <v>0.5013916796179141</v>
      </c>
      <c r="O194" s="113"/>
      <c r="P194" s="113"/>
      <c r="Q194" s="112"/>
    </row>
    <row r="195" spans="2:17" s="39" customFormat="1" ht="13.5">
      <c r="B195" s="98" t="s">
        <v>360</v>
      </c>
      <c r="C195" s="98" t="s">
        <v>424</v>
      </c>
      <c r="D195" s="99">
        <v>65000000</v>
      </c>
      <c r="E195" s="99">
        <v>65000000</v>
      </c>
      <c r="F195" s="99">
        <v>65000000</v>
      </c>
      <c r="G195" s="99">
        <v>0</v>
      </c>
      <c r="H195" s="99">
        <v>65000000</v>
      </c>
      <c r="I195" s="100">
        <v>0</v>
      </c>
      <c r="J195" s="99">
        <v>0</v>
      </c>
      <c r="K195" s="99">
        <v>0</v>
      </c>
      <c r="L195" s="99">
        <v>0</v>
      </c>
      <c r="M195" s="99">
        <v>0</v>
      </c>
      <c r="N195" s="112">
        <f t="shared" si="8"/>
        <v>0</v>
      </c>
      <c r="O195" s="113"/>
      <c r="P195" s="113"/>
      <c r="Q195" s="112"/>
    </row>
    <row r="196" spans="2:17" s="39" customFormat="1" ht="13.5">
      <c r="B196" s="98" t="s">
        <v>361</v>
      </c>
      <c r="C196" s="98" t="s">
        <v>362</v>
      </c>
      <c r="D196" s="99">
        <v>14925000</v>
      </c>
      <c r="E196" s="99">
        <v>14925000</v>
      </c>
      <c r="F196" s="99">
        <v>14925000</v>
      </c>
      <c r="G196" s="99">
        <v>0</v>
      </c>
      <c r="H196" s="99">
        <v>11720</v>
      </c>
      <c r="I196" s="100">
        <v>0</v>
      </c>
      <c r="J196" s="99">
        <v>14913280</v>
      </c>
      <c r="K196" s="99">
        <v>14913280</v>
      </c>
      <c r="L196" s="99">
        <v>0</v>
      </c>
      <c r="M196" s="99">
        <v>0</v>
      </c>
      <c r="N196" s="112">
        <f t="shared" si="8"/>
        <v>0.9992147403685092</v>
      </c>
      <c r="O196" s="113"/>
      <c r="P196" s="113"/>
      <c r="Q196" s="112"/>
    </row>
    <row r="197" spans="2:17" s="39" customFormat="1" ht="13.5">
      <c r="B197" s="98" t="s">
        <v>363</v>
      </c>
      <c r="C197" s="98" t="s">
        <v>364</v>
      </c>
      <c r="D197" s="99">
        <v>2029800</v>
      </c>
      <c r="E197" s="99">
        <v>2029800</v>
      </c>
      <c r="F197" s="99">
        <v>2029800</v>
      </c>
      <c r="G197" s="100">
        <v>0</v>
      </c>
      <c r="H197" s="99">
        <v>12840</v>
      </c>
      <c r="I197" s="100">
        <v>0</v>
      </c>
      <c r="J197" s="99">
        <v>2016960</v>
      </c>
      <c r="K197" s="99">
        <v>2016960</v>
      </c>
      <c r="L197" s="99">
        <v>0</v>
      </c>
      <c r="M197" s="99">
        <v>0</v>
      </c>
      <c r="N197" s="112">
        <f t="shared" si="8"/>
        <v>0.9936742536210464</v>
      </c>
      <c r="O197" s="113"/>
      <c r="P197" s="113"/>
      <c r="Q197" s="112"/>
    </row>
    <row r="198" spans="2:17" s="39" customFormat="1" ht="13.5">
      <c r="B198" s="98" t="s">
        <v>365</v>
      </c>
      <c r="C198" s="98" t="s">
        <v>366</v>
      </c>
      <c r="D198" s="99">
        <v>602970</v>
      </c>
      <c r="E198" s="99">
        <v>613318</v>
      </c>
      <c r="F198" s="99">
        <v>602970</v>
      </c>
      <c r="G198" s="100">
        <v>0</v>
      </c>
      <c r="H198" s="99">
        <v>938</v>
      </c>
      <c r="I198" s="100">
        <v>0</v>
      </c>
      <c r="J198" s="99">
        <v>602032</v>
      </c>
      <c r="K198" s="99">
        <v>602032</v>
      </c>
      <c r="L198" s="99">
        <v>10348</v>
      </c>
      <c r="M198" s="99">
        <v>0</v>
      </c>
      <c r="N198" s="112">
        <f t="shared" si="8"/>
        <v>0.9815984530048034</v>
      </c>
      <c r="O198" s="113"/>
      <c r="P198" s="113"/>
      <c r="Q198" s="112"/>
    </row>
    <row r="199" spans="2:17" s="39" customFormat="1" ht="13.5">
      <c r="B199" s="98" t="s">
        <v>367</v>
      </c>
      <c r="C199" s="98" t="s">
        <v>368</v>
      </c>
      <c r="D199" s="99">
        <v>582672</v>
      </c>
      <c r="E199" s="99">
        <v>602672</v>
      </c>
      <c r="F199" s="99">
        <v>582672</v>
      </c>
      <c r="G199" s="99">
        <v>0</v>
      </c>
      <c r="H199" s="99">
        <v>1420.8</v>
      </c>
      <c r="I199" s="99">
        <v>0</v>
      </c>
      <c r="J199" s="99">
        <v>581251.2</v>
      </c>
      <c r="K199" s="99">
        <v>581251.2</v>
      </c>
      <c r="L199" s="99">
        <v>20000</v>
      </c>
      <c r="M199" s="99">
        <v>0</v>
      </c>
      <c r="N199" s="112">
        <f t="shared" si="8"/>
        <v>0.9644569517083919</v>
      </c>
      <c r="O199" s="113"/>
      <c r="P199" s="113"/>
      <c r="Q199" s="112"/>
    </row>
    <row r="200" spans="2:17" s="39" customFormat="1" ht="13.5">
      <c r="B200" s="98" t="s">
        <v>369</v>
      </c>
      <c r="C200" s="98" t="s">
        <v>370</v>
      </c>
      <c r="D200" s="99">
        <v>4656600</v>
      </c>
      <c r="E200" s="99">
        <v>4656600</v>
      </c>
      <c r="F200" s="99">
        <v>4656600</v>
      </c>
      <c r="G200" s="100">
        <v>0</v>
      </c>
      <c r="H200" s="99">
        <v>11480</v>
      </c>
      <c r="I200" s="100">
        <v>0</v>
      </c>
      <c r="J200" s="99">
        <v>4645120</v>
      </c>
      <c r="K200" s="99">
        <v>4645120</v>
      </c>
      <c r="L200" s="99">
        <v>0</v>
      </c>
      <c r="M200" s="99">
        <v>0</v>
      </c>
      <c r="N200" s="112">
        <f aca="true" t="shared" si="12" ref="N200:N210">+J200/E200</f>
        <v>0.9975346819567925</v>
      </c>
      <c r="O200" s="113"/>
      <c r="P200" s="113"/>
      <c r="Q200" s="112"/>
    </row>
    <row r="201" spans="2:17" s="39" customFormat="1" ht="13.5">
      <c r="B201" s="98" t="s">
        <v>371</v>
      </c>
      <c r="C201" s="98" t="s">
        <v>372</v>
      </c>
      <c r="D201" s="99">
        <v>5970000</v>
      </c>
      <c r="E201" s="99">
        <v>6072447</v>
      </c>
      <c r="F201" s="99">
        <v>5970000</v>
      </c>
      <c r="G201" s="99">
        <v>0</v>
      </c>
      <c r="H201" s="99">
        <v>4688</v>
      </c>
      <c r="I201" s="100">
        <v>0</v>
      </c>
      <c r="J201" s="99">
        <v>5965312</v>
      </c>
      <c r="K201" s="99">
        <v>5965312</v>
      </c>
      <c r="L201" s="99">
        <v>102447</v>
      </c>
      <c r="M201" s="99">
        <v>0</v>
      </c>
      <c r="N201" s="112">
        <f t="shared" si="12"/>
        <v>0.9823571947190317</v>
      </c>
      <c r="O201" s="113"/>
      <c r="P201" s="113"/>
      <c r="Q201" s="112"/>
    </row>
    <row r="202" spans="2:17" s="39" customFormat="1" ht="13.5">
      <c r="B202" s="98" t="s">
        <v>373</v>
      </c>
      <c r="C202" s="98" t="s">
        <v>374</v>
      </c>
      <c r="D202" s="99">
        <v>7761000</v>
      </c>
      <c r="E202" s="99">
        <v>7892205</v>
      </c>
      <c r="F202" s="99">
        <v>7761000</v>
      </c>
      <c r="G202" s="99">
        <v>0</v>
      </c>
      <c r="H202" s="99">
        <v>1816</v>
      </c>
      <c r="I202" s="99">
        <v>0</v>
      </c>
      <c r="J202" s="99">
        <v>7759184</v>
      </c>
      <c r="K202" s="99">
        <v>7759184</v>
      </c>
      <c r="L202" s="99">
        <v>131205</v>
      </c>
      <c r="M202" s="99">
        <v>0</v>
      </c>
      <c r="N202" s="112">
        <f t="shared" si="12"/>
        <v>0.9831452680207876</v>
      </c>
      <c r="O202" s="113"/>
      <c r="P202" s="113"/>
      <c r="Q202" s="112"/>
    </row>
    <row r="203" spans="2:17" s="39" customFormat="1" ht="13.5">
      <c r="B203" s="98" t="s">
        <v>375</v>
      </c>
      <c r="C203" s="98" t="s">
        <v>398</v>
      </c>
      <c r="D203" s="99">
        <v>8955000</v>
      </c>
      <c r="E203" s="99">
        <v>8955000</v>
      </c>
      <c r="F203" s="99">
        <v>8955000</v>
      </c>
      <c r="G203" s="99">
        <v>0</v>
      </c>
      <c r="H203" s="99">
        <v>31480</v>
      </c>
      <c r="I203" s="100">
        <v>0</v>
      </c>
      <c r="J203" s="99">
        <v>8923520</v>
      </c>
      <c r="K203" s="99">
        <v>8923520</v>
      </c>
      <c r="L203" s="99">
        <v>0</v>
      </c>
      <c r="M203" s="99">
        <v>0</v>
      </c>
      <c r="N203" s="112">
        <f t="shared" si="12"/>
        <v>0.9964846454494696</v>
      </c>
      <c r="O203" s="113"/>
      <c r="P203" s="113"/>
      <c r="Q203" s="112"/>
    </row>
    <row r="204" spans="2:17" s="39" customFormat="1" ht="13.5">
      <c r="B204" s="98" t="s">
        <v>376</v>
      </c>
      <c r="C204" s="98" t="s">
        <v>377</v>
      </c>
      <c r="D204" s="99">
        <v>17910000</v>
      </c>
      <c r="E204" s="99">
        <v>19126000</v>
      </c>
      <c r="F204" s="99">
        <v>17910000</v>
      </c>
      <c r="G204" s="100">
        <v>0</v>
      </c>
      <c r="H204" s="99">
        <v>1840</v>
      </c>
      <c r="I204" s="100">
        <v>0</v>
      </c>
      <c r="J204" s="99">
        <v>17908160</v>
      </c>
      <c r="K204" s="99">
        <v>17908160</v>
      </c>
      <c r="L204" s="99">
        <v>1216000</v>
      </c>
      <c r="M204" s="99">
        <v>0</v>
      </c>
      <c r="N204" s="112">
        <f t="shared" si="12"/>
        <v>0.9363254208930252</v>
      </c>
      <c r="O204" s="113"/>
      <c r="P204" s="113"/>
      <c r="Q204" s="112"/>
    </row>
    <row r="205" spans="2:17" s="39" customFormat="1" ht="13.5">
      <c r="B205" s="98" t="s">
        <v>378</v>
      </c>
      <c r="C205" s="98" t="s">
        <v>399</v>
      </c>
      <c r="D205" s="99">
        <v>2985000</v>
      </c>
      <c r="E205" s="99">
        <v>2985000</v>
      </c>
      <c r="F205" s="99">
        <v>2985000</v>
      </c>
      <c r="G205" s="100">
        <v>0</v>
      </c>
      <c r="H205" s="99">
        <v>96610.25</v>
      </c>
      <c r="I205" s="100">
        <v>0</v>
      </c>
      <c r="J205" s="99">
        <v>2888389.75</v>
      </c>
      <c r="K205" s="99">
        <v>2888389.75</v>
      </c>
      <c r="L205" s="99">
        <v>0</v>
      </c>
      <c r="M205" s="99">
        <v>0</v>
      </c>
      <c r="N205" s="112">
        <f t="shared" si="12"/>
        <v>0.967634757118928</v>
      </c>
      <c r="O205" s="113"/>
      <c r="P205" s="113"/>
      <c r="Q205" s="112"/>
    </row>
    <row r="206" spans="2:17" s="39" customFormat="1" ht="13.5">
      <c r="B206" s="98" t="s">
        <v>381</v>
      </c>
      <c r="C206" s="98" t="s">
        <v>400</v>
      </c>
      <c r="D206" s="99">
        <v>453804</v>
      </c>
      <c r="E206" s="99">
        <v>453804</v>
      </c>
      <c r="F206" s="99">
        <v>453804</v>
      </c>
      <c r="G206" s="100">
        <v>0</v>
      </c>
      <c r="H206" s="99">
        <v>11492.36</v>
      </c>
      <c r="I206" s="100">
        <v>0</v>
      </c>
      <c r="J206" s="99">
        <v>442311.64</v>
      </c>
      <c r="K206" s="99">
        <v>442311.64</v>
      </c>
      <c r="L206" s="99">
        <v>0</v>
      </c>
      <c r="M206" s="99">
        <v>0</v>
      </c>
      <c r="N206" s="112">
        <f t="shared" si="12"/>
        <v>0.9746754986734362</v>
      </c>
      <c r="O206" s="113"/>
      <c r="P206" s="113"/>
      <c r="Q206" s="112"/>
    </row>
    <row r="207" spans="2:17" s="39" customFormat="1" ht="13.5">
      <c r="B207" s="98" t="s">
        <v>382</v>
      </c>
      <c r="C207" s="98" t="s">
        <v>383</v>
      </c>
      <c r="D207" s="99">
        <v>567150</v>
      </c>
      <c r="E207" s="99">
        <v>567150</v>
      </c>
      <c r="F207" s="99">
        <v>567150</v>
      </c>
      <c r="G207" s="100">
        <v>0</v>
      </c>
      <c r="H207" s="99">
        <v>86855.92</v>
      </c>
      <c r="I207" s="100">
        <v>0</v>
      </c>
      <c r="J207" s="99">
        <v>480294.08</v>
      </c>
      <c r="K207" s="99">
        <v>480294.08</v>
      </c>
      <c r="L207" s="99">
        <v>0</v>
      </c>
      <c r="M207" s="99">
        <v>0</v>
      </c>
      <c r="N207" s="112">
        <f t="shared" si="12"/>
        <v>0.8468554703341268</v>
      </c>
      <c r="O207" s="113"/>
      <c r="P207" s="113"/>
      <c r="Q207" s="112"/>
    </row>
    <row r="208" spans="2:17" s="114" customFormat="1" ht="13.5">
      <c r="B208" s="101" t="s">
        <v>425</v>
      </c>
      <c r="C208" s="101" t="s">
        <v>426</v>
      </c>
      <c r="D208" s="102">
        <v>510000000</v>
      </c>
      <c r="E208" s="102">
        <v>510000000</v>
      </c>
      <c r="F208" s="102">
        <v>0</v>
      </c>
      <c r="G208" s="123">
        <v>0</v>
      </c>
      <c r="H208" s="102">
        <v>0</v>
      </c>
      <c r="I208" s="123">
        <v>0</v>
      </c>
      <c r="J208" s="123">
        <v>0</v>
      </c>
      <c r="K208" s="123">
        <v>0</v>
      </c>
      <c r="L208" s="102">
        <v>510000000</v>
      </c>
      <c r="M208" s="123">
        <v>0</v>
      </c>
      <c r="N208" s="116">
        <f t="shared" si="12"/>
        <v>0</v>
      </c>
      <c r="Q208" s="127"/>
    </row>
    <row r="209" spans="2:17" s="39" customFormat="1" ht="13.5">
      <c r="B209" s="98" t="s">
        <v>427</v>
      </c>
      <c r="C209" s="98" t="s">
        <v>428</v>
      </c>
      <c r="D209" s="99">
        <v>510000000</v>
      </c>
      <c r="E209" s="99">
        <v>510000000</v>
      </c>
      <c r="F209" s="99">
        <v>0</v>
      </c>
      <c r="G209" s="100">
        <v>0</v>
      </c>
      <c r="H209" s="99">
        <v>0</v>
      </c>
      <c r="I209" s="100">
        <v>0</v>
      </c>
      <c r="J209" s="100">
        <v>0</v>
      </c>
      <c r="K209" s="100">
        <v>0</v>
      </c>
      <c r="L209" s="99">
        <v>510000000</v>
      </c>
      <c r="M209" s="100">
        <v>0</v>
      </c>
      <c r="N209" s="112">
        <f t="shared" si="12"/>
        <v>0</v>
      </c>
      <c r="Q209" s="126"/>
    </row>
    <row r="210" spans="2:17" s="39" customFormat="1" ht="15" customHeight="1">
      <c r="B210" s="98" t="s">
        <v>429</v>
      </c>
      <c r="C210" s="98" t="s">
        <v>430</v>
      </c>
      <c r="D210" s="99">
        <v>510000000</v>
      </c>
      <c r="E210" s="99">
        <v>510000000</v>
      </c>
      <c r="F210" s="99">
        <v>0</v>
      </c>
      <c r="G210" s="39">
        <v>0</v>
      </c>
      <c r="H210" s="39">
        <v>0</v>
      </c>
      <c r="I210" s="39">
        <v>0</v>
      </c>
      <c r="J210" s="39">
        <v>0</v>
      </c>
      <c r="K210" s="39">
        <v>0</v>
      </c>
      <c r="L210" s="99">
        <v>510000000</v>
      </c>
      <c r="M210" s="39">
        <v>0</v>
      </c>
      <c r="N210" s="112">
        <f t="shared" si="12"/>
        <v>0</v>
      </c>
      <c r="Q210" s="126"/>
    </row>
    <row r="211" spans="2:17" s="39" customFormat="1" ht="15" customHeight="1">
      <c r="B211" s="124"/>
      <c r="C211" s="124"/>
      <c r="D211" s="124"/>
      <c r="E211" s="124"/>
      <c r="F211" s="124"/>
      <c r="L211" s="125"/>
      <c r="N211" s="126"/>
      <c r="Q211" s="126"/>
    </row>
    <row r="212" spans="2:17" s="39" customFormat="1" ht="15" customHeight="1">
      <c r="B212" s="124"/>
      <c r="C212" s="124"/>
      <c r="D212" s="124"/>
      <c r="E212" s="124"/>
      <c r="F212" s="124"/>
      <c r="L212" s="125"/>
      <c r="N212" s="126"/>
      <c r="Q212" s="126"/>
    </row>
    <row r="213" spans="2:17" s="39" customFormat="1" ht="15" customHeight="1">
      <c r="B213" s="124"/>
      <c r="C213" s="124"/>
      <c r="D213" s="124"/>
      <c r="E213" s="124"/>
      <c r="F213" s="124"/>
      <c r="L213" s="125"/>
      <c r="N213" s="126"/>
      <c r="Q213" s="126"/>
    </row>
    <row r="214" spans="2:17" s="39" customFormat="1" ht="15" customHeight="1">
      <c r="B214" s="124"/>
      <c r="C214" s="124"/>
      <c r="D214" s="124"/>
      <c r="E214" s="124"/>
      <c r="F214" s="124"/>
      <c r="L214" s="125"/>
      <c r="N214" s="126"/>
      <c r="Q214" s="126"/>
    </row>
    <row r="215" spans="2:17" s="39" customFormat="1" ht="15" customHeight="1">
      <c r="B215" s="124"/>
      <c r="C215" s="124"/>
      <c r="D215" s="124"/>
      <c r="E215" s="124"/>
      <c r="F215" s="124"/>
      <c r="L215" s="125"/>
      <c r="N215" s="126"/>
      <c r="Q215" s="126"/>
    </row>
    <row r="216" spans="2:17" s="39" customFormat="1" ht="15" customHeight="1">
      <c r="B216" s="124"/>
      <c r="C216" s="124"/>
      <c r="D216" s="124"/>
      <c r="E216" s="124"/>
      <c r="F216" s="124"/>
      <c r="L216" s="125"/>
      <c r="N216" s="126"/>
      <c r="Q216" s="126"/>
    </row>
    <row r="217" spans="2:17" s="39" customFormat="1" ht="15" customHeight="1">
      <c r="B217" s="124"/>
      <c r="C217" s="124"/>
      <c r="D217" s="124"/>
      <c r="E217" s="124"/>
      <c r="F217" s="124"/>
      <c r="L217" s="125"/>
      <c r="N217" s="126"/>
      <c r="Q217" s="126"/>
    </row>
    <row r="218" spans="2:17" s="39" customFormat="1" ht="15" customHeight="1">
      <c r="B218" s="124"/>
      <c r="C218" s="124"/>
      <c r="D218" s="124"/>
      <c r="E218" s="124"/>
      <c r="F218" s="124"/>
      <c r="L218" s="125"/>
      <c r="N218" s="126"/>
      <c r="Q218" s="126"/>
    </row>
    <row r="219" spans="2:17" s="39" customFormat="1" ht="15" customHeight="1">
      <c r="B219" s="124"/>
      <c r="C219" s="124"/>
      <c r="D219" s="124"/>
      <c r="E219" s="124"/>
      <c r="F219" s="124"/>
      <c r="L219" s="125"/>
      <c r="N219" s="126"/>
      <c r="Q219" s="126"/>
    </row>
    <row r="220" spans="2:17" s="39" customFormat="1" ht="15" customHeight="1">
      <c r="B220" s="124"/>
      <c r="C220" s="124"/>
      <c r="D220" s="124"/>
      <c r="E220" s="124"/>
      <c r="F220" s="124"/>
      <c r="L220" s="125"/>
      <c r="N220" s="126"/>
      <c r="Q220" s="126"/>
    </row>
    <row r="221" spans="2:17" s="39" customFormat="1" ht="15" customHeight="1">
      <c r="B221" s="124"/>
      <c r="C221" s="124"/>
      <c r="D221" s="124"/>
      <c r="E221" s="124"/>
      <c r="F221" s="124"/>
      <c r="L221" s="125"/>
      <c r="N221" s="126"/>
      <c r="Q221" s="126"/>
    </row>
    <row r="222" spans="2:12" ht="31.5" customHeight="1" thickBot="1">
      <c r="B222" s="85" t="s">
        <v>6</v>
      </c>
      <c r="C222" s="85" t="s">
        <v>7</v>
      </c>
      <c r="D222" s="85" t="s">
        <v>8</v>
      </c>
      <c r="E222" s="85" t="s">
        <v>9</v>
      </c>
      <c r="F222" s="85" t="s">
        <v>21</v>
      </c>
      <c r="G222" s="49"/>
      <c r="L222" s="122"/>
    </row>
    <row r="223" spans="2:12" ht="14.25" thickTop="1">
      <c r="B223" s="40" t="s">
        <v>45</v>
      </c>
      <c r="C223" s="41">
        <f>+'749'!D158</f>
        <v>12970624585</v>
      </c>
      <c r="D223" s="42">
        <f>+'749'!E158</f>
        <v>3183979118.36</v>
      </c>
      <c r="E223" s="26">
        <f>+C223-D223</f>
        <v>9786645466.64</v>
      </c>
      <c r="F223" s="49">
        <f aca="true" t="shared" si="13" ref="F223:F228">+D223/C223</f>
        <v>0.24547616018754737</v>
      </c>
      <c r="G223" s="49"/>
      <c r="L223" s="122"/>
    </row>
    <row r="224" spans="2:12" ht="13.5">
      <c r="B224" s="40" t="s">
        <v>46</v>
      </c>
      <c r="C224" s="26">
        <f>+'751'!D143</f>
        <v>10873914178</v>
      </c>
      <c r="D224" s="39">
        <f>+'751'!E143</f>
        <v>2970946099.93</v>
      </c>
      <c r="E224" s="26">
        <f>+C224-D224</f>
        <v>7902968078.07</v>
      </c>
      <c r="F224" s="49">
        <f t="shared" si="13"/>
        <v>0.27321772558595225</v>
      </c>
      <c r="G224" s="49"/>
      <c r="L224" s="122"/>
    </row>
    <row r="225" spans="2:12" ht="13.5">
      <c r="B225" s="40" t="s">
        <v>47</v>
      </c>
      <c r="C225" s="26">
        <f>+'753'!D108</f>
        <v>1966800985</v>
      </c>
      <c r="D225" s="39">
        <f>+'753'!E108</f>
        <v>385126643.41999996</v>
      </c>
      <c r="E225" s="26">
        <f>+C225-D225</f>
        <v>1581674341.58</v>
      </c>
      <c r="F225" s="49">
        <f t="shared" si="13"/>
        <v>0.19581373324357979</v>
      </c>
      <c r="G225" s="49"/>
      <c r="L225" s="122"/>
    </row>
    <row r="226" spans="2:12" ht="13.5">
      <c r="B226" s="40" t="s">
        <v>48</v>
      </c>
      <c r="C226" s="26">
        <f>+'755'!D133</f>
        <v>4238942013</v>
      </c>
      <c r="D226" s="39">
        <f>+'755'!E133</f>
        <v>1164665830.0199997</v>
      </c>
      <c r="E226" s="26">
        <f>+C226-D226</f>
        <v>3074276182.9800005</v>
      </c>
      <c r="F226" s="49">
        <f t="shared" si="13"/>
        <v>0.27475389529939287</v>
      </c>
      <c r="G226" s="49"/>
      <c r="L226" s="122"/>
    </row>
    <row r="227" spans="2:12" ht="13.5">
      <c r="B227" s="40" t="s">
        <v>49</v>
      </c>
      <c r="C227" s="26">
        <f>+'758'!D119</f>
        <v>13818718239</v>
      </c>
      <c r="D227" s="39">
        <f>+'758'!E119</f>
        <v>4215180325.8100004</v>
      </c>
      <c r="E227" s="26">
        <f>+C227-D227</f>
        <v>9603537913.189999</v>
      </c>
      <c r="F227" s="49">
        <f t="shared" si="13"/>
        <v>0.30503410322917435</v>
      </c>
      <c r="G227" s="49"/>
      <c r="L227" s="122"/>
    </row>
    <row r="228" spans="2:12" ht="15.75" thickBot="1">
      <c r="B228" s="86" t="s">
        <v>10</v>
      </c>
      <c r="C228" s="86">
        <f>SUM(C223:C227)</f>
        <v>43869000000</v>
      </c>
      <c r="D228" s="86">
        <f>SUM(D223:D227)</f>
        <v>11919898017.54</v>
      </c>
      <c r="E228" s="86">
        <f>SUM(E223:E227)</f>
        <v>31949101982.46</v>
      </c>
      <c r="F228" s="87">
        <f t="shared" si="13"/>
        <v>0.2717157450030774</v>
      </c>
      <c r="G228" s="49"/>
      <c r="L228" s="122"/>
    </row>
    <row r="229" spans="2:12" ht="14.25" thickTop="1">
      <c r="B229" s="37"/>
      <c r="C229" s="73"/>
      <c r="D229" s="73"/>
      <c r="E229" s="35"/>
      <c r="G229" s="49"/>
      <c r="L229" s="122"/>
    </row>
    <row r="230" spans="2:12" ht="13.5">
      <c r="B230" s="35"/>
      <c r="C230" s="37"/>
      <c r="D230" s="43"/>
      <c r="E230" s="35"/>
      <c r="F230" s="35"/>
      <c r="G230" s="49"/>
      <c r="L230" s="122"/>
    </row>
    <row r="231" spans="2:15" ht="15" customHeight="1">
      <c r="B231" s="130" t="s">
        <v>35</v>
      </c>
      <c r="C231" s="130"/>
      <c r="D231" s="130"/>
      <c r="E231" s="130"/>
      <c r="F231" s="130"/>
      <c r="G231" s="88"/>
      <c r="L231" s="122"/>
      <c r="O231" s="84"/>
    </row>
    <row r="232" spans="2:15" ht="31.5" customHeight="1" thickBot="1">
      <c r="B232" s="89" t="s">
        <v>6</v>
      </c>
      <c r="C232" s="89" t="s">
        <v>31</v>
      </c>
      <c r="D232" s="89" t="s">
        <v>32</v>
      </c>
      <c r="E232" s="89" t="s">
        <v>36</v>
      </c>
      <c r="F232" s="89" t="s">
        <v>33</v>
      </c>
      <c r="G232" s="88"/>
      <c r="L232" s="122"/>
      <c r="O232" s="84"/>
    </row>
    <row r="233" spans="2:15" ht="14.25" thickTop="1">
      <c r="B233" s="40" t="s">
        <v>45</v>
      </c>
      <c r="C233" s="26">
        <f>+'749'!D167</f>
        <v>3259350368</v>
      </c>
      <c r="D233" s="26">
        <f>+'749'!E167</f>
        <v>358460059.02</v>
      </c>
      <c r="E233" s="26">
        <f>+C233-D233</f>
        <v>2900890308.98</v>
      </c>
      <c r="F233" s="49">
        <f aca="true" t="shared" si="14" ref="F233:F238">+D233/C233</f>
        <v>0.10997898923028578</v>
      </c>
      <c r="G233" s="88"/>
      <c r="L233" s="122"/>
      <c r="O233" s="84"/>
    </row>
    <row r="234" spans="2:15" ht="13.5">
      <c r="B234" s="40" t="s">
        <v>46</v>
      </c>
      <c r="C234" s="26">
        <f>+'751'!D152</f>
        <v>2009839332</v>
      </c>
      <c r="D234" s="26">
        <f>+'751'!E152</f>
        <v>72905660.02</v>
      </c>
      <c r="E234" s="26">
        <f>+C234-D234</f>
        <v>1936933671.98</v>
      </c>
      <c r="F234" s="49">
        <f t="shared" si="14"/>
        <v>0.036274372214345735</v>
      </c>
      <c r="G234" s="88"/>
      <c r="L234" s="122"/>
      <c r="O234" s="84"/>
    </row>
    <row r="235" spans="2:15" ht="13.5">
      <c r="B235" s="40" t="s">
        <v>47</v>
      </c>
      <c r="C235" s="26">
        <f>+'753'!D116</f>
        <v>916896391</v>
      </c>
      <c r="D235" s="26">
        <f>+'753'!E116</f>
        <v>94734028.6</v>
      </c>
      <c r="E235" s="26">
        <f>+C235-D235</f>
        <v>822162362.4</v>
      </c>
      <c r="F235" s="49">
        <f t="shared" si="14"/>
        <v>0.10332032008183571</v>
      </c>
      <c r="G235" s="88"/>
      <c r="L235" s="49"/>
      <c r="O235" s="84"/>
    </row>
    <row r="236" spans="2:15" ht="13.5">
      <c r="B236" s="40" t="s">
        <v>48</v>
      </c>
      <c r="C236" s="26">
        <f>+'755'!D143</f>
        <v>924075506</v>
      </c>
      <c r="D236" s="26">
        <f>+'755'!E143</f>
        <v>149308233.31</v>
      </c>
      <c r="E236" s="26">
        <f>+C236-D236</f>
        <v>774767272.69</v>
      </c>
      <c r="F236" s="49">
        <f t="shared" si="14"/>
        <v>0.16157579368844346</v>
      </c>
      <c r="G236" s="88"/>
      <c r="L236" s="122"/>
      <c r="O236" s="84"/>
    </row>
    <row r="237" spans="2:15" ht="13.5">
      <c r="B237" s="40" t="s">
        <v>49</v>
      </c>
      <c r="C237" s="26">
        <f>+'758'!D128</f>
        <v>621774696</v>
      </c>
      <c r="D237" s="26">
        <f>+'758'!E128</f>
        <v>31583819.7</v>
      </c>
      <c r="E237" s="26">
        <f>+C237-D237</f>
        <v>590190876.3</v>
      </c>
      <c r="F237" s="49">
        <f t="shared" si="14"/>
        <v>0.050796244850723225</v>
      </c>
      <c r="G237" s="88"/>
      <c r="O237" s="84"/>
    </row>
    <row r="238" spans="2:15" ht="15.75" thickBot="1">
      <c r="B238" s="90" t="s">
        <v>10</v>
      </c>
      <c r="C238" s="90">
        <f>SUM(C233:C237)</f>
        <v>7731936293</v>
      </c>
      <c r="D238" s="90">
        <f>SUM(D233:D237)</f>
        <v>706991800.6500001</v>
      </c>
      <c r="E238" s="90">
        <f>SUM(E233:E237)</f>
        <v>7024944492.349999</v>
      </c>
      <c r="F238" s="91">
        <f t="shared" si="14"/>
        <v>0.09143787194548735</v>
      </c>
      <c r="G238" s="88"/>
      <c r="O238" s="84"/>
    </row>
    <row r="239" spans="2:15" ht="14.25" thickTop="1">
      <c r="B239" s="84"/>
      <c r="C239" s="84"/>
      <c r="D239" s="84"/>
      <c r="E239" s="84"/>
      <c r="F239" s="84"/>
      <c r="G239" s="84"/>
      <c r="O239" s="84"/>
    </row>
    <row r="240" spans="2:15" ht="13.5">
      <c r="B240" s="84"/>
      <c r="C240" s="84"/>
      <c r="D240" s="84"/>
      <c r="E240" s="84"/>
      <c r="F240" s="84"/>
      <c r="G240" s="84"/>
      <c r="O240" s="84"/>
    </row>
    <row r="241" spans="2:15" ht="13.5">
      <c r="B241" s="84"/>
      <c r="C241" s="84"/>
      <c r="D241" s="84"/>
      <c r="E241" s="84"/>
      <c r="F241" s="84"/>
      <c r="G241" s="84"/>
      <c r="O241" s="84"/>
    </row>
    <row r="242" spans="2:15" ht="13.5">
      <c r="B242" s="84"/>
      <c r="C242" s="84"/>
      <c r="D242" s="84"/>
      <c r="E242" s="84"/>
      <c r="F242" s="84"/>
      <c r="G242" s="84"/>
      <c r="O242" s="84"/>
    </row>
    <row r="243" spans="2:15" ht="13.5">
      <c r="B243" s="84"/>
      <c r="C243" s="84"/>
      <c r="D243" s="84"/>
      <c r="E243" s="84"/>
      <c r="F243" s="84"/>
      <c r="G243" s="84"/>
      <c r="O243" s="84"/>
    </row>
    <row r="244" spans="2:15" ht="13.5">
      <c r="B244" s="84"/>
      <c r="C244" s="84"/>
      <c r="D244" s="84"/>
      <c r="E244" s="84"/>
      <c r="F244" s="84"/>
      <c r="G244" s="84"/>
      <c r="O244" s="84"/>
    </row>
    <row r="245" spans="2:15" ht="13.5">
      <c r="B245" s="84"/>
      <c r="C245" s="84"/>
      <c r="D245" s="84"/>
      <c r="E245" s="84"/>
      <c r="F245" s="84"/>
      <c r="G245" s="84"/>
      <c r="O245" s="84"/>
    </row>
    <row r="246" spans="2:15" ht="13.5">
      <c r="B246" s="84"/>
      <c r="C246" s="84"/>
      <c r="D246" s="84"/>
      <c r="E246" s="84"/>
      <c r="F246" s="84"/>
      <c r="G246" s="84"/>
      <c r="O246" s="84"/>
    </row>
    <row r="247" spans="2:15" ht="13.5">
      <c r="B247" s="84"/>
      <c r="C247" s="84"/>
      <c r="D247" s="84"/>
      <c r="E247" s="84"/>
      <c r="F247" s="84"/>
      <c r="G247" s="84"/>
      <c r="O247" s="84"/>
    </row>
    <row r="248" spans="2:15" ht="13.5">
      <c r="B248" s="84"/>
      <c r="C248" s="84"/>
      <c r="D248" s="84"/>
      <c r="E248" s="84"/>
      <c r="F248" s="84"/>
      <c r="G248" s="84"/>
      <c r="O248" s="84"/>
    </row>
    <row r="249" spans="2:15" ht="13.5">
      <c r="B249" s="84"/>
      <c r="C249" s="84"/>
      <c r="D249" s="84"/>
      <c r="E249" s="84"/>
      <c r="F249" s="84"/>
      <c r="G249" s="84"/>
      <c r="O249" s="84"/>
    </row>
    <row r="250" spans="2:15" ht="13.5">
      <c r="B250" s="84"/>
      <c r="C250" s="84"/>
      <c r="D250" s="84"/>
      <c r="E250" s="84"/>
      <c r="F250" s="84"/>
      <c r="G250" s="84"/>
      <c r="O250" s="84"/>
    </row>
    <row r="251" spans="2:15" ht="14.25">
      <c r="B251" s="103" t="s">
        <v>51</v>
      </c>
      <c r="C251" s="104" t="s">
        <v>52</v>
      </c>
      <c r="D251" s="104" t="s">
        <v>53</v>
      </c>
      <c r="E251" s="103" t="s">
        <v>7</v>
      </c>
      <c r="F251" s="103" t="s">
        <v>19</v>
      </c>
      <c r="G251" s="84"/>
      <c r="O251" s="84"/>
    </row>
    <row r="252" spans="2:15" ht="13.5">
      <c r="B252" s="105" t="s">
        <v>45</v>
      </c>
      <c r="C252" s="106">
        <f>+F252/E252</f>
        <v>0.24547616018754737</v>
      </c>
      <c r="D252" s="106">
        <f>+(100%/12)*4</f>
        <v>0.3333333333333333</v>
      </c>
      <c r="E252" s="107">
        <f>+C223</f>
        <v>12970624585</v>
      </c>
      <c r="F252" s="107">
        <f aca="true" t="shared" si="15" ref="E252:F256">+D223</f>
        <v>3183979118.36</v>
      </c>
      <c r="G252" s="84"/>
      <c r="O252" s="84"/>
    </row>
    <row r="253" spans="2:15" ht="13.5">
      <c r="B253" s="105" t="s">
        <v>46</v>
      </c>
      <c r="C253" s="106">
        <f>+F253/E253</f>
        <v>0.27321772558595225</v>
      </c>
      <c r="D253" s="106">
        <f>+(100%/12)*4</f>
        <v>0.3333333333333333</v>
      </c>
      <c r="E253" s="107">
        <f t="shared" si="15"/>
        <v>10873914178</v>
      </c>
      <c r="F253" s="107">
        <f t="shared" si="15"/>
        <v>2970946099.93</v>
      </c>
      <c r="G253" s="84"/>
      <c r="O253" s="84"/>
    </row>
    <row r="254" spans="2:15" ht="13.5">
      <c r="B254" s="105" t="s">
        <v>47</v>
      </c>
      <c r="C254" s="106">
        <f>+F254/E254</f>
        <v>0.19581373324357979</v>
      </c>
      <c r="D254" s="106">
        <f>+(100%/12)*4</f>
        <v>0.3333333333333333</v>
      </c>
      <c r="E254" s="107">
        <f t="shared" si="15"/>
        <v>1966800985</v>
      </c>
      <c r="F254" s="107">
        <f t="shared" si="15"/>
        <v>385126643.41999996</v>
      </c>
      <c r="G254" s="84"/>
      <c r="O254" s="84"/>
    </row>
    <row r="255" spans="2:15" ht="13.5">
      <c r="B255" s="105" t="s">
        <v>48</v>
      </c>
      <c r="C255" s="106">
        <f>+F255/E255</f>
        <v>0.27475389529939287</v>
      </c>
      <c r="D255" s="106">
        <f>+(100%/12)*4</f>
        <v>0.3333333333333333</v>
      </c>
      <c r="E255" s="107">
        <f t="shared" si="15"/>
        <v>4238942013</v>
      </c>
      <c r="F255" s="107">
        <f t="shared" si="15"/>
        <v>1164665830.0199997</v>
      </c>
      <c r="G255" s="84"/>
      <c r="O255" s="84"/>
    </row>
    <row r="256" spans="2:15" ht="13.5">
      <c r="B256" s="105" t="s">
        <v>49</v>
      </c>
      <c r="C256" s="106">
        <f>+F256/E256</f>
        <v>0.30503410322917435</v>
      </c>
      <c r="D256" s="106">
        <f>+(100%/12)*4</f>
        <v>0.3333333333333333</v>
      </c>
      <c r="E256" s="107">
        <f t="shared" si="15"/>
        <v>13818718239</v>
      </c>
      <c r="F256" s="107">
        <f t="shared" si="15"/>
        <v>4215180325.8100004</v>
      </c>
      <c r="G256" s="84"/>
      <c r="O256" s="84"/>
    </row>
    <row r="257" spans="2:15" ht="13.5">
      <c r="B257" s="108"/>
      <c r="C257" s="108"/>
      <c r="D257" s="108"/>
      <c r="E257" s="108"/>
      <c r="F257" s="108"/>
      <c r="G257" s="84"/>
      <c r="O257" s="84"/>
    </row>
    <row r="258" spans="2:15" ht="13.5">
      <c r="B258" s="84"/>
      <c r="C258" s="84"/>
      <c r="D258" s="84"/>
      <c r="E258" s="84"/>
      <c r="F258" s="84"/>
      <c r="G258" s="84"/>
      <c r="O258" s="84"/>
    </row>
    <row r="259" spans="2:15" ht="13.5">
      <c r="B259" s="84"/>
      <c r="C259" s="84"/>
      <c r="D259" s="84"/>
      <c r="E259" s="84"/>
      <c r="F259" s="84"/>
      <c r="G259" s="84"/>
      <c r="O259" s="84"/>
    </row>
    <row r="260" spans="2:15" ht="13.5">
      <c r="B260" s="84"/>
      <c r="C260" s="84"/>
      <c r="D260" s="84"/>
      <c r="E260" s="84"/>
      <c r="F260" s="84"/>
      <c r="G260" s="84"/>
      <c r="O260" s="84"/>
    </row>
    <row r="261" spans="2:15" ht="13.5">
      <c r="B261" s="84"/>
      <c r="C261" s="84"/>
      <c r="D261" s="84"/>
      <c r="E261" s="84"/>
      <c r="F261" s="84"/>
      <c r="G261" s="84"/>
      <c r="O261" s="84"/>
    </row>
    <row r="262" spans="2:15" ht="13.5">
      <c r="B262" s="84"/>
      <c r="C262" s="84"/>
      <c r="D262" s="84"/>
      <c r="E262" s="84"/>
      <c r="F262" s="84"/>
      <c r="G262" s="84"/>
      <c r="O262" s="84"/>
    </row>
    <row r="263" spans="2:15" ht="13.5">
      <c r="B263" s="84"/>
      <c r="C263" s="84"/>
      <c r="D263" s="84"/>
      <c r="E263" s="84"/>
      <c r="F263" s="84"/>
      <c r="G263" s="84"/>
      <c r="O263" s="84"/>
    </row>
    <row r="264" spans="2:15" ht="13.5">
      <c r="B264" s="84"/>
      <c r="C264" s="84"/>
      <c r="D264" s="84"/>
      <c r="E264" s="84"/>
      <c r="F264" s="84"/>
      <c r="G264" s="84"/>
      <c r="O264" s="84"/>
    </row>
    <row r="265" spans="2:15" ht="13.5">
      <c r="B265" s="84"/>
      <c r="C265" s="84"/>
      <c r="D265" s="84"/>
      <c r="E265" s="84"/>
      <c r="F265" s="84"/>
      <c r="G265" s="84"/>
      <c r="O265" s="84"/>
    </row>
    <row r="266" spans="2:15" ht="13.5">
      <c r="B266" s="84"/>
      <c r="C266" s="84"/>
      <c r="D266" s="84"/>
      <c r="E266" s="84"/>
      <c r="F266" s="84"/>
      <c r="G266" s="84"/>
      <c r="O266" s="84"/>
    </row>
    <row r="267" spans="2:15" ht="13.5">
      <c r="B267" s="84"/>
      <c r="C267" s="84"/>
      <c r="D267" s="84"/>
      <c r="E267" s="84"/>
      <c r="F267" s="84"/>
      <c r="G267" s="84"/>
      <c r="O267" s="84"/>
    </row>
    <row r="268" spans="2:15" ht="13.5">
      <c r="B268" s="84"/>
      <c r="C268" s="84"/>
      <c r="D268" s="84"/>
      <c r="E268" s="84"/>
      <c r="F268" s="84"/>
      <c r="G268" s="84"/>
      <c r="O268" s="84"/>
    </row>
    <row r="269" spans="2:15" ht="13.5">
      <c r="B269" s="84"/>
      <c r="C269" s="84"/>
      <c r="D269" s="84"/>
      <c r="E269" s="84"/>
      <c r="F269" s="84"/>
      <c r="G269" s="84"/>
      <c r="O269" s="84"/>
    </row>
    <row r="270" spans="2:15" ht="13.5">
      <c r="B270" s="84"/>
      <c r="C270" s="84"/>
      <c r="D270" s="84"/>
      <c r="E270" s="84"/>
      <c r="F270" s="84"/>
      <c r="G270" s="84"/>
      <c r="O270" s="84"/>
    </row>
    <row r="271" spans="2:15" ht="13.5">
      <c r="B271" s="84"/>
      <c r="C271" s="84"/>
      <c r="D271" s="84"/>
      <c r="E271" s="84"/>
      <c r="F271" s="84"/>
      <c r="G271" s="84"/>
      <c r="O271" s="84"/>
    </row>
    <row r="272" spans="2:15" ht="13.5">
      <c r="B272" s="84"/>
      <c r="C272" s="84"/>
      <c r="D272" s="84"/>
      <c r="E272" s="84"/>
      <c r="F272" s="84"/>
      <c r="G272" s="84"/>
      <c r="O272" s="84"/>
    </row>
    <row r="273" spans="2:15" ht="13.5">
      <c r="B273" s="84"/>
      <c r="C273" s="84"/>
      <c r="D273" s="84"/>
      <c r="E273" s="84"/>
      <c r="F273" s="84"/>
      <c r="G273" s="84"/>
      <c r="O273" s="84"/>
    </row>
    <row r="274" spans="2:15" ht="13.5">
      <c r="B274" s="84"/>
      <c r="C274" s="84"/>
      <c r="D274" s="84"/>
      <c r="E274" s="84"/>
      <c r="F274" s="84"/>
      <c r="G274" s="84"/>
      <c r="O274" s="84"/>
    </row>
    <row r="275" spans="2:15" ht="13.5">
      <c r="B275" s="84"/>
      <c r="C275" s="84"/>
      <c r="D275" s="84"/>
      <c r="E275" s="84"/>
      <c r="F275" s="84"/>
      <c r="G275" s="84"/>
      <c r="O275" s="84"/>
    </row>
  </sheetData>
  <sheetProtection/>
  <mergeCells count="5">
    <mergeCell ref="B231:F231"/>
    <mergeCell ref="B1:O1"/>
    <mergeCell ref="B2:O2"/>
    <mergeCell ref="B3:O3"/>
    <mergeCell ref="B4:O4"/>
  </mergeCells>
  <printOptions/>
  <pageMargins left="0.984251968503937" right="0" top="0.7480314960629921" bottom="0.35433070866141736" header="0.31496062992125984" footer="0.31496062992125984"/>
  <pageSetup horizontalDpi="600" verticalDpi="600" orientation="landscape" paperSize="5" scale="63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R850"/>
  <sheetViews>
    <sheetView showGridLines="0" zoomScale="80" zoomScaleNormal="80" zoomScalePageLayoutView="60" workbookViewId="0" topLeftCell="B1">
      <selection activeCell="J11" sqref="J11"/>
    </sheetView>
  </sheetViews>
  <sheetFormatPr defaultColWidth="16.421875" defaultRowHeight="12.75"/>
  <cols>
    <col min="1" max="1" width="12.7109375" style="8" customWidth="1"/>
    <col min="2" max="2" width="12.7109375" style="145" customWidth="1"/>
    <col min="3" max="3" width="16.8515625" style="8" customWidth="1"/>
    <col min="4" max="4" width="20.28125" style="28" customWidth="1"/>
    <col min="5" max="5" width="19.00390625" style="8" customWidth="1"/>
    <col min="6" max="6" width="19.7109375" style="8" customWidth="1"/>
    <col min="7" max="7" width="17.8515625" style="8" bestFit="1" customWidth="1"/>
    <col min="8" max="8" width="15.00390625" style="8" customWidth="1"/>
    <col min="9" max="9" width="16.7109375" style="8" customWidth="1"/>
    <col min="10" max="10" width="16.7109375" style="28" customWidth="1"/>
    <col min="11" max="12" width="16.7109375" style="8" customWidth="1"/>
    <col min="13" max="13" width="19.57421875" style="8" customWidth="1"/>
    <col min="14" max="14" width="16.7109375" style="8" customWidth="1"/>
    <col min="15" max="15" width="14.28125" style="23" customWidth="1"/>
    <col min="16" max="16" width="19.57421875" style="28" customWidth="1"/>
    <col min="17" max="17" width="21.28125" style="8" customWidth="1"/>
    <col min="18" max="18" width="14.7109375" style="23" customWidth="1"/>
    <col min="19" max="16384" width="16.421875" style="8" customWidth="1"/>
  </cols>
  <sheetData>
    <row r="1" spans="1:16" s="5" customFormat="1" ht="1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62"/>
    </row>
    <row r="2" spans="1:16" s="5" customFormat="1" ht="15">
      <c r="A2" s="133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62"/>
    </row>
    <row r="3" spans="1:16" s="5" customFormat="1" ht="15">
      <c r="A3" s="133" t="s">
        <v>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62"/>
    </row>
    <row r="4" spans="1:16" s="9" customFormat="1" ht="15">
      <c r="A4" s="132" t="s">
        <v>432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61"/>
    </row>
    <row r="5" spans="2:18" s="5" customFormat="1" ht="14.25">
      <c r="B5" s="142"/>
      <c r="C5" s="20"/>
      <c r="D5" s="30"/>
      <c r="E5" s="20"/>
      <c r="F5" s="20"/>
      <c r="G5" s="20"/>
      <c r="H5" s="20"/>
      <c r="I5" s="20"/>
      <c r="J5" s="30"/>
      <c r="K5" s="20"/>
      <c r="L5" s="20"/>
      <c r="M5" s="20"/>
      <c r="N5" s="20"/>
      <c r="O5" s="63"/>
      <c r="P5" s="30"/>
      <c r="Q5" s="20"/>
      <c r="R5" s="63"/>
    </row>
    <row r="6" spans="1:18" s="13" customFormat="1" ht="38.25" customHeight="1" thickBot="1">
      <c r="A6" s="51" t="s">
        <v>12</v>
      </c>
      <c r="B6" s="147" t="s">
        <v>433</v>
      </c>
      <c r="C6" s="52" t="s">
        <v>41</v>
      </c>
      <c r="D6" s="53" t="s">
        <v>40</v>
      </c>
      <c r="E6" s="53" t="s">
        <v>13</v>
      </c>
      <c r="F6" s="53" t="s">
        <v>14</v>
      </c>
      <c r="G6" s="53" t="s">
        <v>15</v>
      </c>
      <c r="H6" s="53" t="s">
        <v>16</v>
      </c>
      <c r="I6" s="53" t="s">
        <v>17</v>
      </c>
      <c r="J6" s="53" t="s">
        <v>18</v>
      </c>
      <c r="K6" s="53" t="s">
        <v>19</v>
      </c>
      <c r="L6" s="53" t="s">
        <v>20</v>
      </c>
      <c r="M6" s="53" t="s">
        <v>42</v>
      </c>
      <c r="N6" s="53" t="s">
        <v>43</v>
      </c>
      <c r="O6" s="54" t="s">
        <v>34</v>
      </c>
      <c r="P6" s="56" t="s">
        <v>30</v>
      </c>
      <c r="Q6" s="56" t="s">
        <v>28</v>
      </c>
      <c r="R6" s="56" t="s">
        <v>29</v>
      </c>
    </row>
    <row r="7" spans="1:18" s="5" customFormat="1" ht="15" thickTop="1">
      <c r="A7" s="19">
        <v>21374900</v>
      </c>
      <c r="B7" s="138" t="s">
        <v>434</v>
      </c>
      <c r="C7" s="19"/>
      <c r="D7" s="19"/>
      <c r="E7" s="73">
        <v>12970624585</v>
      </c>
      <c r="F7" s="73">
        <v>12970624585</v>
      </c>
      <c r="G7" s="73">
        <v>8380869527.56</v>
      </c>
      <c r="H7" s="73">
        <v>56007778.45</v>
      </c>
      <c r="I7" s="73">
        <v>2068618792.04</v>
      </c>
      <c r="J7" s="73">
        <v>233499880.9</v>
      </c>
      <c r="K7" s="129">
        <v>3183979118.36</v>
      </c>
      <c r="L7" s="73">
        <v>3122818982.71</v>
      </c>
      <c r="M7" s="73">
        <v>7428519015.25</v>
      </c>
      <c r="N7" s="73">
        <v>2838763957.81</v>
      </c>
      <c r="O7" s="25">
        <f>+K7/F7</f>
        <v>0.24547616018754737</v>
      </c>
      <c r="P7" s="20">
        <f>+P29+P79+P105+P115</f>
        <v>3259350368</v>
      </c>
      <c r="Q7" s="20">
        <f>+Q29+Q79+Q105+Q115</f>
        <v>358460059.02</v>
      </c>
      <c r="R7" s="25">
        <f>+Q7/P7</f>
        <v>0.10997898923028578</v>
      </c>
    </row>
    <row r="8" spans="1:18" s="117" customFormat="1" ht="14.25">
      <c r="A8" s="110">
        <v>21374900</v>
      </c>
      <c r="B8" s="139" t="s">
        <v>434</v>
      </c>
      <c r="C8" s="110" t="s">
        <v>54</v>
      </c>
      <c r="D8" s="110" t="s">
        <v>22</v>
      </c>
      <c r="E8" s="129">
        <v>3764298778</v>
      </c>
      <c r="F8" s="129">
        <v>3764298778</v>
      </c>
      <c r="G8" s="129">
        <v>3749734016</v>
      </c>
      <c r="H8" s="129">
        <v>0</v>
      </c>
      <c r="I8" s="129">
        <v>417565551.35</v>
      </c>
      <c r="J8" s="129">
        <v>0</v>
      </c>
      <c r="K8" s="129">
        <v>1150372006.95</v>
      </c>
      <c r="L8" s="129">
        <v>1133289437.95</v>
      </c>
      <c r="M8" s="129">
        <v>2196361219.7</v>
      </c>
      <c r="N8" s="129">
        <v>2181796457.7</v>
      </c>
      <c r="O8" s="25">
        <f aca="true" t="shared" si="0" ref="O8:O71">+K8/F8</f>
        <v>0.3056006111080272</v>
      </c>
      <c r="P8" s="30"/>
      <c r="Q8" s="30"/>
      <c r="R8" s="116"/>
    </row>
    <row r="9" spans="1:18" s="118" customFormat="1" ht="14.25">
      <c r="A9" s="115">
        <v>21374900</v>
      </c>
      <c r="B9" s="143" t="s">
        <v>434</v>
      </c>
      <c r="C9" s="115" t="s">
        <v>55</v>
      </c>
      <c r="D9" s="115" t="s">
        <v>56</v>
      </c>
      <c r="E9" s="121">
        <v>1348049888</v>
      </c>
      <c r="F9" s="121">
        <v>1342331113</v>
      </c>
      <c r="G9" s="121">
        <v>1336568188</v>
      </c>
      <c r="H9" s="121">
        <v>0</v>
      </c>
      <c r="I9" s="121">
        <v>0</v>
      </c>
      <c r="J9" s="121">
        <v>0</v>
      </c>
      <c r="K9" s="121">
        <v>404896942.6</v>
      </c>
      <c r="L9" s="121">
        <v>404896942.6</v>
      </c>
      <c r="M9" s="121">
        <v>937434170.4</v>
      </c>
      <c r="N9" s="121">
        <v>931671245.4</v>
      </c>
      <c r="O9" s="112">
        <f t="shared" si="0"/>
        <v>0.301637158431863</v>
      </c>
      <c r="P9" s="113"/>
      <c r="Q9" s="113"/>
      <c r="R9" s="112"/>
    </row>
    <row r="10" spans="1:18" s="118" customFormat="1" ht="14.25">
      <c r="A10" s="115">
        <v>21374900</v>
      </c>
      <c r="B10" s="143" t="s">
        <v>434</v>
      </c>
      <c r="C10" s="115" t="s">
        <v>57</v>
      </c>
      <c r="D10" s="115" t="s">
        <v>58</v>
      </c>
      <c r="E10" s="121">
        <v>1330049888</v>
      </c>
      <c r="F10" s="121">
        <v>1324331113</v>
      </c>
      <c r="G10" s="121">
        <v>1318568188</v>
      </c>
      <c r="H10" s="121">
        <v>0</v>
      </c>
      <c r="I10" s="121">
        <v>0</v>
      </c>
      <c r="J10" s="121">
        <v>0</v>
      </c>
      <c r="K10" s="121">
        <v>401009425.94</v>
      </c>
      <c r="L10" s="121">
        <v>401009425.94</v>
      </c>
      <c r="M10" s="121">
        <v>923321687.06</v>
      </c>
      <c r="N10" s="121">
        <v>917558762.06</v>
      </c>
      <c r="O10" s="112">
        <f t="shared" si="0"/>
        <v>0.3028014837102147</v>
      </c>
      <c r="P10" s="113"/>
      <c r="Q10" s="113"/>
      <c r="R10" s="112"/>
    </row>
    <row r="11" spans="1:18" s="118" customFormat="1" ht="14.25">
      <c r="A11" s="115">
        <v>21374900</v>
      </c>
      <c r="B11" s="143" t="s">
        <v>434</v>
      </c>
      <c r="C11" s="115" t="s">
        <v>59</v>
      </c>
      <c r="D11" s="115" t="s">
        <v>60</v>
      </c>
      <c r="E11" s="121">
        <v>18000000</v>
      </c>
      <c r="F11" s="121">
        <v>18000000</v>
      </c>
      <c r="G11" s="121">
        <v>18000000</v>
      </c>
      <c r="H11" s="121">
        <v>0</v>
      </c>
      <c r="I11" s="121">
        <v>0</v>
      </c>
      <c r="J11" s="121">
        <v>0</v>
      </c>
      <c r="K11" s="121">
        <v>3887516.66</v>
      </c>
      <c r="L11" s="121">
        <v>3887516.66</v>
      </c>
      <c r="M11" s="121">
        <v>14112483.34</v>
      </c>
      <c r="N11" s="121">
        <v>14112483.34</v>
      </c>
      <c r="O11" s="112">
        <f t="shared" si="0"/>
        <v>0.2159731477777778</v>
      </c>
      <c r="P11" s="113"/>
      <c r="Q11" s="113"/>
      <c r="R11" s="112"/>
    </row>
    <row r="12" spans="1:18" s="118" customFormat="1" ht="14.25">
      <c r="A12" s="115">
        <v>21374900</v>
      </c>
      <c r="B12" s="143" t="s">
        <v>434</v>
      </c>
      <c r="C12" s="115" t="s">
        <v>61</v>
      </c>
      <c r="D12" s="115" t="s">
        <v>62</v>
      </c>
      <c r="E12" s="121">
        <v>45658458</v>
      </c>
      <c r="F12" s="121">
        <v>45658458</v>
      </c>
      <c r="G12" s="121">
        <v>45658458</v>
      </c>
      <c r="H12" s="121">
        <v>0</v>
      </c>
      <c r="I12" s="121">
        <v>0</v>
      </c>
      <c r="J12" s="121">
        <v>0</v>
      </c>
      <c r="K12" s="121">
        <v>5703095</v>
      </c>
      <c r="L12" s="121">
        <v>5703095</v>
      </c>
      <c r="M12" s="121">
        <v>39955363</v>
      </c>
      <c r="N12" s="121">
        <v>39955363</v>
      </c>
      <c r="O12" s="112">
        <f t="shared" si="0"/>
        <v>0.12490774436578651</v>
      </c>
      <c r="P12" s="113"/>
      <c r="Q12" s="113"/>
      <c r="R12" s="112"/>
    </row>
    <row r="13" spans="1:18" s="118" customFormat="1" ht="14.25">
      <c r="A13" s="115">
        <v>21374900</v>
      </c>
      <c r="B13" s="143" t="s">
        <v>434</v>
      </c>
      <c r="C13" s="115" t="s">
        <v>63</v>
      </c>
      <c r="D13" s="115" t="s">
        <v>64</v>
      </c>
      <c r="E13" s="121">
        <v>45658458</v>
      </c>
      <c r="F13" s="121">
        <v>45658458</v>
      </c>
      <c r="G13" s="121">
        <v>45658458</v>
      </c>
      <c r="H13" s="121">
        <v>0</v>
      </c>
      <c r="I13" s="121">
        <v>0</v>
      </c>
      <c r="J13" s="121">
        <v>0</v>
      </c>
      <c r="K13" s="121">
        <v>5703095</v>
      </c>
      <c r="L13" s="121">
        <v>5703095</v>
      </c>
      <c r="M13" s="121">
        <v>39955363</v>
      </c>
      <c r="N13" s="121">
        <v>39955363</v>
      </c>
      <c r="O13" s="112">
        <f t="shared" si="0"/>
        <v>0.12490774436578651</v>
      </c>
      <c r="P13" s="113"/>
      <c r="Q13" s="113"/>
      <c r="R13" s="112"/>
    </row>
    <row r="14" spans="1:18" s="118" customFormat="1" ht="14.25">
      <c r="A14" s="115">
        <v>21374900</v>
      </c>
      <c r="B14" s="143" t="s">
        <v>434</v>
      </c>
      <c r="C14" s="115" t="s">
        <v>65</v>
      </c>
      <c r="D14" s="115" t="s">
        <v>66</v>
      </c>
      <c r="E14" s="121">
        <v>1746687256</v>
      </c>
      <c r="F14" s="121">
        <v>1740791668</v>
      </c>
      <c r="G14" s="121">
        <v>1734192424</v>
      </c>
      <c r="H14" s="121">
        <v>0</v>
      </c>
      <c r="I14" s="121">
        <v>0</v>
      </c>
      <c r="J14" s="121">
        <v>0</v>
      </c>
      <c r="K14" s="121">
        <v>537881993.7</v>
      </c>
      <c r="L14" s="121">
        <v>537881993.7</v>
      </c>
      <c r="M14" s="121">
        <v>1202909674.3</v>
      </c>
      <c r="N14" s="121">
        <v>1196310430.3</v>
      </c>
      <c r="O14" s="112">
        <f t="shared" si="0"/>
        <v>0.30898699918409767</v>
      </c>
      <c r="P14" s="113"/>
      <c r="Q14" s="113"/>
      <c r="R14" s="112"/>
    </row>
    <row r="15" spans="1:18" s="118" customFormat="1" ht="14.25">
      <c r="A15" s="115">
        <v>21374900</v>
      </c>
      <c r="B15" s="143" t="s">
        <v>434</v>
      </c>
      <c r="C15" s="115" t="s">
        <v>67</v>
      </c>
      <c r="D15" s="115" t="s">
        <v>68</v>
      </c>
      <c r="E15" s="121">
        <v>487721872</v>
      </c>
      <c r="F15" s="121">
        <v>485095466</v>
      </c>
      <c r="G15" s="121">
        <v>483165764</v>
      </c>
      <c r="H15" s="121">
        <v>0</v>
      </c>
      <c r="I15" s="121">
        <v>0</v>
      </c>
      <c r="J15" s="121">
        <v>0</v>
      </c>
      <c r="K15" s="121">
        <v>124100979.88</v>
      </c>
      <c r="L15" s="121">
        <v>124100979.88</v>
      </c>
      <c r="M15" s="121">
        <v>360994486.12</v>
      </c>
      <c r="N15" s="121">
        <v>359064784.12</v>
      </c>
      <c r="O15" s="112">
        <f t="shared" si="0"/>
        <v>0.2558279525952114</v>
      </c>
      <c r="P15" s="113"/>
      <c r="Q15" s="113"/>
      <c r="R15" s="112"/>
    </row>
    <row r="16" spans="1:18" s="118" customFormat="1" ht="14.25">
      <c r="A16" s="115">
        <v>21374900</v>
      </c>
      <c r="B16" s="143" t="s">
        <v>434</v>
      </c>
      <c r="C16" s="115" t="s">
        <v>69</v>
      </c>
      <c r="D16" s="115" t="s">
        <v>70</v>
      </c>
      <c r="E16" s="121">
        <v>629925942</v>
      </c>
      <c r="F16" s="121">
        <v>627431624</v>
      </c>
      <c r="G16" s="121">
        <v>624581448</v>
      </c>
      <c r="H16" s="121">
        <v>0</v>
      </c>
      <c r="I16" s="121">
        <v>0</v>
      </c>
      <c r="J16" s="121">
        <v>0</v>
      </c>
      <c r="K16" s="121">
        <v>174379494.99</v>
      </c>
      <c r="L16" s="121">
        <v>174379494.99</v>
      </c>
      <c r="M16" s="121">
        <v>453052129.01</v>
      </c>
      <c r="N16" s="121">
        <v>450201953.01</v>
      </c>
      <c r="O16" s="112">
        <f t="shared" si="0"/>
        <v>0.27792589394569633</v>
      </c>
      <c r="P16" s="113"/>
      <c r="Q16" s="113"/>
      <c r="R16" s="112"/>
    </row>
    <row r="17" spans="1:18" s="118" customFormat="1" ht="14.25">
      <c r="A17" s="115">
        <v>21374900</v>
      </c>
      <c r="B17" s="143" t="s">
        <v>434</v>
      </c>
      <c r="C17" s="115" t="s">
        <v>73</v>
      </c>
      <c r="D17" s="115" t="s">
        <v>74</v>
      </c>
      <c r="E17" s="121">
        <v>197546538</v>
      </c>
      <c r="F17" s="121">
        <v>197546538</v>
      </c>
      <c r="G17" s="121">
        <v>197546538</v>
      </c>
      <c r="H17" s="121">
        <v>0</v>
      </c>
      <c r="I17" s="121">
        <v>0</v>
      </c>
      <c r="J17" s="121">
        <v>0</v>
      </c>
      <c r="K17" s="121">
        <v>194309419.54</v>
      </c>
      <c r="L17" s="121">
        <v>194309419.54</v>
      </c>
      <c r="M17" s="121">
        <v>3237118.46</v>
      </c>
      <c r="N17" s="121">
        <v>3237118.46</v>
      </c>
      <c r="O17" s="112">
        <f t="shared" si="0"/>
        <v>0.9836133880513764</v>
      </c>
      <c r="P17" s="113"/>
      <c r="Q17" s="113"/>
      <c r="R17" s="112"/>
    </row>
    <row r="18" spans="1:18" s="118" customFormat="1" ht="14.25">
      <c r="A18" s="115">
        <v>21374900</v>
      </c>
      <c r="B18" s="143" t="s">
        <v>434</v>
      </c>
      <c r="C18" s="115" t="s">
        <v>75</v>
      </c>
      <c r="D18" s="115" t="s">
        <v>76</v>
      </c>
      <c r="E18" s="121">
        <v>192870000</v>
      </c>
      <c r="F18" s="121">
        <v>192095136</v>
      </c>
      <c r="G18" s="121">
        <v>191243246</v>
      </c>
      <c r="H18" s="121">
        <v>0</v>
      </c>
      <c r="I18" s="121">
        <v>0</v>
      </c>
      <c r="J18" s="121">
        <v>0</v>
      </c>
      <c r="K18" s="121">
        <v>45092099.29</v>
      </c>
      <c r="L18" s="121">
        <v>45092099.29</v>
      </c>
      <c r="M18" s="121">
        <v>147003036.71</v>
      </c>
      <c r="N18" s="121">
        <v>146151146.71</v>
      </c>
      <c r="O18" s="112">
        <f t="shared" si="0"/>
        <v>0.2347383709392829</v>
      </c>
      <c r="P18" s="113"/>
      <c r="Q18" s="113"/>
      <c r="R18" s="112"/>
    </row>
    <row r="19" spans="1:18" s="118" customFormat="1" ht="13.5" customHeight="1">
      <c r="A19" s="115">
        <v>21374900</v>
      </c>
      <c r="B19" s="143" t="s">
        <v>435</v>
      </c>
      <c r="C19" s="115" t="s">
        <v>71</v>
      </c>
      <c r="D19" s="115" t="s">
        <v>72</v>
      </c>
      <c r="E19" s="121">
        <v>238622904</v>
      </c>
      <c r="F19" s="121">
        <v>238622904</v>
      </c>
      <c r="G19" s="121">
        <v>237655428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v>238622904</v>
      </c>
      <c r="N19" s="121">
        <v>237655428</v>
      </c>
      <c r="O19" s="112">
        <f t="shared" si="0"/>
        <v>0</v>
      </c>
      <c r="P19" s="113"/>
      <c r="Q19" s="113"/>
      <c r="R19" s="112"/>
    </row>
    <row r="20" spans="1:18" s="118" customFormat="1" ht="14.25">
      <c r="A20" s="115">
        <v>21374900</v>
      </c>
      <c r="B20" s="143" t="s">
        <v>434</v>
      </c>
      <c r="C20" s="115" t="s">
        <v>77</v>
      </c>
      <c r="D20" s="115" t="s">
        <v>78</v>
      </c>
      <c r="E20" s="121">
        <v>284431245</v>
      </c>
      <c r="F20" s="121">
        <v>283298844</v>
      </c>
      <c r="G20" s="121">
        <v>282187862</v>
      </c>
      <c r="H20" s="121">
        <v>0</v>
      </c>
      <c r="I20" s="121">
        <v>188677922.07</v>
      </c>
      <c r="J20" s="121">
        <v>0</v>
      </c>
      <c r="K20" s="121">
        <v>93509939.93</v>
      </c>
      <c r="L20" s="121">
        <v>93509939.93</v>
      </c>
      <c r="M20" s="121">
        <v>1110982</v>
      </c>
      <c r="N20" s="121">
        <v>0</v>
      </c>
      <c r="O20" s="112">
        <f t="shared" si="0"/>
        <v>0.33007526119661823</v>
      </c>
      <c r="P20" s="113"/>
      <c r="Q20" s="113"/>
      <c r="R20" s="112"/>
    </row>
    <row r="21" spans="1:18" s="118" customFormat="1" ht="14.25">
      <c r="A21" s="115">
        <v>21374900</v>
      </c>
      <c r="B21" s="143" t="s">
        <v>434</v>
      </c>
      <c r="C21" s="115" t="s">
        <v>79</v>
      </c>
      <c r="D21" s="115" t="s">
        <v>401</v>
      </c>
      <c r="E21" s="121">
        <v>269845027</v>
      </c>
      <c r="F21" s="121">
        <v>268770698</v>
      </c>
      <c r="G21" s="121">
        <v>267716689</v>
      </c>
      <c r="H21" s="121">
        <v>0</v>
      </c>
      <c r="I21" s="121">
        <v>179001617.23</v>
      </c>
      <c r="J21" s="121">
        <v>0</v>
      </c>
      <c r="K21" s="121">
        <v>88715071.77</v>
      </c>
      <c r="L21" s="121">
        <v>88715071.77</v>
      </c>
      <c r="M21" s="121">
        <v>1054009</v>
      </c>
      <c r="N21" s="121">
        <v>0</v>
      </c>
      <c r="O21" s="112">
        <f t="shared" si="0"/>
        <v>0.33007717147052984</v>
      </c>
      <c r="P21" s="113"/>
      <c r="Q21" s="113"/>
      <c r="R21" s="112"/>
    </row>
    <row r="22" spans="1:18" s="118" customFormat="1" ht="14.25">
      <c r="A22" s="115">
        <v>21374900</v>
      </c>
      <c r="B22" s="143" t="s">
        <v>434</v>
      </c>
      <c r="C22" s="115" t="s">
        <v>84</v>
      </c>
      <c r="D22" s="115" t="s">
        <v>388</v>
      </c>
      <c r="E22" s="121">
        <v>14586218</v>
      </c>
      <c r="F22" s="121">
        <v>14528146</v>
      </c>
      <c r="G22" s="121">
        <v>14471173</v>
      </c>
      <c r="H22" s="121">
        <v>0</v>
      </c>
      <c r="I22" s="121">
        <v>9676304.84</v>
      </c>
      <c r="J22" s="121">
        <v>0</v>
      </c>
      <c r="K22" s="121">
        <v>4794868.16</v>
      </c>
      <c r="L22" s="121">
        <v>4794868.16</v>
      </c>
      <c r="M22" s="121">
        <v>56973</v>
      </c>
      <c r="N22" s="121">
        <v>0</v>
      </c>
      <c r="O22" s="112">
        <f t="shared" si="0"/>
        <v>0.33003992112964725</v>
      </c>
      <c r="P22" s="113"/>
      <c r="Q22" s="113"/>
      <c r="R22" s="112"/>
    </row>
    <row r="23" spans="1:18" s="118" customFormat="1" ht="14.25">
      <c r="A23" s="115">
        <v>21374900</v>
      </c>
      <c r="B23" s="143" t="s">
        <v>434</v>
      </c>
      <c r="C23" s="115" t="s">
        <v>89</v>
      </c>
      <c r="D23" s="115" t="s">
        <v>90</v>
      </c>
      <c r="E23" s="121">
        <v>339471931</v>
      </c>
      <c r="F23" s="121">
        <v>352218695</v>
      </c>
      <c r="G23" s="121">
        <v>351127084</v>
      </c>
      <c r="H23" s="121">
        <v>0</v>
      </c>
      <c r="I23" s="121">
        <v>228887629.28</v>
      </c>
      <c r="J23" s="121">
        <v>0</v>
      </c>
      <c r="K23" s="121">
        <v>108380035.72</v>
      </c>
      <c r="L23" s="121">
        <v>91297466.72</v>
      </c>
      <c r="M23" s="121">
        <v>14951030</v>
      </c>
      <c r="N23" s="121">
        <v>13859419</v>
      </c>
      <c r="O23" s="112">
        <f t="shared" si="0"/>
        <v>0.30770665287939925</v>
      </c>
      <c r="P23" s="113"/>
      <c r="Q23" s="113"/>
      <c r="R23" s="112"/>
    </row>
    <row r="24" spans="1:18" s="118" customFormat="1" ht="14.25">
      <c r="A24" s="115">
        <v>21374900</v>
      </c>
      <c r="B24" s="143" t="s">
        <v>434</v>
      </c>
      <c r="C24" s="115" t="s">
        <v>91</v>
      </c>
      <c r="D24" s="115" t="s">
        <v>402</v>
      </c>
      <c r="E24" s="121">
        <v>148195972</v>
      </c>
      <c r="F24" s="121">
        <v>147605962</v>
      </c>
      <c r="G24" s="121">
        <v>147027112</v>
      </c>
      <c r="H24" s="121">
        <v>0</v>
      </c>
      <c r="I24" s="121">
        <v>98883340.17</v>
      </c>
      <c r="J24" s="121">
        <v>0</v>
      </c>
      <c r="K24" s="121">
        <v>48143771.83</v>
      </c>
      <c r="L24" s="121">
        <v>48143771.83</v>
      </c>
      <c r="M24" s="121">
        <v>578850</v>
      </c>
      <c r="N24" s="121">
        <v>0</v>
      </c>
      <c r="O24" s="112">
        <f t="shared" si="0"/>
        <v>0.32616414118828074</v>
      </c>
      <c r="P24" s="113"/>
      <c r="Q24" s="113"/>
      <c r="R24" s="112"/>
    </row>
    <row r="25" spans="1:18" s="118" customFormat="1" ht="14.25">
      <c r="A25" s="115">
        <v>21374900</v>
      </c>
      <c r="B25" s="143" t="s">
        <v>434</v>
      </c>
      <c r="C25" s="115" t="s">
        <v>96</v>
      </c>
      <c r="D25" s="115" t="s">
        <v>403</v>
      </c>
      <c r="E25" s="121">
        <v>43758653</v>
      </c>
      <c r="F25" s="121">
        <v>43584438</v>
      </c>
      <c r="G25" s="121">
        <v>43413518</v>
      </c>
      <c r="H25" s="121">
        <v>0</v>
      </c>
      <c r="I25" s="121">
        <v>29028971.49</v>
      </c>
      <c r="J25" s="121">
        <v>0</v>
      </c>
      <c r="K25" s="121">
        <v>14384546.51</v>
      </c>
      <c r="L25" s="121">
        <v>14384546.51</v>
      </c>
      <c r="M25" s="121">
        <v>170920</v>
      </c>
      <c r="N25" s="121">
        <v>0</v>
      </c>
      <c r="O25" s="112">
        <f t="shared" si="0"/>
        <v>0.3300385910677568</v>
      </c>
      <c r="P25" s="113"/>
      <c r="Q25" s="113"/>
      <c r="R25" s="112"/>
    </row>
    <row r="26" spans="1:18" s="118" customFormat="1" ht="14.25">
      <c r="A26" s="115">
        <v>21374900</v>
      </c>
      <c r="B26" s="143" t="s">
        <v>434</v>
      </c>
      <c r="C26" s="115" t="s">
        <v>101</v>
      </c>
      <c r="D26" s="115" t="s">
        <v>404</v>
      </c>
      <c r="E26" s="121">
        <v>87517306</v>
      </c>
      <c r="F26" s="121">
        <v>87168876</v>
      </c>
      <c r="G26" s="121">
        <v>86827035</v>
      </c>
      <c r="H26" s="121">
        <v>0</v>
      </c>
      <c r="I26" s="121">
        <v>58057886.62</v>
      </c>
      <c r="J26" s="121">
        <v>0</v>
      </c>
      <c r="K26" s="121">
        <v>28769148.38</v>
      </c>
      <c r="L26" s="121">
        <v>28769148.38</v>
      </c>
      <c r="M26" s="121">
        <v>341841</v>
      </c>
      <c r="N26" s="121">
        <v>0</v>
      </c>
      <c r="O26" s="112">
        <f t="shared" si="0"/>
        <v>0.3300392261568223</v>
      </c>
      <c r="P26" s="113"/>
      <c r="Q26" s="113"/>
      <c r="R26" s="112"/>
    </row>
    <row r="27" spans="1:18" s="118" customFormat="1" ht="14.25">
      <c r="A27" s="115">
        <v>21374900</v>
      </c>
      <c r="B27" s="143" t="s">
        <v>434</v>
      </c>
      <c r="C27" s="115" t="s">
        <v>106</v>
      </c>
      <c r="D27" s="115" t="s">
        <v>107</v>
      </c>
      <c r="E27" s="121">
        <v>60000000</v>
      </c>
      <c r="F27" s="121">
        <v>73859419</v>
      </c>
      <c r="G27" s="121">
        <v>73859419</v>
      </c>
      <c r="H27" s="121">
        <v>0</v>
      </c>
      <c r="I27" s="121">
        <v>42917431</v>
      </c>
      <c r="J27" s="121">
        <v>0</v>
      </c>
      <c r="K27" s="121">
        <v>17082569</v>
      </c>
      <c r="L27" s="121">
        <v>0</v>
      </c>
      <c r="M27" s="121">
        <v>13859419</v>
      </c>
      <c r="N27" s="121">
        <v>13859419</v>
      </c>
      <c r="O27" s="112">
        <f t="shared" si="0"/>
        <v>0.23128490897010712</v>
      </c>
      <c r="P27" s="113"/>
      <c r="Q27" s="113"/>
      <c r="R27" s="112"/>
    </row>
    <row r="28" spans="1:18" s="118" customFormat="1" ht="14.25">
      <c r="A28" s="115">
        <v>21374900</v>
      </c>
      <c r="B28" s="143" t="s">
        <v>435</v>
      </c>
      <c r="C28" s="115" t="s">
        <v>106</v>
      </c>
      <c r="D28" s="115" t="s">
        <v>107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21">
        <v>0</v>
      </c>
      <c r="N28" s="121">
        <v>0</v>
      </c>
      <c r="O28" s="112">
        <v>0</v>
      </c>
      <c r="P28" s="113"/>
      <c r="Q28" s="113"/>
      <c r="R28" s="112"/>
    </row>
    <row r="29" spans="1:18" s="117" customFormat="1" ht="14.25">
      <c r="A29" s="110">
        <v>21374900</v>
      </c>
      <c r="B29" s="139" t="s">
        <v>434</v>
      </c>
      <c r="C29" s="110" t="s">
        <v>108</v>
      </c>
      <c r="D29" s="110" t="s">
        <v>109</v>
      </c>
      <c r="E29" s="129">
        <v>2895557440</v>
      </c>
      <c r="F29" s="129">
        <v>2895557440</v>
      </c>
      <c r="G29" s="129">
        <v>1889759517.26</v>
      </c>
      <c r="H29" s="129">
        <v>42022751.5</v>
      </c>
      <c r="I29" s="129">
        <v>767887380.74</v>
      </c>
      <c r="J29" s="129">
        <v>233276714.72</v>
      </c>
      <c r="K29" s="129">
        <v>272185825.75</v>
      </c>
      <c r="L29" s="129">
        <v>249009194.1</v>
      </c>
      <c r="M29" s="129">
        <v>1580184767.29</v>
      </c>
      <c r="N29" s="129">
        <v>574386844.55</v>
      </c>
      <c r="O29" s="116">
        <f t="shared" si="0"/>
        <v>0.09400118332655145</v>
      </c>
      <c r="P29" s="30">
        <f aca="true" t="shared" si="1" ref="P29:P92">+F29</f>
        <v>2895557440</v>
      </c>
      <c r="Q29" s="30">
        <f aca="true" t="shared" si="2" ref="Q29:Q92">+K29</f>
        <v>272185825.75</v>
      </c>
      <c r="R29" s="116">
        <f aca="true" t="shared" si="3" ref="R29:R92">+Q29/P29</f>
        <v>0.09400118332655145</v>
      </c>
    </row>
    <row r="30" spans="1:18" s="118" customFormat="1" ht="14.25">
      <c r="A30" s="115">
        <v>21374900</v>
      </c>
      <c r="B30" s="143" t="s">
        <v>434</v>
      </c>
      <c r="C30" s="115" t="s">
        <v>110</v>
      </c>
      <c r="D30" s="115" t="s">
        <v>111</v>
      </c>
      <c r="E30" s="121">
        <v>383163851</v>
      </c>
      <c r="F30" s="121">
        <v>368163851</v>
      </c>
      <c r="G30" s="121">
        <v>297975000</v>
      </c>
      <c r="H30" s="121">
        <v>0</v>
      </c>
      <c r="I30" s="121">
        <v>147325751.52</v>
      </c>
      <c r="J30" s="121">
        <v>81627160</v>
      </c>
      <c r="K30" s="121">
        <v>3016889.01</v>
      </c>
      <c r="L30" s="121">
        <v>3016889.01</v>
      </c>
      <c r="M30" s="121">
        <v>136194050.47</v>
      </c>
      <c r="N30" s="121">
        <v>66005199.47</v>
      </c>
      <c r="O30" s="112">
        <f t="shared" si="0"/>
        <v>0.008194419418977665</v>
      </c>
      <c r="P30" s="113">
        <f t="shared" si="1"/>
        <v>368163851</v>
      </c>
      <c r="Q30" s="113">
        <f t="shared" si="2"/>
        <v>3016889.01</v>
      </c>
      <c r="R30" s="112">
        <f t="shared" si="3"/>
        <v>0.008194419418977665</v>
      </c>
    </row>
    <row r="31" spans="1:18" s="118" customFormat="1" ht="14.25">
      <c r="A31" s="115">
        <v>21374900</v>
      </c>
      <c r="B31" s="143" t="s">
        <v>434</v>
      </c>
      <c r="C31" s="115" t="s">
        <v>114</v>
      </c>
      <c r="D31" s="115" t="s">
        <v>115</v>
      </c>
      <c r="E31" s="121">
        <v>195406033</v>
      </c>
      <c r="F31" s="121">
        <v>163406033</v>
      </c>
      <c r="G31" s="121">
        <v>160000000</v>
      </c>
      <c r="H31" s="121">
        <v>0</v>
      </c>
      <c r="I31" s="121">
        <v>41769200</v>
      </c>
      <c r="J31" s="121">
        <v>81627160</v>
      </c>
      <c r="K31" s="121">
        <v>0</v>
      </c>
      <c r="L31" s="121">
        <v>0</v>
      </c>
      <c r="M31" s="121">
        <v>40009673</v>
      </c>
      <c r="N31" s="121">
        <v>36603640</v>
      </c>
      <c r="O31" s="112">
        <f t="shared" si="0"/>
        <v>0</v>
      </c>
      <c r="P31" s="113">
        <f t="shared" si="1"/>
        <v>163406033</v>
      </c>
      <c r="Q31" s="113">
        <f t="shared" si="2"/>
        <v>0</v>
      </c>
      <c r="R31" s="112">
        <f t="shared" si="3"/>
        <v>0</v>
      </c>
    </row>
    <row r="32" spans="1:18" s="118" customFormat="1" ht="14.25">
      <c r="A32" s="115">
        <v>21374900</v>
      </c>
      <c r="B32" s="143" t="s">
        <v>434</v>
      </c>
      <c r="C32" s="115" t="s">
        <v>405</v>
      </c>
      <c r="D32" s="115" t="s">
        <v>406</v>
      </c>
      <c r="E32" s="121">
        <v>10000000</v>
      </c>
      <c r="F32" s="121">
        <v>10000000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v>0</v>
      </c>
      <c r="M32" s="121">
        <v>10000000</v>
      </c>
      <c r="N32" s="121">
        <v>0</v>
      </c>
      <c r="O32" s="112">
        <f t="shared" si="0"/>
        <v>0</v>
      </c>
      <c r="P32" s="113">
        <f t="shared" si="1"/>
        <v>10000000</v>
      </c>
      <c r="Q32" s="113">
        <f t="shared" si="2"/>
        <v>0</v>
      </c>
      <c r="R32" s="112">
        <f t="shared" si="3"/>
        <v>0</v>
      </c>
    </row>
    <row r="33" spans="1:18" s="118" customFormat="1" ht="14.25">
      <c r="A33" s="115">
        <v>21374900</v>
      </c>
      <c r="B33" s="143" t="s">
        <v>434</v>
      </c>
      <c r="C33" s="115" t="s">
        <v>116</v>
      </c>
      <c r="D33" s="115" t="s">
        <v>117</v>
      </c>
      <c r="E33" s="121">
        <v>49850000</v>
      </c>
      <c r="F33" s="121">
        <v>49850000</v>
      </c>
      <c r="G33" s="121">
        <v>18462500</v>
      </c>
      <c r="H33" s="121">
        <v>0</v>
      </c>
      <c r="I33" s="121">
        <v>0</v>
      </c>
      <c r="J33" s="121">
        <v>0</v>
      </c>
      <c r="K33" s="121">
        <v>0</v>
      </c>
      <c r="L33" s="121">
        <v>0</v>
      </c>
      <c r="M33" s="121">
        <v>49850000</v>
      </c>
      <c r="N33" s="121">
        <v>18462500</v>
      </c>
      <c r="O33" s="112">
        <f t="shared" si="0"/>
        <v>0</v>
      </c>
      <c r="P33" s="113">
        <f t="shared" si="1"/>
        <v>49850000</v>
      </c>
      <c r="Q33" s="113">
        <f t="shared" si="2"/>
        <v>0</v>
      </c>
      <c r="R33" s="112">
        <f t="shared" si="3"/>
        <v>0</v>
      </c>
    </row>
    <row r="34" spans="1:18" s="118" customFormat="1" ht="14.25">
      <c r="A34" s="115">
        <v>21374900</v>
      </c>
      <c r="B34" s="143" t="s">
        <v>434</v>
      </c>
      <c r="C34" s="115" t="s">
        <v>118</v>
      </c>
      <c r="D34" s="115" t="s">
        <v>119</v>
      </c>
      <c r="E34" s="121">
        <v>127907818</v>
      </c>
      <c r="F34" s="121">
        <v>144907818</v>
      </c>
      <c r="G34" s="121">
        <v>119512500</v>
      </c>
      <c r="H34" s="121">
        <v>0</v>
      </c>
      <c r="I34" s="121">
        <v>105556551.52</v>
      </c>
      <c r="J34" s="121">
        <v>0</v>
      </c>
      <c r="K34" s="121">
        <v>3016889.01</v>
      </c>
      <c r="L34" s="121">
        <v>3016889.01</v>
      </c>
      <c r="M34" s="121">
        <v>36334377.47</v>
      </c>
      <c r="N34" s="121">
        <v>10939059.47</v>
      </c>
      <c r="O34" s="112">
        <f t="shared" si="0"/>
        <v>0.02081936676460065</v>
      </c>
      <c r="P34" s="113">
        <f t="shared" si="1"/>
        <v>144907818</v>
      </c>
      <c r="Q34" s="113">
        <f t="shared" si="2"/>
        <v>3016889.01</v>
      </c>
      <c r="R34" s="112">
        <f t="shared" si="3"/>
        <v>0.02081936676460065</v>
      </c>
    </row>
    <row r="35" spans="1:18" s="118" customFormat="1" ht="14.25">
      <c r="A35" s="115">
        <v>21374900</v>
      </c>
      <c r="B35" s="143" t="s">
        <v>434</v>
      </c>
      <c r="C35" s="115" t="s">
        <v>120</v>
      </c>
      <c r="D35" s="115" t="s">
        <v>121</v>
      </c>
      <c r="E35" s="121">
        <v>175885096</v>
      </c>
      <c r="F35" s="121">
        <v>175885096</v>
      </c>
      <c r="G35" s="121">
        <v>95865539</v>
      </c>
      <c r="H35" s="121">
        <v>0</v>
      </c>
      <c r="I35" s="121">
        <v>26110158.07</v>
      </c>
      <c r="J35" s="121">
        <v>0</v>
      </c>
      <c r="K35" s="121">
        <v>43529652.08</v>
      </c>
      <c r="L35" s="121">
        <v>34407958.2</v>
      </c>
      <c r="M35" s="121">
        <v>106245285.85</v>
      </c>
      <c r="N35" s="121">
        <v>26225728.85</v>
      </c>
      <c r="O35" s="112">
        <f t="shared" si="0"/>
        <v>0.24748914529972454</v>
      </c>
      <c r="P35" s="113">
        <f t="shared" si="1"/>
        <v>175885096</v>
      </c>
      <c r="Q35" s="113">
        <f t="shared" si="2"/>
        <v>43529652.08</v>
      </c>
      <c r="R35" s="112">
        <f t="shared" si="3"/>
        <v>0.24748914529972454</v>
      </c>
    </row>
    <row r="36" spans="1:18" s="118" customFormat="1" ht="14.25">
      <c r="A36" s="115">
        <v>21374900</v>
      </c>
      <c r="B36" s="143" t="s">
        <v>434</v>
      </c>
      <c r="C36" s="115" t="s">
        <v>122</v>
      </c>
      <c r="D36" s="115" t="s">
        <v>123</v>
      </c>
      <c r="E36" s="121">
        <v>64560460</v>
      </c>
      <c r="F36" s="121">
        <v>64560460</v>
      </c>
      <c r="G36" s="121">
        <v>32640115</v>
      </c>
      <c r="H36" s="121">
        <v>0</v>
      </c>
      <c r="I36" s="121">
        <v>891669</v>
      </c>
      <c r="J36" s="121">
        <v>0</v>
      </c>
      <c r="K36" s="121">
        <v>15489107</v>
      </c>
      <c r="L36" s="121">
        <v>11476334</v>
      </c>
      <c r="M36" s="121">
        <v>48179684</v>
      </c>
      <c r="N36" s="121">
        <v>16259339</v>
      </c>
      <c r="O36" s="112">
        <f t="shared" si="0"/>
        <v>0.23991630480947626</v>
      </c>
      <c r="P36" s="113">
        <f t="shared" si="1"/>
        <v>64560460</v>
      </c>
      <c r="Q36" s="113">
        <f t="shared" si="2"/>
        <v>15489107</v>
      </c>
      <c r="R36" s="112">
        <f t="shared" si="3"/>
        <v>0.23991630480947626</v>
      </c>
    </row>
    <row r="37" spans="1:18" s="118" customFormat="1" ht="14.25">
      <c r="A37" s="115">
        <v>21374900</v>
      </c>
      <c r="B37" s="143" t="s">
        <v>434</v>
      </c>
      <c r="C37" s="115" t="s">
        <v>124</v>
      </c>
      <c r="D37" s="115" t="s">
        <v>125</v>
      </c>
      <c r="E37" s="121">
        <v>28484388</v>
      </c>
      <c r="F37" s="121">
        <v>28484388</v>
      </c>
      <c r="G37" s="121">
        <v>16121097</v>
      </c>
      <c r="H37" s="121">
        <v>0</v>
      </c>
      <c r="I37" s="121">
        <v>6713470</v>
      </c>
      <c r="J37" s="121">
        <v>0</v>
      </c>
      <c r="K37" s="121">
        <v>8286530</v>
      </c>
      <c r="L37" s="121">
        <v>6496460</v>
      </c>
      <c r="M37" s="121">
        <v>13484388</v>
      </c>
      <c r="N37" s="121">
        <v>1121097</v>
      </c>
      <c r="O37" s="112">
        <f t="shared" si="0"/>
        <v>0.29091479866093667</v>
      </c>
      <c r="P37" s="113">
        <f t="shared" si="1"/>
        <v>28484388</v>
      </c>
      <c r="Q37" s="113">
        <f t="shared" si="2"/>
        <v>8286530</v>
      </c>
      <c r="R37" s="112">
        <f t="shared" si="3"/>
        <v>0.29091479866093667</v>
      </c>
    </row>
    <row r="38" spans="1:18" s="118" customFormat="1" ht="14.25">
      <c r="A38" s="115">
        <v>21374900</v>
      </c>
      <c r="B38" s="143" t="s">
        <v>434</v>
      </c>
      <c r="C38" s="115" t="s">
        <v>126</v>
      </c>
      <c r="D38" s="115" t="s">
        <v>127</v>
      </c>
      <c r="E38" s="121">
        <v>65040</v>
      </c>
      <c r="F38" s="121">
        <v>65040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v>0</v>
      </c>
      <c r="M38" s="121">
        <v>65040</v>
      </c>
      <c r="N38" s="121">
        <v>0</v>
      </c>
      <c r="O38" s="112">
        <f t="shared" si="0"/>
        <v>0</v>
      </c>
      <c r="P38" s="113">
        <f t="shared" si="1"/>
        <v>65040</v>
      </c>
      <c r="Q38" s="113">
        <f t="shared" si="2"/>
        <v>0</v>
      </c>
      <c r="R38" s="112">
        <f t="shared" si="3"/>
        <v>0</v>
      </c>
    </row>
    <row r="39" spans="1:18" s="118" customFormat="1" ht="14.25">
      <c r="A39" s="115">
        <v>21374900</v>
      </c>
      <c r="B39" s="143" t="s">
        <v>434</v>
      </c>
      <c r="C39" s="115" t="s">
        <v>128</v>
      </c>
      <c r="D39" s="115" t="s">
        <v>129</v>
      </c>
      <c r="E39" s="121">
        <v>71133102</v>
      </c>
      <c r="F39" s="121">
        <v>71133102</v>
      </c>
      <c r="G39" s="121">
        <v>37283275</v>
      </c>
      <c r="H39" s="121">
        <v>0</v>
      </c>
      <c r="I39" s="121">
        <v>15439691.27</v>
      </c>
      <c r="J39" s="121">
        <v>0</v>
      </c>
      <c r="K39" s="121">
        <v>16003702.88</v>
      </c>
      <c r="L39" s="121">
        <v>12699852</v>
      </c>
      <c r="M39" s="121">
        <v>39689707.85</v>
      </c>
      <c r="N39" s="121">
        <v>5839880.85</v>
      </c>
      <c r="O39" s="112">
        <f t="shared" si="0"/>
        <v>0.22498249661599182</v>
      </c>
      <c r="P39" s="113">
        <f t="shared" si="1"/>
        <v>71133102</v>
      </c>
      <c r="Q39" s="113">
        <f t="shared" si="2"/>
        <v>16003702.88</v>
      </c>
      <c r="R39" s="112">
        <f t="shared" si="3"/>
        <v>0.22498249661599182</v>
      </c>
    </row>
    <row r="40" spans="1:18" s="118" customFormat="1" ht="14.25">
      <c r="A40" s="115">
        <v>21374900</v>
      </c>
      <c r="B40" s="143" t="s">
        <v>434</v>
      </c>
      <c r="C40" s="115" t="s">
        <v>130</v>
      </c>
      <c r="D40" s="115" t="s">
        <v>131</v>
      </c>
      <c r="E40" s="121">
        <v>11642106</v>
      </c>
      <c r="F40" s="121">
        <v>11642106</v>
      </c>
      <c r="G40" s="121">
        <v>9821052</v>
      </c>
      <c r="H40" s="121">
        <v>0</v>
      </c>
      <c r="I40" s="121">
        <v>3065327.8</v>
      </c>
      <c r="J40" s="121">
        <v>0</v>
      </c>
      <c r="K40" s="121">
        <v>3750312.2</v>
      </c>
      <c r="L40" s="121">
        <v>3735312.2</v>
      </c>
      <c r="M40" s="121">
        <v>4826466</v>
      </c>
      <c r="N40" s="121">
        <v>3005412</v>
      </c>
      <c r="O40" s="112">
        <f t="shared" si="0"/>
        <v>0.3221334868450777</v>
      </c>
      <c r="P40" s="113">
        <f t="shared" si="1"/>
        <v>11642106</v>
      </c>
      <c r="Q40" s="113">
        <f t="shared" si="2"/>
        <v>3750312.2</v>
      </c>
      <c r="R40" s="112">
        <f t="shared" si="3"/>
        <v>0.3221334868450777</v>
      </c>
    </row>
    <row r="41" spans="1:18" s="118" customFormat="1" ht="14.25">
      <c r="A41" s="115">
        <v>21374900</v>
      </c>
      <c r="B41" s="143" t="s">
        <v>434</v>
      </c>
      <c r="C41" s="115" t="s">
        <v>132</v>
      </c>
      <c r="D41" s="115" t="s">
        <v>133</v>
      </c>
      <c r="E41" s="121">
        <v>99668242</v>
      </c>
      <c r="F41" s="121">
        <v>99668242</v>
      </c>
      <c r="G41" s="121">
        <v>79886766</v>
      </c>
      <c r="H41" s="121">
        <v>12304010</v>
      </c>
      <c r="I41" s="121">
        <v>35734456.47</v>
      </c>
      <c r="J41" s="121">
        <v>9287146.66</v>
      </c>
      <c r="K41" s="121">
        <v>356770</v>
      </c>
      <c r="L41" s="121">
        <v>305200</v>
      </c>
      <c r="M41" s="121">
        <v>41985858.87</v>
      </c>
      <c r="N41" s="121">
        <v>22204382.87</v>
      </c>
      <c r="O41" s="112">
        <f t="shared" si="0"/>
        <v>0.003579575528180782</v>
      </c>
      <c r="P41" s="113">
        <f t="shared" si="1"/>
        <v>99668242</v>
      </c>
      <c r="Q41" s="113">
        <f t="shared" si="2"/>
        <v>356770</v>
      </c>
      <c r="R41" s="112">
        <f t="shared" si="3"/>
        <v>0.003579575528180782</v>
      </c>
    </row>
    <row r="42" spans="1:18" s="118" customFormat="1" ht="14.25">
      <c r="A42" s="115">
        <v>21374900</v>
      </c>
      <c r="B42" s="143" t="s">
        <v>434</v>
      </c>
      <c r="C42" s="115" t="s">
        <v>134</v>
      </c>
      <c r="D42" s="115" t="s">
        <v>135</v>
      </c>
      <c r="E42" s="121">
        <v>73918000</v>
      </c>
      <c r="F42" s="121">
        <v>73918000</v>
      </c>
      <c r="G42" s="121">
        <v>73918000</v>
      </c>
      <c r="H42" s="121">
        <v>12304010</v>
      </c>
      <c r="I42" s="121">
        <v>35546966.47</v>
      </c>
      <c r="J42" s="121">
        <v>9287146.66</v>
      </c>
      <c r="K42" s="121">
        <v>344260</v>
      </c>
      <c r="L42" s="121">
        <v>297790</v>
      </c>
      <c r="M42" s="121">
        <v>16435616.87</v>
      </c>
      <c r="N42" s="121">
        <v>16435616.87</v>
      </c>
      <c r="O42" s="112">
        <f t="shared" si="0"/>
        <v>0.004657322979517844</v>
      </c>
      <c r="P42" s="113">
        <f t="shared" si="1"/>
        <v>73918000</v>
      </c>
      <c r="Q42" s="113">
        <f t="shared" si="2"/>
        <v>344260</v>
      </c>
      <c r="R42" s="112">
        <f t="shared" si="3"/>
        <v>0.004657322979517844</v>
      </c>
    </row>
    <row r="43" spans="1:18" s="118" customFormat="1" ht="14.25">
      <c r="A43" s="115">
        <v>21374900</v>
      </c>
      <c r="B43" s="143" t="s">
        <v>434</v>
      </c>
      <c r="C43" s="115" t="s">
        <v>136</v>
      </c>
      <c r="D43" s="115" t="s">
        <v>137</v>
      </c>
      <c r="E43" s="121"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v>0</v>
      </c>
      <c r="M43" s="121">
        <v>0</v>
      </c>
      <c r="N43" s="121">
        <v>0</v>
      </c>
      <c r="O43" s="112">
        <v>0</v>
      </c>
      <c r="P43" s="113">
        <f t="shared" si="1"/>
        <v>0</v>
      </c>
      <c r="Q43" s="113">
        <f t="shared" si="2"/>
        <v>0</v>
      </c>
      <c r="R43" s="112">
        <v>0</v>
      </c>
    </row>
    <row r="44" spans="1:18" s="118" customFormat="1" ht="14.25">
      <c r="A44" s="115">
        <v>21374900</v>
      </c>
      <c r="B44" s="143" t="s">
        <v>434</v>
      </c>
      <c r="C44" s="115" t="s">
        <v>138</v>
      </c>
      <c r="D44" s="115" t="s">
        <v>139</v>
      </c>
      <c r="E44" s="121">
        <v>12216105</v>
      </c>
      <c r="F44" s="121">
        <v>12216105</v>
      </c>
      <c r="G44" s="121">
        <v>5758052</v>
      </c>
      <c r="H44" s="121">
        <v>0</v>
      </c>
      <c r="I44" s="121">
        <v>144900</v>
      </c>
      <c r="J44" s="121">
        <v>0</v>
      </c>
      <c r="K44" s="121">
        <v>5100</v>
      </c>
      <c r="L44" s="121">
        <v>0</v>
      </c>
      <c r="M44" s="121">
        <v>12066105</v>
      </c>
      <c r="N44" s="121">
        <v>5608052</v>
      </c>
      <c r="O44" s="112">
        <f t="shared" si="0"/>
        <v>0.0004174816768519917</v>
      </c>
      <c r="P44" s="113">
        <f t="shared" si="1"/>
        <v>12216105</v>
      </c>
      <c r="Q44" s="113">
        <f t="shared" si="2"/>
        <v>5100</v>
      </c>
      <c r="R44" s="112">
        <f t="shared" si="3"/>
        <v>0.0004174816768519917</v>
      </c>
    </row>
    <row r="45" spans="1:18" s="118" customFormat="1" ht="14.25">
      <c r="A45" s="115">
        <v>21374900</v>
      </c>
      <c r="B45" s="143" t="s">
        <v>434</v>
      </c>
      <c r="C45" s="115" t="s">
        <v>142</v>
      </c>
      <c r="D45" s="115" t="s">
        <v>143</v>
      </c>
      <c r="E45" s="121">
        <v>11691279</v>
      </c>
      <c r="F45" s="121">
        <v>11691279</v>
      </c>
      <c r="G45" s="121">
        <v>0</v>
      </c>
      <c r="H45" s="121">
        <v>0</v>
      </c>
      <c r="I45" s="121">
        <v>0</v>
      </c>
      <c r="J45" s="121">
        <v>0</v>
      </c>
      <c r="K45" s="121">
        <v>0</v>
      </c>
      <c r="L45" s="121">
        <v>0</v>
      </c>
      <c r="M45" s="121">
        <v>11691279</v>
      </c>
      <c r="N45" s="121">
        <v>0</v>
      </c>
      <c r="O45" s="112">
        <f t="shared" si="0"/>
        <v>0</v>
      </c>
      <c r="P45" s="113">
        <f t="shared" si="1"/>
        <v>11691279</v>
      </c>
      <c r="Q45" s="113">
        <f t="shared" si="2"/>
        <v>0</v>
      </c>
      <c r="R45" s="112">
        <f t="shared" si="3"/>
        <v>0</v>
      </c>
    </row>
    <row r="46" spans="1:18" s="118" customFormat="1" ht="14.25">
      <c r="A46" s="115">
        <v>21374900</v>
      </c>
      <c r="B46" s="143" t="s">
        <v>434</v>
      </c>
      <c r="C46" s="115" t="s">
        <v>407</v>
      </c>
      <c r="D46" s="115" t="s">
        <v>408</v>
      </c>
      <c r="E46" s="121">
        <v>1000000</v>
      </c>
      <c r="F46" s="121">
        <v>1000000</v>
      </c>
      <c r="G46" s="121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v>0</v>
      </c>
      <c r="M46" s="121">
        <v>1000000</v>
      </c>
      <c r="N46" s="121">
        <v>0</v>
      </c>
      <c r="O46" s="112">
        <f t="shared" si="0"/>
        <v>0</v>
      </c>
      <c r="P46" s="113">
        <f t="shared" si="1"/>
        <v>1000000</v>
      </c>
      <c r="Q46" s="113">
        <f t="shared" si="2"/>
        <v>0</v>
      </c>
      <c r="R46" s="112">
        <f t="shared" si="3"/>
        <v>0</v>
      </c>
    </row>
    <row r="47" spans="1:18" s="118" customFormat="1" ht="14.25">
      <c r="A47" s="115">
        <v>21374900</v>
      </c>
      <c r="B47" s="143" t="s">
        <v>434</v>
      </c>
      <c r="C47" s="115" t="s">
        <v>144</v>
      </c>
      <c r="D47" s="115" t="s">
        <v>145</v>
      </c>
      <c r="E47" s="121">
        <v>842858</v>
      </c>
      <c r="F47" s="121">
        <v>842858</v>
      </c>
      <c r="G47" s="121">
        <v>210714</v>
      </c>
      <c r="H47" s="121">
        <v>0</v>
      </c>
      <c r="I47" s="121">
        <v>42590</v>
      </c>
      <c r="J47" s="121">
        <v>0</v>
      </c>
      <c r="K47" s="121">
        <v>7410</v>
      </c>
      <c r="L47" s="121">
        <v>7410</v>
      </c>
      <c r="M47" s="121">
        <v>792858</v>
      </c>
      <c r="N47" s="121">
        <v>160714</v>
      </c>
      <c r="O47" s="112">
        <f t="shared" si="0"/>
        <v>0.008791516483203577</v>
      </c>
      <c r="P47" s="113">
        <f t="shared" si="1"/>
        <v>842858</v>
      </c>
      <c r="Q47" s="113">
        <f t="shared" si="2"/>
        <v>7410</v>
      </c>
      <c r="R47" s="112">
        <f t="shared" si="3"/>
        <v>0.008791516483203577</v>
      </c>
    </row>
    <row r="48" spans="1:18" s="118" customFormat="1" ht="14.25">
      <c r="A48" s="115">
        <v>21374900</v>
      </c>
      <c r="B48" s="143" t="s">
        <v>434</v>
      </c>
      <c r="C48" s="115" t="s">
        <v>146</v>
      </c>
      <c r="D48" s="115" t="s">
        <v>147</v>
      </c>
      <c r="E48" s="121">
        <v>1707006977</v>
      </c>
      <c r="F48" s="121">
        <v>1720006977</v>
      </c>
      <c r="G48" s="121">
        <v>1151118686.26</v>
      </c>
      <c r="H48" s="121">
        <v>198000</v>
      </c>
      <c r="I48" s="121">
        <v>451416141.66</v>
      </c>
      <c r="J48" s="121">
        <v>123552408.06</v>
      </c>
      <c r="K48" s="121">
        <v>202489934.82</v>
      </c>
      <c r="L48" s="121">
        <v>190382071.05</v>
      </c>
      <c r="M48" s="121">
        <v>942350492.46</v>
      </c>
      <c r="N48" s="121">
        <v>373462201.72</v>
      </c>
      <c r="O48" s="112">
        <f t="shared" si="0"/>
        <v>0.11772622874657095</v>
      </c>
      <c r="P48" s="113">
        <f t="shared" si="1"/>
        <v>1720006977</v>
      </c>
      <c r="Q48" s="113">
        <f t="shared" si="2"/>
        <v>202489934.82</v>
      </c>
      <c r="R48" s="112">
        <f t="shared" si="3"/>
        <v>0.11772622874657095</v>
      </c>
    </row>
    <row r="49" spans="1:18" s="118" customFormat="1" ht="14.25">
      <c r="A49" s="115">
        <v>21374900</v>
      </c>
      <c r="B49" s="143" t="s">
        <v>434</v>
      </c>
      <c r="C49" s="115" t="s">
        <v>150</v>
      </c>
      <c r="D49" s="115" t="s">
        <v>409</v>
      </c>
      <c r="E49" s="121">
        <v>44459460</v>
      </c>
      <c r="F49" s="121">
        <v>44459460</v>
      </c>
      <c r="G49" s="121">
        <v>23114865</v>
      </c>
      <c r="H49" s="121">
        <v>0</v>
      </c>
      <c r="I49" s="121">
        <v>0</v>
      </c>
      <c r="J49" s="121">
        <v>0</v>
      </c>
      <c r="K49" s="121">
        <v>7767891</v>
      </c>
      <c r="L49" s="121">
        <v>7767891</v>
      </c>
      <c r="M49" s="121">
        <v>36691569</v>
      </c>
      <c r="N49" s="121">
        <v>15346974</v>
      </c>
      <c r="O49" s="112">
        <f t="shared" si="0"/>
        <v>0.17471851884840706</v>
      </c>
      <c r="P49" s="113">
        <f t="shared" si="1"/>
        <v>44459460</v>
      </c>
      <c r="Q49" s="113">
        <f t="shared" si="2"/>
        <v>7767891</v>
      </c>
      <c r="R49" s="112">
        <f t="shared" si="3"/>
        <v>0.17471851884840706</v>
      </c>
    </row>
    <row r="50" spans="1:18" s="118" customFormat="1" ht="14.25">
      <c r="A50" s="115">
        <v>21374900</v>
      </c>
      <c r="B50" s="143" t="s">
        <v>434</v>
      </c>
      <c r="C50" s="115" t="s">
        <v>151</v>
      </c>
      <c r="D50" s="115" t="s">
        <v>152</v>
      </c>
      <c r="E50" s="121">
        <v>183347480</v>
      </c>
      <c r="F50" s="121">
        <v>183347480</v>
      </c>
      <c r="G50" s="121">
        <v>106972475</v>
      </c>
      <c r="H50" s="121">
        <v>0</v>
      </c>
      <c r="I50" s="121">
        <v>38385605</v>
      </c>
      <c r="J50" s="121">
        <v>14017500</v>
      </c>
      <c r="K50" s="121">
        <v>14350000</v>
      </c>
      <c r="L50" s="121">
        <v>14350000</v>
      </c>
      <c r="M50" s="121">
        <v>116594375</v>
      </c>
      <c r="N50" s="121">
        <v>40219370</v>
      </c>
      <c r="O50" s="112">
        <f t="shared" si="0"/>
        <v>0.07826668793048042</v>
      </c>
      <c r="P50" s="113">
        <f t="shared" si="1"/>
        <v>183347480</v>
      </c>
      <c r="Q50" s="113">
        <f t="shared" si="2"/>
        <v>14350000</v>
      </c>
      <c r="R50" s="112">
        <f t="shared" si="3"/>
        <v>0.07826668793048042</v>
      </c>
    </row>
    <row r="51" spans="1:18" s="118" customFormat="1" ht="14.25" customHeight="1">
      <c r="A51" s="115">
        <v>21374900</v>
      </c>
      <c r="B51" s="143" t="s">
        <v>434</v>
      </c>
      <c r="C51" s="115" t="s">
        <v>153</v>
      </c>
      <c r="D51" s="115" t="s">
        <v>410</v>
      </c>
      <c r="E51" s="121">
        <v>44809735</v>
      </c>
      <c r="F51" s="121">
        <v>74809735</v>
      </c>
      <c r="G51" s="121">
        <v>22404866</v>
      </c>
      <c r="H51" s="121">
        <v>0</v>
      </c>
      <c r="I51" s="121">
        <v>4809735</v>
      </c>
      <c r="J51" s="121">
        <v>0</v>
      </c>
      <c r="K51" s="121">
        <v>4392500</v>
      </c>
      <c r="L51" s="121">
        <v>4392500</v>
      </c>
      <c r="M51" s="121">
        <v>65607500</v>
      </c>
      <c r="N51" s="121">
        <v>13202631</v>
      </c>
      <c r="O51" s="112">
        <f t="shared" si="0"/>
        <v>0.058715620366787825</v>
      </c>
      <c r="P51" s="113">
        <f t="shared" si="1"/>
        <v>74809735</v>
      </c>
      <c r="Q51" s="113">
        <f t="shared" si="2"/>
        <v>4392500</v>
      </c>
      <c r="R51" s="112">
        <f t="shared" si="3"/>
        <v>0.058715620366787825</v>
      </c>
    </row>
    <row r="52" spans="1:18" s="118" customFormat="1" ht="14.25" customHeight="1">
      <c r="A52" s="115">
        <v>21374900</v>
      </c>
      <c r="B52" s="143" t="s">
        <v>434</v>
      </c>
      <c r="C52" s="115" t="s">
        <v>154</v>
      </c>
      <c r="D52" s="115" t="s">
        <v>155</v>
      </c>
      <c r="E52" s="121">
        <v>608933096</v>
      </c>
      <c r="F52" s="121">
        <v>608933096</v>
      </c>
      <c r="G52" s="121">
        <v>450041274</v>
      </c>
      <c r="H52" s="121">
        <v>198000</v>
      </c>
      <c r="I52" s="121">
        <v>155424027.43</v>
      </c>
      <c r="J52" s="121">
        <v>48077652.06</v>
      </c>
      <c r="K52" s="121">
        <v>90333393.19</v>
      </c>
      <c r="L52" s="121">
        <v>78266764.42</v>
      </c>
      <c r="M52" s="121">
        <v>314900023.32</v>
      </c>
      <c r="N52" s="121">
        <v>156008201.32</v>
      </c>
      <c r="O52" s="112">
        <f t="shared" si="0"/>
        <v>0.1483469921135638</v>
      </c>
      <c r="P52" s="113">
        <f t="shared" si="1"/>
        <v>608933096</v>
      </c>
      <c r="Q52" s="113">
        <f t="shared" si="2"/>
        <v>90333393.19</v>
      </c>
      <c r="R52" s="112">
        <f t="shared" si="3"/>
        <v>0.1483469921135638</v>
      </c>
    </row>
    <row r="53" spans="1:18" s="28" customFormat="1" ht="14.25">
      <c r="A53" s="115">
        <v>21374900</v>
      </c>
      <c r="B53" s="143" t="s">
        <v>434</v>
      </c>
      <c r="C53" s="115" t="s">
        <v>156</v>
      </c>
      <c r="D53" s="115" t="s">
        <v>157</v>
      </c>
      <c r="E53" s="121">
        <v>825457206</v>
      </c>
      <c r="F53" s="121">
        <v>808457206</v>
      </c>
      <c r="G53" s="121">
        <v>548585206.26</v>
      </c>
      <c r="H53" s="121">
        <v>0</v>
      </c>
      <c r="I53" s="121">
        <v>252796774.23</v>
      </c>
      <c r="J53" s="121">
        <v>61457256</v>
      </c>
      <c r="K53" s="121">
        <v>85646150.63</v>
      </c>
      <c r="L53" s="121">
        <v>85604915.63</v>
      </c>
      <c r="M53" s="121">
        <v>408557025.14</v>
      </c>
      <c r="N53" s="121">
        <v>148685025.4</v>
      </c>
      <c r="O53" s="112">
        <f t="shared" si="0"/>
        <v>0.10593776639551654</v>
      </c>
      <c r="P53" s="113">
        <f t="shared" si="1"/>
        <v>808457206</v>
      </c>
      <c r="Q53" s="113">
        <f t="shared" si="2"/>
        <v>85646150.63</v>
      </c>
      <c r="R53" s="112">
        <f t="shared" si="3"/>
        <v>0.10593776639551654</v>
      </c>
    </row>
    <row r="54" spans="1:18" s="28" customFormat="1" ht="14.25">
      <c r="A54" s="115">
        <v>21374900</v>
      </c>
      <c r="B54" s="143" t="s">
        <v>434</v>
      </c>
      <c r="C54" s="115" t="s">
        <v>158</v>
      </c>
      <c r="D54" s="115" t="s">
        <v>159</v>
      </c>
      <c r="E54" s="121">
        <v>130689590</v>
      </c>
      <c r="F54" s="121">
        <v>157689590</v>
      </c>
      <c r="G54" s="121">
        <v>132018714</v>
      </c>
      <c r="H54" s="121">
        <v>29380741.5</v>
      </c>
      <c r="I54" s="121">
        <v>47477968.7</v>
      </c>
      <c r="J54" s="121">
        <v>17280000</v>
      </c>
      <c r="K54" s="121">
        <v>7511232.73</v>
      </c>
      <c r="L54" s="121">
        <v>5669732.73</v>
      </c>
      <c r="M54" s="121">
        <v>56039647.07</v>
      </c>
      <c r="N54" s="121">
        <v>30368771.07</v>
      </c>
      <c r="O54" s="112">
        <f t="shared" si="0"/>
        <v>0.04763302847068091</v>
      </c>
      <c r="P54" s="113">
        <f t="shared" si="1"/>
        <v>157689590</v>
      </c>
      <c r="Q54" s="113">
        <f t="shared" si="2"/>
        <v>7511232.73</v>
      </c>
      <c r="R54" s="112">
        <f t="shared" si="3"/>
        <v>0.04763302847068091</v>
      </c>
    </row>
    <row r="55" spans="1:18" s="28" customFormat="1" ht="14.25">
      <c r="A55" s="115">
        <v>21374900</v>
      </c>
      <c r="B55" s="143" t="s">
        <v>434</v>
      </c>
      <c r="C55" s="115" t="s">
        <v>160</v>
      </c>
      <c r="D55" s="115" t="s">
        <v>161</v>
      </c>
      <c r="E55" s="121">
        <v>35139490</v>
      </c>
      <c r="F55" s="121">
        <v>35139490</v>
      </c>
      <c r="G55" s="121">
        <v>35139490</v>
      </c>
      <c r="H55" s="121">
        <v>0</v>
      </c>
      <c r="I55" s="121">
        <v>4971623.28</v>
      </c>
      <c r="J55" s="121">
        <v>17280000</v>
      </c>
      <c r="K55" s="121">
        <v>290376.72</v>
      </c>
      <c r="L55" s="121">
        <v>290376.72</v>
      </c>
      <c r="M55" s="121">
        <v>12597490</v>
      </c>
      <c r="N55" s="121">
        <v>12597490</v>
      </c>
      <c r="O55" s="112">
        <f t="shared" si="0"/>
        <v>0.008263543950125627</v>
      </c>
      <c r="P55" s="113">
        <f t="shared" si="1"/>
        <v>35139490</v>
      </c>
      <c r="Q55" s="113">
        <f t="shared" si="2"/>
        <v>290376.72</v>
      </c>
      <c r="R55" s="112">
        <f t="shared" si="3"/>
        <v>0.008263543950125627</v>
      </c>
    </row>
    <row r="56" spans="1:18" s="28" customFormat="1" ht="14.25">
      <c r="A56" s="115">
        <v>21374900</v>
      </c>
      <c r="B56" s="143" t="s">
        <v>434</v>
      </c>
      <c r="C56" s="115" t="s">
        <v>162</v>
      </c>
      <c r="D56" s="115" t="s">
        <v>163</v>
      </c>
      <c r="E56" s="121">
        <v>48208350</v>
      </c>
      <c r="F56" s="121">
        <v>75208350</v>
      </c>
      <c r="G56" s="121">
        <v>75208350</v>
      </c>
      <c r="H56" s="121">
        <v>29380741.5</v>
      </c>
      <c r="I56" s="121">
        <v>36214935</v>
      </c>
      <c r="J56" s="121">
        <v>0</v>
      </c>
      <c r="K56" s="121">
        <v>4815350</v>
      </c>
      <c r="L56" s="121">
        <v>2973850</v>
      </c>
      <c r="M56" s="121">
        <v>4797323.5</v>
      </c>
      <c r="N56" s="121">
        <v>4797323.5</v>
      </c>
      <c r="O56" s="112">
        <f t="shared" si="0"/>
        <v>0.06402680021566755</v>
      </c>
      <c r="P56" s="113">
        <f t="shared" si="1"/>
        <v>75208350</v>
      </c>
      <c r="Q56" s="113">
        <f t="shared" si="2"/>
        <v>4815350</v>
      </c>
      <c r="R56" s="112">
        <f t="shared" si="3"/>
        <v>0.06402680021566755</v>
      </c>
    </row>
    <row r="57" spans="1:18" s="28" customFormat="1" ht="14.25">
      <c r="A57" s="115">
        <v>21374900</v>
      </c>
      <c r="B57" s="143" t="s">
        <v>434</v>
      </c>
      <c r="C57" s="115" t="s">
        <v>164</v>
      </c>
      <c r="D57" s="115" t="s">
        <v>165</v>
      </c>
      <c r="E57" s="121">
        <v>31000000</v>
      </c>
      <c r="F57" s="121">
        <v>31000000</v>
      </c>
      <c r="G57" s="121">
        <v>13500000</v>
      </c>
      <c r="H57" s="121">
        <v>0</v>
      </c>
      <c r="I57" s="121">
        <v>4633544.42</v>
      </c>
      <c r="J57" s="121">
        <v>0</v>
      </c>
      <c r="K57" s="121">
        <v>1066455.58</v>
      </c>
      <c r="L57" s="121">
        <v>1066455.58</v>
      </c>
      <c r="M57" s="121">
        <v>25300000</v>
      </c>
      <c r="N57" s="121">
        <v>7800000</v>
      </c>
      <c r="O57" s="112">
        <f t="shared" si="0"/>
        <v>0.03440179290322581</v>
      </c>
      <c r="P57" s="113">
        <f t="shared" si="1"/>
        <v>31000000</v>
      </c>
      <c r="Q57" s="113">
        <f t="shared" si="2"/>
        <v>1066455.58</v>
      </c>
      <c r="R57" s="112">
        <f t="shared" si="3"/>
        <v>0.03440179290322581</v>
      </c>
    </row>
    <row r="58" spans="1:18" s="28" customFormat="1" ht="14.25">
      <c r="A58" s="115">
        <v>21374900</v>
      </c>
      <c r="B58" s="143" t="s">
        <v>434</v>
      </c>
      <c r="C58" s="115" t="s">
        <v>166</v>
      </c>
      <c r="D58" s="115" t="s">
        <v>167</v>
      </c>
      <c r="E58" s="121">
        <v>16341750</v>
      </c>
      <c r="F58" s="121">
        <v>16341750</v>
      </c>
      <c r="G58" s="121">
        <v>8170874</v>
      </c>
      <c r="H58" s="121">
        <v>0</v>
      </c>
      <c r="I58" s="121">
        <v>1657866</v>
      </c>
      <c r="J58" s="121">
        <v>0</v>
      </c>
      <c r="K58" s="121">
        <v>1339050.43</v>
      </c>
      <c r="L58" s="121">
        <v>1339050.43</v>
      </c>
      <c r="M58" s="121">
        <v>13344833.57</v>
      </c>
      <c r="N58" s="121">
        <v>5173957.57</v>
      </c>
      <c r="O58" s="112">
        <f t="shared" si="0"/>
        <v>0.081940454969633</v>
      </c>
      <c r="P58" s="113">
        <f t="shared" si="1"/>
        <v>16341750</v>
      </c>
      <c r="Q58" s="113">
        <f t="shared" si="2"/>
        <v>1339050.43</v>
      </c>
      <c r="R58" s="112">
        <f t="shared" si="3"/>
        <v>0.081940454969633</v>
      </c>
    </row>
    <row r="59" spans="1:18" s="28" customFormat="1" ht="14.25">
      <c r="A59" s="115">
        <v>21374900</v>
      </c>
      <c r="B59" s="143" t="s">
        <v>434</v>
      </c>
      <c r="C59" s="115" t="s">
        <v>168</v>
      </c>
      <c r="D59" s="115" t="s">
        <v>169</v>
      </c>
      <c r="E59" s="121">
        <v>70148572</v>
      </c>
      <c r="F59" s="121">
        <v>70148572</v>
      </c>
      <c r="G59" s="121">
        <v>29267545</v>
      </c>
      <c r="H59" s="121">
        <v>0</v>
      </c>
      <c r="I59" s="121">
        <v>12639301</v>
      </c>
      <c r="J59" s="121">
        <v>0</v>
      </c>
      <c r="K59" s="121">
        <v>9100533</v>
      </c>
      <c r="L59" s="121">
        <v>9100533</v>
      </c>
      <c r="M59" s="121">
        <v>48408738</v>
      </c>
      <c r="N59" s="121">
        <v>7527711</v>
      </c>
      <c r="O59" s="112">
        <f t="shared" si="0"/>
        <v>0.12973226311720215</v>
      </c>
      <c r="P59" s="113">
        <f t="shared" si="1"/>
        <v>70148572</v>
      </c>
      <c r="Q59" s="113">
        <f t="shared" si="2"/>
        <v>9100533</v>
      </c>
      <c r="R59" s="112">
        <f t="shared" si="3"/>
        <v>0.12973226311720215</v>
      </c>
    </row>
    <row r="60" spans="1:18" s="28" customFormat="1" ht="14.25">
      <c r="A60" s="115">
        <v>21374900</v>
      </c>
      <c r="B60" s="143" t="s">
        <v>434</v>
      </c>
      <c r="C60" s="115" t="s">
        <v>170</v>
      </c>
      <c r="D60" s="115" t="s">
        <v>171</v>
      </c>
      <c r="E60" s="121">
        <v>70148572</v>
      </c>
      <c r="F60" s="121">
        <v>70148572</v>
      </c>
      <c r="G60" s="121">
        <v>29267545</v>
      </c>
      <c r="H60" s="121">
        <v>0</v>
      </c>
      <c r="I60" s="121">
        <v>12639301</v>
      </c>
      <c r="J60" s="121">
        <v>0</v>
      </c>
      <c r="K60" s="121">
        <v>9100533</v>
      </c>
      <c r="L60" s="121">
        <v>9100533</v>
      </c>
      <c r="M60" s="121">
        <v>48408738</v>
      </c>
      <c r="N60" s="121">
        <v>7527711</v>
      </c>
      <c r="O60" s="112">
        <f t="shared" si="0"/>
        <v>0.12973226311720215</v>
      </c>
      <c r="P60" s="113">
        <f t="shared" si="1"/>
        <v>70148572</v>
      </c>
      <c r="Q60" s="113">
        <f t="shared" si="2"/>
        <v>9100533</v>
      </c>
      <c r="R60" s="112">
        <f t="shared" si="3"/>
        <v>0.12973226311720215</v>
      </c>
    </row>
    <row r="61" spans="1:18" s="28" customFormat="1" ht="14.25">
      <c r="A61" s="115">
        <v>21374900</v>
      </c>
      <c r="B61" s="143" t="s">
        <v>434</v>
      </c>
      <c r="C61" s="115" t="s">
        <v>172</v>
      </c>
      <c r="D61" s="115" t="s">
        <v>173</v>
      </c>
      <c r="E61" s="121">
        <v>30559356</v>
      </c>
      <c r="F61" s="121">
        <v>30559356</v>
      </c>
      <c r="G61" s="121">
        <v>19868330</v>
      </c>
      <c r="H61" s="121">
        <v>0</v>
      </c>
      <c r="I61" s="121">
        <v>4038635.9</v>
      </c>
      <c r="J61" s="121">
        <v>1530000</v>
      </c>
      <c r="K61" s="121">
        <v>488397.1</v>
      </c>
      <c r="L61" s="121">
        <v>434393.1</v>
      </c>
      <c r="M61" s="121">
        <v>24502323</v>
      </c>
      <c r="N61" s="121">
        <v>13811297</v>
      </c>
      <c r="O61" s="112">
        <f t="shared" si="0"/>
        <v>0.015981917289094705</v>
      </c>
      <c r="P61" s="113">
        <f t="shared" si="1"/>
        <v>30559356</v>
      </c>
      <c r="Q61" s="113">
        <f t="shared" si="2"/>
        <v>488397.1</v>
      </c>
      <c r="R61" s="112">
        <f t="shared" si="3"/>
        <v>0.015981917289094705</v>
      </c>
    </row>
    <row r="62" spans="1:18" s="28" customFormat="1" ht="14.25">
      <c r="A62" s="115">
        <v>21374900</v>
      </c>
      <c r="B62" s="143" t="s">
        <v>434</v>
      </c>
      <c r="C62" s="115" t="s">
        <v>174</v>
      </c>
      <c r="D62" s="115" t="s">
        <v>175</v>
      </c>
      <c r="E62" s="121">
        <v>20921368</v>
      </c>
      <c r="F62" s="121">
        <v>20921368</v>
      </c>
      <c r="G62" s="121">
        <v>10230342</v>
      </c>
      <c r="H62" s="121">
        <v>0</v>
      </c>
      <c r="I62" s="121">
        <v>1074760</v>
      </c>
      <c r="J62" s="121">
        <v>0</v>
      </c>
      <c r="K62" s="121">
        <v>0</v>
      </c>
      <c r="L62" s="121">
        <v>0</v>
      </c>
      <c r="M62" s="121">
        <v>19846608</v>
      </c>
      <c r="N62" s="121">
        <v>9155582</v>
      </c>
      <c r="O62" s="112">
        <f t="shared" si="0"/>
        <v>0</v>
      </c>
      <c r="P62" s="113">
        <f t="shared" si="1"/>
        <v>20921368</v>
      </c>
      <c r="Q62" s="113">
        <f t="shared" si="2"/>
        <v>0</v>
      </c>
      <c r="R62" s="112">
        <f t="shared" si="3"/>
        <v>0</v>
      </c>
    </row>
    <row r="63" spans="1:18" s="28" customFormat="1" ht="14.25">
      <c r="A63" s="115">
        <v>21374900</v>
      </c>
      <c r="B63" s="143" t="s">
        <v>434</v>
      </c>
      <c r="C63" s="115" t="s">
        <v>176</v>
      </c>
      <c r="D63" s="115" t="s">
        <v>177</v>
      </c>
      <c r="E63" s="121">
        <v>8610715</v>
      </c>
      <c r="F63" s="121">
        <v>8610715</v>
      </c>
      <c r="G63" s="121">
        <v>8610715</v>
      </c>
      <c r="H63" s="121">
        <v>0</v>
      </c>
      <c r="I63" s="121">
        <v>2425000</v>
      </c>
      <c r="J63" s="121">
        <v>1530000</v>
      </c>
      <c r="K63" s="121">
        <v>0</v>
      </c>
      <c r="L63" s="121">
        <v>0</v>
      </c>
      <c r="M63" s="121">
        <v>4655715</v>
      </c>
      <c r="N63" s="121">
        <v>4655715</v>
      </c>
      <c r="O63" s="112">
        <f t="shared" si="0"/>
        <v>0</v>
      </c>
      <c r="P63" s="113">
        <f t="shared" si="1"/>
        <v>8610715</v>
      </c>
      <c r="Q63" s="113">
        <f t="shared" si="2"/>
        <v>0</v>
      </c>
      <c r="R63" s="112">
        <f t="shared" si="3"/>
        <v>0</v>
      </c>
    </row>
    <row r="64" spans="1:18" s="28" customFormat="1" ht="14.25">
      <c r="A64" s="115">
        <v>21374900</v>
      </c>
      <c r="B64" s="143" t="s">
        <v>434</v>
      </c>
      <c r="C64" s="115" t="s">
        <v>178</v>
      </c>
      <c r="D64" s="115" t="s">
        <v>179</v>
      </c>
      <c r="E64" s="121">
        <v>1027273</v>
      </c>
      <c r="F64" s="121">
        <v>1027273</v>
      </c>
      <c r="G64" s="121">
        <v>1027273</v>
      </c>
      <c r="H64" s="121">
        <v>0</v>
      </c>
      <c r="I64" s="121">
        <v>538875.9</v>
      </c>
      <c r="J64" s="121">
        <v>0</v>
      </c>
      <c r="K64" s="121">
        <v>488397.1</v>
      </c>
      <c r="L64" s="121">
        <v>434393.1</v>
      </c>
      <c r="M64" s="121">
        <v>0</v>
      </c>
      <c r="N64" s="121">
        <v>0</v>
      </c>
      <c r="O64" s="112">
        <f t="shared" si="0"/>
        <v>0.4754306790892002</v>
      </c>
      <c r="P64" s="113">
        <f t="shared" si="1"/>
        <v>1027273</v>
      </c>
      <c r="Q64" s="113">
        <f t="shared" si="2"/>
        <v>488397.1</v>
      </c>
      <c r="R64" s="112">
        <f t="shared" si="3"/>
        <v>0.4754306790892002</v>
      </c>
    </row>
    <row r="65" spans="1:18" s="28" customFormat="1" ht="14.25">
      <c r="A65" s="115">
        <v>21374900</v>
      </c>
      <c r="B65" s="143" t="s">
        <v>434</v>
      </c>
      <c r="C65" s="115" t="s">
        <v>180</v>
      </c>
      <c r="D65" s="115" t="s">
        <v>181</v>
      </c>
      <c r="E65" s="121">
        <v>296475756</v>
      </c>
      <c r="F65" s="121">
        <v>271475756</v>
      </c>
      <c r="G65" s="121">
        <v>83118937</v>
      </c>
      <c r="H65" s="121">
        <v>140000</v>
      </c>
      <c r="I65" s="121">
        <v>43144967.42</v>
      </c>
      <c r="J65" s="121">
        <v>0</v>
      </c>
      <c r="K65" s="121">
        <v>5542417.01</v>
      </c>
      <c r="L65" s="121">
        <v>5542417.01</v>
      </c>
      <c r="M65" s="121">
        <v>222648371.57</v>
      </c>
      <c r="N65" s="121">
        <v>34291552.57</v>
      </c>
      <c r="O65" s="112">
        <f t="shared" si="0"/>
        <v>0.020415882035521433</v>
      </c>
      <c r="P65" s="113">
        <f t="shared" si="1"/>
        <v>271475756</v>
      </c>
      <c r="Q65" s="113">
        <f t="shared" si="2"/>
        <v>5542417.01</v>
      </c>
      <c r="R65" s="112">
        <f t="shared" si="3"/>
        <v>0.020415882035521433</v>
      </c>
    </row>
    <row r="66" spans="1:18" s="28" customFormat="1" ht="14.25">
      <c r="A66" s="115">
        <v>21374900</v>
      </c>
      <c r="B66" s="143" t="s">
        <v>434</v>
      </c>
      <c r="C66" s="115" t="s">
        <v>182</v>
      </c>
      <c r="D66" s="115" t="s">
        <v>183</v>
      </c>
      <c r="E66" s="121">
        <v>200000000</v>
      </c>
      <c r="F66" s="121">
        <v>152734763</v>
      </c>
      <c r="G66" s="121">
        <v>34000000</v>
      </c>
      <c r="H66" s="121">
        <v>0</v>
      </c>
      <c r="I66" s="121">
        <v>2941308.5</v>
      </c>
      <c r="J66" s="121">
        <v>0</v>
      </c>
      <c r="K66" s="121">
        <v>294327.61</v>
      </c>
      <c r="L66" s="121">
        <v>294327.61</v>
      </c>
      <c r="M66" s="121">
        <v>149499126.89</v>
      </c>
      <c r="N66" s="121">
        <v>30764363.89</v>
      </c>
      <c r="O66" s="112">
        <f t="shared" si="0"/>
        <v>0.0019270505562639987</v>
      </c>
      <c r="P66" s="113">
        <f t="shared" si="1"/>
        <v>152734763</v>
      </c>
      <c r="Q66" s="113">
        <f t="shared" si="2"/>
        <v>294327.61</v>
      </c>
      <c r="R66" s="112">
        <f t="shared" si="3"/>
        <v>0.0019270505562639987</v>
      </c>
    </row>
    <row r="67" spans="1:18" s="28" customFormat="1" ht="14.25">
      <c r="A67" s="115">
        <v>21374900</v>
      </c>
      <c r="B67" s="143" t="s">
        <v>434</v>
      </c>
      <c r="C67" s="115" t="s">
        <v>379</v>
      </c>
      <c r="D67" s="115" t="s">
        <v>380</v>
      </c>
      <c r="E67" s="121">
        <v>20833334</v>
      </c>
      <c r="F67" s="121">
        <v>24998571</v>
      </c>
      <c r="G67" s="121">
        <v>7208333</v>
      </c>
      <c r="H67" s="121">
        <v>0</v>
      </c>
      <c r="I67" s="121">
        <v>24998571</v>
      </c>
      <c r="J67" s="121">
        <v>0</v>
      </c>
      <c r="K67" s="121">
        <v>0</v>
      </c>
      <c r="L67" s="121">
        <v>0</v>
      </c>
      <c r="M67" s="121">
        <v>0</v>
      </c>
      <c r="N67" s="121">
        <v>-17790238</v>
      </c>
      <c r="O67" s="112">
        <f t="shared" si="0"/>
        <v>0</v>
      </c>
      <c r="P67" s="113">
        <f t="shared" si="1"/>
        <v>24998571</v>
      </c>
      <c r="Q67" s="113">
        <f t="shared" si="2"/>
        <v>0</v>
      </c>
      <c r="R67" s="112">
        <f t="shared" si="3"/>
        <v>0</v>
      </c>
    </row>
    <row r="68" spans="1:18" s="28" customFormat="1" ht="14.25">
      <c r="A68" s="115">
        <v>21374900</v>
      </c>
      <c r="B68" s="143" t="s">
        <v>434</v>
      </c>
      <c r="C68" s="115" t="s">
        <v>186</v>
      </c>
      <c r="D68" s="115" t="s">
        <v>187</v>
      </c>
      <c r="E68" s="121">
        <v>14976471</v>
      </c>
      <c r="F68" s="121">
        <v>14976471</v>
      </c>
      <c r="G68" s="121">
        <v>6744117</v>
      </c>
      <c r="H68" s="121">
        <v>0</v>
      </c>
      <c r="I68" s="121">
        <v>3547500</v>
      </c>
      <c r="J68" s="121">
        <v>0</v>
      </c>
      <c r="K68" s="121">
        <v>2500</v>
      </c>
      <c r="L68" s="121">
        <v>2500</v>
      </c>
      <c r="M68" s="121">
        <v>11426471</v>
      </c>
      <c r="N68" s="121">
        <v>3194117</v>
      </c>
      <c r="O68" s="112">
        <f t="shared" si="0"/>
        <v>0.00016692851072859554</v>
      </c>
      <c r="P68" s="113">
        <f t="shared" si="1"/>
        <v>14976471</v>
      </c>
      <c r="Q68" s="113">
        <f t="shared" si="2"/>
        <v>2500</v>
      </c>
      <c r="R68" s="112">
        <f t="shared" si="3"/>
        <v>0.00016692851072859554</v>
      </c>
    </row>
    <row r="69" spans="1:18" s="28" customFormat="1" ht="14.25">
      <c r="A69" s="115">
        <v>21374900</v>
      </c>
      <c r="B69" s="143" t="s">
        <v>434</v>
      </c>
      <c r="C69" s="115" t="s">
        <v>188</v>
      </c>
      <c r="D69" s="115" t="s">
        <v>189</v>
      </c>
      <c r="E69" s="121">
        <v>25380000</v>
      </c>
      <c r="F69" s="121">
        <v>25380000</v>
      </c>
      <c r="G69" s="121">
        <v>11345000</v>
      </c>
      <c r="H69" s="121">
        <v>0</v>
      </c>
      <c r="I69" s="121">
        <v>0</v>
      </c>
      <c r="J69" s="121">
        <v>0</v>
      </c>
      <c r="K69" s="121">
        <v>0</v>
      </c>
      <c r="L69" s="121">
        <v>0</v>
      </c>
      <c r="M69" s="121">
        <v>25380000</v>
      </c>
      <c r="N69" s="121">
        <v>11345000</v>
      </c>
      <c r="O69" s="112">
        <f t="shared" si="0"/>
        <v>0</v>
      </c>
      <c r="P69" s="113">
        <f t="shared" si="1"/>
        <v>25380000</v>
      </c>
      <c r="Q69" s="113">
        <f t="shared" si="2"/>
        <v>0</v>
      </c>
      <c r="R69" s="112">
        <f t="shared" si="3"/>
        <v>0</v>
      </c>
    </row>
    <row r="70" spans="1:18" s="28" customFormat="1" ht="14.25">
      <c r="A70" s="115">
        <v>21374900</v>
      </c>
      <c r="B70" s="143" t="s">
        <v>434</v>
      </c>
      <c r="C70" s="115" t="s">
        <v>190</v>
      </c>
      <c r="D70" s="115" t="s">
        <v>191</v>
      </c>
      <c r="E70" s="121">
        <v>8000000</v>
      </c>
      <c r="F70" s="121">
        <v>8000000</v>
      </c>
      <c r="G70" s="121">
        <v>2000000</v>
      </c>
      <c r="H70" s="121">
        <v>140000</v>
      </c>
      <c r="I70" s="121">
        <v>608000</v>
      </c>
      <c r="J70" s="121">
        <v>0</v>
      </c>
      <c r="K70" s="121">
        <v>0</v>
      </c>
      <c r="L70" s="121">
        <v>0</v>
      </c>
      <c r="M70" s="121">
        <v>7252000</v>
      </c>
      <c r="N70" s="121">
        <v>1252000</v>
      </c>
      <c r="O70" s="112">
        <f t="shared" si="0"/>
        <v>0</v>
      </c>
      <c r="P70" s="113">
        <f t="shared" si="1"/>
        <v>8000000</v>
      </c>
      <c r="Q70" s="113">
        <f t="shared" si="2"/>
        <v>0</v>
      </c>
      <c r="R70" s="112">
        <f t="shared" si="3"/>
        <v>0</v>
      </c>
    </row>
    <row r="71" spans="1:18" s="28" customFormat="1" ht="14.25">
      <c r="A71" s="115">
        <v>21374900</v>
      </c>
      <c r="B71" s="143" t="s">
        <v>434</v>
      </c>
      <c r="C71" s="115" t="s">
        <v>192</v>
      </c>
      <c r="D71" s="115" t="s">
        <v>193</v>
      </c>
      <c r="E71" s="121">
        <v>26285951</v>
      </c>
      <c r="F71" s="121">
        <v>44385951</v>
      </c>
      <c r="G71" s="121">
        <v>21571487</v>
      </c>
      <c r="H71" s="121">
        <v>0</v>
      </c>
      <c r="I71" s="121">
        <v>11049587.92</v>
      </c>
      <c r="J71" s="121">
        <v>0</v>
      </c>
      <c r="K71" s="121">
        <v>5245589.4</v>
      </c>
      <c r="L71" s="121">
        <v>5245589.4</v>
      </c>
      <c r="M71" s="121">
        <v>28090773.68</v>
      </c>
      <c r="N71" s="121">
        <v>5276309.68</v>
      </c>
      <c r="O71" s="112">
        <f t="shared" si="0"/>
        <v>0.1181813002046526</v>
      </c>
      <c r="P71" s="113">
        <f t="shared" si="1"/>
        <v>44385951</v>
      </c>
      <c r="Q71" s="113">
        <f t="shared" si="2"/>
        <v>5245589.4</v>
      </c>
      <c r="R71" s="112">
        <f t="shared" si="3"/>
        <v>0.1181813002046526</v>
      </c>
    </row>
    <row r="72" spans="1:18" s="28" customFormat="1" ht="14.25">
      <c r="A72" s="115">
        <v>21374900</v>
      </c>
      <c r="B72" s="143" t="s">
        <v>434</v>
      </c>
      <c r="C72" s="115" t="s">
        <v>194</v>
      </c>
      <c r="D72" s="115" t="s">
        <v>195</v>
      </c>
      <c r="E72" s="121">
        <v>1000000</v>
      </c>
      <c r="F72" s="121">
        <v>1000000</v>
      </c>
      <c r="G72" s="121">
        <v>250000</v>
      </c>
      <c r="H72" s="121">
        <v>0</v>
      </c>
      <c r="I72" s="121">
        <v>0</v>
      </c>
      <c r="J72" s="121">
        <v>0</v>
      </c>
      <c r="K72" s="121">
        <v>0</v>
      </c>
      <c r="L72" s="121">
        <v>0</v>
      </c>
      <c r="M72" s="121">
        <v>1000000</v>
      </c>
      <c r="N72" s="121">
        <v>250000</v>
      </c>
      <c r="O72" s="112">
        <f aca="true" t="shared" si="4" ref="O72:O135">+K72/F72</f>
        <v>0</v>
      </c>
      <c r="P72" s="113">
        <f t="shared" si="1"/>
        <v>1000000</v>
      </c>
      <c r="Q72" s="113">
        <f t="shared" si="2"/>
        <v>0</v>
      </c>
      <c r="R72" s="112">
        <f t="shared" si="3"/>
        <v>0</v>
      </c>
    </row>
    <row r="73" spans="1:18" s="28" customFormat="1" ht="14.25">
      <c r="A73" s="115">
        <v>21374900</v>
      </c>
      <c r="B73" s="143" t="s">
        <v>434</v>
      </c>
      <c r="C73" s="115" t="s">
        <v>196</v>
      </c>
      <c r="D73" s="115" t="s">
        <v>197</v>
      </c>
      <c r="E73" s="121">
        <v>60000</v>
      </c>
      <c r="F73" s="121">
        <v>460000</v>
      </c>
      <c r="G73" s="121">
        <v>15000</v>
      </c>
      <c r="H73" s="121">
        <v>0</v>
      </c>
      <c r="I73" s="121">
        <v>0</v>
      </c>
      <c r="J73" s="121">
        <v>0</v>
      </c>
      <c r="K73" s="121">
        <v>0</v>
      </c>
      <c r="L73" s="121">
        <v>0</v>
      </c>
      <c r="M73" s="121">
        <v>460000</v>
      </c>
      <c r="N73" s="121">
        <v>15000</v>
      </c>
      <c r="O73" s="112">
        <f t="shared" si="4"/>
        <v>0</v>
      </c>
      <c r="P73" s="113">
        <f t="shared" si="1"/>
        <v>460000</v>
      </c>
      <c r="Q73" s="113">
        <f t="shared" si="2"/>
        <v>0</v>
      </c>
      <c r="R73" s="112">
        <f t="shared" si="3"/>
        <v>0</v>
      </c>
    </row>
    <row r="74" spans="1:18" s="28" customFormat="1" ht="14.25">
      <c r="A74" s="115">
        <v>21374900</v>
      </c>
      <c r="B74" s="143" t="s">
        <v>434</v>
      </c>
      <c r="C74" s="115" t="s">
        <v>200</v>
      </c>
      <c r="D74" s="115" t="s">
        <v>201</v>
      </c>
      <c r="E74" s="121">
        <v>60000</v>
      </c>
      <c r="F74" s="121">
        <v>460000</v>
      </c>
      <c r="G74" s="121">
        <v>15000</v>
      </c>
      <c r="H74" s="121">
        <v>0</v>
      </c>
      <c r="I74" s="121">
        <v>0</v>
      </c>
      <c r="J74" s="121">
        <v>0</v>
      </c>
      <c r="K74" s="121">
        <v>0</v>
      </c>
      <c r="L74" s="121">
        <v>0</v>
      </c>
      <c r="M74" s="121">
        <v>460000</v>
      </c>
      <c r="N74" s="121">
        <v>15000</v>
      </c>
      <c r="O74" s="112">
        <f t="shared" si="4"/>
        <v>0</v>
      </c>
      <c r="P74" s="113">
        <f t="shared" si="1"/>
        <v>460000</v>
      </c>
      <c r="Q74" s="113">
        <f t="shared" si="2"/>
        <v>0</v>
      </c>
      <c r="R74" s="112">
        <f t="shared" si="3"/>
        <v>0</v>
      </c>
    </row>
    <row r="75" spans="1:18" s="28" customFormat="1" ht="14.25">
      <c r="A75" s="115">
        <v>21374900</v>
      </c>
      <c r="B75" s="143" t="s">
        <v>434</v>
      </c>
      <c r="C75" s="115" t="s">
        <v>202</v>
      </c>
      <c r="D75" s="115" t="s">
        <v>203</v>
      </c>
      <c r="E75" s="121">
        <v>1900000</v>
      </c>
      <c r="F75" s="121">
        <v>1500000</v>
      </c>
      <c r="G75" s="121">
        <v>625000</v>
      </c>
      <c r="H75" s="121">
        <v>0</v>
      </c>
      <c r="I75" s="121">
        <v>0</v>
      </c>
      <c r="J75" s="121">
        <v>0</v>
      </c>
      <c r="K75" s="121">
        <v>150000</v>
      </c>
      <c r="L75" s="121">
        <v>150000</v>
      </c>
      <c r="M75" s="121">
        <v>1350000</v>
      </c>
      <c r="N75" s="121">
        <v>475000</v>
      </c>
      <c r="O75" s="112">
        <f t="shared" si="4"/>
        <v>0.1</v>
      </c>
      <c r="P75" s="113">
        <f t="shared" si="1"/>
        <v>1500000</v>
      </c>
      <c r="Q75" s="113">
        <f t="shared" si="2"/>
        <v>150000</v>
      </c>
      <c r="R75" s="112">
        <f t="shared" si="3"/>
        <v>0.1</v>
      </c>
    </row>
    <row r="76" spans="1:18" s="28" customFormat="1" ht="14.25">
      <c r="A76" s="115">
        <v>21374900</v>
      </c>
      <c r="B76" s="143" t="s">
        <v>434</v>
      </c>
      <c r="C76" s="115" t="s">
        <v>204</v>
      </c>
      <c r="D76" s="115" t="s">
        <v>205</v>
      </c>
      <c r="E76" s="121">
        <v>1000000</v>
      </c>
      <c r="F76" s="121">
        <v>600000</v>
      </c>
      <c r="G76" s="121">
        <v>250000</v>
      </c>
      <c r="H76" s="121">
        <v>0</v>
      </c>
      <c r="I76" s="121">
        <v>0</v>
      </c>
      <c r="J76" s="121">
        <v>0</v>
      </c>
      <c r="K76" s="121">
        <v>0</v>
      </c>
      <c r="L76" s="121">
        <v>0</v>
      </c>
      <c r="M76" s="121">
        <v>600000</v>
      </c>
      <c r="N76" s="121">
        <v>250000</v>
      </c>
      <c r="O76" s="112">
        <f t="shared" si="4"/>
        <v>0</v>
      </c>
      <c r="P76" s="113">
        <f t="shared" si="1"/>
        <v>600000</v>
      </c>
      <c r="Q76" s="113">
        <f t="shared" si="2"/>
        <v>0</v>
      </c>
      <c r="R76" s="112">
        <f t="shared" si="3"/>
        <v>0</v>
      </c>
    </row>
    <row r="77" spans="1:18" s="28" customFormat="1" ht="14.25">
      <c r="A77" s="115">
        <v>21374900</v>
      </c>
      <c r="B77" s="143" t="s">
        <v>434</v>
      </c>
      <c r="C77" s="115" t="s">
        <v>206</v>
      </c>
      <c r="D77" s="115" t="s">
        <v>207</v>
      </c>
      <c r="E77" s="121">
        <v>600000</v>
      </c>
      <c r="F77" s="121">
        <v>600000</v>
      </c>
      <c r="G77" s="121">
        <v>300000</v>
      </c>
      <c r="H77" s="121">
        <v>0</v>
      </c>
      <c r="I77" s="121">
        <v>0</v>
      </c>
      <c r="J77" s="121">
        <v>0</v>
      </c>
      <c r="K77" s="121">
        <v>150000</v>
      </c>
      <c r="L77" s="121">
        <v>150000</v>
      </c>
      <c r="M77" s="121">
        <v>450000</v>
      </c>
      <c r="N77" s="121">
        <v>150000</v>
      </c>
      <c r="O77" s="112">
        <f t="shared" si="4"/>
        <v>0.25</v>
      </c>
      <c r="P77" s="113">
        <f t="shared" si="1"/>
        <v>600000</v>
      </c>
      <c r="Q77" s="113">
        <f t="shared" si="2"/>
        <v>150000</v>
      </c>
      <c r="R77" s="112">
        <f t="shared" si="3"/>
        <v>0.25</v>
      </c>
    </row>
    <row r="78" spans="1:18" s="28" customFormat="1" ht="14.25">
      <c r="A78" s="115">
        <v>21374900</v>
      </c>
      <c r="B78" s="143" t="s">
        <v>434</v>
      </c>
      <c r="C78" s="115" t="s">
        <v>208</v>
      </c>
      <c r="D78" s="115" t="s">
        <v>209</v>
      </c>
      <c r="E78" s="121">
        <v>300000</v>
      </c>
      <c r="F78" s="121">
        <v>300000</v>
      </c>
      <c r="G78" s="121">
        <v>75000</v>
      </c>
      <c r="H78" s="121">
        <v>0</v>
      </c>
      <c r="I78" s="121">
        <v>0</v>
      </c>
      <c r="J78" s="121">
        <v>0</v>
      </c>
      <c r="K78" s="121">
        <v>0</v>
      </c>
      <c r="L78" s="121">
        <v>0</v>
      </c>
      <c r="M78" s="121">
        <v>300000</v>
      </c>
      <c r="N78" s="121">
        <v>75000</v>
      </c>
      <c r="O78" s="112">
        <f t="shared" si="4"/>
        <v>0</v>
      </c>
      <c r="P78" s="113">
        <f t="shared" si="1"/>
        <v>300000</v>
      </c>
      <c r="Q78" s="113">
        <f t="shared" si="2"/>
        <v>0</v>
      </c>
      <c r="R78" s="112">
        <f t="shared" si="3"/>
        <v>0</v>
      </c>
    </row>
    <row r="79" spans="1:18" s="32" customFormat="1" ht="14.25">
      <c r="A79" s="110">
        <v>21374900</v>
      </c>
      <c r="B79" s="139" t="s">
        <v>434</v>
      </c>
      <c r="C79" s="110" t="s">
        <v>210</v>
      </c>
      <c r="D79" s="110" t="s">
        <v>211</v>
      </c>
      <c r="E79" s="129">
        <v>98222170</v>
      </c>
      <c r="F79" s="129">
        <v>98222170</v>
      </c>
      <c r="G79" s="129">
        <v>46861151</v>
      </c>
      <c r="H79" s="129">
        <v>12496134.65</v>
      </c>
      <c r="I79" s="129">
        <v>6217388.89</v>
      </c>
      <c r="J79" s="129">
        <v>223166.18</v>
      </c>
      <c r="K79" s="129">
        <v>4350252.82</v>
      </c>
      <c r="L79" s="129">
        <v>4191317.82</v>
      </c>
      <c r="M79" s="129">
        <v>74935227.46</v>
      </c>
      <c r="N79" s="129">
        <v>23574208.46</v>
      </c>
      <c r="O79" s="116">
        <f t="shared" si="4"/>
        <v>0.044289927823830406</v>
      </c>
      <c r="P79" s="30">
        <f t="shared" si="1"/>
        <v>98222170</v>
      </c>
      <c r="Q79" s="30">
        <f t="shared" si="2"/>
        <v>4350252.82</v>
      </c>
      <c r="R79" s="116">
        <f t="shared" si="3"/>
        <v>0.044289927823830406</v>
      </c>
    </row>
    <row r="80" spans="1:18" s="28" customFormat="1" ht="14.25">
      <c r="A80" s="115">
        <v>21374900</v>
      </c>
      <c r="B80" s="143" t="s">
        <v>434</v>
      </c>
      <c r="C80" s="115" t="s">
        <v>212</v>
      </c>
      <c r="D80" s="115" t="s">
        <v>213</v>
      </c>
      <c r="E80" s="121">
        <v>37845586</v>
      </c>
      <c r="F80" s="121">
        <v>37845586</v>
      </c>
      <c r="G80" s="121">
        <v>23961396</v>
      </c>
      <c r="H80" s="121">
        <v>10011106.64</v>
      </c>
      <c r="I80" s="121">
        <v>1769349</v>
      </c>
      <c r="J80" s="121">
        <v>0</v>
      </c>
      <c r="K80" s="121">
        <v>3598925.6</v>
      </c>
      <c r="L80" s="121">
        <v>3598925.6</v>
      </c>
      <c r="M80" s="121">
        <v>22466204.76</v>
      </c>
      <c r="N80" s="121">
        <v>8582014.76</v>
      </c>
      <c r="O80" s="112">
        <f t="shared" si="4"/>
        <v>0.09509498941303221</v>
      </c>
      <c r="P80" s="113">
        <f t="shared" si="1"/>
        <v>37845586</v>
      </c>
      <c r="Q80" s="113">
        <f t="shared" si="2"/>
        <v>3598925.6</v>
      </c>
      <c r="R80" s="112">
        <f t="shared" si="3"/>
        <v>0.09509498941303221</v>
      </c>
    </row>
    <row r="81" spans="1:18" s="28" customFormat="1" ht="14.25">
      <c r="A81" s="115">
        <v>21374900</v>
      </c>
      <c r="B81" s="143" t="s">
        <v>434</v>
      </c>
      <c r="C81" s="115" t="s">
        <v>214</v>
      </c>
      <c r="D81" s="115" t="s">
        <v>215</v>
      </c>
      <c r="E81" s="121">
        <v>18970030</v>
      </c>
      <c r="F81" s="121">
        <v>18970030</v>
      </c>
      <c r="G81" s="121">
        <v>9742507</v>
      </c>
      <c r="H81" s="121">
        <v>0</v>
      </c>
      <c r="I81" s="121">
        <v>1669349</v>
      </c>
      <c r="J81" s="121">
        <v>0</v>
      </c>
      <c r="K81" s="121">
        <v>2953071</v>
      </c>
      <c r="L81" s="121">
        <v>2953071</v>
      </c>
      <c r="M81" s="121">
        <v>14347610</v>
      </c>
      <c r="N81" s="121">
        <v>5120087</v>
      </c>
      <c r="O81" s="112">
        <f t="shared" si="4"/>
        <v>0.1556703389504392</v>
      </c>
      <c r="P81" s="113">
        <f t="shared" si="1"/>
        <v>18970030</v>
      </c>
      <c r="Q81" s="113">
        <f t="shared" si="2"/>
        <v>2953071</v>
      </c>
      <c r="R81" s="112">
        <f t="shared" si="3"/>
        <v>0.1556703389504392</v>
      </c>
    </row>
    <row r="82" spans="1:18" s="28" customFormat="1" ht="14.25">
      <c r="A82" s="115">
        <v>21374900</v>
      </c>
      <c r="B82" s="143" t="s">
        <v>434</v>
      </c>
      <c r="C82" s="115" t="s">
        <v>216</v>
      </c>
      <c r="D82" s="115" t="s">
        <v>217</v>
      </c>
      <c r="E82" s="121">
        <v>800000</v>
      </c>
      <c r="F82" s="121">
        <v>800000</v>
      </c>
      <c r="G82" s="121">
        <v>200000</v>
      </c>
      <c r="H82" s="121">
        <v>14500</v>
      </c>
      <c r="I82" s="121">
        <v>0</v>
      </c>
      <c r="J82" s="121">
        <v>0</v>
      </c>
      <c r="K82" s="121">
        <v>104549</v>
      </c>
      <c r="L82" s="121">
        <v>104549</v>
      </c>
      <c r="M82" s="121">
        <v>680951</v>
      </c>
      <c r="N82" s="121">
        <v>80951</v>
      </c>
      <c r="O82" s="112">
        <f t="shared" si="4"/>
        <v>0.13068625</v>
      </c>
      <c r="P82" s="113">
        <f t="shared" si="1"/>
        <v>800000</v>
      </c>
      <c r="Q82" s="113">
        <f t="shared" si="2"/>
        <v>104549</v>
      </c>
      <c r="R82" s="112">
        <f t="shared" si="3"/>
        <v>0.13068625</v>
      </c>
    </row>
    <row r="83" spans="1:18" s="28" customFormat="1" ht="14.25">
      <c r="A83" s="115">
        <v>21374900</v>
      </c>
      <c r="B83" s="143" t="s">
        <v>434</v>
      </c>
      <c r="C83" s="115" t="s">
        <v>218</v>
      </c>
      <c r="D83" s="115" t="s">
        <v>219</v>
      </c>
      <c r="E83" s="121">
        <v>17575556</v>
      </c>
      <c r="F83" s="121">
        <v>17575556</v>
      </c>
      <c r="G83" s="121">
        <v>13893889</v>
      </c>
      <c r="H83" s="121">
        <v>9996606.64</v>
      </c>
      <c r="I83" s="121">
        <v>50000</v>
      </c>
      <c r="J83" s="121">
        <v>0</v>
      </c>
      <c r="K83" s="121">
        <v>541305.6</v>
      </c>
      <c r="L83" s="121">
        <v>541305.6</v>
      </c>
      <c r="M83" s="121">
        <v>6987643.76</v>
      </c>
      <c r="N83" s="121">
        <v>3305976.76</v>
      </c>
      <c r="O83" s="112">
        <f t="shared" si="4"/>
        <v>0.030798775299057394</v>
      </c>
      <c r="P83" s="113">
        <f t="shared" si="1"/>
        <v>17575556</v>
      </c>
      <c r="Q83" s="113">
        <f t="shared" si="2"/>
        <v>541305.6</v>
      </c>
      <c r="R83" s="112">
        <f t="shared" si="3"/>
        <v>0.030798775299057394</v>
      </c>
    </row>
    <row r="84" spans="1:18" s="28" customFormat="1" ht="14.25">
      <c r="A84" s="115">
        <v>21374900</v>
      </c>
      <c r="B84" s="143" t="s">
        <v>434</v>
      </c>
      <c r="C84" s="115" t="s">
        <v>220</v>
      </c>
      <c r="D84" s="115" t="s">
        <v>221</v>
      </c>
      <c r="E84" s="121">
        <v>500000</v>
      </c>
      <c r="F84" s="121">
        <v>500000</v>
      </c>
      <c r="G84" s="121">
        <v>125000</v>
      </c>
      <c r="H84" s="121">
        <v>0</v>
      </c>
      <c r="I84" s="121">
        <v>50000</v>
      </c>
      <c r="J84" s="121">
        <v>0</v>
      </c>
      <c r="K84" s="121">
        <v>0</v>
      </c>
      <c r="L84" s="121">
        <v>0</v>
      </c>
      <c r="M84" s="121">
        <v>450000</v>
      </c>
      <c r="N84" s="121">
        <v>75000</v>
      </c>
      <c r="O84" s="112">
        <f t="shared" si="4"/>
        <v>0</v>
      </c>
      <c r="P84" s="113">
        <f t="shared" si="1"/>
        <v>500000</v>
      </c>
      <c r="Q84" s="113">
        <f t="shared" si="2"/>
        <v>0</v>
      </c>
      <c r="R84" s="112">
        <f t="shared" si="3"/>
        <v>0</v>
      </c>
    </row>
    <row r="85" spans="1:18" s="28" customFormat="1" ht="14.25">
      <c r="A85" s="115">
        <v>21374900</v>
      </c>
      <c r="B85" s="143" t="s">
        <v>434</v>
      </c>
      <c r="C85" s="115" t="s">
        <v>222</v>
      </c>
      <c r="D85" s="115" t="s">
        <v>223</v>
      </c>
      <c r="E85" s="121">
        <v>1025000</v>
      </c>
      <c r="F85" s="121">
        <v>1025000</v>
      </c>
      <c r="G85" s="121">
        <v>425000</v>
      </c>
      <c r="H85" s="121">
        <v>0</v>
      </c>
      <c r="I85" s="121">
        <v>23065</v>
      </c>
      <c r="J85" s="121">
        <v>0</v>
      </c>
      <c r="K85" s="121">
        <v>26935</v>
      </c>
      <c r="L85" s="121">
        <v>0</v>
      </c>
      <c r="M85" s="121">
        <v>975000</v>
      </c>
      <c r="N85" s="121">
        <v>375000</v>
      </c>
      <c r="O85" s="112">
        <f t="shared" si="4"/>
        <v>0.026278048780487805</v>
      </c>
      <c r="P85" s="113">
        <f t="shared" si="1"/>
        <v>1025000</v>
      </c>
      <c r="Q85" s="113">
        <f t="shared" si="2"/>
        <v>26935</v>
      </c>
      <c r="R85" s="112">
        <f t="shared" si="3"/>
        <v>0.026278048780487805</v>
      </c>
    </row>
    <row r="86" spans="1:18" s="28" customFormat="1" ht="14.25">
      <c r="A86" s="115">
        <v>21374900</v>
      </c>
      <c r="B86" s="143" t="s">
        <v>434</v>
      </c>
      <c r="C86" s="115" t="s">
        <v>224</v>
      </c>
      <c r="D86" s="115" t="s">
        <v>225</v>
      </c>
      <c r="E86" s="121">
        <v>350000</v>
      </c>
      <c r="F86" s="121">
        <v>350000</v>
      </c>
      <c r="G86" s="121">
        <v>87500</v>
      </c>
      <c r="H86" s="121">
        <v>0</v>
      </c>
      <c r="I86" s="121">
        <v>0</v>
      </c>
      <c r="J86" s="121">
        <v>0</v>
      </c>
      <c r="K86" s="121">
        <v>0</v>
      </c>
      <c r="L86" s="121">
        <v>0</v>
      </c>
      <c r="M86" s="121">
        <v>350000</v>
      </c>
      <c r="N86" s="121">
        <v>87500</v>
      </c>
      <c r="O86" s="112">
        <f t="shared" si="4"/>
        <v>0</v>
      </c>
      <c r="P86" s="113">
        <f t="shared" si="1"/>
        <v>350000</v>
      </c>
      <c r="Q86" s="113">
        <f t="shared" si="2"/>
        <v>0</v>
      </c>
      <c r="R86" s="112">
        <f t="shared" si="3"/>
        <v>0</v>
      </c>
    </row>
    <row r="87" spans="1:18" s="28" customFormat="1" ht="14.25">
      <c r="A87" s="115">
        <v>21374900</v>
      </c>
      <c r="B87" s="143" t="s">
        <v>434</v>
      </c>
      <c r="C87" s="115" t="s">
        <v>226</v>
      </c>
      <c r="D87" s="115" t="s">
        <v>227</v>
      </c>
      <c r="E87" s="121">
        <v>675000</v>
      </c>
      <c r="F87" s="121">
        <v>675000</v>
      </c>
      <c r="G87" s="121">
        <v>337500</v>
      </c>
      <c r="H87" s="121">
        <v>0</v>
      </c>
      <c r="I87" s="121">
        <v>23065</v>
      </c>
      <c r="J87" s="121">
        <v>0</v>
      </c>
      <c r="K87" s="121">
        <v>26935</v>
      </c>
      <c r="L87" s="121">
        <v>0</v>
      </c>
      <c r="M87" s="121">
        <v>625000</v>
      </c>
      <c r="N87" s="121">
        <v>287500</v>
      </c>
      <c r="O87" s="112">
        <f t="shared" si="4"/>
        <v>0.039903703703703705</v>
      </c>
      <c r="P87" s="113">
        <f t="shared" si="1"/>
        <v>675000</v>
      </c>
      <c r="Q87" s="113">
        <f t="shared" si="2"/>
        <v>26935</v>
      </c>
      <c r="R87" s="112">
        <f t="shared" si="3"/>
        <v>0.039903703703703705</v>
      </c>
    </row>
    <row r="88" spans="1:18" s="28" customFormat="1" ht="14.25">
      <c r="A88" s="115">
        <v>21374900</v>
      </c>
      <c r="B88" s="143" t="s">
        <v>434</v>
      </c>
      <c r="C88" s="115" t="s">
        <v>228</v>
      </c>
      <c r="D88" s="115" t="s">
        <v>229</v>
      </c>
      <c r="E88" s="121">
        <v>17018422</v>
      </c>
      <c r="F88" s="121">
        <v>17018422</v>
      </c>
      <c r="G88" s="121">
        <v>3492105</v>
      </c>
      <c r="H88" s="121">
        <v>522600</v>
      </c>
      <c r="I88" s="121">
        <v>188715</v>
      </c>
      <c r="J88" s="121">
        <v>0</v>
      </c>
      <c r="K88" s="121">
        <v>61285</v>
      </c>
      <c r="L88" s="121">
        <v>44305</v>
      </c>
      <c r="M88" s="121">
        <v>16245822</v>
      </c>
      <c r="N88" s="121">
        <v>2719505</v>
      </c>
      <c r="O88" s="112">
        <f t="shared" si="4"/>
        <v>0.0036010976810893513</v>
      </c>
      <c r="P88" s="113">
        <f t="shared" si="1"/>
        <v>17018422</v>
      </c>
      <c r="Q88" s="113">
        <f t="shared" si="2"/>
        <v>61285</v>
      </c>
      <c r="R88" s="112">
        <f t="shared" si="3"/>
        <v>0.0036010976810893513</v>
      </c>
    </row>
    <row r="89" spans="1:18" s="28" customFormat="1" ht="14.25">
      <c r="A89" s="115">
        <v>21374900</v>
      </c>
      <c r="B89" s="143" t="s">
        <v>434</v>
      </c>
      <c r="C89" s="115" t="s">
        <v>230</v>
      </c>
      <c r="D89" s="115" t="s">
        <v>231</v>
      </c>
      <c r="E89" s="121">
        <v>2500000</v>
      </c>
      <c r="F89" s="121">
        <v>2500000</v>
      </c>
      <c r="G89" s="121">
        <v>625000</v>
      </c>
      <c r="H89" s="121">
        <v>522600</v>
      </c>
      <c r="I89" s="121">
        <v>49135</v>
      </c>
      <c r="J89" s="121">
        <v>0</v>
      </c>
      <c r="K89" s="121">
        <v>865</v>
      </c>
      <c r="L89" s="121">
        <v>865</v>
      </c>
      <c r="M89" s="121">
        <v>1927400</v>
      </c>
      <c r="N89" s="121">
        <v>52400</v>
      </c>
      <c r="O89" s="112">
        <f t="shared" si="4"/>
        <v>0.000346</v>
      </c>
      <c r="P89" s="113">
        <f t="shared" si="1"/>
        <v>2500000</v>
      </c>
      <c r="Q89" s="113">
        <f t="shared" si="2"/>
        <v>865</v>
      </c>
      <c r="R89" s="112">
        <f t="shared" si="3"/>
        <v>0.000346</v>
      </c>
    </row>
    <row r="90" spans="1:18" s="28" customFormat="1" ht="14.25">
      <c r="A90" s="115">
        <v>21374900</v>
      </c>
      <c r="B90" s="143" t="s">
        <v>434</v>
      </c>
      <c r="C90" s="115" t="s">
        <v>232</v>
      </c>
      <c r="D90" s="115" t="s">
        <v>233</v>
      </c>
      <c r="E90" s="121">
        <v>200000</v>
      </c>
      <c r="F90" s="121">
        <v>200000</v>
      </c>
      <c r="G90" s="121">
        <v>50000</v>
      </c>
      <c r="H90" s="121">
        <v>0</v>
      </c>
      <c r="I90" s="121">
        <v>0</v>
      </c>
      <c r="J90" s="121">
        <v>0</v>
      </c>
      <c r="K90" s="121">
        <v>0</v>
      </c>
      <c r="L90" s="121">
        <v>0</v>
      </c>
      <c r="M90" s="121">
        <v>200000</v>
      </c>
      <c r="N90" s="121">
        <v>50000</v>
      </c>
      <c r="O90" s="112">
        <f t="shared" si="4"/>
        <v>0</v>
      </c>
      <c r="P90" s="113">
        <f t="shared" si="1"/>
        <v>200000</v>
      </c>
      <c r="Q90" s="113">
        <f t="shared" si="2"/>
        <v>0</v>
      </c>
      <c r="R90" s="112">
        <f t="shared" si="3"/>
        <v>0</v>
      </c>
    </row>
    <row r="91" spans="1:18" s="28" customFormat="1" ht="14.25">
      <c r="A91" s="115">
        <v>21374900</v>
      </c>
      <c r="B91" s="143" t="s">
        <v>434</v>
      </c>
      <c r="C91" s="115" t="s">
        <v>234</v>
      </c>
      <c r="D91" s="115" t="s">
        <v>235</v>
      </c>
      <c r="E91" s="121">
        <v>5650000</v>
      </c>
      <c r="F91" s="121">
        <v>5650000</v>
      </c>
      <c r="G91" s="121">
        <v>650000</v>
      </c>
      <c r="H91" s="121">
        <v>0</v>
      </c>
      <c r="I91" s="121">
        <v>0</v>
      </c>
      <c r="J91" s="121">
        <v>0</v>
      </c>
      <c r="K91" s="121">
        <v>0</v>
      </c>
      <c r="L91" s="121">
        <v>0</v>
      </c>
      <c r="M91" s="121">
        <v>5650000</v>
      </c>
      <c r="N91" s="121">
        <v>650000</v>
      </c>
      <c r="O91" s="112">
        <f t="shared" si="4"/>
        <v>0</v>
      </c>
      <c r="P91" s="113">
        <f t="shared" si="1"/>
        <v>5650000</v>
      </c>
      <c r="Q91" s="113">
        <f t="shared" si="2"/>
        <v>0</v>
      </c>
      <c r="R91" s="112">
        <f t="shared" si="3"/>
        <v>0</v>
      </c>
    </row>
    <row r="92" spans="1:18" s="28" customFormat="1" ht="14.25">
      <c r="A92" s="115">
        <v>21374900</v>
      </c>
      <c r="B92" s="143" t="s">
        <v>434</v>
      </c>
      <c r="C92" s="115" t="s">
        <v>236</v>
      </c>
      <c r="D92" s="115" t="s">
        <v>237</v>
      </c>
      <c r="E92" s="121">
        <v>3368422</v>
      </c>
      <c r="F92" s="121">
        <v>3368422</v>
      </c>
      <c r="G92" s="121">
        <v>842105</v>
      </c>
      <c r="H92" s="121">
        <v>0</v>
      </c>
      <c r="I92" s="121">
        <v>39580</v>
      </c>
      <c r="J92" s="121">
        <v>0</v>
      </c>
      <c r="K92" s="121">
        <v>60420</v>
      </c>
      <c r="L92" s="121">
        <v>43440</v>
      </c>
      <c r="M92" s="121">
        <v>3268422</v>
      </c>
      <c r="N92" s="121">
        <v>742105</v>
      </c>
      <c r="O92" s="112">
        <f t="shared" si="4"/>
        <v>0.017937182455167434</v>
      </c>
      <c r="P92" s="113">
        <f t="shared" si="1"/>
        <v>3368422</v>
      </c>
      <c r="Q92" s="113">
        <f t="shared" si="2"/>
        <v>60420</v>
      </c>
      <c r="R92" s="112">
        <f t="shared" si="3"/>
        <v>0.017937182455167434</v>
      </c>
    </row>
    <row r="93" spans="1:18" s="28" customFormat="1" ht="14.25">
      <c r="A93" s="115">
        <v>21374900</v>
      </c>
      <c r="B93" s="143" t="s">
        <v>434</v>
      </c>
      <c r="C93" s="115" t="s">
        <v>238</v>
      </c>
      <c r="D93" s="115" t="s">
        <v>239</v>
      </c>
      <c r="E93" s="121">
        <v>3000000</v>
      </c>
      <c r="F93" s="121">
        <v>3000000</v>
      </c>
      <c r="G93" s="121">
        <v>750000</v>
      </c>
      <c r="H93" s="121">
        <v>0</v>
      </c>
      <c r="I93" s="121">
        <v>50000</v>
      </c>
      <c r="J93" s="121">
        <v>0</v>
      </c>
      <c r="K93" s="121">
        <v>0</v>
      </c>
      <c r="L93" s="121">
        <v>0</v>
      </c>
      <c r="M93" s="121">
        <v>2950000</v>
      </c>
      <c r="N93" s="121">
        <v>700000</v>
      </c>
      <c r="O93" s="112">
        <f t="shared" si="4"/>
        <v>0</v>
      </c>
      <c r="P93" s="113">
        <f aca="true" t="shared" si="5" ref="P93:P112">+F93</f>
        <v>3000000</v>
      </c>
      <c r="Q93" s="113">
        <f aca="true" t="shared" si="6" ref="Q93:Q112">+K93</f>
        <v>0</v>
      </c>
      <c r="R93" s="112">
        <f aca="true" t="shared" si="7" ref="R93:R112">+Q93/P93</f>
        <v>0</v>
      </c>
    </row>
    <row r="94" spans="1:18" s="28" customFormat="1" ht="14.25">
      <c r="A94" s="115">
        <v>21374900</v>
      </c>
      <c r="B94" s="143" t="s">
        <v>434</v>
      </c>
      <c r="C94" s="115" t="s">
        <v>240</v>
      </c>
      <c r="D94" s="115" t="s">
        <v>241</v>
      </c>
      <c r="E94" s="121">
        <v>2300000</v>
      </c>
      <c r="F94" s="121">
        <v>2300000</v>
      </c>
      <c r="G94" s="121">
        <v>575000</v>
      </c>
      <c r="H94" s="121">
        <v>0</v>
      </c>
      <c r="I94" s="121">
        <v>50000</v>
      </c>
      <c r="J94" s="121">
        <v>0</v>
      </c>
      <c r="K94" s="121">
        <v>0</v>
      </c>
      <c r="L94" s="121">
        <v>0</v>
      </c>
      <c r="M94" s="121">
        <v>2250000</v>
      </c>
      <c r="N94" s="121">
        <v>525000</v>
      </c>
      <c r="O94" s="112">
        <f t="shared" si="4"/>
        <v>0</v>
      </c>
      <c r="P94" s="113">
        <f t="shared" si="5"/>
        <v>2300000</v>
      </c>
      <c r="Q94" s="113">
        <f t="shared" si="6"/>
        <v>0</v>
      </c>
      <c r="R94" s="112">
        <f t="shared" si="7"/>
        <v>0</v>
      </c>
    </row>
    <row r="95" spans="1:18" s="28" customFormat="1" ht="14.25">
      <c r="A95" s="115">
        <v>21374900</v>
      </c>
      <c r="B95" s="143" t="s">
        <v>434</v>
      </c>
      <c r="C95" s="115" t="s">
        <v>242</v>
      </c>
      <c r="D95" s="115" t="s">
        <v>243</v>
      </c>
      <c r="E95" s="121">
        <v>18982500</v>
      </c>
      <c r="F95" s="121">
        <v>18982500</v>
      </c>
      <c r="G95" s="121">
        <v>7491250</v>
      </c>
      <c r="H95" s="121">
        <v>1516761.85</v>
      </c>
      <c r="I95" s="121">
        <v>89515</v>
      </c>
      <c r="J95" s="121">
        <v>0</v>
      </c>
      <c r="K95" s="121">
        <v>65085</v>
      </c>
      <c r="L95" s="121">
        <v>0</v>
      </c>
      <c r="M95" s="121">
        <v>17311138.15</v>
      </c>
      <c r="N95" s="121">
        <v>5819888.15</v>
      </c>
      <c r="O95" s="112">
        <f t="shared" si="4"/>
        <v>0.0034286843145001976</v>
      </c>
      <c r="P95" s="113">
        <f t="shared" si="5"/>
        <v>18982500</v>
      </c>
      <c r="Q95" s="113">
        <f t="shared" si="6"/>
        <v>65085</v>
      </c>
      <c r="R95" s="112">
        <f t="shared" si="7"/>
        <v>0.0034286843145001976</v>
      </c>
    </row>
    <row r="96" spans="1:18" s="28" customFormat="1" ht="14.25">
      <c r="A96" s="115">
        <v>21374900</v>
      </c>
      <c r="B96" s="143" t="s">
        <v>434</v>
      </c>
      <c r="C96" s="115" t="s">
        <v>244</v>
      </c>
      <c r="D96" s="115" t="s">
        <v>245</v>
      </c>
      <c r="E96" s="121">
        <v>12000000</v>
      </c>
      <c r="F96" s="121">
        <v>12000000</v>
      </c>
      <c r="G96" s="121">
        <v>4000000</v>
      </c>
      <c r="H96" s="121">
        <v>0</v>
      </c>
      <c r="I96" s="121">
        <v>39515</v>
      </c>
      <c r="J96" s="121">
        <v>0</v>
      </c>
      <c r="K96" s="121">
        <v>10485</v>
      </c>
      <c r="L96" s="121">
        <v>0</v>
      </c>
      <c r="M96" s="121">
        <v>11950000</v>
      </c>
      <c r="N96" s="121">
        <v>3950000</v>
      </c>
      <c r="O96" s="112">
        <f t="shared" si="4"/>
        <v>0.00087375</v>
      </c>
      <c r="P96" s="113">
        <f t="shared" si="5"/>
        <v>12000000</v>
      </c>
      <c r="Q96" s="113">
        <f t="shared" si="6"/>
        <v>10485</v>
      </c>
      <c r="R96" s="112">
        <f t="shared" si="7"/>
        <v>0.00087375</v>
      </c>
    </row>
    <row r="97" spans="1:18" s="28" customFormat="1" ht="14.25">
      <c r="A97" s="115">
        <v>21374900</v>
      </c>
      <c r="B97" s="143" t="s">
        <v>434</v>
      </c>
      <c r="C97" s="115" t="s">
        <v>246</v>
      </c>
      <c r="D97" s="115" t="s">
        <v>247</v>
      </c>
      <c r="E97" s="121">
        <v>6982500</v>
      </c>
      <c r="F97" s="121">
        <v>6982500</v>
      </c>
      <c r="G97" s="121">
        <v>3491250</v>
      </c>
      <c r="H97" s="121">
        <v>1516761.85</v>
      </c>
      <c r="I97" s="121">
        <v>50000</v>
      </c>
      <c r="J97" s="121">
        <v>0</v>
      </c>
      <c r="K97" s="121">
        <v>54600</v>
      </c>
      <c r="L97" s="121">
        <v>0</v>
      </c>
      <c r="M97" s="121">
        <v>5361138.15</v>
      </c>
      <c r="N97" s="121">
        <v>1869888.15</v>
      </c>
      <c r="O97" s="112">
        <f t="shared" si="4"/>
        <v>0.007819548872180452</v>
      </c>
      <c r="P97" s="113">
        <f t="shared" si="5"/>
        <v>6982500</v>
      </c>
      <c r="Q97" s="113">
        <f t="shared" si="6"/>
        <v>54600</v>
      </c>
      <c r="R97" s="112">
        <f t="shared" si="7"/>
        <v>0.007819548872180452</v>
      </c>
    </row>
    <row r="98" spans="1:18" s="28" customFormat="1" ht="14.25">
      <c r="A98" s="115">
        <v>21374900</v>
      </c>
      <c r="B98" s="143" t="s">
        <v>434</v>
      </c>
      <c r="C98" s="115" t="s">
        <v>248</v>
      </c>
      <c r="D98" s="115" t="s">
        <v>413</v>
      </c>
      <c r="E98" s="121">
        <v>23350662</v>
      </c>
      <c r="F98" s="121">
        <v>23350662</v>
      </c>
      <c r="G98" s="121">
        <v>11491400</v>
      </c>
      <c r="H98" s="121">
        <v>445666.16</v>
      </c>
      <c r="I98" s="121">
        <v>4146744.89</v>
      </c>
      <c r="J98" s="121">
        <v>223166.18</v>
      </c>
      <c r="K98" s="121">
        <v>598022.22</v>
      </c>
      <c r="L98" s="121">
        <v>548087.22</v>
      </c>
      <c r="M98" s="121">
        <v>17937062.55</v>
      </c>
      <c r="N98" s="121">
        <v>6077800.55</v>
      </c>
      <c r="O98" s="112">
        <f t="shared" si="4"/>
        <v>0.02561050389063916</v>
      </c>
      <c r="P98" s="113">
        <f t="shared" si="5"/>
        <v>23350662</v>
      </c>
      <c r="Q98" s="113">
        <f t="shared" si="6"/>
        <v>598022.22</v>
      </c>
      <c r="R98" s="112">
        <f t="shared" si="7"/>
        <v>0.02561050389063916</v>
      </c>
    </row>
    <row r="99" spans="1:18" s="28" customFormat="1" ht="14.25">
      <c r="A99" s="115">
        <v>21374900</v>
      </c>
      <c r="B99" s="143" t="s">
        <v>434</v>
      </c>
      <c r="C99" s="115" t="s">
        <v>249</v>
      </c>
      <c r="D99" s="115" t="s">
        <v>250</v>
      </c>
      <c r="E99" s="121">
        <v>2335715</v>
      </c>
      <c r="F99" s="121">
        <v>2335715</v>
      </c>
      <c r="G99" s="121">
        <v>1883928</v>
      </c>
      <c r="H99" s="121">
        <v>425216.05</v>
      </c>
      <c r="I99" s="121">
        <v>181164.29</v>
      </c>
      <c r="J99" s="121">
        <v>111104.93</v>
      </c>
      <c r="K99" s="121">
        <v>27200</v>
      </c>
      <c r="L99" s="121">
        <v>27200</v>
      </c>
      <c r="M99" s="121">
        <v>1591029.73</v>
      </c>
      <c r="N99" s="121">
        <v>1139242.73</v>
      </c>
      <c r="O99" s="112">
        <f t="shared" si="4"/>
        <v>0.011645256377597437</v>
      </c>
      <c r="P99" s="113">
        <f t="shared" si="5"/>
        <v>2335715</v>
      </c>
      <c r="Q99" s="113">
        <f t="shared" si="6"/>
        <v>27200</v>
      </c>
      <c r="R99" s="112">
        <f t="shared" si="7"/>
        <v>0.011645256377597437</v>
      </c>
    </row>
    <row r="100" spans="1:18" s="28" customFormat="1" ht="14.25">
      <c r="A100" s="115">
        <v>21374900</v>
      </c>
      <c r="B100" s="143" t="s">
        <v>434</v>
      </c>
      <c r="C100" s="115" t="s">
        <v>251</v>
      </c>
      <c r="D100" s="115" t="s">
        <v>252</v>
      </c>
      <c r="E100" s="121">
        <v>3000000</v>
      </c>
      <c r="F100" s="121">
        <v>3000000</v>
      </c>
      <c r="G100" s="121">
        <v>750000</v>
      </c>
      <c r="H100" s="121">
        <v>0</v>
      </c>
      <c r="I100" s="121">
        <v>0</v>
      </c>
      <c r="J100" s="121">
        <v>0</v>
      </c>
      <c r="K100" s="121">
        <v>520887.22</v>
      </c>
      <c r="L100" s="121">
        <v>520887.22</v>
      </c>
      <c r="M100" s="121">
        <v>2479112.78</v>
      </c>
      <c r="N100" s="121">
        <v>229112.78</v>
      </c>
      <c r="O100" s="112">
        <f t="shared" si="4"/>
        <v>0.17362907333333333</v>
      </c>
      <c r="P100" s="113">
        <f t="shared" si="5"/>
        <v>3000000</v>
      </c>
      <c r="Q100" s="113">
        <f t="shared" si="6"/>
        <v>520887.22</v>
      </c>
      <c r="R100" s="112">
        <f t="shared" si="7"/>
        <v>0.17362907333333333</v>
      </c>
    </row>
    <row r="101" spans="1:18" s="28" customFormat="1" ht="14.25">
      <c r="A101" s="115">
        <v>21374900</v>
      </c>
      <c r="B101" s="143" t="s">
        <v>434</v>
      </c>
      <c r="C101" s="115" t="s">
        <v>253</v>
      </c>
      <c r="D101" s="115" t="s">
        <v>254</v>
      </c>
      <c r="E101" s="121">
        <v>13569492</v>
      </c>
      <c r="F101" s="121">
        <v>13569492</v>
      </c>
      <c r="G101" s="121">
        <v>6784746</v>
      </c>
      <c r="H101" s="121">
        <v>20450.11</v>
      </c>
      <c r="I101" s="121">
        <v>3815515.6</v>
      </c>
      <c r="J101" s="121">
        <v>112061.25</v>
      </c>
      <c r="K101" s="121">
        <v>0</v>
      </c>
      <c r="L101" s="121">
        <v>0</v>
      </c>
      <c r="M101" s="121">
        <v>9621465.04</v>
      </c>
      <c r="N101" s="121">
        <v>2836719.04</v>
      </c>
      <c r="O101" s="112">
        <f t="shared" si="4"/>
        <v>0</v>
      </c>
      <c r="P101" s="113">
        <f t="shared" si="5"/>
        <v>13569492</v>
      </c>
      <c r="Q101" s="113">
        <f t="shared" si="6"/>
        <v>0</v>
      </c>
      <c r="R101" s="112">
        <f t="shared" si="7"/>
        <v>0</v>
      </c>
    </row>
    <row r="102" spans="1:18" s="28" customFormat="1" ht="14.25">
      <c r="A102" s="115">
        <v>21374900</v>
      </c>
      <c r="B102" s="143" t="s">
        <v>434</v>
      </c>
      <c r="C102" s="115" t="s">
        <v>257</v>
      </c>
      <c r="D102" s="115" t="s">
        <v>258</v>
      </c>
      <c r="E102" s="121">
        <v>1645455</v>
      </c>
      <c r="F102" s="121">
        <v>1645455</v>
      </c>
      <c r="G102" s="121">
        <v>822726</v>
      </c>
      <c r="H102" s="121">
        <v>0</v>
      </c>
      <c r="I102" s="121">
        <v>50000</v>
      </c>
      <c r="J102" s="121">
        <v>0</v>
      </c>
      <c r="K102" s="121">
        <v>0</v>
      </c>
      <c r="L102" s="121">
        <v>0</v>
      </c>
      <c r="M102" s="121">
        <v>1595455</v>
      </c>
      <c r="N102" s="121">
        <v>772726</v>
      </c>
      <c r="O102" s="112">
        <f t="shared" si="4"/>
        <v>0</v>
      </c>
      <c r="P102" s="113">
        <f t="shared" si="5"/>
        <v>1645455</v>
      </c>
      <c r="Q102" s="113">
        <f t="shared" si="6"/>
        <v>0</v>
      </c>
      <c r="R102" s="112">
        <f t="shared" si="7"/>
        <v>0</v>
      </c>
    </row>
    <row r="103" spans="1:18" s="28" customFormat="1" ht="14.25">
      <c r="A103" s="115">
        <v>21374900</v>
      </c>
      <c r="B103" s="143" t="s">
        <v>434</v>
      </c>
      <c r="C103" s="115" t="s">
        <v>259</v>
      </c>
      <c r="D103" s="115" t="s">
        <v>260</v>
      </c>
      <c r="E103" s="121">
        <v>2200000</v>
      </c>
      <c r="F103" s="121">
        <v>2200000</v>
      </c>
      <c r="G103" s="121">
        <v>1100000</v>
      </c>
      <c r="H103" s="121">
        <v>0</v>
      </c>
      <c r="I103" s="121">
        <v>50065</v>
      </c>
      <c r="J103" s="121">
        <v>0</v>
      </c>
      <c r="K103" s="121">
        <v>49935</v>
      </c>
      <c r="L103" s="121">
        <v>0</v>
      </c>
      <c r="M103" s="121">
        <v>2100000</v>
      </c>
      <c r="N103" s="121">
        <v>1000000</v>
      </c>
      <c r="O103" s="112">
        <f t="shared" si="4"/>
        <v>0.022697727272727272</v>
      </c>
      <c r="P103" s="113">
        <f t="shared" si="5"/>
        <v>2200000</v>
      </c>
      <c r="Q103" s="113">
        <f t="shared" si="6"/>
        <v>49935</v>
      </c>
      <c r="R103" s="112">
        <f t="shared" si="7"/>
        <v>0.022697727272727272</v>
      </c>
    </row>
    <row r="104" spans="1:18" s="28" customFormat="1" ht="14.25">
      <c r="A104" s="115">
        <v>21374900</v>
      </c>
      <c r="B104" s="143" t="s">
        <v>434</v>
      </c>
      <c r="C104" s="115" t="s">
        <v>263</v>
      </c>
      <c r="D104" s="115" t="s">
        <v>264</v>
      </c>
      <c r="E104" s="121">
        <v>600000</v>
      </c>
      <c r="F104" s="121">
        <v>600000</v>
      </c>
      <c r="G104" s="121">
        <v>150000</v>
      </c>
      <c r="H104" s="121">
        <v>0</v>
      </c>
      <c r="I104" s="121">
        <v>50000</v>
      </c>
      <c r="J104" s="121">
        <v>0</v>
      </c>
      <c r="K104" s="121">
        <v>0</v>
      </c>
      <c r="L104" s="121">
        <v>0</v>
      </c>
      <c r="M104" s="121">
        <v>550000</v>
      </c>
      <c r="N104" s="121">
        <v>100000</v>
      </c>
      <c r="O104" s="112">
        <f t="shared" si="4"/>
        <v>0</v>
      </c>
      <c r="P104" s="113">
        <f t="shared" si="5"/>
        <v>600000</v>
      </c>
      <c r="Q104" s="113">
        <f t="shared" si="6"/>
        <v>0</v>
      </c>
      <c r="R104" s="112">
        <f t="shared" si="7"/>
        <v>0</v>
      </c>
    </row>
    <row r="105" spans="1:18" s="32" customFormat="1" ht="14.25">
      <c r="A105" s="110">
        <v>21374900</v>
      </c>
      <c r="B105" s="139" t="s">
        <v>435</v>
      </c>
      <c r="C105" s="110" t="s">
        <v>265</v>
      </c>
      <c r="D105" s="110" t="s">
        <v>266</v>
      </c>
      <c r="E105" s="129">
        <v>101880758</v>
      </c>
      <c r="F105" s="129">
        <v>101880758</v>
      </c>
      <c r="G105" s="129">
        <v>19993462</v>
      </c>
      <c r="H105" s="129">
        <v>1488892.3</v>
      </c>
      <c r="I105" s="129">
        <v>343186</v>
      </c>
      <c r="J105" s="129">
        <v>0</v>
      </c>
      <c r="K105" s="129">
        <v>4376633.9</v>
      </c>
      <c r="L105" s="129">
        <v>4376633.9</v>
      </c>
      <c r="M105" s="129">
        <v>95672045.8</v>
      </c>
      <c r="N105" s="129">
        <v>13784749.8</v>
      </c>
      <c r="O105" s="116">
        <f t="shared" si="4"/>
        <v>0.0429583955392244</v>
      </c>
      <c r="P105" s="30">
        <f t="shared" si="5"/>
        <v>101880758</v>
      </c>
      <c r="Q105" s="30">
        <f t="shared" si="6"/>
        <v>4376633.9</v>
      </c>
      <c r="R105" s="116">
        <f t="shared" si="7"/>
        <v>0.0429583955392244</v>
      </c>
    </row>
    <row r="106" spans="1:18" s="28" customFormat="1" ht="14.25">
      <c r="A106" s="115">
        <v>21374900</v>
      </c>
      <c r="B106" s="143" t="s">
        <v>435</v>
      </c>
      <c r="C106" s="115" t="s">
        <v>267</v>
      </c>
      <c r="D106" s="115" t="s">
        <v>268</v>
      </c>
      <c r="E106" s="121">
        <v>73207587</v>
      </c>
      <c r="F106" s="121">
        <v>73207587</v>
      </c>
      <c r="G106" s="121">
        <v>17993462</v>
      </c>
      <c r="H106" s="121">
        <v>715000</v>
      </c>
      <c r="I106" s="121">
        <v>343186</v>
      </c>
      <c r="J106" s="121">
        <v>0</v>
      </c>
      <c r="K106" s="121">
        <v>4376633.9</v>
      </c>
      <c r="L106" s="121">
        <v>4376633.9</v>
      </c>
      <c r="M106" s="121">
        <v>67772767.1</v>
      </c>
      <c r="N106" s="121">
        <v>12558642.1</v>
      </c>
      <c r="O106" s="112">
        <f t="shared" si="4"/>
        <v>0.059783884148510456</v>
      </c>
      <c r="P106" s="113">
        <f t="shared" si="5"/>
        <v>73207587</v>
      </c>
      <c r="Q106" s="113">
        <f t="shared" si="6"/>
        <v>4376633.9</v>
      </c>
      <c r="R106" s="112">
        <f t="shared" si="7"/>
        <v>0.059783884148510456</v>
      </c>
    </row>
    <row r="107" spans="1:18" s="28" customFormat="1" ht="14.25">
      <c r="A107" s="115">
        <v>21374900</v>
      </c>
      <c r="B107" s="143" t="s">
        <v>435</v>
      </c>
      <c r="C107" s="115" t="s">
        <v>269</v>
      </c>
      <c r="D107" s="115" t="s">
        <v>270</v>
      </c>
      <c r="E107" s="121">
        <v>5000000</v>
      </c>
      <c r="F107" s="121">
        <v>5000000</v>
      </c>
      <c r="G107" s="121">
        <v>1250000</v>
      </c>
      <c r="H107" s="121">
        <v>205000</v>
      </c>
      <c r="I107" s="121">
        <v>0</v>
      </c>
      <c r="J107" s="121">
        <v>0</v>
      </c>
      <c r="K107" s="121">
        <v>0</v>
      </c>
      <c r="L107" s="121">
        <v>0</v>
      </c>
      <c r="M107" s="121">
        <v>4795000</v>
      </c>
      <c r="N107" s="121">
        <v>1045000</v>
      </c>
      <c r="O107" s="112">
        <f t="shared" si="4"/>
        <v>0</v>
      </c>
      <c r="P107" s="113">
        <f t="shared" si="5"/>
        <v>5000000</v>
      </c>
      <c r="Q107" s="113">
        <f t="shared" si="6"/>
        <v>0</v>
      </c>
      <c r="R107" s="112">
        <f t="shared" si="7"/>
        <v>0</v>
      </c>
    </row>
    <row r="108" spans="1:18" s="28" customFormat="1" ht="14.25">
      <c r="A108" s="115">
        <v>21374900</v>
      </c>
      <c r="B108" s="143" t="s">
        <v>435</v>
      </c>
      <c r="C108" s="115" t="s">
        <v>271</v>
      </c>
      <c r="D108" s="115" t="s">
        <v>272</v>
      </c>
      <c r="E108" s="121">
        <v>3136207</v>
      </c>
      <c r="F108" s="121">
        <v>3136207</v>
      </c>
      <c r="G108" s="121">
        <v>0</v>
      </c>
      <c r="H108" s="121">
        <v>0</v>
      </c>
      <c r="I108" s="121">
        <v>0</v>
      </c>
      <c r="J108" s="121">
        <v>0</v>
      </c>
      <c r="K108" s="121">
        <v>0</v>
      </c>
      <c r="L108" s="121">
        <v>0</v>
      </c>
      <c r="M108" s="121">
        <v>3136207</v>
      </c>
      <c r="N108" s="121">
        <v>0</v>
      </c>
      <c r="O108" s="112">
        <f t="shared" si="4"/>
        <v>0</v>
      </c>
      <c r="P108" s="113">
        <f t="shared" si="5"/>
        <v>3136207</v>
      </c>
      <c r="Q108" s="113">
        <f t="shared" si="6"/>
        <v>0</v>
      </c>
      <c r="R108" s="112">
        <f t="shared" si="7"/>
        <v>0</v>
      </c>
    </row>
    <row r="109" spans="1:18" s="28" customFormat="1" ht="14.25">
      <c r="A109" s="115">
        <v>21374900</v>
      </c>
      <c r="B109" s="143" t="s">
        <v>435</v>
      </c>
      <c r="C109" s="115" t="s">
        <v>273</v>
      </c>
      <c r="D109" s="115" t="s">
        <v>274</v>
      </c>
      <c r="E109" s="121">
        <v>11913462</v>
      </c>
      <c r="F109" s="121">
        <v>11913462</v>
      </c>
      <c r="G109" s="121">
        <v>4830000</v>
      </c>
      <c r="H109" s="121">
        <v>510000</v>
      </c>
      <c r="I109" s="121">
        <v>343186</v>
      </c>
      <c r="J109" s="121">
        <v>0</v>
      </c>
      <c r="K109" s="121">
        <v>972746</v>
      </c>
      <c r="L109" s="121">
        <v>972746</v>
      </c>
      <c r="M109" s="121">
        <v>10087530</v>
      </c>
      <c r="N109" s="121">
        <v>3004068</v>
      </c>
      <c r="O109" s="112">
        <f t="shared" si="4"/>
        <v>0.0816509928012529</v>
      </c>
      <c r="P109" s="113">
        <f t="shared" si="5"/>
        <v>11913462</v>
      </c>
      <c r="Q109" s="113">
        <f t="shared" si="6"/>
        <v>972746</v>
      </c>
      <c r="R109" s="112">
        <f t="shared" si="7"/>
        <v>0.0816509928012529</v>
      </c>
    </row>
    <row r="110" spans="1:18" s="28" customFormat="1" ht="14.25">
      <c r="A110" s="115">
        <v>21374900</v>
      </c>
      <c r="B110" s="143" t="s">
        <v>435</v>
      </c>
      <c r="C110" s="115" t="s">
        <v>275</v>
      </c>
      <c r="D110" s="115" t="s">
        <v>276</v>
      </c>
      <c r="E110" s="121">
        <v>51306424</v>
      </c>
      <c r="F110" s="121">
        <v>51306424</v>
      </c>
      <c r="G110" s="121">
        <v>11913462</v>
      </c>
      <c r="H110" s="121">
        <v>0</v>
      </c>
      <c r="I110" s="121">
        <v>0</v>
      </c>
      <c r="J110" s="121">
        <v>0</v>
      </c>
      <c r="K110" s="121">
        <v>3403887.9</v>
      </c>
      <c r="L110" s="121">
        <v>3403887.9</v>
      </c>
      <c r="M110" s="121">
        <v>47902536.1</v>
      </c>
      <c r="N110" s="121">
        <v>8509574.1</v>
      </c>
      <c r="O110" s="112">
        <f t="shared" si="4"/>
        <v>0.0663442827354329</v>
      </c>
      <c r="P110" s="113">
        <f t="shared" si="5"/>
        <v>51306424</v>
      </c>
      <c r="Q110" s="113">
        <f t="shared" si="6"/>
        <v>3403887.9</v>
      </c>
      <c r="R110" s="112">
        <f t="shared" si="7"/>
        <v>0.0663442827354329</v>
      </c>
    </row>
    <row r="111" spans="1:18" s="28" customFormat="1" ht="14.25">
      <c r="A111" s="115">
        <v>21374900</v>
      </c>
      <c r="B111" s="143" t="s">
        <v>435</v>
      </c>
      <c r="C111" s="115" t="s">
        <v>277</v>
      </c>
      <c r="D111" s="115" t="s">
        <v>278</v>
      </c>
      <c r="E111" s="121">
        <v>1851494</v>
      </c>
      <c r="F111" s="121">
        <v>1851494</v>
      </c>
      <c r="G111" s="121">
        <v>0</v>
      </c>
      <c r="H111" s="121">
        <v>0</v>
      </c>
      <c r="I111" s="121">
        <v>0</v>
      </c>
      <c r="J111" s="121">
        <v>0</v>
      </c>
      <c r="K111" s="121">
        <v>0</v>
      </c>
      <c r="L111" s="121">
        <v>0</v>
      </c>
      <c r="M111" s="121">
        <v>1851494</v>
      </c>
      <c r="N111" s="121">
        <v>0</v>
      </c>
      <c r="O111" s="112">
        <f t="shared" si="4"/>
        <v>0</v>
      </c>
      <c r="P111" s="113">
        <f t="shared" si="5"/>
        <v>1851494</v>
      </c>
      <c r="Q111" s="113">
        <f t="shared" si="6"/>
        <v>0</v>
      </c>
      <c r="R111" s="112">
        <f t="shared" si="7"/>
        <v>0</v>
      </c>
    </row>
    <row r="112" spans="1:18" s="28" customFormat="1" ht="14.25">
      <c r="A112" s="115">
        <v>21374900</v>
      </c>
      <c r="B112" s="143" t="s">
        <v>435</v>
      </c>
      <c r="C112" s="115" t="s">
        <v>283</v>
      </c>
      <c r="D112" s="115" t="s">
        <v>284</v>
      </c>
      <c r="E112" s="121">
        <v>28673171</v>
      </c>
      <c r="F112" s="121">
        <v>28673171</v>
      </c>
      <c r="G112" s="121">
        <v>2000000</v>
      </c>
      <c r="H112" s="121">
        <v>773892.3</v>
      </c>
      <c r="I112" s="121">
        <v>0</v>
      </c>
      <c r="J112" s="121">
        <v>0</v>
      </c>
      <c r="K112" s="121">
        <v>0</v>
      </c>
      <c r="L112" s="121">
        <v>0</v>
      </c>
      <c r="M112" s="121">
        <v>27899278.7</v>
      </c>
      <c r="N112" s="121">
        <v>1226107.7</v>
      </c>
      <c r="O112" s="112">
        <f t="shared" si="4"/>
        <v>0</v>
      </c>
      <c r="P112" s="113">
        <f t="shared" si="5"/>
        <v>28673171</v>
      </c>
      <c r="Q112" s="113">
        <f t="shared" si="6"/>
        <v>0</v>
      </c>
      <c r="R112" s="112">
        <f t="shared" si="7"/>
        <v>0</v>
      </c>
    </row>
    <row r="113" spans="1:18" s="28" customFormat="1" ht="14.25">
      <c r="A113" s="115">
        <v>21374900</v>
      </c>
      <c r="B113" s="143" t="s">
        <v>435</v>
      </c>
      <c r="C113" s="115" t="s">
        <v>285</v>
      </c>
      <c r="D113" s="115" t="s">
        <v>286</v>
      </c>
      <c r="E113" s="121">
        <v>3673171</v>
      </c>
      <c r="F113" s="121">
        <v>28673171</v>
      </c>
      <c r="G113" s="121">
        <v>2000000</v>
      </c>
      <c r="H113" s="121">
        <v>773892.3</v>
      </c>
      <c r="I113" s="121">
        <v>0</v>
      </c>
      <c r="J113" s="121">
        <v>0</v>
      </c>
      <c r="K113" s="121">
        <v>0</v>
      </c>
      <c r="L113" s="121">
        <v>0</v>
      </c>
      <c r="M113" s="121">
        <v>27899278.7</v>
      </c>
      <c r="N113" s="121">
        <v>1226107.7</v>
      </c>
      <c r="O113" s="112">
        <f t="shared" si="4"/>
        <v>0</v>
      </c>
      <c r="P113" s="113">
        <f>+F113</f>
        <v>28673171</v>
      </c>
      <c r="Q113" s="113">
        <f>+K113</f>
        <v>0</v>
      </c>
      <c r="R113" s="112">
        <f>+Q113/P113</f>
        <v>0</v>
      </c>
    </row>
    <row r="114" spans="1:18" s="28" customFormat="1" ht="14.25">
      <c r="A114" s="115">
        <v>21374900</v>
      </c>
      <c r="B114" s="143" t="s">
        <v>435</v>
      </c>
      <c r="C114" s="115" t="s">
        <v>287</v>
      </c>
      <c r="D114" s="115" t="s">
        <v>288</v>
      </c>
      <c r="E114" s="121">
        <v>25000000</v>
      </c>
      <c r="F114" s="121">
        <v>0</v>
      </c>
      <c r="G114" s="121">
        <v>0</v>
      </c>
      <c r="H114" s="121">
        <v>0</v>
      </c>
      <c r="I114" s="121">
        <v>0</v>
      </c>
      <c r="J114" s="121">
        <v>0</v>
      </c>
      <c r="K114" s="121">
        <v>0</v>
      </c>
      <c r="L114" s="121">
        <v>0</v>
      </c>
      <c r="M114" s="121">
        <v>0</v>
      </c>
      <c r="N114" s="121">
        <v>0</v>
      </c>
      <c r="O114" s="112">
        <v>0</v>
      </c>
      <c r="P114" s="113">
        <f>+F114</f>
        <v>0</v>
      </c>
      <c r="Q114" s="113">
        <f>+K114</f>
        <v>0</v>
      </c>
      <c r="R114" s="112">
        <v>0</v>
      </c>
    </row>
    <row r="115" spans="1:18" s="32" customFormat="1" ht="14.25">
      <c r="A115" s="110">
        <v>21374900</v>
      </c>
      <c r="B115" s="139" t="s">
        <v>434</v>
      </c>
      <c r="C115" s="110" t="s">
        <v>289</v>
      </c>
      <c r="D115" s="110" t="s">
        <v>290</v>
      </c>
      <c r="E115" s="129">
        <v>5600665439</v>
      </c>
      <c r="F115" s="129">
        <v>5600665439</v>
      </c>
      <c r="G115" s="129">
        <v>2674521381.3</v>
      </c>
      <c r="H115" s="129">
        <v>0</v>
      </c>
      <c r="I115" s="129">
        <v>876605285.06</v>
      </c>
      <c r="J115" s="129">
        <v>0</v>
      </c>
      <c r="K115" s="129">
        <v>1752694398.94</v>
      </c>
      <c r="L115" s="129">
        <v>1731952398.94</v>
      </c>
      <c r="M115" s="129">
        <v>2971365755</v>
      </c>
      <c r="N115" s="129">
        <v>45221697.3</v>
      </c>
      <c r="O115" s="116">
        <f t="shared" si="4"/>
        <v>0.3129439560405065</v>
      </c>
      <c r="P115" s="113">
        <f>+P123+P126</f>
        <v>163690000</v>
      </c>
      <c r="Q115" s="113">
        <f>+Q123+Q126</f>
        <v>77547346.55</v>
      </c>
      <c r="R115" s="113">
        <f>+R123+R126</f>
        <v>0.9964933276713905</v>
      </c>
    </row>
    <row r="116" spans="1:18" s="28" customFormat="1" ht="14.25">
      <c r="A116" s="115">
        <v>21374900</v>
      </c>
      <c r="B116" s="143" t="s">
        <v>434</v>
      </c>
      <c r="C116" s="115" t="s">
        <v>291</v>
      </c>
      <c r="D116" s="115" t="s">
        <v>292</v>
      </c>
      <c r="E116" s="121">
        <v>3341071469</v>
      </c>
      <c r="F116" s="121">
        <v>3341071469</v>
      </c>
      <c r="G116" s="121">
        <v>1526336730.3</v>
      </c>
      <c r="H116" s="121">
        <v>0</v>
      </c>
      <c r="I116" s="121">
        <v>475230289.61</v>
      </c>
      <c r="J116" s="121">
        <v>0</v>
      </c>
      <c r="K116" s="121">
        <v>1051106440.39</v>
      </c>
      <c r="L116" s="121">
        <v>1051106440.39</v>
      </c>
      <c r="M116" s="121">
        <v>1814734739</v>
      </c>
      <c r="N116" s="121">
        <v>0.3</v>
      </c>
      <c r="O116" s="112">
        <f t="shared" si="4"/>
        <v>0.31460160315115965</v>
      </c>
      <c r="P116" s="113"/>
      <c r="Q116" s="113"/>
      <c r="R116" s="112"/>
    </row>
    <row r="117" spans="1:18" s="28" customFormat="1" ht="14.25">
      <c r="A117" s="115">
        <v>21374900</v>
      </c>
      <c r="B117" s="143" t="s">
        <v>434</v>
      </c>
      <c r="C117" s="115" t="s">
        <v>293</v>
      </c>
      <c r="D117" s="115" t="s">
        <v>389</v>
      </c>
      <c r="E117" s="121">
        <v>986241421</v>
      </c>
      <c r="F117" s="121">
        <v>986241421</v>
      </c>
      <c r="G117" s="121">
        <v>364617761</v>
      </c>
      <c r="H117" s="121">
        <v>0</v>
      </c>
      <c r="I117" s="121">
        <v>62091544</v>
      </c>
      <c r="J117" s="121">
        <v>0</v>
      </c>
      <c r="K117" s="121">
        <v>302526217</v>
      </c>
      <c r="L117" s="121">
        <v>302526217</v>
      </c>
      <c r="M117" s="121">
        <v>621623660</v>
      </c>
      <c r="N117" s="121">
        <v>0</v>
      </c>
      <c r="O117" s="112">
        <f t="shared" si="4"/>
        <v>0.3067466145289795</v>
      </c>
      <c r="P117" s="113"/>
      <c r="Q117" s="113"/>
      <c r="R117" s="112"/>
    </row>
    <row r="118" spans="1:18" s="28" customFormat="1" ht="14.25">
      <c r="A118" s="115">
        <v>21374900</v>
      </c>
      <c r="B118" s="143" t="s">
        <v>434</v>
      </c>
      <c r="C118" s="115" t="s">
        <v>296</v>
      </c>
      <c r="D118" s="115" t="s">
        <v>390</v>
      </c>
      <c r="E118" s="121">
        <v>912718313</v>
      </c>
      <c r="F118" s="121">
        <v>912718313</v>
      </c>
      <c r="G118" s="121">
        <v>419217040.3</v>
      </c>
      <c r="H118" s="121">
        <v>0</v>
      </c>
      <c r="I118" s="121">
        <v>144619719</v>
      </c>
      <c r="J118" s="121">
        <v>0</v>
      </c>
      <c r="K118" s="121">
        <v>274597321</v>
      </c>
      <c r="L118" s="121">
        <v>274597321</v>
      </c>
      <c r="M118" s="121">
        <v>493501273</v>
      </c>
      <c r="N118" s="121">
        <v>0.3</v>
      </c>
      <c r="O118" s="112">
        <f t="shared" si="4"/>
        <v>0.30085659188477354</v>
      </c>
      <c r="P118" s="113"/>
      <c r="Q118" s="113"/>
      <c r="R118" s="112"/>
    </row>
    <row r="119" spans="1:18" s="28" customFormat="1" ht="14.25">
      <c r="A119" s="115">
        <v>21374900</v>
      </c>
      <c r="B119" s="143" t="s">
        <v>434</v>
      </c>
      <c r="C119" s="115" t="s">
        <v>305</v>
      </c>
      <c r="D119" s="115" t="s">
        <v>306</v>
      </c>
      <c r="E119" s="121">
        <v>574806</v>
      </c>
      <c r="F119" s="121">
        <v>574806</v>
      </c>
      <c r="G119" s="121">
        <v>0</v>
      </c>
      <c r="H119" s="121">
        <v>0</v>
      </c>
      <c r="I119" s="121">
        <v>0</v>
      </c>
      <c r="J119" s="121">
        <v>0</v>
      </c>
      <c r="K119" s="121">
        <v>0</v>
      </c>
      <c r="L119" s="121">
        <v>0</v>
      </c>
      <c r="M119" s="121">
        <v>574806</v>
      </c>
      <c r="N119" s="121">
        <v>0</v>
      </c>
      <c r="O119" s="112">
        <f t="shared" si="4"/>
        <v>0</v>
      </c>
      <c r="P119" s="113"/>
      <c r="Q119" s="113"/>
      <c r="R119" s="112"/>
    </row>
    <row r="120" spans="1:18" s="28" customFormat="1" ht="14.25">
      <c r="A120" s="115">
        <v>21374900</v>
      </c>
      <c r="B120" s="143" t="s">
        <v>434</v>
      </c>
      <c r="C120" s="115" t="s">
        <v>319</v>
      </c>
      <c r="D120" s="115" t="s">
        <v>421</v>
      </c>
      <c r="E120" s="121">
        <v>36173820</v>
      </c>
      <c r="F120" s="121">
        <v>36173820</v>
      </c>
      <c r="G120" s="121">
        <v>36173820</v>
      </c>
      <c r="H120" s="121">
        <v>0</v>
      </c>
      <c r="I120" s="121">
        <v>30611710.58</v>
      </c>
      <c r="J120" s="121">
        <v>0</v>
      </c>
      <c r="K120" s="121">
        <v>5562109.42</v>
      </c>
      <c r="L120" s="121">
        <v>5562109.42</v>
      </c>
      <c r="M120" s="121">
        <v>0</v>
      </c>
      <c r="N120" s="121">
        <v>0</v>
      </c>
      <c r="O120" s="112">
        <f t="shared" si="4"/>
        <v>0.15376063186027905</v>
      </c>
      <c r="P120" s="113"/>
      <c r="Q120" s="113"/>
      <c r="R120" s="112"/>
    </row>
    <row r="121" spans="1:18" s="28" customFormat="1" ht="14.25">
      <c r="A121" s="115">
        <v>21374900</v>
      </c>
      <c r="B121" s="143" t="s">
        <v>434</v>
      </c>
      <c r="C121" s="115" t="s">
        <v>324</v>
      </c>
      <c r="D121" s="115" t="s">
        <v>422</v>
      </c>
      <c r="E121" s="121">
        <v>7293109</v>
      </c>
      <c r="F121" s="121">
        <v>7293109</v>
      </c>
      <c r="G121" s="121">
        <v>7293109</v>
      </c>
      <c r="H121" s="121">
        <v>0</v>
      </c>
      <c r="I121" s="121">
        <v>4895648.03</v>
      </c>
      <c r="J121" s="121">
        <v>0</v>
      </c>
      <c r="K121" s="121">
        <v>2397460.97</v>
      </c>
      <c r="L121" s="121">
        <v>2397460.97</v>
      </c>
      <c r="M121" s="121">
        <v>0</v>
      </c>
      <c r="N121" s="121">
        <v>0</v>
      </c>
      <c r="O121" s="112">
        <f t="shared" si="4"/>
        <v>0.32872962271645745</v>
      </c>
      <c r="P121" s="113"/>
      <c r="Q121" s="113"/>
      <c r="R121" s="112"/>
    </row>
    <row r="122" spans="1:18" s="28" customFormat="1" ht="14.25">
      <c r="A122" s="115">
        <v>21374900</v>
      </c>
      <c r="B122" s="143" t="s">
        <v>434</v>
      </c>
      <c r="C122" s="115" t="s">
        <v>329</v>
      </c>
      <c r="D122" s="115" t="s">
        <v>330</v>
      </c>
      <c r="E122" s="121">
        <v>1398070000</v>
      </c>
      <c r="F122" s="121">
        <v>1398070000</v>
      </c>
      <c r="G122" s="121">
        <v>699035000</v>
      </c>
      <c r="H122" s="121">
        <v>0</v>
      </c>
      <c r="I122" s="121">
        <v>233011668</v>
      </c>
      <c r="J122" s="121">
        <v>0</v>
      </c>
      <c r="K122" s="121">
        <v>466023332</v>
      </c>
      <c r="L122" s="121">
        <v>466023332</v>
      </c>
      <c r="M122" s="121">
        <v>699035000</v>
      </c>
      <c r="N122" s="121">
        <v>0</v>
      </c>
      <c r="O122" s="112">
        <f t="shared" si="4"/>
        <v>0.33333333237963764</v>
      </c>
      <c r="P122" s="113"/>
      <c r="Q122" s="113"/>
      <c r="R122" s="112"/>
    </row>
    <row r="123" spans="1:18" s="28" customFormat="1" ht="14.25">
      <c r="A123" s="115">
        <v>21374900</v>
      </c>
      <c r="B123" s="143" t="s">
        <v>434</v>
      </c>
      <c r="C123" s="115" t="s">
        <v>331</v>
      </c>
      <c r="D123" s="115" t="s">
        <v>332</v>
      </c>
      <c r="E123" s="121">
        <v>68300000</v>
      </c>
      <c r="F123" s="121">
        <v>68300000</v>
      </c>
      <c r="G123" s="121">
        <v>56600000</v>
      </c>
      <c r="H123" s="121">
        <v>0</v>
      </c>
      <c r="I123" s="121">
        <v>758000</v>
      </c>
      <c r="J123" s="121">
        <v>0</v>
      </c>
      <c r="K123" s="121">
        <v>44142000</v>
      </c>
      <c r="L123" s="121">
        <v>23400000</v>
      </c>
      <c r="M123" s="121">
        <v>23400000</v>
      </c>
      <c r="N123" s="121">
        <v>11700000</v>
      </c>
      <c r="O123" s="112">
        <f t="shared" si="4"/>
        <v>0.6462957540263543</v>
      </c>
      <c r="P123" s="113">
        <f aca="true" t="shared" si="8" ref="P123:P128">+F123</f>
        <v>68300000</v>
      </c>
      <c r="Q123" s="113">
        <f>+K123</f>
        <v>44142000</v>
      </c>
      <c r="R123" s="112">
        <f>+Q123/P123</f>
        <v>0.6462957540263543</v>
      </c>
    </row>
    <row r="124" spans="1:18" s="28" customFormat="1" ht="14.25">
      <c r="A124" s="115">
        <v>21374900</v>
      </c>
      <c r="B124" s="143" t="s">
        <v>434</v>
      </c>
      <c r="C124" s="115" t="s">
        <v>333</v>
      </c>
      <c r="D124" s="115" t="s">
        <v>334</v>
      </c>
      <c r="E124" s="121">
        <v>46800000</v>
      </c>
      <c r="F124" s="121">
        <v>46800000</v>
      </c>
      <c r="G124" s="121">
        <v>35100000</v>
      </c>
      <c r="H124" s="121">
        <v>0</v>
      </c>
      <c r="I124" s="121">
        <v>0</v>
      </c>
      <c r="J124" s="121">
        <v>0</v>
      </c>
      <c r="K124" s="121">
        <v>23400000</v>
      </c>
      <c r="L124" s="121">
        <v>23400000</v>
      </c>
      <c r="M124" s="121">
        <v>23400000</v>
      </c>
      <c r="N124" s="121">
        <v>11700000</v>
      </c>
      <c r="O124" s="112">
        <f t="shared" si="4"/>
        <v>0.5</v>
      </c>
      <c r="P124" s="113">
        <f t="shared" si="8"/>
        <v>46800000</v>
      </c>
      <c r="Q124" s="113">
        <f>+K124</f>
        <v>23400000</v>
      </c>
      <c r="R124" s="112">
        <f>+Q124/P124</f>
        <v>0.5</v>
      </c>
    </row>
    <row r="125" spans="1:18" s="28" customFormat="1" ht="14.25">
      <c r="A125" s="115">
        <v>21374900</v>
      </c>
      <c r="B125" s="143" t="s">
        <v>434</v>
      </c>
      <c r="C125" s="115" t="s">
        <v>335</v>
      </c>
      <c r="D125" s="115" t="s">
        <v>336</v>
      </c>
      <c r="E125" s="121">
        <v>21500000</v>
      </c>
      <c r="F125" s="121">
        <v>21500000</v>
      </c>
      <c r="G125" s="121">
        <v>21500000</v>
      </c>
      <c r="H125" s="121">
        <v>0</v>
      </c>
      <c r="I125" s="121">
        <v>758000</v>
      </c>
      <c r="J125" s="121">
        <v>0</v>
      </c>
      <c r="K125" s="121">
        <v>20742000</v>
      </c>
      <c r="L125" s="121">
        <v>0</v>
      </c>
      <c r="M125" s="121">
        <v>0</v>
      </c>
      <c r="N125" s="121">
        <v>0</v>
      </c>
      <c r="O125" s="112">
        <f t="shared" si="4"/>
        <v>0.9647441860465116</v>
      </c>
      <c r="P125" s="113">
        <f t="shared" si="8"/>
        <v>21500000</v>
      </c>
      <c r="Q125" s="113">
        <f>+K125</f>
        <v>20742000</v>
      </c>
      <c r="R125" s="112">
        <f>+Q125/P125</f>
        <v>0.9647441860465116</v>
      </c>
    </row>
    <row r="126" spans="1:18" s="28" customFormat="1" ht="14.25">
      <c r="A126" s="115">
        <v>21374900</v>
      </c>
      <c r="B126" s="143" t="s">
        <v>434</v>
      </c>
      <c r="C126" s="115" t="s">
        <v>337</v>
      </c>
      <c r="D126" s="115" t="s">
        <v>338</v>
      </c>
      <c r="E126" s="121">
        <v>96850000</v>
      </c>
      <c r="F126" s="121">
        <v>95390000</v>
      </c>
      <c r="G126" s="121">
        <v>68390000</v>
      </c>
      <c r="H126" s="121">
        <v>0</v>
      </c>
      <c r="I126" s="121">
        <v>1462956.45</v>
      </c>
      <c r="J126" s="121">
        <v>0</v>
      </c>
      <c r="K126" s="121">
        <v>33405346.55</v>
      </c>
      <c r="L126" s="121">
        <v>33405346.55</v>
      </c>
      <c r="M126" s="121">
        <v>60521697</v>
      </c>
      <c r="N126" s="121">
        <v>33521697</v>
      </c>
      <c r="O126" s="112">
        <f t="shared" si="4"/>
        <v>0.3501975736450362</v>
      </c>
      <c r="P126" s="113">
        <f t="shared" si="8"/>
        <v>95390000</v>
      </c>
      <c r="Q126" s="113">
        <f>+K126</f>
        <v>33405346.55</v>
      </c>
      <c r="R126" s="112">
        <f>+Q126/P126</f>
        <v>0.3501975736450362</v>
      </c>
    </row>
    <row r="127" spans="1:18" s="28" customFormat="1" ht="14.25">
      <c r="A127" s="115">
        <v>21374900</v>
      </c>
      <c r="B127" s="143" t="s">
        <v>434</v>
      </c>
      <c r="C127" s="115" t="s">
        <v>339</v>
      </c>
      <c r="D127" s="115" t="s">
        <v>340</v>
      </c>
      <c r="E127" s="121">
        <v>74000000</v>
      </c>
      <c r="F127" s="121">
        <v>74000000</v>
      </c>
      <c r="G127" s="121">
        <v>47000000</v>
      </c>
      <c r="H127" s="121">
        <v>0</v>
      </c>
      <c r="I127" s="121">
        <v>1462956.45</v>
      </c>
      <c r="J127" s="121">
        <v>0</v>
      </c>
      <c r="K127" s="121">
        <v>30537043.55</v>
      </c>
      <c r="L127" s="121">
        <v>30537043.55</v>
      </c>
      <c r="M127" s="121">
        <v>42000000</v>
      </c>
      <c r="N127" s="121">
        <v>15000000</v>
      </c>
      <c r="O127" s="112">
        <f t="shared" si="4"/>
        <v>0.4126627506756757</v>
      </c>
      <c r="P127" s="113">
        <f t="shared" si="8"/>
        <v>74000000</v>
      </c>
      <c r="Q127" s="113">
        <f>+K127</f>
        <v>30537043.55</v>
      </c>
      <c r="R127" s="112">
        <f>+Q127/P127</f>
        <v>0.4126627506756757</v>
      </c>
    </row>
    <row r="128" spans="1:18" s="28" customFormat="1" ht="14.25" customHeight="1">
      <c r="A128" s="115">
        <v>21374900</v>
      </c>
      <c r="B128" s="143" t="s">
        <v>434</v>
      </c>
      <c r="C128" s="115" t="s">
        <v>341</v>
      </c>
      <c r="D128" s="115" t="s">
        <v>342</v>
      </c>
      <c r="E128" s="121">
        <v>22850000</v>
      </c>
      <c r="F128" s="121">
        <v>21390000</v>
      </c>
      <c r="G128" s="121">
        <v>21390000</v>
      </c>
      <c r="H128" s="121">
        <v>0</v>
      </c>
      <c r="I128" s="121">
        <v>0</v>
      </c>
      <c r="J128" s="121">
        <v>0</v>
      </c>
      <c r="K128" s="121">
        <v>2868303</v>
      </c>
      <c r="L128" s="121">
        <v>2868303</v>
      </c>
      <c r="M128" s="121">
        <v>18521697</v>
      </c>
      <c r="N128" s="121">
        <v>18521697</v>
      </c>
      <c r="O128" s="112">
        <f t="shared" si="4"/>
        <v>0.13409551192145863</v>
      </c>
      <c r="P128" s="113">
        <f t="shared" si="8"/>
        <v>21390000</v>
      </c>
      <c r="Q128" s="113"/>
      <c r="R128" s="112"/>
    </row>
    <row r="129" spans="1:18" s="28" customFormat="1" ht="14.25">
      <c r="A129" s="115">
        <v>21374900</v>
      </c>
      <c r="B129" s="143" t="s">
        <v>434</v>
      </c>
      <c r="C129" s="115" t="s">
        <v>343</v>
      </c>
      <c r="D129" s="115" t="s">
        <v>344</v>
      </c>
      <c r="E129" s="121">
        <v>1997200000</v>
      </c>
      <c r="F129" s="121">
        <v>1997200000</v>
      </c>
      <c r="G129" s="121">
        <v>925950681</v>
      </c>
      <c r="H129" s="121">
        <v>0</v>
      </c>
      <c r="I129" s="121">
        <v>334144757</v>
      </c>
      <c r="J129" s="121">
        <v>0</v>
      </c>
      <c r="K129" s="121">
        <v>591805924</v>
      </c>
      <c r="L129" s="121">
        <v>591805924</v>
      </c>
      <c r="M129" s="121">
        <v>1071249319</v>
      </c>
      <c r="N129" s="121">
        <v>0</v>
      </c>
      <c r="O129" s="112">
        <f t="shared" si="4"/>
        <v>0.29631780692970155</v>
      </c>
      <c r="P129" s="113"/>
      <c r="Q129" s="113"/>
      <c r="R129" s="112"/>
    </row>
    <row r="130" spans="1:18" s="28" customFormat="1" ht="14.25">
      <c r="A130" s="115">
        <v>21374900</v>
      </c>
      <c r="B130" s="143" t="s">
        <v>434</v>
      </c>
      <c r="C130" s="115" t="s">
        <v>349</v>
      </c>
      <c r="D130" s="115" t="s">
        <v>350</v>
      </c>
      <c r="E130" s="121">
        <v>100000000</v>
      </c>
      <c r="F130" s="121">
        <v>100000000</v>
      </c>
      <c r="G130" s="121">
        <v>50000000</v>
      </c>
      <c r="H130" s="121">
        <v>0</v>
      </c>
      <c r="I130" s="121">
        <v>16667001</v>
      </c>
      <c r="J130" s="121">
        <v>0</v>
      </c>
      <c r="K130" s="121">
        <v>33332999</v>
      </c>
      <c r="L130" s="121">
        <v>33332999</v>
      </c>
      <c r="M130" s="121">
        <v>50000000</v>
      </c>
      <c r="N130" s="121">
        <v>0</v>
      </c>
      <c r="O130" s="112">
        <f t="shared" si="4"/>
        <v>0.33332999</v>
      </c>
      <c r="P130" s="113"/>
      <c r="Q130" s="113"/>
      <c r="R130" s="112"/>
    </row>
    <row r="131" spans="1:18" s="28" customFormat="1" ht="15" customHeight="1">
      <c r="A131" s="115">
        <v>21374900</v>
      </c>
      <c r="B131" s="143" t="s">
        <v>434</v>
      </c>
      <c r="C131" s="115" t="s">
        <v>351</v>
      </c>
      <c r="D131" s="115" t="s">
        <v>396</v>
      </c>
      <c r="E131" s="121">
        <v>847200000</v>
      </c>
      <c r="F131" s="121">
        <v>847200000</v>
      </c>
      <c r="G131" s="121">
        <v>350950681</v>
      </c>
      <c r="H131" s="121">
        <v>0</v>
      </c>
      <c r="I131" s="121">
        <v>142477756</v>
      </c>
      <c r="J131" s="121">
        <v>0</v>
      </c>
      <c r="K131" s="121">
        <v>208472925</v>
      </c>
      <c r="L131" s="121">
        <v>208472925</v>
      </c>
      <c r="M131" s="121">
        <v>496249319</v>
      </c>
      <c r="N131" s="121">
        <v>0</v>
      </c>
      <c r="O131" s="112">
        <f t="shared" si="4"/>
        <v>0.24607285764872522</v>
      </c>
      <c r="P131" s="113"/>
      <c r="Q131" s="113"/>
      <c r="R131" s="112"/>
    </row>
    <row r="132" spans="1:18" s="28" customFormat="1" ht="14.25">
      <c r="A132" s="115">
        <v>21374900</v>
      </c>
      <c r="B132" s="143" t="s">
        <v>434</v>
      </c>
      <c r="C132" s="115" t="s">
        <v>352</v>
      </c>
      <c r="D132" s="115" t="s">
        <v>423</v>
      </c>
      <c r="E132" s="121">
        <v>1050000000</v>
      </c>
      <c r="F132" s="121">
        <v>1050000000</v>
      </c>
      <c r="G132" s="121">
        <v>525000000</v>
      </c>
      <c r="H132" s="121">
        <v>0</v>
      </c>
      <c r="I132" s="121">
        <v>175000000</v>
      </c>
      <c r="J132" s="121">
        <v>0</v>
      </c>
      <c r="K132" s="121">
        <v>350000000</v>
      </c>
      <c r="L132" s="121">
        <v>350000000</v>
      </c>
      <c r="M132" s="121">
        <v>525000000</v>
      </c>
      <c r="N132" s="121">
        <v>0</v>
      </c>
      <c r="O132" s="112">
        <f t="shared" si="4"/>
        <v>0.3333333333333333</v>
      </c>
      <c r="P132" s="113"/>
      <c r="Q132" s="113"/>
      <c r="R132" s="112"/>
    </row>
    <row r="133" spans="1:18" s="28" customFormat="1" ht="14.25">
      <c r="A133" s="115">
        <v>21374900</v>
      </c>
      <c r="B133" s="143" t="s">
        <v>434</v>
      </c>
      <c r="C133" s="115" t="s">
        <v>358</v>
      </c>
      <c r="D133" s="115" t="s">
        <v>359</v>
      </c>
      <c r="E133" s="121">
        <v>97243970</v>
      </c>
      <c r="F133" s="121">
        <v>98703970</v>
      </c>
      <c r="G133" s="121">
        <v>97243970</v>
      </c>
      <c r="H133" s="121">
        <v>0</v>
      </c>
      <c r="I133" s="121">
        <v>65009282</v>
      </c>
      <c r="J133" s="121">
        <v>0</v>
      </c>
      <c r="K133" s="121">
        <v>32234688</v>
      </c>
      <c r="L133" s="121">
        <v>32234688</v>
      </c>
      <c r="M133" s="121">
        <v>1460000</v>
      </c>
      <c r="N133" s="121">
        <v>0</v>
      </c>
      <c r="O133" s="112">
        <f t="shared" si="4"/>
        <v>0.3265794476149237</v>
      </c>
      <c r="P133" s="113"/>
      <c r="Q133" s="113"/>
      <c r="R133" s="112"/>
    </row>
    <row r="134" spans="1:18" s="28" customFormat="1" ht="14.25">
      <c r="A134" s="115">
        <v>21374900</v>
      </c>
      <c r="B134" s="143" t="s">
        <v>434</v>
      </c>
      <c r="C134" s="115" t="s">
        <v>360</v>
      </c>
      <c r="D134" s="115" t="s">
        <v>424</v>
      </c>
      <c r="E134" s="121">
        <v>65000000</v>
      </c>
      <c r="F134" s="121">
        <v>65000000</v>
      </c>
      <c r="G134" s="121">
        <v>65000000</v>
      </c>
      <c r="H134" s="121">
        <v>0</v>
      </c>
      <c r="I134" s="121">
        <v>65000000</v>
      </c>
      <c r="J134" s="121">
        <v>0</v>
      </c>
      <c r="K134" s="121">
        <v>0</v>
      </c>
      <c r="L134" s="121">
        <v>0</v>
      </c>
      <c r="M134" s="121">
        <v>0</v>
      </c>
      <c r="N134" s="121">
        <v>0</v>
      </c>
      <c r="O134" s="112">
        <f t="shared" si="4"/>
        <v>0</v>
      </c>
      <c r="P134" s="113"/>
      <c r="Q134" s="113"/>
      <c r="R134" s="112"/>
    </row>
    <row r="135" spans="1:18" s="28" customFormat="1" ht="14.25">
      <c r="A135" s="115">
        <v>21374900</v>
      </c>
      <c r="B135" s="143" t="s">
        <v>434</v>
      </c>
      <c r="C135" s="115" t="s">
        <v>365</v>
      </c>
      <c r="D135" s="115" t="s">
        <v>366</v>
      </c>
      <c r="E135" s="121">
        <v>602970</v>
      </c>
      <c r="F135" s="121">
        <v>613318</v>
      </c>
      <c r="G135" s="121">
        <v>602970</v>
      </c>
      <c r="H135" s="121">
        <v>0</v>
      </c>
      <c r="I135" s="121">
        <v>938</v>
      </c>
      <c r="J135" s="121">
        <v>0</v>
      </c>
      <c r="K135" s="121">
        <v>602032</v>
      </c>
      <c r="L135" s="121">
        <v>602032</v>
      </c>
      <c r="M135" s="121">
        <v>10348</v>
      </c>
      <c r="N135" s="121">
        <v>0</v>
      </c>
      <c r="O135" s="112">
        <f t="shared" si="4"/>
        <v>0.9815984530048034</v>
      </c>
      <c r="P135" s="30"/>
      <c r="Q135" s="113"/>
      <c r="R135" s="112"/>
    </row>
    <row r="136" spans="1:18" s="32" customFormat="1" ht="14.25">
      <c r="A136" s="121">
        <v>21374900</v>
      </c>
      <c r="B136" s="143" t="s">
        <v>434</v>
      </c>
      <c r="C136" s="115" t="s">
        <v>371</v>
      </c>
      <c r="D136" s="115" t="s">
        <v>372</v>
      </c>
      <c r="E136" s="121">
        <v>5970000</v>
      </c>
      <c r="F136" s="121">
        <v>6072447</v>
      </c>
      <c r="G136" s="121">
        <v>5970000</v>
      </c>
      <c r="H136" s="121">
        <v>0</v>
      </c>
      <c r="I136" s="121">
        <v>4688</v>
      </c>
      <c r="J136" s="121">
        <v>0</v>
      </c>
      <c r="K136" s="121">
        <v>5965312</v>
      </c>
      <c r="L136" s="121">
        <v>5965312</v>
      </c>
      <c r="M136" s="121">
        <v>102447</v>
      </c>
      <c r="N136" s="121">
        <v>0</v>
      </c>
      <c r="O136" s="112">
        <f aca="true" t="shared" si="9" ref="O136:O141">+K136/F136</f>
        <v>0.9823571947190317</v>
      </c>
      <c r="P136" s="113"/>
      <c r="Q136" s="113"/>
      <c r="R136" s="112"/>
    </row>
    <row r="137" spans="1:18" s="32" customFormat="1" ht="14.25">
      <c r="A137" s="115">
        <v>21374900</v>
      </c>
      <c r="B137" s="143" t="s">
        <v>434</v>
      </c>
      <c r="C137" s="115" t="s">
        <v>373</v>
      </c>
      <c r="D137" s="115" t="s">
        <v>374</v>
      </c>
      <c r="E137" s="121">
        <v>7761000</v>
      </c>
      <c r="F137" s="121">
        <v>7892205</v>
      </c>
      <c r="G137" s="121">
        <v>7761000</v>
      </c>
      <c r="H137" s="121">
        <v>0</v>
      </c>
      <c r="I137" s="121">
        <v>1816</v>
      </c>
      <c r="J137" s="121">
        <v>0</v>
      </c>
      <c r="K137" s="121">
        <v>7759184</v>
      </c>
      <c r="L137" s="121">
        <v>7759184</v>
      </c>
      <c r="M137" s="121">
        <v>131205</v>
      </c>
      <c r="N137" s="121">
        <v>0</v>
      </c>
      <c r="O137" s="112">
        <f t="shared" si="9"/>
        <v>0.9831452680207876</v>
      </c>
      <c r="P137" s="113"/>
      <c r="Q137" s="113"/>
      <c r="R137" s="112"/>
    </row>
    <row r="138" spans="1:18" s="32" customFormat="1" ht="14.25">
      <c r="A138" s="115">
        <v>21374900</v>
      </c>
      <c r="B138" s="143" t="s">
        <v>434</v>
      </c>
      <c r="C138" s="115" t="s">
        <v>376</v>
      </c>
      <c r="D138" s="115" t="s">
        <v>377</v>
      </c>
      <c r="E138" s="121">
        <v>17910000</v>
      </c>
      <c r="F138" s="121">
        <v>19126000</v>
      </c>
      <c r="G138" s="121">
        <v>17910000</v>
      </c>
      <c r="H138" s="121">
        <v>0</v>
      </c>
      <c r="I138" s="121">
        <v>1840</v>
      </c>
      <c r="J138" s="121">
        <v>0</v>
      </c>
      <c r="K138" s="121">
        <v>17908160</v>
      </c>
      <c r="L138" s="121">
        <v>17908160</v>
      </c>
      <c r="M138" s="121">
        <v>1216000</v>
      </c>
      <c r="N138" s="121">
        <v>0</v>
      </c>
      <c r="O138" s="112">
        <f t="shared" si="9"/>
        <v>0.9363254208930252</v>
      </c>
      <c r="P138" s="113"/>
      <c r="Q138" s="113"/>
      <c r="R138" s="112"/>
    </row>
    <row r="139" spans="1:18" s="32" customFormat="1" ht="15" customHeight="1">
      <c r="A139" s="110">
        <v>21374900</v>
      </c>
      <c r="B139" s="139" t="s">
        <v>435</v>
      </c>
      <c r="C139" s="110" t="s">
        <v>425</v>
      </c>
      <c r="D139" s="110" t="s">
        <v>426</v>
      </c>
      <c r="E139" s="129">
        <v>510000000</v>
      </c>
      <c r="F139" s="32">
        <v>510000000</v>
      </c>
      <c r="G139" s="129">
        <v>0</v>
      </c>
      <c r="H139" s="129">
        <v>0</v>
      </c>
      <c r="I139" s="129">
        <v>0</v>
      </c>
      <c r="J139" s="129">
        <v>0</v>
      </c>
      <c r="K139" s="129">
        <v>0</v>
      </c>
      <c r="L139" s="129">
        <v>0</v>
      </c>
      <c r="M139" s="129">
        <v>510000000</v>
      </c>
      <c r="N139" s="129">
        <v>0</v>
      </c>
      <c r="O139" s="116">
        <f t="shared" si="9"/>
        <v>0</v>
      </c>
      <c r="P139" s="30"/>
      <c r="Q139" s="30"/>
      <c r="R139" s="116"/>
    </row>
    <row r="140" spans="1:18" s="28" customFormat="1" ht="14.25">
      <c r="A140" s="115">
        <v>21374900</v>
      </c>
      <c r="B140" s="143" t="s">
        <v>435</v>
      </c>
      <c r="C140" s="115" t="s">
        <v>427</v>
      </c>
      <c r="D140" s="115" t="s">
        <v>428</v>
      </c>
      <c r="E140" s="121">
        <v>510000000</v>
      </c>
      <c r="F140" s="121">
        <v>510000000</v>
      </c>
      <c r="G140" s="121">
        <v>0</v>
      </c>
      <c r="H140" s="121">
        <v>0</v>
      </c>
      <c r="I140" s="121">
        <v>0</v>
      </c>
      <c r="J140" s="121">
        <v>0</v>
      </c>
      <c r="K140" s="121">
        <v>0</v>
      </c>
      <c r="L140" s="121">
        <v>0</v>
      </c>
      <c r="M140" s="121">
        <v>510000000</v>
      </c>
      <c r="N140" s="121">
        <v>0</v>
      </c>
      <c r="O140" s="112">
        <f t="shared" si="9"/>
        <v>0</v>
      </c>
      <c r="P140" s="113"/>
      <c r="Q140" s="113"/>
      <c r="R140" s="154"/>
    </row>
    <row r="141" spans="1:18" s="28" customFormat="1" ht="14.25">
      <c r="A141" s="115">
        <v>21374900</v>
      </c>
      <c r="B141" s="143" t="s">
        <v>435</v>
      </c>
      <c r="C141" s="115" t="s">
        <v>429</v>
      </c>
      <c r="D141" s="115" t="s">
        <v>430</v>
      </c>
      <c r="E141" s="121">
        <v>510000000</v>
      </c>
      <c r="F141" s="121">
        <v>510000000</v>
      </c>
      <c r="G141" s="121">
        <v>0</v>
      </c>
      <c r="H141" s="121">
        <v>0</v>
      </c>
      <c r="I141" s="121">
        <v>0</v>
      </c>
      <c r="J141" s="121">
        <v>0</v>
      </c>
      <c r="K141" s="121">
        <v>0</v>
      </c>
      <c r="L141" s="121">
        <v>0</v>
      </c>
      <c r="M141" s="121">
        <v>510000000</v>
      </c>
      <c r="N141" s="121">
        <v>0</v>
      </c>
      <c r="O141" s="112">
        <f t="shared" si="9"/>
        <v>0</v>
      </c>
      <c r="P141" s="113"/>
      <c r="Q141" s="113"/>
      <c r="R141" s="154"/>
    </row>
    <row r="142" spans="1:18" ht="14.25">
      <c r="A142" s="21"/>
      <c r="B142" s="141"/>
      <c r="C142" s="21"/>
      <c r="D142" s="21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24"/>
      <c r="P142" s="48"/>
      <c r="Q142" s="48"/>
      <c r="R142" s="27"/>
    </row>
    <row r="143" spans="1:18" ht="14.25">
      <c r="A143" s="21"/>
      <c r="B143" s="141"/>
      <c r="C143" s="21"/>
      <c r="D143" s="21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24"/>
      <c r="P143" s="48"/>
      <c r="Q143" s="48"/>
      <c r="R143" s="27"/>
    </row>
    <row r="144" spans="1:18" ht="14.25">
      <c r="A144" s="21"/>
      <c r="B144" s="141"/>
      <c r="C144" s="21"/>
      <c r="D144" s="21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24"/>
      <c r="P144" s="48"/>
      <c r="Q144" s="48"/>
      <c r="R144" s="27"/>
    </row>
    <row r="145" spans="1:18" ht="14.25">
      <c r="A145" s="21"/>
      <c r="B145" s="141"/>
      <c r="C145" s="21"/>
      <c r="D145" s="21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24"/>
      <c r="P145" s="48"/>
      <c r="Q145" s="48"/>
      <c r="R145" s="27"/>
    </row>
    <row r="146" spans="1:18" ht="14.25">
      <c r="A146" s="21"/>
      <c r="B146" s="141"/>
      <c r="C146" s="21"/>
      <c r="D146" s="21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24"/>
      <c r="P146" s="48"/>
      <c r="Q146" s="48"/>
      <c r="R146" s="27"/>
    </row>
    <row r="147" spans="1:18" ht="14.25">
      <c r="A147" s="21"/>
      <c r="B147" s="141"/>
      <c r="C147" s="21"/>
      <c r="D147" s="21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24"/>
      <c r="P147" s="48"/>
      <c r="Q147" s="48"/>
      <c r="R147" s="27"/>
    </row>
    <row r="148" spans="1:18" ht="14.25">
      <c r="A148" s="71"/>
      <c r="B148" s="148"/>
      <c r="C148" s="71"/>
      <c r="D148" s="71"/>
      <c r="E148" s="72"/>
      <c r="F148" s="72"/>
      <c r="G148" s="72"/>
      <c r="H148" s="72"/>
      <c r="I148" s="72"/>
      <c r="J148" s="72"/>
      <c r="K148" s="75"/>
      <c r="L148" s="72"/>
      <c r="M148" s="72"/>
      <c r="N148" s="72"/>
      <c r="O148" s="24"/>
      <c r="P148" s="48"/>
      <c r="Q148" s="48"/>
      <c r="R148" s="27"/>
    </row>
    <row r="149" spans="1:17" ht="14.25">
      <c r="A149" s="12"/>
      <c r="B149" s="149"/>
      <c r="C149" s="12"/>
      <c r="D149" s="31"/>
      <c r="E149" s="12"/>
      <c r="F149" s="12"/>
      <c r="G149" s="12"/>
      <c r="H149" s="12"/>
      <c r="I149" s="12"/>
      <c r="J149" s="31"/>
      <c r="K149" s="12"/>
      <c r="L149" s="12"/>
      <c r="M149" s="12"/>
      <c r="N149" s="12"/>
      <c r="P149" s="31"/>
      <c r="Q149" s="12"/>
    </row>
    <row r="150" spans="1:17" ht="15" customHeight="1">
      <c r="A150" s="12"/>
      <c r="B150" s="149"/>
      <c r="C150" s="134" t="s">
        <v>26</v>
      </c>
      <c r="D150" s="134"/>
      <c r="E150" s="134"/>
      <c r="F150" s="134"/>
      <c r="G150" s="134"/>
      <c r="H150" s="12"/>
      <c r="I150" s="12"/>
      <c r="J150" s="31"/>
      <c r="K150" s="12"/>
      <c r="L150" s="12"/>
      <c r="M150" s="12"/>
      <c r="N150" s="12"/>
      <c r="P150" s="31"/>
      <c r="Q150" s="12"/>
    </row>
    <row r="151" spans="1:17" ht="36" customHeight="1" thickBot="1">
      <c r="A151" s="12"/>
      <c r="B151" s="149"/>
      <c r="C151" s="74" t="s">
        <v>6</v>
      </c>
      <c r="D151" s="74" t="s">
        <v>7</v>
      </c>
      <c r="E151" s="74" t="s">
        <v>8</v>
      </c>
      <c r="F151" s="74" t="s">
        <v>9</v>
      </c>
      <c r="G151" s="74" t="s">
        <v>21</v>
      </c>
      <c r="H151" s="12"/>
      <c r="I151" s="12"/>
      <c r="J151" s="31"/>
      <c r="K151" s="12"/>
      <c r="L151" s="12"/>
      <c r="M151" s="12"/>
      <c r="N151" s="12"/>
      <c r="P151" s="31"/>
      <c r="Q151" s="12"/>
    </row>
    <row r="152" spans="1:17" ht="15" thickTop="1">
      <c r="A152" s="12"/>
      <c r="B152" s="149"/>
      <c r="C152" s="17" t="s">
        <v>22</v>
      </c>
      <c r="D152" s="14">
        <f>+F8</f>
        <v>3764298778</v>
      </c>
      <c r="E152" s="33">
        <f>+K8</f>
        <v>1150372006.95</v>
      </c>
      <c r="F152" s="8">
        <f aca="true" t="shared" si="10" ref="F152:F157">+D152-E152</f>
        <v>2613926771.05</v>
      </c>
      <c r="G152" s="128">
        <f>+E152/D152</f>
        <v>0.3056006111080272</v>
      </c>
      <c r="H152" s="12"/>
      <c r="I152" s="12"/>
      <c r="J152" s="31"/>
      <c r="K152" s="12"/>
      <c r="L152" s="12"/>
      <c r="M152" s="12"/>
      <c r="N152" s="12"/>
      <c r="P152" s="31"/>
      <c r="Q152" s="12"/>
    </row>
    <row r="153" spans="1:17" ht="14.25">
      <c r="A153" s="12"/>
      <c r="B153" s="149"/>
      <c r="C153" s="17" t="s">
        <v>109</v>
      </c>
      <c r="D153" s="8">
        <f>+F29</f>
        <v>2895557440</v>
      </c>
      <c r="E153" s="28">
        <f>+K29</f>
        <v>272185825.75</v>
      </c>
      <c r="F153" s="8">
        <f t="shared" si="10"/>
        <v>2623371614.25</v>
      </c>
      <c r="G153" s="128">
        <f>+E153/D153</f>
        <v>0.09400118332655145</v>
      </c>
      <c r="H153" s="12"/>
      <c r="I153" s="12"/>
      <c r="J153" s="31"/>
      <c r="K153" s="12"/>
      <c r="L153" s="12"/>
      <c r="M153" s="12"/>
      <c r="N153" s="12"/>
      <c r="P153" s="31"/>
      <c r="Q153" s="12"/>
    </row>
    <row r="154" spans="1:17" ht="14.25">
      <c r="A154" s="12"/>
      <c r="B154" s="149"/>
      <c r="C154" s="17" t="s">
        <v>23</v>
      </c>
      <c r="D154" s="8">
        <f>+F79</f>
        <v>98222170</v>
      </c>
      <c r="E154" s="28">
        <f>+K79</f>
        <v>4350252.82</v>
      </c>
      <c r="F154" s="8">
        <f t="shared" si="10"/>
        <v>93871917.18</v>
      </c>
      <c r="G154" s="128">
        <f>+E154/D154</f>
        <v>0.044289927823830406</v>
      </c>
      <c r="H154" s="12"/>
      <c r="I154" s="12"/>
      <c r="J154" s="31"/>
      <c r="K154" s="12"/>
      <c r="L154" s="12"/>
      <c r="M154" s="12"/>
      <c r="N154" s="12"/>
      <c r="P154" s="31"/>
      <c r="Q154" s="12"/>
    </row>
    <row r="155" spans="1:17" ht="14.25">
      <c r="A155" s="12"/>
      <c r="B155" s="149"/>
      <c r="C155" s="17" t="s">
        <v>24</v>
      </c>
      <c r="D155" s="3">
        <f>+F105</f>
        <v>101880758</v>
      </c>
      <c r="E155" s="28">
        <f>+K105</f>
        <v>4376633.9</v>
      </c>
      <c r="F155" s="8">
        <f t="shared" si="10"/>
        <v>97504124.1</v>
      </c>
      <c r="G155" s="44">
        <f>+E155/D155</f>
        <v>0.0429583955392244</v>
      </c>
      <c r="H155" s="12"/>
      <c r="I155" s="12"/>
      <c r="J155" s="31"/>
      <c r="K155" s="12"/>
      <c r="L155" s="12"/>
      <c r="M155" s="12"/>
      <c r="N155" s="12"/>
      <c r="P155" s="31"/>
      <c r="Q155" s="12"/>
    </row>
    <row r="156" spans="1:17" ht="14.25">
      <c r="A156" s="12"/>
      <c r="B156" s="149"/>
      <c r="C156" s="17" t="s">
        <v>25</v>
      </c>
      <c r="D156" s="8">
        <f>+F115</f>
        <v>5600665439</v>
      </c>
      <c r="E156" s="28">
        <f>+K115</f>
        <v>1752694398.94</v>
      </c>
      <c r="F156" s="8">
        <f t="shared" si="10"/>
        <v>3847971040.06</v>
      </c>
      <c r="G156" s="44">
        <f>+E156/D156</f>
        <v>0.3129439560405065</v>
      </c>
      <c r="H156" s="12"/>
      <c r="I156" s="12"/>
      <c r="J156" s="31"/>
      <c r="K156" s="12"/>
      <c r="L156" s="12"/>
      <c r="M156" s="12"/>
      <c r="N156" s="12"/>
      <c r="P156" s="31"/>
      <c r="Q156" s="12"/>
    </row>
    <row r="157" spans="1:17" ht="14.25">
      <c r="A157" s="12"/>
      <c r="B157" s="149"/>
      <c r="C157" s="17" t="s">
        <v>431</v>
      </c>
      <c r="D157" s="8">
        <f>+F139</f>
        <v>510000000</v>
      </c>
      <c r="E157" s="28">
        <f>+K139</f>
        <v>0</v>
      </c>
      <c r="F157" s="8">
        <f t="shared" si="10"/>
        <v>510000000</v>
      </c>
      <c r="G157" s="44">
        <f>+E157/D157</f>
        <v>0</v>
      </c>
      <c r="H157" s="12"/>
      <c r="I157" s="12"/>
      <c r="J157" s="31"/>
      <c r="K157" s="12"/>
      <c r="L157" s="12"/>
      <c r="M157" s="12"/>
      <c r="N157" s="12"/>
      <c r="P157" s="31"/>
      <c r="Q157" s="12"/>
    </row>
    <row r="158" spans="1:17" ht="15.75" thickBot="1">
      <c r="A158" s="12"/>
      <c r="B158" s="149"/>
      <c r="C158" s="69" t="s">
        <v>10</v>
      </c>
      <c r="D158" s="69">
        <f>SUM(D152:D157)</f>
        <v>12970624585</v>
      </c>
      <c r="E158" s="69">
        <f>SUM(E152:E157)</f>
        <v>3183979118.36</v>
      </c>
      <c r="F158" s="69">
        <f>SUM(F152:F157)</f>
        <v>9786645466.640001</v>
      </c>
      <c r="G158" s="70">
        <f>+E158/D158</f>
        <v>0.24547616018754737</v>
      </c>
      <c r="H158" s="12"/>
      <c r="I158" s="12"/>
      <c r="J158" s="31"/>
      <c r="K158" s="12"/>
      <c r="L158" s="12"/>
      <c r="M158" s="12"/>
      <c r="N158" s="12"/>
      <c r="P158" s="31"/>
      <c r="Q158" s="12"/>
    </row>
    <row r="159" spans="1:17" ht="15" thickTop="1">
      <c r="A159" s="12"/>
      <c r="B159" s="149"/>
      <c r="C159" s="5"/>
      <c r="D159" s="5">
        <f>+F7-D158</f>
        <v>0</v>
      </c>
      <c r="E159" s="32"/>
      <c r="F159" s="9"/>
      <c r="H159" s="12"/>
      <c r="I159" s="12"/>
      <c r="J159" s="31"/>
      <c r="K159" s="12"/>
      <c r="L159" s="12"/>
      <c r="M159" s="12"/>
      <c r="N159" s="12"/>
      <c r="P159" s="31"/>
      <c r="Q159" s="12"/>
    </row>
    <row r="160" spans="1:17" ht="14.25">
      <c r="A160" s="12"/>
      <c r="B160" s="149"/>
      <c r="C160" s="2"/>
      <c r="D160" s="5"/>
      <c r="E160" s="29"/>
      <c r="F160" s="9"/>
      <c r="G160" s="9"/>
      <c r="H160" s="12"/>
      <c r="I160" s="12"/>
      <c r="J160" s="31"/>
      <c r="K160" s="12"/>
      <c r="L160" s="12"/>
      <c r="M160" s="12"/>
      <c r="N160" s="12"/>
      <c r="P160" s="31"/>
      <c r="Q160" s="12"/>
    </row>
    <row r="161" spans="1:17" ht="15">
      <c r="A161" s="12"/>
      <c r="B161" s="149"/>
      <c r="C161" s="135" t="s">
        <v>35</v>
      </c>
      <c r="D161" s="135"/>
      <c r="E161" s="135"/>
      <c r="F161" s="135"/>
      <c r="G161" s="135"/>
      <c r="H161" s="12"/>
      <c r="I161" s="12"/>
      <c r="J161" s="31"/>
      <c r="K161" s="12"/>
      <c r="L161" s="12"/>
      <c r="M161" s="12"/>
      <c r="N161" s="12"/>
      <c r="P161" s="31"/>
      <c r="Q161" s="12"/>
    </row>
    <row r="162" spans="1:17" ht="31.5" thickBot="1">
      <c r="A162" s="12"/>
      <c r="B162" s="149"/>
      <c r="C162" s="66" t="s">
        <v>6</v>
      </c>
      <c r="D162" s="66" t="s">
        <v>31</v>
      </c>
      <c r="E162" s="66" t="s">
        <v>32</v>
      </c>
      <c r="F162" s="66" t="s">
        <v>36</v>
      </c>
      <c r="G162" s="66" t="s">
        <v>33</v>
      </c>
      <c r="H162" s="12"/>
      <c r="I162" s="12"/>
      <c r="J162" s="31"/>
      <c r="K162" s="12"/>
      <c r="L162" s="12"/>
      <c r="M162" s="12"/>
      <c r="N162" s="12"/>
      <c r="P162" s="31"/>
      <c r="Q162" s="12"/>
    </row>
    <row r="163" spans="1:17" ht="15" thickTop="1">
      <c r="A163" s="12"/>
      <c r="B163" s="149"/>
      <c r="C163" s="17" t="s">
        <v>109</v>
      </c>
      <c r="D163" s="8">
        <f>+P29</f>
        <v>2895557440</v>
      </c>
      <c r="E163" s="8">
        <f>+Q29</f>
        <v>272185825.75</v>
      </c>
      <c r="F163" s="8">
        <f>+D163-E163</f>
        <v>2623371614.25</v>
      </c>
      <c r="G163" s="44">
        <f>+E163/D163</f>
        <v>0.09400118332655145</v>
      </c>
      <c r="H163" s="12"/>
      <c r="I163" s="12"/>
      <c r="J163" s="31"/>
      <c r="K163" s="12"/>
      <c r="L163" s="12"/>
      <c r="M163" s="12"/>
      <c r="N163" s="12"/>
      <c r="P163" s="31"/>
      <c r="Q163" s="12"/>
    </row>
    <row r="164" spans="1:17" ht="14.25">
      <c r="A164" s="12"/>
      <c r="B164" s="149"/>
      <c r="C164" s="17" t="s">
        <v>23</v>
      </c>
      <c r="D164" s="8">
        <f>+P79</f>
        <v>98222170</v>
      </c>
      <c r="E164" s="8">
        <f>+Q79</f>
        <v>4350252.82</v>
      </c>
      <c r="F164" s="8">
        <f>+D164-E164</f>
        <v>93871917.18</v>
      </c>
      <c r="G164" s="44">
        <f>+E164/D164</f>
        <v>0.044289927823830406</v>
      </c>
      <c r="H164" s="12"/>
      <c r="I164" s="12"/>
      <c r="J164" s="31"/>
      <c r="K164" s="12"/>
      <c r="L164" s="12"/>
      <c r="M164" s="12"/>
      <c r="N164" s="12"/>
      <c r="P164" s="31"/>
      <c r="Q164" s="12"/>
    </row>
    <row r="165" spans="1:17" ht="14.25">
      <c r="A165" s="12"/>
      <c r="B165" s="149"/>
      <c r="C165" s="17" t="s">
        <v>24</v>
      </c>
      <c r="D165" s="3">
        <f>+P105</f>
        <v>101880758</v>
      </c>
      <c r="E165" s="3">
        <f>+Q105</f>
        <v>4376633.9</v>
      </c>
      <c r="F165" s="8">
        <f>+D165-E165</f>
        <v>97504124.1</v>
      </c>
      <c r="G165" s="44">
        <f>+E165/D165</f>
        <v>0.0429583955392244</v>
      </c>
      <c r="H165" s="12"/>
      <c r="I165" s="12"/>
      <c r="J165" s="31"/>
      <c r="K165" s="12"/>
      <c r="L165" s="12"/>
      <c r="M165" s="12"/>
      <c r="N165" s="12"/>
      <c r="P165" s="31"/>
      <c r="Q165" s="12"/>
    </row>
    <row r="166" spans="1:17" ht="14.25">
      <c r="A166" s="12"/>
      <c r="B166" s="149"/>
      <c r="C166" s="17" t="s">
        <v>25</v>
      </c>
      <c r="D166" s="8">
        <f>+P115</f>
        <v>163690000</v>
      </c>
      <c r="E166" s="8">
        <f>+Q115</f>
        <v>77547346.55</v>
      </c>
      <c r="F166" s="8">
        <f>+D166-E166</f>
        <v>86142653.45</v>
      </c>
      <c r="G166" s="44">
        <f>+E166/D166</f>
        <v>0.4737451680004887</v>
      </c>
      <c r="H166" s="12"/>
      <c r="I166" s="12"/>
      <c r="J166" s="31"/>
      <c r="K166" s="12"/>
      <c r="L166" s="12"/>
      <c r="M166" s="12"/>
      <c r="N166" s="12"/>
      <c r="P166" s="31"/>
      <c r="Q166" s="12"/>
    </row>
    <row r="167" spans="1:17" ht="15.75" thickBot="1">
      <c r="A167" s="12"/>
      <c r="B167" s="149"/>
      <c r="C167" s="67" t="s">
        <v>10</v>
      </c>
      <c r="D167" s="67">
        <f>SUM(D163:D166)</f>
        <v>3259350368</v>
      </c>
      <c r="E167" s="67">
        <f>SUM(E163:E166)</f>
        <v>358460059.02</v>
      </c>
      <c r="F167" s="67">
        <f>SUM(F163:F166)</f>
        <v>2900890308.9799995</v>
      </c>
      <c r="G167" s="68">
        <f>+E167/D167</f>
        <v>0.10997898923028578</v>
      </c>
      <c r="H167" s="12"/>
      <c r="I167" s="12"/>
      <c r="J167" s="31"/>
      <c r="K167" s="12"/>
      <c r="L167" s="12"/>
      <c r="M167" s="12"/>
      <c r="N167" s="12"/>
      <c r="P167" s="31"/>
      <c r="Q167" s="12"/>
    </row>
    <row r="168" spans="1:17" ht="15" thickTop="1">
      <c r="A168" s="12"/>
      <c r="B168" s="149"/>
      <c r="C168" s="12"/>
      <c r="D168" s="31"/>
      <c r="E168" s="12"/>
      <c r="F168" s="12"/>
      <c r="G168" s="12"/>
      <c r="H168" s="12"/>
      <c r="I168" s="12"/>
      <c r="J168" s="31"/>
      <c r="K168" s="12"/>
      <c r="L168" s="12"/>
      <c r="M168" s="12"/>
      <c r="N168" s="12"/>
      <c r="P168" s="31"/>
      <c r="Q168" s="12"/>
    </row>
    <row r="169" spans="1:17" ht="14.25">
      <c r="A169" s="12"/>
      <c r="B169" s="149"/>
      <c r="C169" s="12"/>
      <c r="D169" s="31"/>
      <c r="E169" s="12"/>
      <c r="F169" s="12"/>
      <c r="G169" s="12"/>
      <c r="H169" s="12"/>
      <c r="I169" s="12"/>
      <c r="J169" s="31"/>
      <c r="K169" s="12"/>
      <c r="L169" s="12"/>
      <c r="M169" s="12"/>
      <c r="N169" s="12"/>
      <c r="P169" s="31"/>
      <c r="Q169" s="12"/>
    </row>
    <row r="170" spans="1:17" ht="14.25">
      <c r="A170" s="12"/>
      <c r="B170" s="149"/>
      <c r="C170" s="12"/>
      <c r="D170" s="31"/>
      <c r="E170" s="12"/>
      <c r="F170" s="12"/>
      <c r="G170" s="12"/>
      <c r="H170" s="12"/>
      <c r="I170" s="12"/>
      <c r="J170" s="31"/>
      <c r="K170" s="12"/>
      <c r="L170" s="12"/>
      <c r="M170" s="12"/>
      <c r="N170" s="12"/>
      <c r="P170" s="31"/>
      <c r="Q170" s="12"/>
    </row>
    <row r="171" spans="1:17" ht="14.25">
      <c r="A171" s="12"/>
      <c r="B171" s="149"/>
      <c r="C171" s="12"/>
      <c r="D171" s="31"/>
      <c r="E171" s="12"/>
      <c r="F171" s="12"/>
      <c r="G171" s="12"/>
      <c r="H171" s="12"/>
      <c r="I171" s="12"/>
      <c r="J171" s="31"/>
      <c r="K171" s="12"/>
      <c r="L171" s="12"/>
      <c r="M171" s="12"/>
      <c r="N171" s="12"/>
      <c r="P171" s="31"/>
      <c r="Q171" s="12"/>
    </row>
    <row r="172" spans="1:17" ht="14.25">
      <c r="A172" s="12"/>
      <c r="B172" s="149"/>
      <c r="C172" s="12"/>
      <c r="D172" s="31"/>
      <c r="E172" s="12"/>
      <c r="F172" s="12"/>
      <c r="G172" s="12"/>
      <c r="H172" s="12"/>
      <c r="I172" s="12"/>
      <c r="J172" s="31"/>
      <c r="K172" s="12"/>
      <c r="L172" s="12"/>
      <c r="M172" s="12"/>
      <c r="N172" s="12"/>
      <c r="P172" s="31"/>
      <c r="Q172" s="12"/>
    </row>
    <row r="173" spans="1:17" ht="14.25">
      <c r="A173" s="12"/>
      <c r="B173" s="149"/>
      <c r="C173" s="12"/>
      <c r="D173" s="31"/>
      <c r="E173" s="12"/>
      <c r="F173" s="12"/>
      <c r="G173" s="12"/>
      <c r="H173" s="12"/>
      <c r="I173" s="12"/>
      <c r="J173" s="31"/>
      <c r="K173" s="12"/>
      <c r="L173" s="12"/>
      <c r="M173" s="12"/>
      <c r="N173" s="12"/>
      <c r="P173" s="31"/>
      <c r="Q173" s="12"/>
    </row>
    <row r="174" spans="1:17" ht="14.25">
      <c r="A174" s="12"/>
      <c r="B174" s="149"/>
      <c r="C174" s="12"/>
      <c r="D174" s="31"/>
      <c r="E174" s="12"/>
      <c r="F174" s="12"/>
      <c r="G174" s="12"/>
      <c r="H174" s="12"/>
      <c r="I174" s="12"/>
      <c r="J174" s="31"/>
      <c r="K174" s="12"/>
      <c r="L174" s="12"/>
      <c r="M174" s="12"/>
      <c r="N174" s="12"/>
      <c r="P174" s="31"/>
      <c r="Q174" s="12"/>
    </row>
    <row r="175" spans="1:17" ht="14.25">
      <c r="A175" s="12"/>
      <c r="B175" s="149"/>
      <c r="C175" s="12"/>
      <c r="D175" s="31"/>
      <c r="E175" s="12"/>
      <c r="F175" s="12"/>
      <c r="G175" s="12"/>
      <c r="H175" s="12"/>
      <c r="I175" s="12"/>
      <c r="J175" s="31"/>
      <c r="K175" s="12"/>
      <c r="L175" s="12"/>
      <c r="M175" s="12"/>
      <c r="N175" s="12"/>
      <c r="P175" s="31"/>
      <c r="Q175" s="12"/>
    </row>
    <row r="176" spans="1:17" ht="14.25">
      <c r="A176" s="12"/>
      <c r="B176" s="149"/>
      <c r="C176" s="12"/>
      <c r="D176" s="31"/>
      <c r="E176" s="12"/>
      <c r="F176" s="12"/>
      <c r="G176" s="12"/>
      <c r="H176" s="12"/>
      <c r="I176" s="12"/>
      <c r="J176" s="31"/>
      <c r="K176" s="12"/>
      <c r="L176" s="12"/>
      <c r="M176" s="12"/>
      <c r="N176" s="12"/>
      <c r="P176" s="31"/>
      <c r="Q176" s="12"/>
    </row>
    <row r="177" spans="1:17" ht="14.25">
      <c r="A177" s="12"/>
      <c r="B177" s="149"/>
      <c r="C177" s="103" t="s">
        <v>51</v>
      </c>
      <c r="D177" s="104" t="s">
        <v>52</v>
      </c>
      <c r="E177" s="104" t="s">
        <v>53</v>
      </c>
      <c r="F177" s="103" t="s">
        <v>7</v>
      </c>
      <c r="G177" s="103" t="s">
        <v>19</v>
      </c>
      <c r="H177" s="12"/>
      <c r="I177" s="12"/>
      <c r="J177" s="31"/>
      <c r="K177" s="12"/>
      <c r="L177" s="12"/>
      <c r="M177" s="12"/>
      <c r="N177" s="12"/>
      <c r="P177" s="31"/>
      <c r="Q177" s="12"/>
    </row>
    <row r="178" spans="1:17" ht="14.25">
      <c r="A178" s="12"/>
      <c r="B178" s="149"/>
      <c r="C178" s="105" t="s">
        <v>22</v>
      </c>
      <c r="D178" s="106">
        <f aca="true" t="shared" si="11" ref="D178:D183">+G178/F178</f>
        <v>0.3056006111080272</v>
      </c>
      <c r="E178" s="106">
        <f>+(100%/12)*4</f>
        <v>0.3333333333333333</v>
      </c>
      <c r="F178" s="107">
        <f>+D152</f>
        <v>3764298778</v>
      </c>
      <c r="G178" s="107">
        <f>+E152</f>
        <v>1150372006.95</v>
      </c>
      <c r="H178" s="12"/>
      <c r="I178" s="12"/>
      <c r="J178" s="31"/>
      <c r="K178" s="12"/>
      <c r="L178" s="12"/>
      <c r="M178" s="12"/>
      <c r="N178" s="12"/>
      <c r="P178" s="31"/>
      <c r="Q178" s="12"/>
    </row>
    <row r="179" spans="1:17" ht="14.25">
      <c r="A179" s="12"/>
      <c r="B179" s="149"/>
      <c r="C179" s="105" t="s">
        <v>109</v>
      </c>
      <c r="D179" s="106">
        <f t="shared" si="11"/>
        <v>0.09400118332655145</v>
      </c>
      <c r="E179" s="106">
        <f>+(100%/12)*4</f>
        <v>0.3333333333333333</v>
      </c>
      <c r="F179" s="107">
        <f>+D153</f>
        <v>2895557440</v>
      </c>
      <c r="G179" s="107">
        <f>+E153</f>
        <v>272185825.75</v>
      </c>
      <c r="H179" s="12"/>
      <c r="I179" s="12"/>
      <c r="J179" s="31"/>
      <c r="K179" s="12"/>
      <c r="L179" s="12"/>
      <c r="M179" s="12"/>
      <c r="N179" s="12"/>
      <c r="P179" s="31"/>
      <c r="Q179" s="12"/>
    </row>
    <row r="180" spans="1:17" ht="14.25">
      <c r="A180" s="12"/>
      <c r="B180" s="149"/>
      <c r="C180" s="105" t="s">
        <v>23</v>
      </c>
      <c r="D180" s="106">
        <f t="shared" si="11"/>
        <v>0.044289927823830406</v>
      </c>
      <c r="E180" s="106">
        <f>+(100%/12)*4</f>
        <v>0.3333333333333333</v>
      </c>
      <c r="F180" s="107">
        <f>+D154</f>
        <v>98222170</v>
      </c>
      <c r="G180" s="107">
        <f>+E154</f>
        <v>4350252.82</v>
      </c>
      <c r="H180" s="12"/>
      <c r="I180" s="12"/>
      <c r="J180" s="31"/>
      <c r="K180" s="12"/>
      <c r="L180" s="12"/>
      <c r="M180" s="12"/>
      <c r="N180" s="12"/>
      <c r="P180" s="31"/>
      <c r="Q180" s="12"/>
    </row>
    <row r="181" spans="1:17" ht="14.25">
      <c r="A181" s="12"/>
      <c r="B181" s="149"/>
      <c r="C181" s="105" t="s">
        <v>24</v>
      </c>
      <c r="D181" s="106">
        <f t="shared" si="11"/>
        <v>0.0429583955392244</v>
      </c>
      <c r="E181" s="106">
        <f>+(100%/12)*4</f>
        <v>0.3333333333333333</v>
      </c>
      <c r="F181" s="107">
        <f>+D155</f>
        <v>101880758</v>
      </c>
      <c r="G181" s="107">
        <f>+E155</f>
        <v>4376633.9</v>
      </c>
      <c r="H181" s="12"/>
      <c r="I181" s="12"/>
      <c r="J181" s="31"/>
      <c r="K181" s="12"/>
      <c r="L181" s="12"/>
      <c r="M181" s="12"/>
      <c r="N181" s="12"/>
      <c r="P181" s="31"/>
      <c r="Q181" s="12"/>
    </row>
    <row r="182" spans="1:17" ht="14.25">
      <c r="A182" s="12"/>
      <c r="B182" s="149"/>
      <c r="C182" s="105" t="s">
        <v>25</v>
      </c>
      <c r="D182" s="106">
        <f t="shared" si="11"/>
        <v>0.3129439560405065</v>
      </c>
      <c r="E182" s="106">
        <f>+(100%/12)*4</f>
        <v>0.3333333333333333</v>
      </c>
      <c r="F182" s="107">
        <f>+D156</f>
        <v>5600665439</v>
      </c>
      <c r="G182" s="107">
        <f>+E156</f>
        <v>1752694398.94</v>
      </c>
      <c r="H182" s="12"/>
      <c r="I182" s="12"/>
      <c r="J182" s="31"/>
      <c r="K182" s="12"/>
      <c r="L182" s="12"/>
      <c r="M182" s="12"/>
      <c r="N182" s="12"/>
      <c r="P182" s="31"/>
      <c r="Q182" s="12"/>
    </row>
    <row r="183" spans="1:17" ht="14.25">
      <c r="A183" s="12"/>
      <c r="B183" s="149"/>
      <c r="C183" s="105" t="s">
        <v>431</v>
      </c>
      <c r="D183" s="106">
        <f t="shared" si="11"/>
        <v>0</v>
      </c>
      <c r="E183" s="106">
        <f>+(100%/12)*4</f>
        <v>0.3333333333333333</v>
      </c>
      <c r="F183" s="107">
        <f>+D157</f>
        <v>510000000</v>
      </c>
      <c r="G183" s="107">
        <f>+E157</f>
        <v>0</v>
      </c>
      <c r="H183" s="12"/>
      <c r="I183" s="12"/>
      <c r="J183" s="31"/>
      <c r="K183" s="12"/>
      <c r="L183" s="12"/>
      <c r="M183" s="12"/>
      <c r="N183" s="12"/>
      <c r="P183" s="31"/>
      <c r="Q183" s="12"/>
    </row>
    <row r="184" spans="1:17" ht="14.25">
      <c r="A184" s="12"/>
      <c r="B184" s="149"/>
      <c r="C184" s="12"/>
      <c r="D184" s="31"/>
      <c r="E184" s="12"/>
      <c r="F184" s="12"/>
      <c r="G184" s="12"/>
      <c r="H184" s="12"/>
      <c r="I184" s="12"/>
      <c r="J184" s="31"/>
      <c r="K184" s="12"/>
      <c r="L184" s="12"/>
      <c r="M184" s="12"/>
      <c r="N184" s="12"/>
      <c r="P184" s="31"/>
      <c r="Q184" s="12"/>
    </row>
    <row r="185" spans="1:17" ht="14.25">
      <c r="A185" s="12"/>
      <c r="B185" s="149"/>
      <c r="C185" s="12"/>
      <c r="D185" s="31"/>
      <c r="E185" s="12"/>
      <c r="F185" s="12"/>
      <c r="G185" s="12"/>
      <c r="H185" s="12"/>
      <c r="I185" s="12"/>
      <c r="J185" s="31"/>
      <c r="K185" s="12"/>
      <c r="L185" s="12"/>
      <c r="M185" s="12"/>
      <c r="N185" s="12"/>
      <c r="P185" s="31"/>
      <c r="Q185" s="12"/>
    </row>
    <row r="186" spans="1:17" ht="14.25">
      <c r="A186" s="12"/>
      <c r="B186" s="149"/>
      <c r="C186" s="12"/>
      <c r="D186" s="31"/>
      <c r="E186" s="12"/>
      <c r="F186" s="12"/>
      <c r="G186" s="12"/>
      <c r="H186" s="12"/>
      <c r="I186" s="12"/>
      <c r="J186" s="31"/>
      <c r="K186" s="12"/>
      <c r="L186" s="12"/>
      <c r="M186" s="12"/>
      <c r="N186" s="12"/>
      <c r="P186" s="31"/>
      <c r="Q186" s="12"/>
    </row>
    <row r="187" spans="1:17" ht="14.25">
      <c r="A187" s="12"/>
      <c r="B187" s="149"/>
      <c r="C187" s="12"/>
      <c r="D187" s="31"/>
      <c r="E187" s="12"/>
      <c r="F187" s="12"/>
      <c r="G187" s="12"/>
      <c r="H187" s="12"/>
      <c r="I187" s="12"/>
      <c r="J187" s="31"/>
      <c r="K187" s="12"/>
      <c r="L187" s="12"/>
      <c r="M187" s="12"/>
      <c r="N187" s="12"/>
      <c r="P187" s="31"/>
      <c r="Q187" s="12"/>
    </row>
    <row r="188" spans="1:17" ht="14.25">
      <c r="A188" s="12"/>
      <c r="B188" s="149"/>
      <c r="C188" s="12"/>
      <c r="D188" s="31"/>
      <c r="E188" s="12"/>
      <c r="F188" s="12"/>
      <c r="G188" s="12"/>
      <c r="H188" s="12"/>
      <c r="I188" s="12"/>
      <c r="J188" s="31"/>
      <c r="K188" s="12"/>
      <c r="L188" s="12"/>
      <c r="M188" s="12"/>
      <c r="N188" s="12"/>
      <c r="P188" s="31"/>
      <c r="Q188" s="12"/>
    </row>
    <row r="189" spans="1:17" ht="14.25">
      <c r="A189" s="12"/>
      <c r="B189" s="149"/>
      <c r="C189" s="12"/>
      <c r="D189" s="31"/>
      <c r="E189" s="12"/>
      <c r="F189" s="12"/>
      <c r="G189" s="12"/>
      <c r="H189" s="12"/>
      <c r="I189" s="12"/>
      <c r="J189" s="31"/>
      <c r="K189" s="12"/>
      <c r="L189" s="12"/>
      <c r="M189" s="12"/>
      <c r="N189" s="12"/>
      <c r="P189" s="31"/>
      <c r="Q189" s="12"/>
    </row>
    <row r="190" spans="1:17" ht="14.25">
      <c r="A190" s="12"/>
      <c r="B190" s="149"/>
      <c r="C190" s="12"/>
      <c r="D190" s="31"/>
      <c r="E190" s="12"/>
      <c r="F190" s="12"/>
      <c r="G190" s="12"/>
      <c r="H190" s="12"/>
      <c r="I190" s="12"/>
      <c r="J190" s="31"/>
      <c r="K190" s="12"/>
      <c r="L190" s="12"/>
      <c r="M190" s="12"/>
      <c r="N190" s="12"/>
      <c r="P190" s="31"/>
      <c r="Q190" s="12"/>
    </row>
    <row r="191" spans="1:17" ht="14.25">
      <c r="A191" s="12"/>
      <c r="B191" s="149"/>
      <c r="C191" s="12"/>
      <c r="D191" s="31"/>
      <c r="E191" s="12"/>
      <c r="F191" s="12"/>
      <c r="G191" s="12"/>
      <c r="H191" s="12"/>
      <c r="I191" s="12"/>
      <c r="J191" s="31"/>
      <c r="K191" s="12"/>
      <c r="L191" s="12"/>
      <c r="M191" s="12"/>
      <c r="N191" s="12"/>
      <c r="P191" s="31"/>
      <c r="Q191" s="12"/>
    </row>
    <row r="192" spans="1:17" ht="14.25">
      <c r="A192" s="12"/>
      <c r="B192" s="149"/>
      <c r="C192" s="12"/>
      <c r="D192" s="31"/>
      <c r="E192" s="12"/>
      <c r="F192" s="12"/>
      <c r="G192" s="12"/>
      <c r="H192" s="12"/>
      <c r="I192" s="12"/>
      <c r="J192" s="31"/>
      <c r="K192" s="12"/>
      <c r="L192" s="12"/>
      <c r="M192" s="12"/>
      <c r="N192" s="12"/>
      <c r="P192" s="31"/>
      <c r="Q192" s="12"/>
    </row>
    <row r="193" spans="1:17" ht="14.25">
      <c r="A193" s="12"/>
      <c r="B193" s="149"/>
      <c r="C193" s="12"/>
      <c r="D193" s="31"/>
      <c r="E193" s="12"/>
      <c r="F193" s="12"/>
      <c r="G193" s="12"/>
      <c r="H193" s="12"/>
      <c r="I193" s="12"/>
      <c r="J193" s="31"/>
      <c r="K193" s="12"/>
      <c r="L193" s="12"/>
      <c r="M193" s="12"/>
      <c r="N193" s="12"/>
      <c r="P193" s="31"/>
      <c r="Q193" s="12"/>
    </row>
    <row r="194" spans="1:17" ht="14.25">
      <c r="A194" s="12"/>
      <c r="B194" s="149"/>
      <c r="C194" s="12"/>
      <c r="D194" s="31"/>
      <c r="E194" s="12"/>
      <c r="F194" s="12"/>
      <c r="G194" s="12"/>
      <c r="H194" s="12"/>
      <c r="I194" s="12"/>
      <c r="J194" s="31"/>
      <c r="K194" s="12"/>
      <c r="L194" s="12"/>
      <c r="M194" s="12"/>
      <c r="N194" s="12"/>
      <c r="P194" s="31"/>
      <c r="Q194" s="12"/>
    </row>
    <row r="195" spans="1:17" ht="14.25">
      <c r="A195" s="12"/>
      <c r="B195" s="149"/>
      <c r="C195" s="12"/>
      <c r="D195" s="31"/>
      <c r="E195" s="12"/>
      <c r="F195" s="12"/>
      <c r="G195" s="12"/>
      <c r="H195" s="12"/>
      <c r="I195" s="12"/>
      <c r="J195" s="31"/>
      <c r="K195" s="12"/>
      <c r="L195" s="12"/>
      <c r="M195" s="12"/>
      <c r="N195" s="12"/>
      <c r="P195" s="31"/>
      <c r="Q195" s="12"/>
    </row>
    <row r="196" spans="1:17" ht="14.25">
      <c r="A196" s="12"/>
      <c r="B196" s="149"/>
      <c r="C196" s="12"/>
      <c r="D196" s="31"/>
      <c r="E196" s="12"/>
      <c r="F196" s="12"/>
      <c r="G196" s="12"/>
      <c r="H196" s="12"/>
      <c r="I196" s="12"/>
      <c r="J196" s="31"/>
      <c r="K196" s="12"/>
      <c r="L196" s="12"/>
      <c r="M196" s="12"/>
      <c r="N196" s="12"/>
      <c r="P196" s="31"/>
      <c r="Q196" s="12"/>
    </row>
    <row r="197" spans="1:17" ht="14.25">
      <c r="A197" s="12"/>
      <c r="B197" s="149"/>
      <c r="C197" s="12"/>
      <c r="D197" s="31"/>
      <c r="E197" s="12"/>
      <c r="F197" s="12"/>
      <c r="G197" s="12"/>
      <c r="H197" s="12"/>
      <c r="I197" s="12"/>
      <c r="J197" s="31"/>
      <c r="K197" s="12"/>
      <c r="L197" s="12"/>
      <c r="M197" s="12"/>
      <c r="N197" s="12"/>
      <c r="P197" s="31"/>
      <c r="Q197" s="12"/>
    </row>
    <row r="198" spans="1:17" ht="14.25">
      <c r="A198" s="12"/>
      <c r="B198" s="149"/>
      <c r="C198" s="12"/>
      <c r="D198" s="31"/>
      <c r="E198" s="12"/>
      <c r="F198" s="12"/>
      <c r="G198" s="12"/>
      <c r="H198" s="12"/>
      <c r="I198" s="12"/>
      <c r="J198" s="31"/>
      <c r="K198" s="12"/>
      <c r="L198" s="12"/>
      <c r="M198" s="12"/>
      <c r="N198" s="12"/>
      <c r="P198" s="31"/>
      <c r="Q198" s="12"/>
    </row>
    <row r="199" spans="1:17" ht="14.25">
      <c r="A199" s="12"/>
      <c r="B199" s="149"/>
      <c r="C199" s="12"/>
      <c r="D199" s="31"/>
      <c r="E199" s="12"/>
      <c r="F199" s="12"/>
      <c r="G199" s="12"/>
      <c r="H199" s="12"/>
      <c r="I199" s="12"/>
      <c r="J199" s="31"/>
      <c r="K199" s="12"/>
      <c r="L199" s="12"/>
      <c r="M199" s="12"/>
      <c r="N199" s="12"/>
      <c r="P199" s="31"/>
      <c r="Q199" s="12"/>
    </row>
    <row r="200" spans="1:17" ht="14.25">
      <c r="A200" s="12"/>
      <c r="B200" s="149"/>
      <c r="C200" s="12"/>
      <c r="D200" s="31"/>
      <c r="E200" s="12"/>
      <c r="F200" s="12"/>
      <c r="G200" s="12"/>
      <c r="H200" s="12"/>
      <c r="I200" s="12"/>
      <c r="J200" s="31"/>
      <c r="K200" s="12"/>
      <c r="L200" s="12"/>
      <c r="M200" s="12"/>
      <c r="N200" s="12"/>
      <c r="P200" s="31"/>
      <c r="Q200" s="12"/>
    </row>
    <row r="201" spans="1:17" ht="14.25">
      <c r="A201" s="10"/>
      <c r="C201" s="10"/>
      <c r="I201" s="10"/>
      <c r="K201" s="11"/>
      <c r="Q201" s="11"/>
    </row>
    <row r="202" spans="1:17" ht="14.25">
      <c r="A202" s="10"/>
      <c r="C202" s="10"/>
      <c r="I202" s="10"/>
      <c r="K202" s="11"/>
      <c r="Q202" s="11"/>
    </row>
    <row r="203" spans="1:17" ht="14.25">
      <c r="A203" s="10"/>
      <c r="C203" s="10"/>
      <c r="I203" s="10"/>
      <c r="K203" s="11"/>
      <c r="Q203" s="11"/>
    </row>
    <row r="204" spans="1:17" ht="14.25">
      <c r="A204" s="10"/>
      <c r="C204" s="10"/>
      <c r="I204" s="10"/>
      <c r="K204" s="11"/>
      <c r="Q204" s="11"/>
    </row>
    <row r="205" spans="1:17" ht="14.25">
      <c r="A205" s="10"/>
      <c r="C205" s="10"/>
      <c r="I205" s="10"/>
      <c r="K205" s="11"/>
      <c r="Q205" s="11"/>
    </row>
    <row r="206" spans="1:17" ht="14.25">
      <c r="A206" s="10"/>
      <c r="C206" s="10"/>
      <c r="I206" s="10"/>
      <c r="K206" s="11"/>
      <c r="Q206" s="11"/>
    </row>
    <row r="207" spans="1:17" ht="14.25">
      <c r="A207" s="10"/>
      <c r="C207" s="10"/>
      <c r="I207" s="10"/>
      <c r="K207" s="11"/>
      <c r="Q207" s="11"/>
    </row>
    <row r="208" spans="1:17" ht="14.25">
      <c r="A208" s="10"/>
      <c r="C208" s="10"/>
      <c r="I208" s="10"/>
      <c r="K208" s="11"/>
      <c r="Q208" s="11"/>
    </row>
    <row r="209" spans="1:17" ht="14.25">
      <c r="A209" s="10"/>
      <c r="C209" s="10"/>
      <c r="I209" s="10"/>
      <c r="K209" s="11"/>
      <c r="Q209" s="11"/>
    </row>
    <row r="210" spans="1:17" ht="14.25">
      <c r="A210" s="10"/>
      <c r="C210" s="10"/>
      <c r="I210" s="10"/>
      <c r="K210" s="11"/>
      <c r="Q210" s="11"/>
    </row>
    <row r="211" spans="1:17" ht="14.25">
      <c r="A211" s="10"/>
      <c r="C211" s="10"/>
      <c r="I211" s="10"/>
      <c r="K211" s="11"/>
      <c r="Q211" s="11"/>
    </row>
    <row r="212" spans="1:17" ht="14.25">
      <c r="A212" s="10"/>
      <c r="C212" s="10"/>
      <c r="I212" s="10"/>
      <c r="K212" s="11"/>
      <c r="Q212" s="11"/>
    </row>
    <row r="213" spans="1:17" ht="14.25">
      <c r="A213" s="10"/>
      <c r="C213" s="10"/>
      <c r="I213" s="10"/>
      <c r="K213" s="11"/>
      <c r="Q213" s="11"/>
    </row>
    <row r="214" spans="1:9" ht="14.25">
      <c r="A214" s="10"/>
      <c r="C214" s="10"/>
      <c r="I214" s="10"/>
    </row>
    <row r="215" spans="1:9" ht="14.25">
      <c r="A215" s="10"/>
      <c r="C215" s="10"/>
      <c r="I215" s="10"/>
    </row>
    <row r="216" spans="1:9" ht="14.25">
      <c r="A216" s="10"/>
      <c r="C216" s="10"/>
      <c r="I216" s="10"/>
    </row>
    <row r="217" spans="1:9" ht="14.25">
      <c r="A217" s="10"/>
      <c r="C217" s="10"/>
      <c r="I217" s="10"/>
    </row>
    <row r="218" spans="1:9" ht="14.25">
      <c r="A218" s="10"/>
      <c r="C218" s="10"/>
      <c r="I218" s="10"/>
    </row>
    <row r="219" spans="1:9" ht="14.25">
      <c r="A219" s="10"/>
      <c r="C219" s="10"/>
      <c r="I219" s="10"/>
    </row>
    <row r="220" spans="1:9" ht="14.25">
      <c r="A220" s="10"/>
      <c r="C220" s="10"/>
      <c r="I220" s="10"/>
    </row>
    <row r="221" spans="1:9" ht="14.25">
      <c r="A221" s="10"/>
      <c r="C221" s="10"/>
      <c r="I221" s="10"/>
    </row>
    <row r="222" spans="1:9" ht="14.25">
      <c r="A222" s="10"/>
      <c r="C222" s="10"/>
      <c r="I222" s="10"/>
    </row>
    <row r="223" spans="1:9" ht="14.25">
      <c r="A223" s="10"/>
      <c r="C223" s="10"/>
      <c r="I223" s="10"/>
    </row>
    <row r="224" spans="1:9" ht="14.25">
      <c r="A224" s="10"/>
      <c r="C224" s="10"/>
      <c r="I224" s="10"/>
    </row>
    <row r="225" spans="1:9" ht="14.25">
      <c r="A225" s="10"/>
      <c r="C225" s="10"/>
      <c r="I225" s="10"/>
    </row>
    <row r="226" spans="1:9" ht="14.25">
      <c r="A226" s="10"/>
      <c r="C226" s="10"/>
      <c r="I226" s="10"/>
    </row>
    <row r="227" spans="1:9" ht="14.25">
      <c r="A227" s="10"/>
      <c r="C227" s="10"/>
      <c r="I227" s="10"/>
    </row>
    <row r="228" spans="1:9" ht="14.25">
      <c r="A228" s="10"/>
      <c r="C228" s="10"/>
      <c r="I228" s="10"/>
    </row>
    <row r="229" spans="1:9" ht="14.25">
      <c r="A229" s="10"/>
      <c r="C229" s="10"/>
      <c r="I229" s="10"/>
    </row>
    <row r="230" spans="1:9" ht="14.25">
      <c r="A230" s="10"/>
      <c r="C230" s="10"/>
      <c r="I230" s="10"/>
    </row>
    <row r="231" spans="1:9" ht="14.25">
      <c r="A231" s="10"/>
      <c r="C231" s="10"/>
      <c r="I231" s="10"/>
    </row>
    <row r="232" spans="1:9" ht="14.25">
      <c r="A232" s="10"/>
      <c r="C232" s="10"/>
      <c r="I232" s="10"/>
    </row>
    <row r="233" spans="1:9" ht="14.25">
      <c r="A233" s="10"/>
      <c r="C233" s="10"/>
      <c r="I233" s="10"/>
    </row>
    <row r="234" spans="1:9" ht="14.25">
      <c r="A234" s="10"/>
      <c r="C234" s="10"/>
      <c r="I234" s="10"/>
    </row>
    <row r="235" spans="1:9" ht="14.25">
      <c r="A235" s="10"/>
      <c r="C235" s="10"/>
      <c r="I235" s="10"/>
    </row>
    <row r="236" spans="1:9" ht="14.25">
      <c r="A236" s="10"/>
      <c r="C236" s="10"/>
      <c r="I236" s="10"/>
    </row>
    <row r="237" spans="1:9" ht="14.25">
      <c r="A237" s="10"/>
      <c r="C237" s="10"/>
      <c r="I237" s="10"/>
    </row>
    <row r="238" spans="1:9" ht="14.25">
      <c r="A238" s="10"/>
      <c r="C238" s="10"/>
      <c r="I238" s="10"/>
    </row>
    <row r="239" spans="1:9" ht="14.25">
      <c r="A239" s="10"/>
      <c r="C239" s="10"/>
      <c r="I239" s="10"/>
    </row>
    <row r="240" spans="1:9" ht="14.25">
      <c r="A240" s="10"/>
      <c r="C240" s="10"/>
      <c r="I240" s="10"/>
    </row>
    <row r="241" spans="1:9" ht="14.25">
      <c r="A241" s="10"/>
      <c r="C241" s="10"/>
      <c r="I241" s="10"/>
    </row>
    <row r="242" spans="1:9" ht="14.25">
      <c r="A242" s="10"/>
      <c r="C242" s="10"/>
      <c r="I242" s="10"/>
    </row>
    <row r="243" spans="1:9" ht="14.25">
      <c r="A243" s="10"/>
      <c r="C243" s="10"/>
      <c r="I243" s="10"/>
    </row>
    <row r="244" spans="1:9" ht="14.25">
      <c r="A244" s="10"/>
      <c r="C244" s="10"/>
      <c r="I244" s="10"/>
    </row>
    <row r="245" spans="1:9" ht="14.25">
      <c r="A245" s="10"/>
      <c r="C245" s="10"/>
      <c r="I245" s="10"/>
    </row>
    <row r="246" spans="1:9" ht="14.25">
      <c r="A246" s="10"/>
      <c r="C246" s="10"/>
      <c r="I246" s="10"/>
    </row>
    <row r="247" spans="1:9" ht="14.25">
      <c r="A247" s="10"/>
      <c r="C247" s="10"/>
      <c r="I247" s="10"/>
    </row>
    <row r="248" spans="1:9" ht="14.25">
      <c r="A248" s="10"/>
      <c r="C248" s="10"/>
      <c r="I248" s="10"/>
    </row>
    <row r="249" spans="1:9" ht="14.25">
      <c r="A249" s="10"/>
      <c r="C249" s="10"/>
      <c r="I249" s="10"/>
    </row>
    <row r="250" spans="1:9" ht="14.25">
      <c r="A250" s="10"/>
      <c r="C250" s="10"/>
      <c r="I250" s="10"/>
    </row>
    <row r="251" spans="1:9" ht="14.25">
      <c r="A251" s="10"/>
      <c r="C251" s="10"/>
      <c r="I251" s="10"/>
    </row>
    <row r="252" spans="1:9" ht="14.25">
      <c r="A252" s="10"/>
      <c r="C252" s="10"/>
      <c r="I252" s="10"/>
    </row>
    <row r="253" spans="1:9" ht="14.25">
      <c r="A253" s="10"/>
      <c r="C253" s="10"/>
      <c r="I253" s="10"/>
    </row>
    <row r="254" spans="1:9" ht="14.25">
      <c r="A254" s="10"/>
      <c r="C254" s="10"/>
      <c r="I254" s="10"/>
    </row>
    <row r="255" spans="1:9" ht="14.25">
      <c r="A255" s="10"/>
      <c r="C255" s="10"/>
      <c r="I255" s="10"/>
    </row>
    <row r="256" spans="1:9" ht="14.25">
      <c r="A256" s="10"/>
      <c r="C256" s="10"/>
      <c r="I256" s="10"/>
    </row>
    <row r="257" spans="1:9" ht="14.25">
      <c r="A257" s="10"/>
      <c r="C257" s="10"/>
      <c r="I257" s="10"/>
    </row>
    <row r="258" spans="1:9" ht="14.25">
      <c r="A258" s="10"/>
      <c r="C258" s="10"/>
      <c r="I258" s="10"/>
    </row>
    <row r="259" spans="1:9" ht="14.25">
      <c r="A259" s="10"/>
      <c r="C259" s="10"/>
      <c r="I259" s="10"/>
    </row>
    <row r="260" spans="1:9" ht="14.25">
      <c r="A260" s="10"/>
      <c r="C260" s="10"/>
      <c r="I260" s="10"/>
    </row>
    <row r="261" spans="1:9" ht="14.25">
      <c r="A261" s="10"/>
      <c r="C261" s="10"/>
      <c r="I261" s="10"/>
    </row>
    <row r="262" spans="1:9" ht="14.25">
      <c r="A262" s="10"/>
      <c r="C262" s="10"/>
      <c r="I262" s="10"/>
    </row>
    <row r="263" spans="1:9" ht="14.25">
      <c r="A263" s="10"/>
      <c r="C263" s="10"/>
      <c r="I263" s="10"/>
    </row>
    <row r="264" spans="1:9" ht="14.25">
      <c r="A264" s="10"/>
      <c r="C264" s="10"/>
      <c r="I264" s="10"/>
    </row>
    <row r="265" spans="1:9" ht="14.25">
      <c r="A265" s="10"/>
      <c r="C265" s="10"/>
      <c r="I265" s="10"/>
    </row>
    <row r="266" spans="1:9" ht="14.25">
      <c r="A266" s="10"/>
      <c r="C266" s="10"/>
      <c r="I266" s="10"/>
    </row>
    <row r="267" spans="1:9" ht="14.25">
      <c r="A267" s="10"/>
      <c r="C267" s="10"/>
      <c r="I267" s="10"/>
    </row>
    <row r="268" spans="1:9" ht="14.25">
      <c r="A268" s="10"/>
      <c r="C268" s="10"/>
      <c r="I268" s="10"/>
    </row>
    <row r="269" spans="1:9" ht="14.25">
      <c r="A269" s="10"/>
      <c r="C269" s="10"/>
      <c r="I269" s="10"/>
    </row>
    <row r="270" spans="1:9" ht="14.25">
      <c r="A270" s="10"/>
      <c r="C270" s="10"/>
      <c r="I270" s="10"/>
    </row>
    <row r="271" spans="1:9" ht="14.25">
      <c r="A271" s="10"/>
      <c r="C271" s="10"/>
      <c r="I271" s="10"/>
    </row>
    <row r="272" spans="1:9" ht="14.25">
      <c r="A272" s="10"/>
      <c r="C272" s="10"/>
      <c r="I272" s="10"/>
    </row>
    <row r="273" spans="1:9" ht="14.25">
      <c r="A273" s="10"/>
      <c r="C273" s="10"/>
      <c r="I273" s="10"/>
    </row>
    <row r="274" spans="1:9" ht="14.25">
      <c r="A274" s="10"/>
      <c r="C274" s="10"/>
      <c r="I274" s="10"/>
    </row>
    <row r="275" spans="1:9" ht="14.25">
      <c r="A275" s="10"/>
      <c r="C275" s="10"/>
      <c r="I275" s="10"/>
    </row>
    <row r="276" spans="1:9" ht="14.25">
      <c r="A276" s="10"/>
      <c r="C276" s="10"/>
      <c r="I276" s="10"/>
    </row>
    <row r="277" spans="1:9" ht="14.25">
      <c r="A277" s="10"/>
      <c r="C277" s="10"/>
      <c r="I277" s="10"/>
    </row>
    <row r="278" spans="1:9" ht="14.25">
      <c r="A278" s="10"/>
      <c r="C278" s="10"/>
      <c r="I278" s="10"/>
    </row>
    <row r="279" spans="1:9" ht="14.25">
      <c r="A279" s="10"/>
      <c r="C279" s="10"/>
      <c r="I279" s="10"/>
    </row>
    <row r="280" spans="1:9" ht="14.25">
      <c r="A280" s="10"/>
      <c r="C280" s="10"/>
      <c r="I280" s="10"/>
    </row>
    <row r="281" spans="1:9" ht="14.25">
      <c r="A281" s="10"/>
      <c r="C281" s="10"/>
      <c r="I281" s="10"/>
    </row>
    <row r="282" spans="1:9" ht="14.25">
      <c r="A282" s="10"/>
      <c r="C282" s="10"/>
      <c r="I282" s="10"/>
    </row>
    <row r="283" spans="1:9" ht="14.25">
      <c r="A283" s="10"/>
      <c r="C283" s="10"/>
      <c r="I283" s="10"/>
    </row>
    <row r="284" spans="1:9" ht="14.25">
      <c r="A284" s="10"/>
      <c r="C284" s="10"/>
      <c r="I284" s="10"/>
    </row>
    <row r="285" spans="1:9" ht="14.25">
      <c r="A285" s="10"/>
      <c r="C285" s="10"/>
      <c r="I285" s="10"/>
    </row>
    <row r="286" spans="1:9" ht="14.25">
      <c r="A286" s="10"/>
      <c r="C286" s="10"/>
      <c r="I286" s="10"/>
    </row>
    <row r="287" spans="1:9" ht="14.25">
      <c r="A287" s="10"/>
      <c r="C287" s="10"/>
      <c r="I287" s="10"/>
    </row>
    <row r="288" spans="1:9" ht="14.25">
      <c r="A288" s="10"/>
      <c r="C288" s="10"/>
      <c r="I288" s="10"/>
    </row>
    <row r="289" spans="1:9" ht="14.25">
      <c r="A289" s="10"/>
      <c r="C289" s="10"/>
      <c r="I289" s="10"/>
    </row>
    <row r="290" spans="1:9" ht="14.25">
      <c r="A290" s="10"/>
      <c r="C290" s="10"/>
      <c r="I290" s="10"/>
    </row>
    <row r="291" spans="1:9" ht="14.25">
      <c r="A291" s="10"/>
      <c r="C291" s="10"/>
      <c r="I291" s="10"/>
    </row>
    <row r="292" spans="1:9" ht="14.25">
      <c r="A292" s="10"/>
      <c r="C292" s="10"/>
      <c r="I292" s="10"/>
    </row>
    <row r="293" spans="1:9" ht="14.25">
      <c r="A293" s="10"/>
      <c r="C293" s="10"/>
      <c r="I293" s="10"/>
    </row>
    <row r="294" spans="1:9" ht="14.25">
      <c r="A294" s="10"/>
      <c r="C294" s="10"/>
      <c r="I294" s="10"/>
    </row>
    <row r="295" spans="1:9" ht="14.25">
      <c r="A295" s="10"/>
      <c r="C295" s="10"/>
      <c r="I295" s="10"/>
    </row>
    <row r="296" spans="1:9" ht="14.25">
      <c r="A296" s="10"/>
      <c r="C296" s="10"/>
      <c r="I296" s="10"/>
    </row>
    <row r="297" spans="1:9" ht="14.25">
      <c r="A297" s="10"/>
      <c r="C297" s="10"/>
      <c r="I297" s="10"/>
    </row>
    <row r="298" spans="1:9" ht="14.25">
      <c r="A298" s="10"/>
      <c r="C298" s="10"/>
      <c r="I298" s="10"/>
    </row>
    <row r="299" spans="1:9" ht="14.25">
      <c r="A299" s="10"/>
      <c r="C299" s="10"/>
      <c r="I299" s="10"/>
    </row>
    <row r="300" spans="1:9" ht="14.25">
      <c r="A300" s="10"/>
      <c r="C300" s="10"/>
      <c r="I300" s="10"/>
    </row>
    <row r="301" spans="1:9" ht="14.25">
      <c r="A301" s="10"/>
      <c r="C301" s="10"/>
      <c r="I301" s="10"/>
    </row>
    <row r="302" spans="1:9" ht="14.25">
      <c r="A302" s="10"/>
      <c r="C302" s="10"/>
      <c r="I302" s="10"/>
    </row>
    <row r="303" spans="1:9" ht="14.25">
      <c r="A303" s="10"/>
      <c r="C303" s="10"/>
      <c r="I303" s="10"/>
    </row>
    <row r="304" spans="1:9" ht="14.25">
      <c r="A304" s="10"/>
      <c r="C304" s="10"/>
      <c r="I304" s="10"/>
    </row>
    <row r="305" spans="1:9" ht="14.25">
      <c r="A305" s="10"/>
      <c r="C305" s="10"/>
      <c r="I305" s="10"/>
    </row>
    <row r="306" spans="1:9" ht="14.25">
      <c r="A306" s="10"/>
      <c r="C306" s="10"/>
      <c r="I306" s="10"/>
    </row>
    <row r="307" spans="1:9" ht="14.25">
      <c r="A307" s="10"/>
      <c r="C307" s="10"/>
      <c r="I307" s="10"/>
    </row>
    <row r="308" spans="1:9" ht="14.25">
      <c r="A308" s="10"/>
      <c r="C308" s="10"/>
      <c r="I308" s="10"/>
    </row>
    <row r="309" spans="1:9" ht="14.25">
      <c r="A309" s="10"/>
      <c r="C309" s="10"/>
      <c r="I309" s="10"/>
    </row>
    <row r="310" spans="1:9" ht="14.25">
      <c r="A310" s="10"/>
      <c r="C310" s="10"/>
      <c r="I310" s="10"/>
    </row>
    <row r="311" spans="1:9" ht="14.25">
      <c r="A311" s="10"/>
      <c r="C311" s="10"/>
      <c r="I311" s="10"/>
    </row>
    <row r="312" spans="1:9" ht="14.25">
      <c r="A312" s="10"/>
      <c r="C312" s="10"/>
      <c r="I312" s="10"/>
    </row>
    <row r="313" spans="1:9" ht="14.25">
      <c r="A313" s="10"/>
      <c r="C313" s="10"/>
      <c r="I313" s="10"/>
    </row>
    <row r="314" spans="1:9" ht="14.25">
      <c r="A314" s="10"/>
      <c r="C314" s="10"/>
      <c r="I314" s="10"/>
    </row>
    <row r="315" spans="1:9" ht="14.25">
      <c r="A315" s="10"/>
      <c r="C315" s="10"/>
      <c r="I315" s="10"/>
    </row>
    <row r="316" spans="1:9" ht="14.25">
      <c r="A316" s="10"/>
      <c r="C316" s="10"/>
      <c r="I316" s="10"/>
    </row>
    <row r="317" spans="1:9" ht="14.25">
      <c r="A317" s="10"/>
      <c r="C317" s="10"/>
      <c r="I317" s="10"/>
    </row>
    <row r="318" spans="1:9" ht="14.25">
      <c r="A318" s="10"/>
      <c r="C318" s="10"/>
      <c r="I318" s="10"/>
    </row>
    <row r="319" spans="1:9" ht="14.25">
      <c r="A319" s="10"/>
      <c r="C319" s="10"/>
      <c r="I319" s="10"/>
    </row>
    <row r="320" spans="1:9" ht="14.25">
      <c r="A320" s="10"/>
      <c r="C320" s="10"/>
      <c r="I320" s="10"/>
    </row>
    <row r="321" spans="1:9" ht="14.25">
      <c r="A321" s="10"/>
      <c r="C321" s="10"/>
      <c r="I321" s="10"/>
    </row>
    <row r="322" spans="1:9" ht="14.25">
      <c r="A322" s="10"/>
      <c r="C322" s="10"/>
      <c r="I322" s="10"/>
    </row>
    <row r="323" spans="1:9" ht="14.25">
      <c r="A323" s="10"/>
      <c r="C323" s="10"/>
      <c r="I323" s="10"/>
    </row>
    <row r="324" spans="1:9" ht="14.25">
      <c r="A324" s="10"/>
      <c r="C324" s="10"/>
      <c r="I324" s="10"/>
    </row>
    <row r="325" spans="1:9" ht="14.25">
      <c r="A325" s="10"/>
      <c r="C325" s="10"/>
      <c r="I325" s="10"/>
    </row>
    <row r="326" spans="1:9" ht="14.25">
      <c r="A326" s="10"/>
      <c r="C326" s="10"/>
      <c r="I326" s="10"/>
    </row>
    <row r="327" spans="1:9" ht="14.25">
      <c r="A327" s="10"/>
      <c r="C327" s="10"/>
      <c r="I327" s="10"/>
    </row>
    <row r="328" spans="1:9" ht="14.25">
      <c r="A328" s="10"/>
      <c r="C328" s="10"/>
      <c r="I328" s="10"/>
    </row>
    <row r="329" spans="1:9" ht="14.25">
      <c r="A329" s="10"/>
      <c r="C329" s="10"/>
      <c r="I329" s="10"/>
    </row>
    <row r="330" spans="1:9" ht="14.25">
      <c r="A330" s="10"/>
      <c r="C330" s="10"/>
      <c r="I330" s="10"/>
    </row>
    <row r="331" spans="1:9" ht="14.25">
      <c r="A331" s="10"/>
      <c r="C331" s="10"/>
      <c r="I331" s="10"/>
    </row>
    <row r="332" spans="1:9" ht="14.25">
      <c r="A332" s="10"/>
      <c r="C332" s="10"/>
      <c r="I332" s="10"/>
    </row>
    <row r="333" spans="1:9" ht="14.25">
      <c r="A333" s="10"/>
      <c r="C333" s="10"/>
      <c r="I333" s="10"/>
    </row>
    <row r="334" spans="1:9" ht="14.25">
      <c r="A334" s="10"/>
      <c r="C334" s="10"/>
      <c r="I334" s="10"/>
    </row>
    <row r="335" spans="1:9" ht="14.25">
      <c r="A335" s="10"/>
      <c r="C335" s="10"/>
      <c r="I335" s="10"/>
    </row>
    <row r="336" spans="1:9" ht="14.25">
      <c r="A336" s="10"/>
      <c r="C336" s="10"/>
      <c r="I336" s="10"/>
    </row>
    <row r="337" spans="1:9" ht="14.25">
      <c r="A337" s="10"/>
      <c r="C337" s="10"/>
      <c r="I337" s="10"/>
    </row>
    <row r="338" spans="1:9" ht="14.25">
      <c r="A338" s="10"/>
      <c r="C338" s="10"/>
      <c r="I338" s="10"/>
    </row>
    <row r="339" spans="1:9" ht="14.25">
      <c r="A339" s="10"/>
      <c r="C339" s="10"/>
      <c r="I339" s="10"/>
    </row>
    <row r="340" spans="1:9" ht="14.25">
      <c r="A340" s="10"/>
      <c r="C340" s="10"/>
      <c r="I340" s="10"/>
    </row>
    <row r="341" spans="1:9" ht="14.25">
      <c r="A341" s="10"/>
      <c r="C341" s="10"/>
      <c r="I341" s="10"/>
    </row>
    <row r="342" spans="1:9" ht="14.25">
      <c r="A342" s="10"/>
      <c r="C342" s="10"/>
      <c r="I342" s="10"/>
    </row>
    <row r="343" spans="1:9" ht="14.25">
      <c r="A343" s="10"/>
      <c r="C343" s="10"/>
      <c r="I343" s="10"/>
    </row>
    <row r="344" spans="1:9" ht="14.25">
      <c r="A344" s="10"/>
      <c r="C344" s="10"/>
      <c r="I344" s="10"/>
    </row>
    <row r="345" spans="1:9" ht="14.25">
      <c r="A345" s="10"/>
      <c r="C345" s="10"/>
      <c r="I345" s="10"/>
    </row>
    <row r="346" spans="1:9" ht="14.25">
      <c r="A346" s="10"/>
      <c r="C346" s="10"/>
      <c r="I346" s="10"/>
    </row>
    <row r="347" spans="1:9" ht="14.25">
      <c r="A347" s="10"/>
      <c r="C347" s="10"/>
      <c r="I347" s="10"/>
    </row>
    <row r="348" spans="1:9" ht="14.25">
      <c r="A348" s="10"/>
      <c r="C348" s="10"/>
      <c r="I348" s="10"/>
    </row>
    <row r="349" spans="1:9" ht="14.25">
      <c r="A349" s="10"/>
      <c r="C349" s="10"/>
      <c r="I349" s="10"/>
    </row>
    <row r="350" spans="1:9" ht="14.25">
      <c r="A350" s="10"/>
      <c r="C350" s="10"/>
      <c r="I350" s="10"/>
    </row>
    <row r="351" spans="1:9" ht="14.25">
      <c r="A351" s="10"/>
      <c r="C351" s="10"/>
      <c r="I351" s="10"/>
    </row>
    <row r="352" spans="1:9" ht="14.25">
      <c r="A352" s="10"/>
      <c r="C352" s="10"/>
      <c r="I352" s="10"/>
    </row>
    <row r="353" spans="1:9" ht="14.25">
      <c r="A353" s="10"/>
      <c r="C353" s="10"/>
      <c r="I353" s="10"/>
    </row>
    <row r="354" spans="1:9" ht="14.25">
      <c r="A354" s="10"/>
      <c r="C354" s="10"/>
      <c r="I354" s="10"/>
    </row>
    <row r="355" spans="1:9" ht="14.25">
      <c r="A355" s="10"/>
      <c r="C355" s="10"/>
      <c r="I355" s="10"/>
    </row>
    <row r="356" spans="1:9" ht="14.25">
      <c r="A356" s="10"/>
      <c r="C356" s="10"/>
      <c r="I356" s="10"/>
    </row>
    <row r="357" spans="1:9" ht="14.25">
      <c r="A357" s="10"/>
      <c r="C357" s="10"/>
      <c r="I357" s="10"/>
    </row>
    <row r="358" spans="1:9" ht="14.25">
      <c r="A358" s="10"/>
      <c r="C358" s="10"/>
      <c r="I358" s="10"/>
    </row>
    <row r="359" spans="1:9" ht="14.25">
      <c r="A359" s="10"/>
      <c r="C359" s="10"/>
      <c r="I359" s="10"/>
    </row>
    <row r="360" spans="1:9" ht="14.25">
      <c r="A360" s="10"/>
      <c r="C360" s="10"/>
      <c r="I360" s="10"/>
    </row>
    <row r="361" spans="1:9" ht="14.25">
      <c r="A361" s="10"/>
      <c r="C361" s="10"/>
      <c r="I361" s="10"/>
    </row>
    <row r="362" spans="1:9" ht="14.25">
      <c r="A362" s="10"/>
      <c r="C362" s="10"/>
      <c r="I362" s="10"/>
    </row>
    <row r="363" spans="1:9" ht="14.25">
      <c r="A363" s="10"/>
      <c r="C363" s="10"/>
      <c r="I363" s="10"/>
    </row>
    <row r="364" spans="1:9" ht="14.25">
      <c r="A364" s="10"/>
      <c r="C364" s="10"/>
      <c r="I364" s="10"/>
    </row>
    <row r="365" spans="1:9" ht="14.25">
      <c r="A365" s="10"/>
      <c r="C365" s="10"/>
      <c r="I365" s="10"/>
    </row>
    <row r="366" spans="1:9" ht="14.25">
      <c r="A366" s="10"/>
      <c r="C366" s="10"/>
      <c r="I366" s="10"/>
    </row>
    <row r="367" spans="1:9" ht="14.25">
      <c r="A367" s="10"/>
      <c r="C367" s="10"/>
      <c r="I367" s="10"/>
    </row>
    <row r="368" spans="1:9" ht="14.25">
      <c r="A368" s="10"/>
      <c r="C368" s="10"/>
      <c r="I368" s="10"/>
    </row>
    <row r="369" spans="1:9" ht="14.25">
      <c r="A369" s="10"/>
      <c r="C369" s="10"/>
      <c r="I369" s="10"/>
    </row>
    <row r="370" spans="1:9" ht="14.25">
      <c r="A370" s="10"/>
      <c r="C370" s="10"/>
      <c r="I370" s="10"/>
    </row>
    <row r="371" spans="1:9" ht="14.25">
      <c r="A371" s="10"/>
      <c r="C371" s="10"/>
      <c r="I371" s="10"/>
    </row>
    <row r="372" spans="1:9" ht="14.25">
      <c r="A372" s="10"/>
      <c r="C372" s="10"/>
      <c r="I372" s="10"/>
    </row>
    <row r="373" spans="1:9" ht="14.25">
      <c r="A373" s="10"/>
      <c r="C373" s="10"/>
      <c r="I373" s="10"/>
    </row>
    <row r="374" spans="1:9" ht="14.25">
      <c r="A374" s="10"/>
      <c r="C374" s="10"/>
      <c r="I374" s="10"/>
    </row>
    <row r="375" spans="1:9" ht="14.25">
      <c r="A375" s="10"/>
      <c r="C375" s="10"/>
      <c r="I375" s="10"/>
    </row>
    <row r="376" spans="1:9" ht="14.25">
      <c r="A376" s="10"/>
      <c r="C376" s="10"/>
      <c r="I376" s="10"/>
    </row>
    <row r="377" spans="1:9" ht="14.25">
      <c r="A377" s="10"/>
      <c r="C377" s="10"/>
      <c r="I377" s="10"/>
    </row>
    <row r="378" spans="1:9" ht="14.25">
      <c r="A378" s="10"/>
      <c r="C378" s="10"/>
      <c r="I378" s="10"/>
    </row>
    <row r="379" spans="1:9" ht="14.25">
      <c r="A379" s="10"/>
      <c r="C379" s="10"/>
      <c r="I379" s="10"/>
    </row>
    <row r="380" spans="1:9" ht="14.25">
      <c r="A380" s="10"/>
      <c r="C380" s="10"/>
      <c r="I380" s="10"/>
    </row>
    <row r="381" spans="1:9" ht="14.25">
      <c r="A381" s="10"/>
      <c r="C381" s="10"/>
      <c r="I381" s="10"/>
    </row>
    <row r="382" spans="1:9" ht="14.25">
      <c r="A382" s="10"/>
      <c r="C382" s="10"/>
      <c r="I382" s="10"/>
    </row>
    <row r="383" spans="1:9" ht="14.25">
      <c r="A383" s="10"/>
      <c r="C383" s="10"/>
      <c r="I383" s="10"/>
    </row>
    <row r="384" spans="1:9" ht="14.25">
      <c r="A384" s="10"/>
      <c r="C384" s="10"/>
      <c r="I384" s="10"/>
    </row>
    <row r="385" spans="1:9" ht="14.25">
      <c r="A385" s="10"/>
      <c r="C385" s="10"/>
      <c r="I385" s="10"/>
    </row>
    <row r="386" spans="1:9" ht="14.25">
      <c r="A386" s="10"/>
      <c r="C386" s="10"/>
      <c r="I386" s="10"/>
    </row>
    <row r="387" spans="1:9" ht="14.25">
      <c r="A387" s="10"/>
      <c r="C387" s="10"/>
      <c r="I387" s="10"/>
    </row>
    <row r="388" spans="1:9" ht="14.25">
      <c r="A388" s="10"/>
      <c r="C388" s="10"/>
      <c r="I388" s="10"/>
    </row>
    <row r="389" spans="1:9" ht="14.25">
      <c r="A389" s="10"/>
      <c r="C389" s="10"/>
      <c r="I389" s="10"/>
    </row>
    <row r="390" spans="1:9" ht="14.25">
      <c r="A390" s="10"/>
      <c r="C390" s="10"/>
      <c r="I390" s="10"/>
    </row>
    <row r="391" spans="1:9" ht="14.25">
      <c r="A391" s="10"/>
      <c r="C391" s="10"/>
      <c r="I391" s="10"/>
    </row>
    <row r="392" spans="1:9" ht="14.25">
      <c r="A392" s="10"/>
      <c r="C392" s="10"/>
      <c r="I392" s="10"/>
    </row>
    <row r="393" spans="1:9" ht="14.25">
      <c r="A393" s="10"/>
      <c r="C393" s="10"/>
      <c r="I393" s="10"/>
    </row>
    <row r="394" spans="1:9" ht="14.25">
      <c r="A394" s="10"/>
      <c r="C394" s="10"/>
      <c r="I394" s="10"/>
    </row>
    <row r="395" spans="1:9" ht="14.25">
      <c r="A395" s="10"/>
      <c r="C395" s="10"/>
      <c r="I395" s="10"/>
    </row>
    <row r="396" spans="1:9" ht="14.25">
      <c r="A396" s="10"/>
      <c r="C396" s="10"/>
      <c r="I396" s="10"/>
    </row>
    <row r="397" spans="1:9" ht="14.25">
      <c r="A397" s="10"/>
      <c r="C397" s="10"/>
      <c r="I397" s="10"/>
    </row>
    <row r="398" spans="1:9" ht="14.25">
      <c r="A398" s="10"/>
      <c r="C398" s="10"/>
      <c r="I398" s="10"/>
    </row>
    <row r="399" spans="1:9" ht="14.25">
      <c r="A399" s="10"/>
      <c r="C399" s="10"/>
      <c r="I399" s="10"/>
    </row>
    <row r="400" spans="1:9" ht="14.25">
      <c r="A400" s="10"/>
      <c r="C400" s="10"/>
      <c r="I400" s="10"/>
    </row>
    <row r="401" spans="1:9" ht="14.25">
      <c r="A401" s="10"/>
      <c r="C401" s="10"/>
      <c r="I401" s="10"/>
    </row>
    <row r="402" spans="1:9" ht="14.25">
      <c r="A402" s="10"/>
      <c r="C402" s="10"/>
      <c r="I402" s="10"/>
    </row>
    <row r="403" spans="1:9" ht="14.25">
      <c r="A403" s="10"/>
      <c r="C403" s="10"/>
      <c r="I403" s="10"/>
    </row>
    <row r="404" spans="1:9" ht="14.25">
      <c r="A404" s="10"/>
      <c r="C404" s="10"/>
      <c r="I404" s="10"/>
    </row>
    <row r="405" spans="1:9" ht="14.25">
      <c r="A405" s="10"/>
      <c r="C405" s="10"/>
      <c r="I405" s="10"/>
    </row>
    <row r="406" spans="1:9" ht="14.25">
      <c r="A406" s="10"/>
      <c r="C406" s="10"/>
      <c r="I406" s="10"/>
    </row>
    <row r="407" spans="1:9" ht="14.25">
      <c r="A407" s="10"/>
      <c r="C407" s="10"/>
      <c r="I407" s="10"/>
    </row>
    <row r="408" spans="1:9" ht="14.25">
      <c r="A408" s="10"/>
      <c r="C408" s="10"/>
      <c r="I408" s="10"/>
    </row>
    <row r="409" spans="1:9" ht="14.25">
      <c r="A409" s="10"/>
      <c r="C409" s="10"/>
      <c r="I409" s="10"/>
    </row>
    <row r="410" spans="1:9" ht="14.25">
      <c r="A410" s="10"/>
      <c r="C410" s="10"/>
      <c r="I410" s="10"/>
    </row>
    <row r="411" spans="1:9" ht="14.25">
      <c r="A411" s="10"/>
      <c r="C411" s="10"/>
      <c r="I411" s="10"/>
    </row>
    <row r="412" spans="1:9" ht="14.25">
      <c r="A412" s="10"/>
      <c r="C412" s="10"/>
      <c r="I412" s="10"/>
    </row>
    <row r="413" spans="1:9" ht="14.25">
      <c r="A413" s="10"/>
      <c r="C413" s="10"/>
      <c r="I413" s="10"/>
    </row>
    <row r="414" spans="1:9" ht="14.25">
      <c r="A414" s="10"/>
      <c r="C414" s="10"/>
      <c r="I414" s="10"/>
    </row>
    <row r="415" spans="1:9" ht="14.25">
      <c r="A415" s="10"/>
      <c r="C415" s="10"/>
      <c r="I415" s="10"/>
    </row>
    <row r="416" spans="1:9" ht="14.25">
      <c r="A416" s="10"/>
      <c r="C416" s="10"/>
      <c r="I416" s="10"/>
    </row>
    <row r="417" spans="1:9" ht="14.25">
      <c r="A417" s="10"/>
      <c r="C417" s="10"/>
      <c r="I417" s="10"/>
    </row>
    <row r="418" spans="1:9" ht="14.25">
      <c r="A418" s="10"/>
      <c r="C418" s="10"/>
      <c r="I418" s="10"/>
    </row>
    <row r="419" spans="1:9" ht="14.25">
      <c r="A419" s="10"/>
      <c r="C419" s="10"/>
      <c r="I419" s="10"/>
    </row>
    <row r="420" spans="1:9" ht="14.25">
      <c r="A420" s="10"/>
      <c r="C420" s="10"/>
      <c r="I420" s="10"/>
    </row>
    <row r="421" spans="1:9" ht="14.25">
      <c r="A421" s="10"/>
      <c r="C421" s="10"/>
      <c r="I421" s="10"/>
    </row>
    <row r="422" spans="1:9" ht="14.25">
      <c r="A422" s="10"/>
      <c r="C422" s="10"/>
      <c r="I422" s="10"/>
    </row>
    <row r="423" spans="1:9" ht="14.25">
      <c r="A423" s="10"/>
      <c r="C423" s="10"/>
      <c r="I423" s="10"/>
    </row>
    <row r="424" spans="1:9" ht="14.25">
      <c r="A424" s="10"/>
      <c r="C424" s="10"/>
      <c r="I424" s="10"/>
    </row>
    <row r="425" spans="1:9" ht="14.25">
      <c r="A425" s="10"/>
      <c r="C425" s="10"/>
      <c r="I425" s="10"/>
    </row>
    <row r="426" spans="1:9" ht="14.25">
      <c r="A426" s="10"/>
      <c r="C426" s="10"/>
      <c r="I426" s="10"/>
    </row>
    <row r="427" spans="1:9" ht="14.25">
      <c r="A427" s="10"/>
      <c r="C427" s="10"/>
      <c r="I427" s="10"/>
    </row>
    <row r="428" spans="1:9" ht="14.25">
      <c r="A428" s="10"/>
      <c r="C428" s="10"/>
      <c r="I428" s="10"/>
    </row>
    <row r="429" spans="1:9" ht="14.25">
      <c r="A429" s="10"/>
      <c r="C429" s="10"/>
      <c r="I429" s="10"/>
    </row>
    <row r="430" spans="1:9" ht="14.25">
      <c r="A430" s="10"/>
      <c r="C430" s="10"/>
      <c r="I430" s="10"/>
    </row>
    <row r="431" spans="1:9" ht="14.25">
      <c r="A431" s="10"/>
      <c r="C431" s="10"/>
      <c r="I431" s="10"/>
    </row>
    <row r="432" spans="1:9" ht="14.25">
      <c r="A432" s="10"/>
      <c r="C432" s="10"/>
      <c r="I432" s="10"/>
    </row>
    <row r="433" spans="1:9" ht="14.25">
      <c r="A433" s="10"/>
      <c r="C433" s="10"/>
      <c r="I433" s="10"/>
    </row>
    <row r="434" spans="1:9" ht="14.25">
      <c r="A434" s="10"/>
      <c r="C434" s="10"/>
      <c r="I434" s="10"/>
    </row>
    <row r="435" spans="1:9" ht="14.25">
      <c r="A435" s="10"/>
      <c r="C435" s="10"/>
      <c r="I435" s="10"/>
    </row>
    <row r="436" spans="1:9" ht="14.25">
      <c r="A436" s="10"/>
      <c r="C436" s="10"/>
      <c r="I436" s="10"/>
    </row>
    <row r="437" spans="1:9" ht="14.25">
      <c r="A437" s="10"/>
      <c r="C437" s="10"/>
      <c r="I437" s="10"/>
    </row>
    <row r="438" spans="1:9" ht="14.25">
      <c r="A438" s="10"/>
      <c r="C438" s="10"/>
      <c r="I438" s="10"/>
    </row>
    <row r="439" spans="1:9" ht="14.25">
      <c r="A439" s="10"/>
      <c r="C439" s="10"/>
      <c r="I439" s="10"/>
    </row>
    <row r="440" spans="1:9" ht="14.25">
      <c r="A440" s="10"/>
      <c r="C440" s="10"/>
      <c r="I440" s="10"/>
    </row>
    <row r="441" spans="1:9" ht="14.25">
      <c r="A441" s="10"/>
      <c r="C441" s="10"/>
      <c r="I441" s="10"/>
    </row>
    <row r="442" spans="1:9" ht="14.25">
      <c r="A442" s="10"/>
      <c r="C442" s="10"/>
      <c r="I442" s="10"/>
    </row>
    <row r="443" spans="1:9" ht="14.25">
      <c r="A443" s="10"/>
      <c r="C443" s="10"/>
      <c r="I443" s="10"/>
    </row>
    <row r="444" spans="1:9" ht="14.25">
      <c r="A444" s="10"/>
      <c r="C444" s="10"/>
      <c r="I444" s="10"/>
    </row>
    <row r="445" spans="1:9" ht="14.25">
      <c r="A445" s="10"/>
      <c r="C445" s="10"/>
      <c r="I445" s="10"/>
    </row>
    <row r="446" spans="1:9" ht="14.25">
      <c r="A446" s="10"/>
      <c r="C446" s="10"/>
      <c r="I446" s="10"/>
    </row>
    <row r="447" spans="1:9" ht="14.25">
      <c r="A447" s="10"/>
      <c r="C447" s="10"/>
      <c r="I447" s="10"/>
    </row>
    <row r="448" spans="1:9" ht="14.25">
      <c r="A448" s="10"/>
      <c r="C448" s="10"/>
      <c r="I448" s="10"/>
    </row>
    <row r="449" spans="1:9" ht="14.25">
      <c r="A449" s="10"/>
      <c r="C449" s="10"/>
      <c r="I449" s="10"/>
    </row>
    <row r="450" spans="1:9" ht="14.25">
      <c r="A450" s="10"/>
      <c r="C450" s="10"/>
      <c r="I450" s="10"/>
    </row>
    <row r="451" spans="1:9" ht="14.25">
      <c r="A451" s="10"/>
      <c r="C451" s="10"/>
      <c r="I451" s="10"/>
    </row>
    <row r="452" spans="1:9" ht="14.25">
      <c r="A452" s="10"/>
      <c r="C452" s="10"/>
      <c r="I452" s="10"/>
    </row>
    <row r="453" spans="1:9" ht="14.25">
      <c r="A453" s="10"/>
      <c r="C453" s="10"/>
      <c r="I453" s="10"/>
    </row>
    <row r="454" spans="1:9" ht="14.25">
      <c r="A454" s="10"/>
      <c r="C454" s="10"/>
      <c r="I454" s="10"/>
    </row>
    <row r="455" spans="1:9" ht="14.25">
      <c r="A455" s="10"/>
      <c r="C455" s="10"/>
      <c r="I455" s="10"/>
    </row>
    <row r="456" spans="1:9" ht="14.25">
      <c r="A456" s="10"/>
      <c r="C456" s="10"/>
      <c r="I456" s="10"/>
    </row>
    <row r="457" spans="1:9" ht="14.25">
      <c r="A457" s="10"/>
      <c r="C457" s="10"/>
      <c r="I457" s="10"/>
    </row>
    <row r="458" spans="1:9" ht="14.25">
      <c r="A458" s="10"/>
      <c r="C458" s="10"/>
      <c r="I458" s="10"/>
    </row>
    <row r="459" spans="1:9" ht="14.25">
      <c r="A459" s="10"/>
      <c r="C459" s="10"/>
      <c r="I459" s="10"/>
    </row>
    <row r="460" spans="1:9" ht="14.25">
      <c r="A460" s="10"/>
      <c r="C460" s="10"/>
      <c r="I460" s="10"/>
    </row>
    <row r="461" spans="1:9" ht="14.25">
      <c r="A461" s="10"/>
      <c r="C461" s="10"/>
      <c r="I461" s="10"/>
    </row>
    <row r="462" spans="1:9" ht="14.25">
      <c r="A462" s="10"/>
      <c r="C462" s="10"/>
      <c r="I462" s="10"/>
    </row>
    <row r="463" spans="1:9" ht="14.25">
      <c r="A463" s="10"/>
      <c r="C463" s="10"/>
      <c r="I463" s="10"/>
    </row>
    <row r="464" spans="1:9" ht="14.25">
      <c r="A464" s="10"/>
      <c r="C464" s="10"/>
      <c r="I464" s="10"/>
    </row>
    <row r="465" spans="1:9" ht="14.25">
      <c r="A465" s="10"/>
      <c r="C465" s="10"/>
      <c r="I465" s="10"/>
    </row>
    <row r="466" spans="1:9" ht="14.25">
      <c r="A466" s="10"/>
      <c r="C466" s="10"/>
      <c r="I466" s="10"/>
    </row>
    <row r="467" spans="1:9" ht="14.25">
      <c r="A467" s="10"/>
      <c r="C467" s="10"/>
      <c r="I467" s="10"/>
    </row>
    <row r="468" spans="1:9" ht="14.25">
      <c r="A468" s="10"/>
      <c r="C468" s="10"/>
      <c r="I468" s="10"/>
    </row>
    <row r="469" spans="1:9" ht="14.25">
      <c r="A469" s="10"/>
      <c r="C469" s="10"/>
      <c r="I469" s="10"/>
    </row>
    <row r="470" spans="1:9" ht="14.25">
      <c r="A470" s="10"/>
      <c r="C470" s="10"/>
      <c r="I470" s="10"/>
    </row>
    <row r="471" spans="1:9" ht="14.25">
      <c r="A471" s="10"/>
      <c r="C471" s="10"/>
      <c r="I471" s="10"/>
    </row>
    <row r="472" spans="1:9" ht="14.25">
      <c r="A472" s="10"/>
      <c r="C472" s="10"/>
      <c r="I472" s="10"/>
    </row>
    <row r="473" spans="1:9" ht="14.25">
      <c r="A473" s="10"/>
      <c r="C473" s="10"/>
      <c r="I473" s="10"/>
    </row>
    <row r="474" spans="1:9" ht="14.25">
      <c r="A474" s="10"/>
      <c r="C474" s="10"/>
      <c r="I474" s="10"/>
    </row>
    <row r="475" spans="1:9" ht="14.25">
      <c r="A475" s="10"/>
      <c r="C475" s="10"/>
      <c r="I475" s="10"/>
    </row>
    <row r="476" spans="1:9" ht="14.25">
      <c r="A476" s="10"/>
      <c r="C476" s="10"/>
      <c r="I476" s="10"/>
    </row>
    <row r="477" spans="1:9" ht="14.25">
      <c r="A477" s="10"/>
      <c r="C477" s="10"/>
      <c r="I477" s="10"/>
    </row>
    <row r="478" spans="1:9" ht="14.25">
      <c r="A478" s="10"/>
      <c r="C478" s="10"/>
      <c r="I478" s="10"/>
    </row>
    <row r="479" spans="1:9" ht="14.25">
      <c r="A479" s="10"/>
      <c r="C479" s="10"/>
      <c r="I479" s="10"/>
    </row>
    <row r="480" spans="1:9" ht="14.25">
      <c r="A480" s="10"/>
      <c r="C480" s="10"/>
      <c r="I480" s="10"/>
    </row>
    <row r="481" spans="1:9" ht="14.25">
      <c r="A481" s="10"/>
      <c r="C481" s="10"/>
      <c r="I481" s="10"/>
    </row>
    <row r="482" spans="1:9" ht="14.25">
      <c r="A482" s="10"/>
      <c r="C482" s="10"/>
      <c r="I482" s="10"/>
    </row>
    <row r="483" spans="1:9" ht="14.25">
      <c r="A483" s="10"/>
      <c r="C483" s="10"/>
      <c r="I483" s="10"/>
    </row>
    <row r="484" spans="1:9" ht="14.25">
      <c r="A484" s="10"/>
      <c r="C484" s="10"/>
      <c r="I484" s="10"/>
    </row>
    <row r="485" spans="1:9" ht="14.25">
      <c r="A485" s="10"/>
      <c r="C485" s="10"/>
      <c r="I485" s="10"/>
    </row>
    <row r="486" spans="1:9" ht="14.25">
      <c r="A486" s="10"/>
      <c r="C486" s="10"/>
      <c r="I486" s="10"/>
    </row>
    <row r="487" spans="1:9" ht="14.25">
      <c r="A487" s="10"/>
      <c r="C487" s="10"/>
      <c r="I487" s="10"/>
    </row>
    <row r="488" spans="1:9" ht="14.25">
      <c r="A488" s="10"/>
      <c r="C488" s="10"/>
      <c r="I488" s="10"/>
    </row>
    <row r="489" spans="1:9" ht="14.25">
      <c r="A489" s="10"/>
      <c r="C489" s="10"/>
      <c r="I489" s="10"/>
    </row>
    <row r="490" spans="1:9" ht="14.25">
      <c r="A490" s="10"/>
      <c r="C490" s="10"/>
      <c r="I490" s="10"/>
    </row>
    <row r="491" spans="1:9" ht="14.25">
      <c r="A491" s="10"/>
      <c r="C491" s="10"/>
      <c r="I491" s="10"/>
    </row>
    <row r="492" spans="1:9" ht="14.25">
      <c r="A492" s="10"/>
      <c r="C492" s="10"/>
      <c r="I492" s="10"/>
    </row>
    <row r="493" spans="1:9" ht="14.25">
      <c r="A493" s="10"/>
      <c r="C493" s="10"/>
      <c r="I493" s="10"/>
    </row>
    <row r="494" spans="1:9" ht="14.25">
      <c r="A494" s="10"/>
      <c r="C494" s="10"/>
      <c r="I494" s="10"/>
    </row>
    <row r="495" spans="1:9" ht="14.25">
      <c r="A495" s="10"/>
      <c r="C495" s="10"/>
      <c r="I495" s="10"/>
    </row>
    <row r="496" spans="1:9" ht="14.25">
      <c r="A496" s="10"/>
      <c r="C496" s="10"/>
      <c r="I496" s="10"/>
    </row>
    <row r="497" spans="1:9" ht="14.25">
      <c r="A497" s="10"/>
      <c r="C497" s="10"/>
      <c r="I497" s="10"/>
    </row>
    <row r="498" spans="1:9" ht="14.25">
      <c r="A498" s="10"/>
      <c r="C498" s="10"/>
      <c r="I498" s="10"/>
    </row>
    <row r="499" spans="1:9" ht="14.25">
      <c r="A499" s="10"/>
      <c r="C499" s="10"/>
      <c r="I499" s="10"/>
    </row>
    <row r="500" spans="1:9" ht="14.25">
      <c r="A500" s="10"/>
      <c r="C500" s="10"/>
      <c r="I500" s="10"/>
    </row>
    <row r="501" spans="1:9" ht="14.25">
      <c r="A501" s="10"/>
      <c r="C501" s="10"/>
      <c r="I501" s="10"/>
    </row>
    <row r="502" spans="1:9" ht="14.25">
      <c r="A502" s="10"/>
      <c r="C502" s="10"/>
      <c r="I502" s="10"/>
    </row>
    <row r="503" spans="1:9" ht="14.25">
      <c r="A503" s="10"/>
      <c r="C503" s="10"/>
      <c r="I503" s="10"/>
    </row>
    <row r="504" spans="1:9" ht="14.25">
      <c r="A504" s="10"/>
      <c r="C504" s="10"/>
      <c r="I504" s="10"/>
    </row>
    <row r="505" spans="1:9" ht="14.25">
      <c r="A505" s="10"/>
      <c r="C505" s="10"/>
      <c r="I505" s="10"/>
    </row>
    <row r="506" spans="1:9" ht="14.25">
      <c r="A506" s="10"/>
      <c r="C506" s="10"/>
      <c r="I506" s="10"/>
    </row>
    <row r="507" spans="1:9" ht="14.25">
      <c r="A507" s="10"/>
      <c r="C507" s="10"/>
      <c r="I507" s="10"/>
    </row>
    <row r="508" spans="1:9" ht="14.25">
      <c r="A508" s="10"/>
      <c r="C508" s="10"/>
      <c r="I508" s="10"/>
    </row>
    <row r="509" spans="1:9" ht="14.25">
      <c r="A509" s="10"/>
      <c r="C509" s="10"/>
      <c r="I509" s="10"/>
    </row>
    <row r="510" spans="1:9" ht="14.25">
      <c r="A510" s="10"/>
      <c r="C510" s="10"/>
      <c r="I510" s="10"/>
    </row>
    <row r="511" spans="1:9" ht="14.25">
      <c r="A511" s="10"/>
      <c r="C511" s="10"/>
      <c r="I511" s="10"/>
    </row>
    <row r="512" spans="1:9" ht="14.25">
      <c r="A512" s="10"/>
      <c r="C512" s="10"/>
      <c r="I512" s="10"/>
    </row>
    <row r="513" spans="1:9" ht="14.25">
      <c r="A513" s="10"/>
      <c r="C513" s="10"/>
      <c r="I513" s="10"/>
    </row>
    <row r="514" spans="1:9" ht="14.25">
      <c r="A514" s="10"/>
      <c r="C514" s="10"/>
      <c r="I514" s="10"/>
    </row>
    <row r="515" spans="1:9" ht="14.25">
      <c r="A515" s="10"/>
      <c r="C515" s="10"/>
      <c r="I515" s="10"/>
    </row>
    <row r="516" spans="1:9" ht="14.25">
      <c r="A516" s="10"/>
      <c r="C516" s="10"/>
      <c r="I516" s="10"/>
    </row>
    <row r="517" spans="1:9" ht="14.25">
      <c r="A517" s="10"/>
      <c r="C517" s="10"/>
      <c r="I517" s="10"/>
    </row>
    <row r="518" spans="1:9" ht="14.25">
      <c r="A518" s="10"/>
      <c r="C518" s="10"/>
      <c r="I518" s="10"/>
    </row>
    <row r="519" spans="1:9" ht="14.25">
      <c r="A519" s="10"/>
      <c r="C519" s="10"/>
      <c r="I519" s="10"/>
    </row>
    <row r="520" spans="1:9" ht="14.25">
      <c r="A520" s="10"/>
      <c r="C520" s="10"/>
      <c r="I520" s="10"/>
    </row>
    <row r="521" spans="1:9" ht="14.25">
      <c r="A521" s="10"/>
      <c r="C521" s="10"/>
      <c r="I521" s="10"/>
    </row>
    <row r="522" spans="1:9" ht="14.25">
      <c r="A522" s="10"/>
      <c r="C522" s="10"/>
      <c r="I522" s="10"/>
    </row>
    <row r="523" spans="1:9" ht="14.25">
      <c r="A523" s="10"/>
      <c r="C523" s="10"/>
      <c r="I523" s="10"/>
    </row>
    <row r="524" spans="1:9" ht="14.25">
      <c r="A524" s="10"/>
      <c r="C524" s="10"/>
      <c r="I524" s="10"/>
    </row>
    <row r="525" spans="1:9" ht="14.25">
      <c r="A525" s="10"/>
      <c r="C525" s="10"/>
      <c r="I525" s="10"/>
    </row>
    <row r="526" spans="1:9" ht="14.25">
      <c r="A526" s="10"/>
      <c r="C526" s="10"/>
      <c r="I526" s="10"/>
    </row>
    <row r="527" spans="1:9" ht="14.25">
      <c r="A527" s="10"/>
      <c r="C527" s="10"/>
      <c r="I527" s="10"/>
    </row>
    <row r="528" spans="1:9" ht="14.25">
      <c r="A528" s="10"/>
      <c r="C528" s="10"/>
      <c r="I528" s="10"/>
    </row>
    <row r="529" spans="1:9" ht="14.25">
      <c r="A529" s="10"/>
      <c r="C529" s="10"/>
      <c r="I529" s="10"/>
    </row>
    <row r="530" spans="1:9" ht="14.25">
      <c r="A530" s="10"/>
      <c r="C530" s="10"/>
      <c r="I530" s="10"/>
    </row>
    <row r="531" spans="1:9" ht="14.25">
      <c r="A531" s="10"/>
      <c r="C531" s="10"/>
      <c r="I531" s="10"/>
    </row>
    <row r="532" spans="1:9" ht="14.25">
      <c r="A532" s="10"/>
      <c r="C532" s="10"/>
      <c r="I532" s="10"/>
    </row>
    <row r="533" spans="1:9" ht="14.25">
      <c r="A533" s="10"/>
      <c r="C533" s="10"/>
      <c r="I533" s="10"/>
    </row>
    <row r="534" spans="1:9" ht="14.25">
      <c r="A534" s="10"/>
      <c r="C534" s="10"/>
      <c r="I534" s="10"/>
    </row>
    <row r="535" spans="1:9" ht="14.25">
      <c r="A535" s="10"/>
      <c r="C535" s="10"/>
      <c r="I535" s="10"/>
    </row>
    <row r="536" spans="1:9" ht="14.25">
      <c r="A536" s="10"/>
      <c r="C536" s="10"/>
      <c r="I536" s="10"/>
    </row>
    <row r="537" spans="1:9" ht="14.25">
      <c r="A537" s="10"/>
      <c r="C537" s="10"/>
      <c r="I537" s="10"/>
    </row>
    <row r="538" spans="1:9" ht="14.25">
      <c r="A538" s="10"/>
      <c r="C538" s="10"/>
      <c r="I538" s="10"/>
    </row>
    <row r="539" spans="1:9" ht="14.25">
      <c r="A539" s="10"/>
      <c r="C539" s="10"/>
      <c r="I539" s="10"/>
    </row>
    <row r="540" spans="1:9" ht="14.25">
      <c r="A540" s="10"/>
      <c r="C540" s="10"/>
      <c r="I540" s="10"/>
    </row>
    <row r="541" spans="1:9" ht="14.25">
      <c r="A541" s="10"/>
      <c r="C541" s="10"/>
      <c r="I541" s="10"/>
    </row>
    <row r="542" spans="1:9" ht="14.25">
      <c r="A542" s="10"/>
      <c r="C542" s="10"/>
      <c r="I542" s="10"/>
    </row>
    <row r="543" spans="1:9" ht="14.25">
      <c r="A543" s="10"/>
      <c r="C543" s="10"/>
      <c r="I543" s="10"/>
    </row>
    <row r="544" spans="1:9" ht="14.25">
      <c r="A544" s="10"/>
      <c r="C544" s="10"/>
      <c r="I544" s="10"/>
    </row>
    <row r="545" spans="1:9" ht="14.25">
      <c r="A545" s="10"/>
      <c r="C545" s="10"/>
      <c r="I545" s="10"/>
    </row>
    <row r="546" spans="1:9" ht="14.25">
      <c r="A546" s="10"/>
      <c r="C546" s="10"/>
      <c r="I546" s="10"/>
    </row>
    <row r="547" spans="1:9" ht="14.25">
      <c r="A547" s="10"/>
      <c r="C547" s="10"/>
      <c r="I547" s="10"/>
    </row>
    <row r="548" spans="1:9" ht="14.25">
      <c r="A548" s="10"/>
      <c r="C548" s="10"/>
      <c r="I548" s="10"/>
    </row>
    <row r="549" spans="1:9" ht="14.25">
      <c r="A549" s="10"/>
      <c r="C549" s="10"/>
      <c r="I549" s="10"/>
    </row>
    <row r="550" spans="1:9" ht="14.25">
      <c r="A550" s="10"/>
      <c r="C550" s="10"/>
      <c r="I550" s="10"/>
    </row>
    <row r="551" spans="1:9" ht="14.25">
      <c r="A551" s="10"/>
      <c r="C551" s="10"/>
      <c r="I551" s="10"/>
    </row>
    <row r="552" spans="1:9" ht="14.25">
      <c r="A552" s="10"/>
      <c r="C552" s="10"/>
      <c r="I552" s="10"/>
    </row>
    <row r="553" spans="1:9" ht="14.25">
      <c r="A553" s="10"/>
      <c r="C553" s="10"/>
      <c r="I553" s="10"/>
    </row>
    <row r="554" spans="1:9" ht="14.25">
      <c r="A554" s="10"/>
      <c r="C554" s="10"/>
      <c r="I554" s="10"/>
    </row>
    <row r="555" spans="1:9" ht="14.25">
      <c r="A555" s="10"/>
      <c r="C555" s="10"/>
      <c r="I555" s="10"/>
    </row>
    <row r="556" spans="1:9" ht="14.25">
      <c r="A556" s="10"/>
      <c r="C556" s="10"/>
      <c r="I556" s="10"/>
    </row>
    <row r="557" spans="1:9" ht="14.25">
      <c r="A557" s="10"/>
      <c r="C557" s="10"/>
      <c r="I557" s="10"/>
    </row>
    <row r="558" spans="1:9" ht="14.25">
      <c r="A558" s="10"/>
      <c r="C558" s="10"/>
      <c r="I558" s="10"/>
    </row>
    <row r="559" spans="1:9" ht="14.25">
      <c r="A559" s="10"/>
      <c r="C559" s="10"/>
      <c r="I559" s="10"/>
    </row>
    <row r="560" spans="1:9" ht="14.25">
      <c r="A560" s="10"/>
      <c r="C560" s="10"/>
      <c r="I560" s="10"/>
    </row>
    <row r="561" spans="1:9" ht="14.25">
      <c r="A561" s="10"/>
      <c r="C561" s="10"/>
      <c r="I561" s="10"/>
    </row>
    <row r="562" spans="1:9" ht="14.25">
      <c r="A562" s="10"/>
      <c r="C562" s="10"/>
      <c r="I562" s="10"/>
    </row>
    <row r="563" spans="1:9" ht="14.25">
      <c r="A563" s="10"/>
      <c r="C563" s="10"/>
      <c r="I563" s="10"/>
    </row>
    <row r="564" spans="1:9" ht="14.25">
      <c r="A564" s="10"/>
      <c r="C564" s="10"/>
      <c r="I564" s="10"/>
    </row>
    <row r="565" spans="1:9" ht="14.25">
      <c r="A565" s="10"/>
      <c r="C565" s="10"/>
      <c r="I565" s="10"/>
    </row>
    <row r="566" spans="1:9" ht="14.25">
      <c r="A566" s="10"/>
      <c r="C566" s="10"/>
      <c r="I566" s="10"/>
    </row>
    <row r="567" spans="1:9" ht="14.25">
      <c r="A567" s="10"/>
      <c r="C567" s="10"/>
      <c r="I567" s="10"/>
    </row>
    <row r="568" spans="1:9" ht="14.25">
      <c r="A568" s="10"/>
      <c r="C568" s="10"/>
      <c r="I568" s="10"/>
    </row>
    <row r="569" spans="1:9" ht="14.25">
      <c r="A569" s="10"/>
      <c r="C569" s="10"/>
      <c r="I569" s="10"/>
    </row>
    <row r="570" spans="1:9" ht="14.25">
      <c r="A570" s="10"/>
      <c r="C570" s="10"/>
      <c r="I570" s="10"/>
    </row>
    <row r="571" spans="1:9" ht="14.25">
      <c r="A571" s="10"/>
      <c r="C571" s="10"/>
      <c r="I571" s="10"/>
    </row>
    <row r="572" spans="1:9" ht="14.25">
      <c r="A572" s="10"/>
      <c r="C572" s="10"/>
      <c r="I572" s="10"/>
    </row>
    <row r="573" spans="1:9" ht="14.25">
      <c r="A573" s="10"/>
      <c r="C573" s="10"/>
      <c r="I573" s="10"/>
    </row>
    <row r="574" spans="1:9" ht="14.25">
      <c r="A574" s="10"/>
      <c r="C574" s="10"/>
      <c r="I574" s="10"/>
    </row>
    <row r="575" spans="1:9" ht="14.25">
      <c r="A575" s="10"/>
      <c r="C575" s="10"/>
      <c r="I575" s="10"/>
    </row>
    <row r="576" spans="1:9" ht="14.25">
      <c r="A576" s="10"/>
      <c r="C576" s="10"/>
      <c r="I576" s="10"/>
    </row>
    <row r="577" spans="1:9" ht="14.25">
      <c r="A577" s="10"/>
      <c r="C577" s="10"/>
      <c r="I577" s="10"/>
    </row>
    <row r="578" spans="1:9" ht="14.25">
      <c r="A578" s="10"/>
      <c r="C578" s="10"/>
      <c r="I578" s="10"/>
    </row>
    <row r="579" spans="1:9" ht="14.25">
      <c r="A579" s="10"/>
      <c r="C579" s="10"/>
      <c r="I579" s="10"/>
    </row>
    <row r="580" spans="1:9" ht="14.25">
      <c r="A580" s="10"/>
      <c r="C580" s="10"/>
      <c r="I580" s="10"/>
    </row>
    <row r="581" spans="1:9" ht="14.25">
      <c r="A581" s="10"/>
      <c r="C581" s="10"/>
      <c r="I581" s="10"/>
    </row>
    <row r="582" spans="1:9" ht="14.25">
      <c r="A582" s="10"/>
      <c r="C582" s="10"/>
      <c r="I582" s="10"/>
    </row>
    <row r="583" spans="1:9" ht="14.25">
      <c r="A583" s="10"/>
      <c r="C583" s="10"/>
      <c r="I583" s="10"/>
    </row>
    <row r="584" spans="1:9" ht="14.25">
      <c r="A584" s="10"/>
      <c r="C584" s="10"/>
      <c r="I584" s="10"/>
    </row>
    <row r="585" spans="1:9" ht="14.25">
      <c r="A585" s="10"/>
      <c r="C585" s="10"/>
      <c r="I585" s="10"/>
    </row>
    <row r="586" spans="1:9" ht="14.25">
      <c r="A586" s="10"/>
      <c r="C586" s="10"/>
      <c r="I586" s="10"/>
    </row>
    <row r="587" spans="1:9" ht="14.25">
      <c r="A587" s="10"/>
      <c r="C587" s="10"/>
      <c r="I587" s="10"/>
    </row>
    <row r="588" spans="1:9" ht="14.25">
      <c r="A588" s="10"/>
      <c r="C588" s="10"/>
      <c r="I588" s="10"/>
    </row>
    <row r="589" spans="1:9" ht="14.25">
      <c r="A589" s="10"/>
      <c r="C589" s="10"/>
      <c r="I589" s="10"/>
    </row>
    <row r="590" spans="1:9" ht="14.25">
      <c r="A590" s="10"/>
      <c r="C590" s="10"/>
      <c r="I590" s="10"/>
    </row>
    <row r="591" spans="1:9" ht="14.25">
      <c r="A591" s="10"/>
      <c r="C591" s="10"/>
      <c r="I591" s="10"/>
    </row>
    <row r="592" spans="1:9" ht="14.25">
      <c r="A592" s="10"/>
      <c r="C592" s="10"/>
      <c r="I592" s="10"/>
    </row>
    <row r="593" spans="1:9" ht="14.25">
      <c r="A593" s="10"/>
      <c r="C593" s="10"/>
      <c r="I593" s="10"/>
    </row>
    <row r="594" spans="1:9" ht="14.25">
      <c r="A594" s="10"/>
      <c r="C594" s="10"/>
      <c r="I594" s="10"/>
    </row>
    <row r="595" spans="1:9" ht="14.25">
      <c r="A595" s="10"/>
      <c r="C595" s="10"/>
      <c r="I595" s="10"/>
    </row>
    <row r="596" spans="1:9" ht="14.25">
      <c r="A596" s="10"/>
      <c r="C596" s="10"/>
      <c r="I596" s="10"/>
    </row>
    <row r="597" spans="1:9" ht="14.25">
      <c r="A597" s="10"/>
      <c r="C597" s="10"/>
      <c r="I597" s="10"/>
    </row>
    <row r="598" spans="1:9" ht="14.25">
      <c r="A598" s="10"/>
      <c r="C598" s="10"/>
      <c r="I598" s="10"/>
    </row>
    <row r="599" spans="1:9" ht="14.25">
      <c r="A599" s="10"/>
      <c r="C599" s="10"/>
      <c r="I599" s="10"/>
    </row>
    <row r="600" spans="1:9" ht="14.25">
      <c r="A600" s="10"/>
      <c r="C600" s="10"/>
      <c r="I600" s="10"/>
    </row>
    <row r="601" spans="1:9" ht="14.25">
      <c r="A601" s="10"/>
      <c r="C601" s="10"/>
      <c r="I601" s="10"/>
    </row>
    <row r="602" spans="1:9" ht="14.25">
      <c r="A602" s="10"/>
      <c r="C602" s="10"/>
      <c r="I602" s="10"/>
    </row>
    <row r="603" spans="1:9" ht="14.25">
      <c r="A603" s="10"/>
      <c r="C603" s="10"/>
      <c r="I603" s="10"/>
    </row>
    <row r="604" spans="1:3" ht="14.25">
      <c r="A604" s="10"/>
      <c r="C604" s="10"/>
    </row>
    <row r="605" spans="1:3" ht="14.25">
      <c r="A605" s="10"/>
      <c r="C605" s="10"/>
    </row>
    <row r="606" spans="1:3" ht="14.25">
      <c r="A606" s="10"/>
      <c r="C606" s="10"/>
    </row>
    <row r="607" spans="1:3" ht="14.25">
      <c r="A607" s="10"/>
      <c r="C607" s="10"/>
    </row>
    <row r="608" spans="1:3" ht="14.25">
      <c r="A608" s="10"/>
      <c r="C608" s="10"/>
    </row>
    <row r="609" spans="1:3" ht="14.25">
      <c r="A609" s="10"/>
      <c r="C609" s="10"/>
    </row>
    <row r="610" spans="1:3" ht="14.25">
      <c r="A610" s="10"/>
      <c r="C610" s="10"/>
    </row>
    <row r="611" spans="1:3" ht="14.25">
      <c r="A611" s="10"/>
      <c r="C611" s="10"/>
    </row>
    <row r="612" spans="1:3" ht="14.25">
      <c r="A612" s="10"/>
      <c r="C612" s="10"/>
    </row>
    <row r="613" spans="1:3" ht="14.25">
      <c r="A613" s="10"/>
      <c r="C613" s="10"/>
    </row>
    <row r="614" spans="1:3" ht="14.25">
      <c r="A614" s="10"/>
      <c r="C614" s="10"/>
    </row>
    <row r="615" spans="1:3" ht="14.25">
      <c r="A615" s="10"/>
      <c r="C615" s="10"/>
    </row>
    <row r="616" spans="1:3" ht="14.25">
      <c r="A616" s="10"/>
      <c r="C616" s="10"/>
    </row>
    <row r="617" spans="1:3" ht="14.25">
      <c r="A617" s="10"/>
      <c r="C617" s="10"/>
    </row>
    <row r="618" spans="1:3" ht="14.25">
      <c r="A618" s="10"/>
      <c r="C618" s="10"/>
    </row>
    <row r="619" spans="1:3" ht="14.25">
      <c r="A619" s="10"/>
      <c r="C619" s="10"/>
    </row>
    <row r="620" spans="1:3" ht="14.25">
      <c r="A620" s="10"/>
      <c r="C620" s="10"/>
    </row>
    <row r="621" spans="1:3" ht="14.25">
      <c r="A621" s="10"/>
      <c r="C621" s="10"/>
    </row>
    <row r="622" spans="1:3" ht="14.25">
      <c r="A622" s="10"/>
      <c r="C622" s="10"/>
    </row>
    <row r="623" spans="1:3" ht="14.25">
      <c r="A623" s="10"/>
      <c r="C623" s="10"/>
    </row>
    <row r="624" spans="1:3" ht="14.25">
      <c r="A624" s="10"/>
      <c r="C624" s="10"/>
    </row>
    <row r="625" spans="1:3" ht="14.25">
      <c r="A625" s="10"/>
      <c r="C625" s="10"/>
    </row>
    <row r="626" spans="1:3" ht="14.25">
      <c r="A626" s="10"/>
      <c r="C626" s="10"/>
    </row>
    <row r="627" spans="1:3" ht="14.25">
      <c r="A627" s="10"/>
      <c r="C627" s="10"/>
    </row>
    <row r="628" spans="1:3" ht="14.25">
      <c r="A628" s="10"/>
      <c r="C628" s="10"/>
    </row>
    <row r="629" spans="1:3" ht="14.25">
      <c r="A629" s="10"/>
      <c r="C629" s="10"/>
    </row>
    <row r="630" spans="1:3" ht="14.25">
      <c r="A630" s="10"/>
      <c r="C630" s="10"/>
    </row>
    <row r="631" spans="1:3" ht="14.25">
      <c r="A631" s="10"/>
      <c r="C631" s="10"/>
    </row>
    <row r="632" spans="1:3" ht="14.25">
      <c r="A632" s="10"/>
      <c r="C632" s="10"/>
    </row>
    <row r="633" spans="1:3" ht="14.25">
      <c r="A633" s="10"/>
      <c r="C633" s="10"/>
    </row>
    <row r="634" spans="1:3" ht="14.25">
      <c r="A634" s="10"/>
      <c r="C634" s="10"/>
    </row>
    <row r="635" spans="1:3" ht="14.25">
      <c r="A635" s="10"/>
      <c r="C635" s="10"/>
    </row>
    <row r="636" spans="1:3" ht="14.25">
      <c r="A636" s="10"/>
      <c r="C636" s="10"/>
    </row>
    <row r="637" spans="1:3" ht="14.25">
      <c r="A637" s="10"/>
      <c r="C637" s="10"/>
    </row>
    <row r="638" spans="1:3" ht="14.25">
      <c r="A638" s="10"/>
      <c r="C638" s="10"/>
    </row>
    <row r="639" spans="1:3" ht="14.25">
      <c r="A639" s="10"/>
      <c r="C639" s="10"/>
    </row>
    <row r="640" spans="1:3" ht="14.25">
      <c r="A640" s="10"/>
      <c r="C640" s="10"/>
    </row>
    <row r="641" spans="1:3" ht="14.25">
      <c r="A641" s="10"/>
      <c r="C641" s="10"/>
    </row>
    <row r="642" spans="1:3" ht="14.25">
      <c r="A642" s="10"/>
      <c r="C642" s="10"/>
    </row>
    <row r="643" spans="1:3" ht="14.25">
      <c r="A643" s="10"/>
      <c r="C643" s="10"/>
    </row>
    <row r="644" spans="1:3" ht="14.25">
      <c r="A644" s="10"/>
      <c r="C644" s="10"/>
    </row>
    <row r="645" spans="1:3" ht="14.25">
      <c r="A645" s="10"/>
      <c r="C645" s="10"/>
    </row>
    <row r="646" spans="1:3" ht="14.25">
      <c r="A646" s="10"/>
      <c r="C646" s="10"/>
    </row>
    <row r="647" spans="1:3" ht="14.25">
      <c r="A647" s="10"/>
      <c r="C647" s="10"/>
    </row>
    <row r="648" spans="1:3" ht="14.25">
      <c r="A648" s="10"/>
      <c r="C648" s="10"/>
    </row>
    <row r="649" spans="1:3" ht="14.25">
      <c r="A649" s="10"/>
      <c r="C649" s="10"/>
    </row>
    <row r="650" spans="1:3" ht="14.25">
      <c r="A650" s="10"/>
      <c r="C650" s="10"/>
    </row>
    <row r="651" spans="1:3" ht="14.25">
      <c r="A651" s="10"/>
      <c r="C651" s="10"/>
    </row>
    <row r="652" spans="1:3" ht="14.25">
      <c r="A652" s="10"/>
      <c r="C652" s="10"/>
    </row>
    <row r="653" spans="1:3" ht="14.25">
      <c r="A653" s="10"/>
      <c r="C653" s="10"/>
    </row>
    <row r="654" spans="1:3" ht="14.25">
      <c r="A654" s="10"/>
      <c r="C654" s="10"/>
    </row>
    <row r="655" spans="1:3" ht="14.25">
      <c r="A655" s="10"/>
      <c r="C655" s="10"/>
    </row>
    <row r="656" spans="1:3" ht="14.25">
      <c r="A656" s="10"/>
      <c r="C656" s="10"/>
    </row>
    <row r="657" spans="1:3" ht="14.25">
      <c r="A657" s="10"/>
      <c r="C657" s="10"/>
    </row>
    <row r="658" spans="1:3" ht="14.25">
      <c r="A658" s="10"/>
      <c r="C658" s="10"/>
    </row>
    <row r="659" spans="1:3" ht="14.25">
      <c r="A659" s="10"/>
      <c r="C659" s="10"/>
    </row>
    <row r="660" spans="1:3" ht="14.25">
      <c r="A660" s="10"/>
      <c r="C660" s="10"/>
    </row>
    <row r="661" spans="1:3" ht="14.25">
      <c r="A661" s="10"/>
      <c r="C661" s="10"/>
    </row>
    <row r="662" spans="1:3" ht="14.25">
      <c r="A662" s="10"/>
      <c r="C662" s="10"/>
    </row>
    <row r="663" spans="1:3" ht="14.25">
      <c r="A663" s="10"/>
      <c r="C663" s="10"/>
    </row>
    <row r="664" spans="1:3" ht="14.25">
      <c r="A664" s="10"/>
      <c r="C664" s="10"/>
    </row>
    <row r="665" spans="1:3" ht="14.25">
      <c r="A665" s="10"/>
      <c r="C665" s="10"/>
    </row>
    <row r="666" spans="1:3" ht="14.25">
      <c r="A666" s="10"/>
      <c r="C666" s="10"/>
    </row>
    <row r="667" spans="1:3" ht="14.25">
      <c r="A667" s="10"/>
      <c r="C667" s="10"/>
    </row>
    <row r="668" spans="1:3" ht="14.25">
      <c r="A668" s="10"/>
      <c r="C668" s="10"/>
    </row>
    <row r="669" spans="1:3" ht="14.25">
      <c r="A669" s="10"/>
      <c r="C669" s="10"/>
    </row>
    <row r="670" spans="1:3" ht="14.25">
      <c r="A670" s="10"/>
      <c r="C670" s="10"/>
    </row>
    <row r="671" spans="1:3" ht="14.25">
      <c r="A671" s="10"/>
      <c r="C671" s="10"/>
    </row>
    <row r="672" spans="1:3" ht="14.25">
      <c r="A672" s="10"/>
      <c r="C672" s="10"/>
    </row>
    <row r="673" spans="1:3" ht="14.25">
      <c r="A673" s="10"/>
      <c r="C673" s="10"/>
    </row>
    <row r="674" spans="1:3" ht="14.25">
      <c r="A674" s="10"/>
      <c r="C674" s="10"/>
    </row>
    <row r="675" spans="1:3" ht="14.25">
      <c r="A675" s="10"/>
      <c r="C675" s="10"/>
    </row>
    <row r="676" spans="1:3" ht="14.25">
      <c r="A676" s="10"/>
      <c r="C676" s="10"/>
    </row>
    <row r="677" spans="1:3" ht="14.25">
      <c r="A677" s="10"/>
      <c r="C677" s="10"/>
    </row>
    <row r="678" spans="1:3" ht="14.25">
      <c r="A678" s="10"/>
      <c r="C678" s="10"/>
    </row>
    <row r="679" spans="1:3" ht="14.25">
      <c r="A679" s="10"/>
      <c r="C679" s="10"/>
    </row>
    <row r="680" spans="1:3" ht="14.25">
      <c r="A680" s="10"/>
      <c r="C680" s="10"/>
    </row>
    <row r="681" spans="1:3" ht="14.25">
      <c r="A681" s="10"/>
      <c r="C681" s="10"/>
    </row>
    <row r="682" spans="1:3" ht="14.25">
      <c r="A682" s="10"/>
      <c r="C682" s="10"/>
    </row>
    <row r="683" spans="1:3" ht="14.25">
      <c r="A683" s="10"/>
      <c r="C683" s="10"/>
    </row>
    <row r="684" spans="1:3" ht="14.25">
      <c r="A684" s="10"/>
      <c r="C684" s="10"/>
    </row>
    <row r="685" spans="1:3" ht="14.25">
      <c r="A685" s="10"/>
      <c r="C685" s="10"/>
    </row>
    <row r="686" spans="1:3" ht="14.25">
      <c r="A686" s="10"/>
      <c r="C686" s="10"/>
    </row>
    <row r="687" spans="1:3" ht="14.25">
      <c r="A687" s="10"/>
      <c r="C687" s="10"/>
    </row>
    <row r="688" spans="1:3" ht="14.25">
      <c r="A688" s="10"/>
      <c r="C688" s="10"/>
    </row>
    <row r="689" spans="1:3" ht="14.25">
      <c r="A689" s="10"/>
      <c r="C689" s="10"/>
    </row>
    <row r="690" spans="1:3" ht="14.25">
      <c r="A690" s="10"/>
      <c r="C690" s="10"/>
    </row>
    <row r="691" spans="1:3" ht="14.25">
      <c r="A691" s="10"/>
      <c r="C691" s="10"/>
    </row>
    <row r="692" spans="1:3" ht="14.25">
      <c r="A692" s="10"/>
      <c r="C692" s="10"/>
    </row>
    <row r="693" spans="1:3" ht="14.25">
      <c r="A693" s="10"/>
      <c r="C693" s="10"/>
    </row>
    <row r="694" spans="1:3" ht="14.25">
      <c r="A694" s="10"/>
      <c r="C694" s="10"/>
    </row>
    <row r="695" spans="1:3" ht="14.25">
      <c r="A695" s="10"/>
      <c r="C695" s="10"/>
    </row>
    <row r="696" spans="1:3" ht="14.25">
      <c r="A696" s="10"/>
      <c r="C696" s="10"/>
    </row>
    <row r="697" spans="1:3" ht="14.25">
      <c r="A697" s="10"/>
      <c r="C697" s="10"/>
    </row>
    <row r="698" spans="1:3" ht="14.25">
      <c r="A698" s="10"/>
      <c r="C698" s="10"/>
    </row>
    <row r="699" spans="1:3" ht="14.25">
      <c r="A699" s="10"/>
      <c r="C699" s="10"/>
    </row>
    <row r="700" spans="1:3" ht="14.25">
      <c r="A700" s="10"/>
      <c r="C700" s="10"/>
    </row>
    <row r="701" spans="1:3" ht="14.25">
      <c r="A701" s="10"/>
      <c r="C701" s="10"/>
    </row>
    <row r="702" spans="1:3" ht="14.25">
      <c r="A702" s="10"/>
      <c r="C702" s="10"/>
    </row>
    <row r="703" spans="1:3" ht="14.25">
      <c r="A703" s="10"/>
      <c r="C703" s="10"/>
    </row>
    <row r="704" spans="1:3" ht="14.25">
      <c r="A704" s="10"/>
      <c r="C704" s="10"/>
    </row>
    <row r="705" spans="1:3" ht="14.25">
      <c r="A705" s="10"/>
      <c r="C705" s="10"/>
    </row>
    <row r="706" spans="1:3" ht="14.25">
      <c r="A706" s="10"/>
      <c r="C706" s="10"/>
    </row>
    <row r="707" spans="1:3" ht="14.25">
      <c r="A707" s="10"/>
      <c r="C707" s="10"/>
    </row>
    <row r="708" spans="1:3" ht="14.25">
      <c r="A708" s="10"/>
      <c r="C708" s="10"/>
    </row>
    <row r="709" spans="1:3" ht="14.25">
      <c r="A709" s="10"/>
      <c r="C709" s="10"/>
    </row>
    <row r="710" spans="1:3" ht="14.25">
      <c r="A710" s="10"/>
      <c r="C710" s="10"/>
    </row>
    <row r="711" spans="1:3" ht="14.25">
      <c r="A711" s="10"/>
      <c r="C711" s="10"/>
    </row>
    <row r="712" spans="1:3" ht="14.25">
      <c r="A712" s="10"/>
      <c r="C712" s="10"/>
    </row>
    <row r="713" spans="1:3" ht="14.25">
      <c r="A713" s="10"/>
      <c r="C713" s="10"/>
    </row>
    <row r="714" spans="1:3" ht="14.25">
      <c r="A714" s="10"/>
      <c r="C714" s="10"/>
    </row>
    <row r="715" spans="1:3" ht="14.25">
      <c r="A715" s="10"/>
      <c r="C715" s="10"/>
    </row>
    <row r="716" spans="1:3" ht="14.25">
      <c r="A716" s="10"/>
      <c r="C716" s="10"/>
    </row>
    <row r="717" spans="1:3" ht="14.25">
      <c r="A717" s="10"/>
      <c r="C717" s="10"/>
    </row>
    <row r="718" spans="1:3" ht="14.25">
      <c r="A718" s="10"/>
      <c r="C718" s="10"/>
    </row>
    <row r="719" spans="1:3" ht="14.25">
      <c r="A719" s="10"/>
      <c r="C719" s="10"/>
    </row>
    <row r="720" spans="1:3" ht="14.25">
      <c r="A720" s="10"/>
      <c r="C720" s="10"/>
    </row>
    <row r="721" spans="1:3" ht="14.25">
      <c r="A721" s="10"/>
      <c r="C721" s="10"/>
    </row>
    <row r="722" spans="1:3" ht="14.25">
      <c r="A722" s="10"/>
      <c r="C722" s="10"/>
    </row>
    <row r="723" spans="1:3" ht="14.25">
      <c r="A723" s="10"/>
      <c r="C723" s="10"/>
    </row>
    <row r="724" spans="1:3" ht="14.25">
      <c r="A724" s="10"/>
      <c r="C724" s="10"/>
    </row>
    <row r="725" spans="1:3" ht="14.25">
      <c r="A725" s="10"/>
      <c r="C725" s="10"/>
    </row>
    <row r="726" spans="1:3" ht="14.25">
      <c r="A726" s="10"/>
      <c r="C726" s="10"/>
    </row>
    <row r="727" spans="1:3" ht="14.25">
      <c r="A727" s="10"/>
      <c r="C727" s="10"/>
    </row>
    <row r="728" spans="1:3" ht="14.25">
      <c r="A728" s="10"/>
      <c r="C728" s="10"/>
    </row>
    <row r="729" spans="1:3" ht="14.25">
      <c r="A729" s="10"/>
      <c r="C729" s="10"/>
    </row>
    <row r="730" spans="1:3" ht="14.25">
      <c r="A730" s="10"/>
      <c r="C730" s="10"/>
    </row>
    <row r="731" spans="1:3" ht="14.25">
      <c r="A731" s="10"/>
      <c r="C731" s="10"/>
    </row>
    <row r="732" spans="1:3" ht="14.25">
      <c r="A732" s="10"/>
      <c r="C732" s="10"/>
    </row>
    <row r="733" spans="1:3" ht="14.25">
      <c r="A733" s="10"/>
      <c r="C733" s="10"/>
    </row>
    <row r="734" spans="1:3" ht="14.25">
      <c r="A734" s="10"/>
      <c r="C734" s="10"/>
    </row>
    <row r="735" spans="1:3" ht="14.25">
      <c r="A735" s="10"/>
      <c r="C735" s="10"/>
    </row>
    <row r="736" spans="1:3" ht="14.25">
      <c r="A736" s="10"/>
      <c r="C736" s="10"/>
    </row>
    <row r="737" spans="1:3" ht="14.25">
      <c r="A737" s="10"/>
      <c r="C737" s="10"/>
    </row>
    <row r="738" spans="1:3" ht="14.25">
      <c r="A738" s="10"/>
      <c r="C738" s="10"/>
    </row>
    <row r="739" spans="1:3" ht="14.25">
      <c r="A739" s="10"/>
      <c r="C739" s="10"/>
    </row>
    <row r="740" spans="1:3" ht="14.25">
      <c r="A740" s="10"/>
      <c r="C740" s="10"/>
    </row>
    <row r="741" spans="1:3" ht="14.25">
      <c r="A741" s="10"/>
      <c r="C741" s="10"/>
    </row>
    <row r="742" spans="1:3" ht="14.25">
      <c r="A742" s="10"/>
      <c r="C742" s="10"/>
    </row>
    <row r="743" spans="1:3" ht="14.25">
      <c r="A743" s="10"/>
      <c r="C743" s="10"/>
    </row>
    <row r="744" spans="1:3" ht="14.25">
      <c r="A744" s="10"/>
      <c r="C744" s="10"/>
    </row>
    <row r="745" spans="1:3" ht="14.25">
      <c r="A745" s="10"/>
      <c r="C745" s="10"/>
    </row>
    <row r="746" spans="1:3" ht="14.25">
      <c r="A746" s="10"/>
      <c r="C746" s="10"/>
    </row>
    <row r="747" spans="1:3" ht="14.25">
      <c r="A747" s="10"/>
      <c r="C747" s="10"/>
    </row>
    <row r="748" spans="1:3" ht="14.25">
      <c r="A748" s="10"/>
      <c r="C748" s="10"/>
    </row>
    <row r="749" spans="1:3" ht="14.25">
      <c r="A749" s="10"/>
      <c r="C749" s="10"/>
    </row>
    <row r="750" spans="1:3" ht="14.25">
      <c r="A750" s="10"/>
      <c r="C750" s="10"/>
    </row>
    <row r="751" spans="1:3" ht="14.25">
      <c r="A751" s="10"/>
      <c r="C751" s="10"/>
    </row>
    <row r="752" spans="1:3" ht="14.25">
      <c r="A752" s="10"/>
      <c r="C752" s="10"/>
    </row>
    <row r="753" spans="1:3" ht="14.25">
      <c r="A753" s="10"/>
      <c r="C753" s="10"/>
    </row>
    <row r="754" spans="1:3" ht="14.25">
      <c r="A754" s="10"/>
      <c r="C754" s="10"/>
    </row>
    <row r="755" spans="1:3" ht="14.25">
      <c r="A755" s="10"/>
      <c r="C755" s="10"/>
    </row>
    <row r="756" spans="1:3" ht="14.25">
      <c r="A756" s="10"/>
      <c r="C756" s="10"/>
    </row>
    <row r="757" spans="1:3" ht="14.25">
      <c r="A757" s="10"/>
      <c r="C757" s="10"/>
    </row>
    <row r="758" spans="1:3" ht="14.25">
      <c r="A758" s="10"/>
      <c r="C758" s="10"/>
    </row>
    <row r="759" spans="1:3" ht="14.25">
      <c r="A759" s="10"/>
      <c r="C759" s="10"/>
    </row>
    <row r="760" spans="1:3" ht="14.25">
      <c r="A760" s="10"/>
      <c r="C760" s="10"/>
    </row>
    <row r="761" spans="1:3" ht="14.25">
      <c r="A761" s="10"/>
      <c r="C761" s="10"/>
    </row>
    <row r="762" spans="1:3" ht="14.25">
      <c r="A762" s="10"/>
      <c r="C762" s="10"/>
    </row>
    <row r="763" spans="1:3" ht="14.25">
      <c r="A763" s="10"/>
      <c r="C763" s="10"/>
    </row>
    <row r="764" spans="1:3" ht="14.25">
      <c r="A764" s="10"/>
      <c r="C764" s="10"/>
    </row>
    <row r="765" spans="1:3" ht="14.25">
      <c r="A765" s="10"/>
      <c r="C765" s="10"/>
    </row>
    <row r="766" spans="1:3" ht="14.25">
      <c r="A766" s="10"/>
      <c r="C766" s="10"/>
    </row>
    <row r="767" spans="1:3" ht="14.25">
      <c r="A767" s="10"/>
      <c r="C767" s="10"/>
    </row>
    <row r="768" spans="1:3" ht="14.25">
      <c r="A768" s="10"/>
      <c r="C768" s="10"/>
    </row>
    <row r="769" spans="1:3" ht="14.25">
      <c r="A769" s="10"/>
      <c r="C769" s="10"/>
    </row>
    <row r="770" spans="1:3" ht="14.25">
      <c r="A770" s="10"/>
      <c r="C770" s="10"/>
    </row>
    <row r="771" spans="1:3" ht="14.25">
      <c r="A771" s="10"/>
      <c r="C771" s="10"/>
    </row>
    <row r="772" spans="1:3" ht="14.25">
      <c r="A772" s="10"/>
      <c r="C772" s="10"/>
    </row>
    <row r="773" spans="1:3" ht="14.25">
      <c r="A773" s="10"/>
      <c r="C773" s="10"/>
    </row>
    <row r="774" spans="1:3" ht="14.25">
      <c r="A774" s="10"/>
      <c r="C774" s="10"/>
    </row>
    <row r="775" spans="1:3" ht="14.25">
      <c r="A775" s="10"/>
      <c r="C775" s="10"/>
    </row>
    <row r="776" spans="1:3" ht="14.25">
      <c r="A776" s="10"/>
      <c r="C776" s="10"/>
    </row>
    <row r="777" spans="1:3" ht="14.25">
      <c r="A777" s="10"/>
      <c r="C777" s="10"/>
    </row>
    <row r="778" spans="1:3" ht="14.25">
      <c r="A778" s="10"/>
      <c r="C778" s="10"/>
    </row>
    <row r="779" spans="1:3" ht="14.25">
      <c r="A779" s="10"/>
      <c r="C779" s="10"/>
    </row>
    <row r="780" spans="1:3" ht="14.25">
      <c r="A780" s="10"/>
      <c r="C780" s="10"/>
    </row>
    <row r="781" spans="1:3" ht="14.25">
      <c r="A781" s="10"/>
      <c r="C781" s="10"/>
    </row>
    <row r="782" spans="1:3" ht="14.25">
      <c r="A782" s="10"/>
      <c r="C782" s="10"/>
    </row>
    <row r="783" spans="1:3" ht="14.25">
      <c r="A783" s="10"/>
      <c r="C783" s="10"/>
    </row>
    <row r="784" spans="1:3" ht="14.25">
      <c r="A784" s="10"/>
      <c r="C784" s="10"/>
    </row>
    <row r="785" spans="1:3" ht="14.25">
      <c r="A785" s="10"/>
      <c r="C785" s="10"/>
    </row>
    <row r="786" spans="1:3" ht="14.25">
      <c r="A786" s="10"/>
      <c r="C786" s="10"/>
    </row>
    <row r="787" spans="1:3" ht="14.25">
      <c r="A787" s="10"/>
      <c r="C787" s="10"/>
    </row>
    <row r="788" spans="1:3" ht="14.25">
      <c r="A788" s="10"/>
      <c r="C788" s="10"/>
    </row>
    <row r="789" spans="1:3" ht="14.25">
      <c r="A789" s="10"/>
      <c r="C789" s="10"/>
    </row>
    <row r="790" spans="1:3" ht="14.25">
      <c r="A790" s="10"/>
      <c r="C790" s="10"/>
    </row>
    <row r="791" spans="1:3" ht="14.25">
      <c r="A791" s="10"/>
      <c r="C791" s="10"/>
    </row>
    <row r="792" spans="1:3" ht="14.25">
      <c r="A792" s="10"/>
      <c r="C792" s="10"/>
    </row>
    <row r="793" spans="1:3" ht="14.25">
      <c r="A793" s="10"/>
      <c r="C793" s="10"/>
    </row>
    <row r="794" spans="1:3" ht="14.25">
      <c r="A794" s="10"/>
      <c r="C794" s="10"/>
    </row>
    <row r="795" spans="1:3" ht="14.25">
      <c r="A795" s="10"/>
      <c r="C795" s="10"/>
    </row>
    <row r="796" spans="1:3" ht="14.25">
      <c r="A796" s="10"/>
      <c r="C796" s="10"/>
    </row>
    <row r="797" spans="1:3" ht="14.25">
      <c r="A797" s="10"/>
      <c r="C797" s="10"/>
    </row>
    <row r="798" spans="1:3" ht="14.25">
      <c r="A798" s="10"/>
      <c r="C798" s="10"/>
    </row>
    <row r="799" spans="1:3" ht="14.25">
      <c r="A799" s="10"/>
      <c r="C799" s="10"/>
    </row>
    <row r="800" spans="1:3" ht="14.25">
      <c r="A800" s="10"/>
      <c r="C800" s="10"/>
    </row>
    <row r="801" spans="1:3" ht="14.25">
      <c r="A801" s="10"/>
      <c r="C801" s="10"/>
    </row>
    <row r="802" spans="1:3" ht="14.25">
      <c r="A802" s="10"/>
      <c r="C802" s="10"/>
    </row>
    <row r="803" spans="1:3" ht="14.25">
      <c r="A803" s="10"/>
      <c r="C803" s="10"/>
    </row>
    <row r="804" spans="1:3" ht="14.25">
      <c r="A804" s="10"/>
      <c r="C804" s="10"/>
    </row>
    <row r="805" spans="1:3" ht="14.25">
      <c r="A805" s="10"/>
      <c r="C805" s="10"/>
    </row>
    <row r="806" spans="1:3" ht="14.25">
      <c r="A806" s="10"/>
      <c r="C806" s="10"/>
    </row>
    <row r="807" spans="1:3" ht="14.25">
      <c r="A807" s="10"/>
      <c r="C807" s="10"/>
    </row>
    <row r="808" spans="1:3" ht="14.25">
      <c r="A808" s="10"/>
      <c r="C808" s="10"/>
    </row>
    <row r="809" spans="1:3" ht="14.25">
      <c r="A809" s="10"/>
      <c r="C809" s="10"/>
    </row>
    <row r="810" spans="1:3" ht="14.25">
      <c r="A810" s="10"/>
      <c r="C810" s="10"/>
    </row>
    <row r="811" spans="1:3" ht="14.25">
      <c r="A811" s="10"/>
      <c r="C811" s="10"/>
    </row>
    <row r="812" spans="1:3" ht="14.25">
      <c r="A812" s="10"/>
      <c r="C812" s="10"/>
    </row>
    <row r="813" spans="1:3" ht="14.25">
      <c r="A813" s="10"/>
      <c r="C813" s="10"/>
    </row>
    <row r="814" spans="1:3" ht="14.25">
      <c r="A814" s="10"/>
      <c r="C814" s="10"/>
    </row>
    <row r="815" spans="1:3" ht="14.25">
      <c r="A815" s="10"/>
      <c r="C815" s="10"/>
    </row>
    <row r="816" spans="1:3" ht="14.25">
      <c r="A816" s="10"/>
      <c r="C816" s="10"/>
    </row>
    <row r="817" spans="1:3" ht="14.25">
      <c r="A817" s="10"/>
      <c r="C817" s="10"/>
    </row>
    <row r="818" spans="1:3" ht="14.25">
      <c r="A818" s="10"/>
      <c r="C818" s="10"/>
    </row>
    <row r="819" spans="1:3" ht="14.25">
      <c r="A819" s="10"/>
      <c r="C819" s="10"/>
    </row>
    <row r="820" spans="1:3" ht="14.25">
      <c r="A820" s="10"/>
      <c r="C820" s="10"/>
    </row>
    <row r="821" spans="1:3" ht="14.25">
      <c r="A821" s="10"/>
      <c r="C821" s="10"/>
    </row>
    <row r="822" spans="1:3" ht="14.25">
      <c r="A822" s="10"/>
      <c r="C822" s="10"/>
    </row>
    <row r="823" spans="1:3" ht="14.25">
      <c r="A823" s="10"/>
      <c r="C823" s="10"/>
    </row>
    <row r="824" spans="1:3" ht="14.25">
      <c r="A824" s="10"/>
      <c r="C824" s="10"/>
    </row>
    <row r="825" spans="1:3" ht="14.25">
      <c r="A825" s="10"/>
      <c r="C825" s="10"/>
    </row>
    <row r="826" spans="1:3" ht="14.25">
      <c r="A826" s="10"/>
      <c r="C826" s="10"/>
    </row>
    <row r="827" spans="1:3" ht="14.25">
      <c r="A827" s="10"/>
      <c r="C827" s="10"/>
    </row>
    <row r="828" spans="1:3" ht="14.25">
      <c r="A828" s="10"/>
      <c r="C828" s="10"/>
    </row>
    <row r="829" spans="1:3" ht="14.25">
      <c r="A829" s="10"/>
      <c r="C829" s="10"/>
    </row>
    <row r="830" spans="1:3" ht="14.25">
      <c r="A830" s="10"/>
      <c r="C830" s="10"/>
    </row>
    <row r="831" spans="1:3" ht="14.25">
      <c r="A831" s="10"/>
      <c r="C831" s="10"/>
    </row>
    <row r="832" spans="1:3" ht="14.25">
      <c r="A832" s="10"/>
      <c r="C832" s="10"/>
    </row>
    <row r="833" spans="1:3" ht="14.25">
      <c r="A833" s="10"/>
      <c r="C833" s="10"/>
    </row>
    <row r="834" spans="1:3" ht="14.25">
      <c r="A834" s="10"/>
      <c r="C834" s="10"/>
    </row>
    <row r="835" spans="1:3" ht="14.25">
      <c r="A835" s="10"/>
      <c r="C835" s="10"/>
    </row>
    <row r="836" spans="1:3" ht="14.25">
      <c r="A836" s="10"/>
      <c r="C836" s="10"/>
    </row>
    <row r="837" spans="1:3" ht="14.25">
      <c r="A837" s="10"/>
      <c r="C837" s="10"/>
    </row>
    <row r="838" spans="1:3" ht="14.25">
      <c r="A838" s="10"/>
      <c r="C838" s="10"/>
    </row>
    <row r="839" spans="1:3" ht="14.25">
      <c r="A839" s="10"/>
      <c r="C839" s="10"/>
    </row>
    <row r="840" spans="1:3" ht="14.25">
      <c r="A840" s="10"/>
      <c r="C840" s="10"/>
    </row>
    <row r="841" spans="1:3" ht="14.25">
      <c r="A841" s="10"/>
      <c r="C841" s="10"/>
    </row>
    <row r="842" spans="1:3" ht="14.25">
      <c r="A842" s="10"/>
      <c r="C842" s="10"/>
    </row>
    <row r="843" spans="1:3" ht="14.25">
      <c r="A843" s="10"/>
      <c r="C843" s="10"/>
    </row>
    <row r="844" spans="1:3" ht="14.25">
      <c r="A844" s="10"/>
      <c r="C844" s="10"/>
    </row>
    <row r="845" spans="1:3" ht="14.25">
      <c r="A845" s="10"/>
      <c r="C845" s="10"/>
    </row>
    <row r="846" spans="1:3" ht="14.25">
      <c r="A846" s="10"/>
      <c r="C846" s="10"/>
    </row>
    <row r="847" spans="1:3" ht="14.25">
      <c r="A847" s="10"/>
      <c r="C847" s="10"/>
    </row>
    <row r="848" spans="1:3" ht="14.25">
      <c r="A848" s="10"/>
      <c r="C848" s="10"/>
    </row>
    <row r="849" spans="1:3" ht="14.25">
      <c r="A849" s="10"/>
      <c r="C849" s="10"/>
    </row>
    <row r="850" spans="1:3" ht="14.25">
      <c r="A850" s="10"/>
      <c r="C850" s="10"/>
    </row>
  </sheetData>
  <sheetProtection/>
  <mergeCells count="6">
    <mergeCell ref="A4:O4"/>
    <mergeCell ref="A3:O3"/>
    <mergeCell ref="A2:O2"/>
    <mergeCell ref="A1:O1"/>
    <mergeCell ref="C150:G150"/>
    <mergeCell ref="C161:G161"/>
  </mergeCells>
  <printOptions horizontalCentered="1" verticalCentered="1"/>
  <pageMargins left="0.984251968503937" right="0" top="0.4330708661417323" bottom="0.2362204724409449" header="0.2362204724409449" footer="0"/>
  <pageSetup fitToHeight="0" horizontalDpi="600" verticalDpi="600" orientation="landscape" paperSize="5" scale="60" r:id="rId1"/>
  <headerFooter alignWithMargins="0">
    <oddFooter>&amp;R&amp;P de &amp;N</oddFooter>
  </headerFooter>
  <rowBreaks count="1" manualBreakCount="1">
    <brk id="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629"/>
  <sheetViews>
    <sheetView showGridLines="0" zoomScale="80" zoomScaleNormal="80" zoomScalePageLayoutView="50" workbookViewId="0" topLeftCell="A1">
      <selection activeCell="I17" sqref="I17"/>
    </sheetView>
  </sheetViews>
  <sheetFormatPr defaultColWidth="13.28125" defaultRowHeight="12.75"/>
  <cols>
    <col min="1" max="1" width="9.7109375" style="8" customWidth="1"/>
    <col min="2" max="2" width="14.57421875" style="145" customWidth="1"/>
    <col min="3" max="3" width="19.57421875" style="8" customWidth="1"/>
    <col min="4" max="4" width="23.28125" style="28" customWidth="1"/>
    <col min="5" max="5" width="22.421875" style="8" customWidth="1"/>
    <col min="6" max="7" width="18.00390625" style="8" customWidth="1"/>
    <col min="8" max="8" width="14.8515625" style="8" customWidth="1"/>
    <col min="9" max="9" width="18.00390625" style="8" customWidth="1"/>
    <col min="10" max="10" width="15.7109375" style="8" customWidth="1"/>
    <col min="11" max="11" width="20.28125" style="28" customWidth="1"/>
    <col min="12" max="12" width="20.00390625" style="8" customWidth="1"/>
    <col min="13" max="13" width="22.57421875" style="8" customWidth="1"/>
    <col min="14" max="14" width="20.57421875" style="8" customWidth="1"/>
    <col min="15" max="15" width="17.28125" style="26" customWidth="1"/>
    <col min="16" max="16" width="19.28125" style="28" customWidth="1"/>
    <col min="17" max="17" width="20.28125" style="28" customWidth="1"/>
    <col min="18" max="18" width="13.7109375" style="26" customWidth="1"/>
    <col min="19" max="16384" width="13.28125" style="8" customWidth="1"/>
  </cols>
  <sheetData>
    <row r="1" spans="1:15" s="6" customFormat="1" ht="1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s="6" customFormat="1" ht="15">
      <c r="A2" s="133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5" s="6" customFormat="1" ht="15">
      <c r="A3" s="133" t="s">
        <v>3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s="9" customFormat="1" ht="15">
      <c r="A4" s="132" t="s">
        <v>432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</row>
    <row r="5" spans="2:18" s="5" customFormat="1" ht="14.25">
      <c r="B5" s="142"/>
      <c r="D5" s="32"/>
      <c r="K5" s="32"/>
      <c r="O5" s="37"/>
      <c r="P5" s="32"/>
      <c r="Q5" s="32"/>
      <c r="R5" s="37"/>
    </row>
    <row r="6" spans="1:18" s="13" customFormat="1" ht="47.25" thickBot="1">
      <c r="A6" s="15" t="s">
        <v>12</v>
      </c>
      <c r="B6" s="146" t="s">
        <v>433</v>
      </c>
      <c r="C6" s="15" t="s">
        <v>41</v>
      </c>
      <c r="D6" s="22" t="s">
        <v>40</v>
      </c>
      <c r="E6" s="22" t="s">
        <v>13</v>
      </c>
      <c r="F6" s="22" t="s">
        <v>14</v>
      </c>
      <c r="G6" s="22" t="s">
        <v>15</v>
      </c>
      <c r="H6" s="22" t="s">
        <v>16</v>
      </c>
      <c r="I6" s="22" t="s">
        <v>17</v>
      </c>
      <c r="J6" s="22" t="s">
        <v>18</v>
      </c>
      <c r="K6" s="22" t="s">
        <v>19</v>
      </c>
      <c r="L6" s="16" t="s">
        <v>20</v>
      </c>
      <c r="M6" s="16" t="s">
        <v>42</v>
      </c>
      <c r="N6" s="16" t="s">
        <v>43</v>
      </c>
      <c r="O6" s="16" t="s">
        <v>34</v>
      </c>
      <c r="P6" s="56" t="s">
        <v>30</v>
      </c>
      <c r="Q6" s="56" t="s">
        <v>28</v>
      </c>
      <c r="R6" s="56" t="s">
        <v>29</v>
      </c>
    </row>
    <row r="7" spans="1:18" s="117" customFormat="1" ht="15" thickTop="1">
      <c r="A7" s="110">
        <v>21375100</v>
      </c>
      <c r="B7" s="139" t="s">
        <v>434</v>
      </c>
      <c r="C7" s="110"/>
      <c r="D7" s="110"/>
      <c r="E7" s="129">
        <v>10873914178</v>
      </c>
      <c r="F7" s="129">
        <v>10873914178</v>
      </c>
      <c r="G7" s="129">
        <v>5610418882.74</v>
      </c>
      <c r="H7" s="129">
        <v>332463.64</v>
      </c>
      <c r="I7" s="129">
        <v>1888352929.44</v>
      </c>
      <c r="J7" s="129">
        <v>6488283.76</v>
      </c>
      <c r="K7" s="129">
        <v>2970946099.93</v>
      </c>
      <c r="L7" s="129">
        <v>2929652346.34</v>
      </c>
      <c r="M7" s="129">
        <v>6007794401.23</v>
      </c>
      <c r="N7" s="129">
        <v>744299105.97</v>
      </c>
      <c r="O7" s="116">
        <f>+K7/F7</f>
        <v>0.27321772558595225</v>
      </c>
      <c r="P7" s="30">
        <f>+P27+P69+P93+P103</f>
        <v>2009839332</v>
      </c>
      <c r="Q7" s="30">
        <f>+Q27+Q69+Q93+Q103</f>
        <v>72905660.02</v>
      </c>
      <c r="R7" s="116">
        <f>+Q7/P7</f>
        <v>0.036274372214345735</v>
      </c>
    </row>
    <row r="8" spans="1:18" s="117" customFormat="1" ht="14.25">
      <c r="A8" s="110">
        <v>21375100</v>
      </c>
      <c r="B8" s="139" t="s">
        <v>434</v>
      </c>
      <c r="C8" s="110" t="s">
        <v>54</v>
      </c>
      <c r="D8" s="110" t="s">
        <v>22</v>
      </c>
      <c r="E8" s="129">
        <v>763962183</v>
      </c>
      <c r="F8" s="129">
        <v>763962183</v>
      </c>
      <c r="G8" s="129">
        <v>763962183</v>
      </c>
      <c r="H8" s="129">
        <v>0</v>
      </c>
      <c r="I8" s="129">
        <v>79213382.65</v>
      </c>
      <c r="J8" s="129">
        <v>0</v>
      </c>
      <c r="K8" s="129">
        <v>225057410.29</v>
      </c>
      <c r="L8" s="129">
        <v>225057410.29</v>
      </c>
      <c r="M8" s="129">
        <v>459691390.06</v>
      </c>
      <c r="N8" s="129">
        <v>459691390.06</v>
      </c>
      <c r="O8" s="116">
        <f aca="true" t="shared" si="0" ref="O8:O71">+K8/F8</f>
        <v>0.29459234409512647</v>
      </c>
      <c r="P8" s="30"/>
      <c r="Q8" s="30"/>
      <c r="R8" s="116"/>
    </row>
    <row r="9" spans="1:18" s="117" customFormat="1" ht="14.25">
      <c r="A9" s="115">
        <v>21375100</v>
      </c>
      <c r="B9" s="143" t="s">
        <v>434</v>
      </c>
      <c r="C9" s="115" t="s">
        <v>55</v>
      </c>
      <c r="D9" s="115" t="s">
        <v>56</v>
      </c>
      <c r="E9" s="121">
        <v>270377000</v>
      </c>
      <c r="F9" s="121">
        <v>270377000</v>
      </c>
      <c r="G9" s="121">
        <v>270377000</v>
      </c>
      <c r="H9" s="121">
        <v>0</v>
      </c>
      <c r="I9" s="121">
        <v>0</v>
      </c>
      <c r="J9" s="121">
        <v>0</v>
      </c>
      <c r="K9" s="121">
        <v>80913199.57</v>
      </c>
      <c r="L9" s="121">
        <v>80913199.57</v>
      </c>
      <c r="M9" s="121">
        <v>189463800.43</v>
      </c>
      <c r="N9" s="121">
        <v>189463800.43</v>
      </c>
      <c r="O9" s="112">
        <f t="shared" si="0"/>
        <v>0.29926066037421817</v>
      </c>
      <c r="P9" s="113"/>
      <c r="Q9" s="113"/>
      <c r="R9" s="112"/>
    </row>
    <row r="10" spans="1:19" s="117" customFormat="1" ht="14.25">
      <c r="A10" s="115">
        <v>21375100</v>
      </c>
      <c r="B10" s="143" t="s">
        <v>434</v>
      </c>
      <c r="C10" s="115" t="s">
        <v>57</v>
      </c>
      <c r="D10" s="115" t="s">
        <v>58</v>
      </c>
      <c r="E10" s="121">
        <v>265377000</v>
      </c>
      <c r="F10" s="121">
        <v>265377000</v>
      </c>
      <c r="G10" s="121">
        <v>265377000</v>
      </c>
      <c r="H10" s="121">
        <v>0</v>
      </c>
      <c r="I10" s="121">
        <v>0</v>
      </c>
      <c r="J10" s="121">
        <v>0</v>
      </c>
      <c r="K10" s="121">
        <v>79157482.9</v>
      </c>
      <c r="L10" s="121">
        <v>79157482.9</v>
      </c>
      <c r="M10" s="121">
        <v>186219517.1</v>
      </c>
      <c r="N10" s="121">
        <v>186219517.1</v>
      </c>
      <c r="O10" s="112">
        <f t="shared" si="0"/>
        <v>0.2982831326754014</v>
      </c>
      <c r="P10" s="113"/>
      <c r="Q10" s="113"/>
      <c r="R10" s="112"/>
      <c r="S10" s="118"/>
    </row>
    <row r="11" spans="1:19" s="117" customFormat="1" ht="14.25">
      <c r="A11" s="115">
        <v>21375100</v>
      </c>
      <c r="B11" s="143" t="s">
        <v>434</v>
      </c>
      <c r="C11" s="115" t="s">
        <v>59</v>
      </c>
      <c r="D11" s="115" t="s">
        <v>60</v>
      </c>
      <c r="E11" s="121">
        <v>5000000</v>
      </c>
      <c r="F11" s="121">
        <v>5000000</v>
      </c>
      <c r="G11" s="121">
        <v>5000000</v>
      </c>
      <c r="H11" s="121">
        <v>0</v>
      </c>
      <c r="I11" s="121">
        <v>0</v>
      </c>
      <c r="J11" s="121">
        <v>0</v>
      </c>
      <c r="K11" s="121">
        <v>1755716.67</v>
      </c>
      <c r="L11" s="121">
        <v>1755716.67</v>
      </c>
      <c r="M11" s="121">
        <v>3244283.33</v>
      </c>
      <c r="N11" s="121">
        <v>3244283.33</v>
      </c>
      <c r="O11" s="112">
        <f t="shared" si="0"/>
        <v>0.351143334</v>
      </c>
      <c r="P11" s="113"/>
      <c r="Q11" s="113"/>
      <c r="R11" s="112"/>
      <c r="S11" s="118"/>
    </row>
    <row r="12" spans="1:19" s="117" customFormat="1" ht="14.25">
      <c r="A12" s="115">
        <v>21375100</v>
      </c>
      <c r="B12" s="143" t="s">
        <v>434</v>
      </c>
      <c r="C12" s="115" t="s">
        <v>61</v>
      </c>
      <c r="D12" s="115" t="s">
        <v>62</v>
      </c>
      <c r="E12" s="121">
        <v>3532050</v>
      </c>
      <c r="F12" s="121">
        <v>3532050</v>
      </c>
      <c r="G12" s="121">
        <v>3532050</v>
      </c>
      <c r="H12" s="121">
        <v>0</v>
      </c>
      <c r="I12" s="121">
        <v>0</v>
      </c>
      <c r="J12" s="121">
        <v>0</v>
      </c>
      <c r="K12" s="121">
        <v>83620</v>
      </c>
      <c r="L12" s="121">
        <v>83620</v>
      </c>
      <c r="M12" s="121">
        <v>3448430</v>
      </c>
      <c r="N12" s="121">
        <v>3448430</v>
      </c>
      <c r="O12" s="112">
        <f t="shared" si="0"/>
        <v>0.0236746365425178</v>
      </c>
      <c r="P12" s="113"/>
      <c r="Q12" s="113"/>
      <c r="R12" s="112"/>
      <c r="S12" s="118"/>
    </row>
    <row r="13" spans="1:19" s="117" customFormat="1" ht="14.25">
      <c r="A13" s="115">
        <v>21375100</v>
      </c>
      <c r="B13" s="143" t="s">
        <v>434</v>
      </c>
      <c r="C13" s="115" t="s">
        <v>63</v>
      </c>
      <c r="D13" s="115" t="s">
        <v>64</v>
      </c>
      <c r="E13" s="121">
        <v>3532050</v>
      </c>
      <c r="F13" s="121">
        <v>3532050</v>
      </c>
      <c r="G13" s="121">
        <v>3532050</v>
      </c>
      <c r="H13" s="121">
        <v>0</v>
      </c>
      <c r="I13" s="121">
        <v>0</v>
      </c>
      <c r="J13" s="121">
        <v>0</v>
      </c>
      <c r="K13" s="121">
        <v>83620</v>
      </c>
      <c r="L13" s="121">
        <v>83620</v>
      </c>
      <c r="M13" s="121">
        <v>3448430</v>
      </c>
      <c r="N13" s="121">
        <v>3448430</v>
      </c>
      <c r="O13" s="112">
        <f t="shared" si="0"/>
        <v>0.0236746365425178</v>
      </c>
      <c r="P13" s="113"/>
      <c r="Q13" s="113"/>
      <c r="R13" s="112"/>
      <c r="S13" s="118"/>
    </row>
    <row r="14" spans="1:19" s="117" customFormat="1" ht="14.25">
      <c r="A14" s="115">
        <v>21375100</v>
      </c>
      <c r="B14" s="143" t="s">
        <v>434</v>
      </c>
      <c r="C14" s="115" t="s">
        <v>65</v>
      </c>
      <c r="D14" s="115" t="s">
        <v>66</v>
      </c>
      <c r="E14" s="121">
        <v>373975920</v>
      </c>
      <c r="F14" s="121">
        <v>373975920</v>
      </c>
      <c r="G14" s="121">
        <v>373975920</v>
      </c>
      <c r="H14" s="121">
        <v>0</v>
      </c>
      <c r="I14" s="121">
        <v>0</v>
      </c>
      <c r="J14" s="121">
        <v>0</v>
      </c>
      <c r="K14" s="121">
        <v>107196760.37</v>
      </c>
      <c r="L14" s="121">
        <v>107196760.37</v>
      </c>
      <c r="M14" s="121">
        <v>266779159.63</v>
      </c>
      <c r="N14" s="121">
        <v>266779159.63</v>
      </c>
      <c r="O14" s="112">
        <f t="shared" si="0"/>
        <v>0.2866408093066527</v>
      </c>
      <c r="P14" s="113"/>
      <c r="Q14" s="113"/>
      <c r="R14" s="112"/>
      <c r="S14" s="118"/>
    </row>
    <row r="15" spans="1:19" s="117" customFormat="1" ht="14.25">
      <c r="A15" s="115">
        <v>21375100</v>
      </c>
      <c r="B15" s="143" t="s">
        <v>434</v>
      </c>
      <c r="C15" s="115" t="s">
        <v>67</v>
      </c>
      <c r="D15" s="115" t="s">
        <v>68</v>
      </c>
      <c r="E15" s="121">
        <v>115319532</v>
      </c>
      <c r="F15" s="121">
        <v>115319532</v>
      </c>
      <c r="G15" s="121">
        <v>115319532</v>
      </c>
      <c r="H15" s="121">
        <v>0</v>
      </c>
      <c r="I15" s="121">
        <v>0</v>
      </c>
      <c r="J15" s="121">
        <v>0</v>
      </c>
      <c r="K15" s="121">
        <v>28536694.7</v>
      </c>
      <c r="L15" s="121">
        <v>28536694.7</v>
      </c>
      <c r="M15" s="121">
        <v>86782837.3</v>
      </c>
      <c r="N15" s="121">
        <v>86782837.3</v>
      </c>
      <c r="O15" s="112">
        <f t="shared" si="0"/>
        <v>0.24745760067774122</v>
      </c>
      <c r="P15" s="113"/>
      <c r="Q15" s="113"/>
      <c r="R15" s="112"/>
      <c r="S15" s="118"/>
    </row>
    <row r="16" spans="1:19" s="117" customFormat="1" ht="14.25">
      <c r="A16" s="115">
        <v>21375100</v>
      </c>
      <c r="B16" s="143" t="s">
        <v>434</v>
      </c>
      <c r="C16" s="115" t="s">
        <v>69</v>
      </c>
      <c r="D16" s="115" t="s">
        <v>70</v>
      </c>
      <c r="E16" s="121">
        <v>123917350</v>
      </c>
      <c r="F16" s="121">
        <v>123917350</v>
      </c>
      <c r="G16" s="121">
        <v>123917350</v>
      </c>
      <c r="H16" s="121">
        <v>0</v>
      </c>
      <c r="I16" s="121">
        <v>0</v>
      </c>
      <c r="J16" s="121">
        <v>0</v>
      </c>
      <c r="K16" s="121">
        <v>28705426.36</v>
      </c>
      <c r="L16" s="121">
        <v>28705426.36</v>
      </c>
      <c r="M16" s="121">
        <v>95211923.64</v>
      </c>
      <c r="N16" s="121">
        <v>95211923.64</v>
      </c>
      <c r="O16" s="112">
        <f t="shared" si="0"/>
        <v>0.2316497759191913</v>
      </c>
      <c r="P16" s="113"/>
      <c r="Q16" s="113"/>
      <c r="R16" s="112"/>
      <c r="S16" s="118"/>
    </row>
    <row r="17" spans="1:19" s="117" customFormat="1" ht="13.5" customHeight="1">
      <c r="A17" s="115">
        <v>21375100</v>
      </c>
      <c r="B17" s="143" t="s">
        <v>434</v>
      </c>
      <c r="C17" s="115" t="s">
        <v>73</v>
      </c>
      <c r="D17" s="115" t="s">
        <v>74</v>
      </c>
      <c r="E17" s="121">
        <v>40189028</v>
      </c>
      <c r="F17" s="121">
        <v>40189028</v>
      </c>
      <c r="G17" s="121">
        <v>40189028</v>
      </c>
      <c r="H17" s="121">
        <v>0</v>
      </c>
      <c r="I17" s="121">
        <v>0</v>
      </c>
      <c r="J17" s="121">
        <v>0</v>
      </c>
      <c r="K17" s="121">
        <v>39301800.47</v>
      </c>
      <c r="L17" s="121">
        <v>39301800.47</v>
      </c>
      <c r="M17" s="121">
        <v>887227.53</v>
      </c>
      <c r="N17" s="121">
        <v>887227.53</v>
      </c>
      <c r="O17" s="112">
        <f t="shared" si="0"/>
        <v>0.977923638013838</v>
      </c>
      <c r="P17" s="113"/>
      <c r="Q17" s="113"/>
      <c r="R17" s="112"/>
      <c r="S17" s="118"/>
    </row>
    <row r="18" spans="1:19" s="117" customFormat="1" ht="14.25">
      <c r="A18" s="115">
        <v>21375100</v>
      </c>
      <c r="B18" s="143" t="s">
        <v>434</v>
      </c>
      <c r="C18" s="115" t="s">
        <v>75</v>
      </c>
      <c r="D18" s="115" t="s">
        <v>76</v>
      </c>
      <c r="E18" s="121">
        <v>45700000</v>
      </c>
      <c r="F18" s="121">
        <v>45700000</v>
      </c>
      <c r="G18" s="121">
        <v>45700000</v>
      </c>
      <c r="H18" s="121">
        <v>0</v>
      </c>
      <c r="I18" s="121">
        <v>0</v>
      </c>
      <c r="J18" s="121">
        <v>0</v>
      </c>
      <c r="K18" s="121">
        <v>10652838.84</v>
      </c>
      <c r="L18" s="121">
        <v>10652838.84</v>
      </c>
      <c r="M18" s="121">
        <v>35047161.16</v>
      </c>
      <c r="N18" s="121">
        <v>35047161.16</v>
      </c>
      <c r="O18" s="112">
        <f t="shared" si="0"/>
        <v>0.23310369452954047</v>
      </c>
      <c r="P18" s="113"/>
      <c r="Q18" s="113"/>
      <c r="R18" s="112"/>
      <c r="S18" s="118"/>
    </row>
    <row r="19" spans="1:19" s="117" customFormat="1" ht="13.5" customHeight="1">
      <c r="A19" s="115">
        <v>21375100</v>
      </c>
      <c r="B19" s="143" t="s">
        <v>435</v>
      </c>
      <c r="C19" s="115" t="s">
        <v>71</v>
      </c>
      <c r="D19" s="115" t="s">
        <v>72</v>
      </c>
      <c r="E19" s="121">
        <v>48850010</v>
      </c>
      <c r="F19" s="121">
        <v>48850010</v>
      </c>
      <c r="G19" s="121">
        <v>48850010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v>48850010</v>
      </c>
      <c r="N19" s="121">
        <v>48850010</v>
      </c>
      <c r="O19" s="112">
        <f t="shared" si="0"/>
        <v>0</v>
      </c>
      <c r="P19" s="113"/>
      <c r="Q19" s="113"/>
      <c r="R19" s="112"/>
      <c r="S19" s="118"/>
    </row>
    <row r="20" spans="1:19" s="117" customFormat="1" ht="14.25">
      <c r="A20" s="115">
        <v>21375100</v>
      </c>
      <c r="B20" s="143" t="s">
        <v>434</v>
      </c>
      <c r="C20" s="115" t="s">
        <v>77</v>
      </c>
      <c r="D20" s="115" t="s">
        <v>78</v>
      </c>
      <c r="E20" s="121">
        <v>58549034</v>
      </c>
      <c r="F20" s="121">
        <v>58549034</v>
      </c>
      <c r="G20" s="121">
        <v>58549034</v>
      </c>
      <c r="H20" s="121">
        <v>0</v>
      </c>
      <c r="I20" s="121">
        <v>39896370.65</v>
      </c>
      <c r="J20" s="121">
        <v>0</v>
      </c>
      <c r="K20" s="121">
        <v>18652663.35</v>
      </c>
      <c r="L20" s="121">
        <v>18652663.35</v>
      </c>
      <c r="M20" s="121">
        <v>0</v>
      </c>
      <c r="N20" s="121">
        <v>0</v>
      </c>
      <c r="O20" s="112">
        <f t="shared" si="0"/>
        <v>0.3185819146051155</v>
      </c>
      <c r="P20" s="113"/>
      <c r="Q20" s="113"/>
      <c r="R20" s="112"/>
      <c r="S20" s="118"/>
    </row>
    <row r="21" spans="1:19" s="117" customFormat="1" ht="14.25">
      <c r="A21" s="115">
        <v>21375100</v>
      </c>
      <c r="B21" s="143" t="s">
        <v>434</v>
      </c>
      <c r="C21" s="115" t="s">
        <v>80</v>
      </c>
      <c r="D21" s="115" t="s">
        <v>401</v>
      </c>
      <c r="E21" s="121">
        <v>55546519</v>
      </c>
      <c r="F21" s="121">
        <v>55546519</v>
      </c>
      <c r="G21" s="121">
        <v>55546519</v>
      </c>
      <c r="H21" s="121">
        <v>0</v>
      </c>
      <c r="I21" s="121">
        <v>37850406.52</v>
      </c>
      <c r="J21" s="121">
        <v>0</v>
      </c>
      <c r="K21" s="121">
        <v>17696112.48</v>
      </c>
      <c r="L21" s="121">
        <v>17696112.48</v>
      </c>
      <c r="M21" s="121">
        <v>0</v>
      </c>
      <c r="N21" s="121">
        <v>0</v>
      </c>
      <c r="O21" s="112">
        <f t="shared" si="0"/>
        <v>0.31858184452566685</v>
      </c>
      <c r="P21" s="113"/>
      <c r="Q21" s="113"/>
      <c r="R21" s="112"/>
      <c r="S21" s="118"/>
    </row>
    <row r="22" spans="1:19" s="117" customFormat="1" ht="13.5" customHeight="1">
      <c r="A22" s="115">
        <v>21375100</v>
      </c>
      <c r="B22" s="143" t="s">
        <v>434</v>
      </c>
      <c r="C22" s="115" t="s">
        <v>85</v>
      </c>
      <c r="D22" s="115" t="s">
        <v>388</v>
      </c>
      <c r="E22" s="121">
        <v>3002515</v>
      </c>
      <c r="F22" s="121">
        <v>3002515</v>
      </c>
      <c r="G22" s="121">
        <v>3002515</v>
      </c>
      <c r="H22" s="121">
        <v>0</v>
      </c>
      <c r="I22" s="121">
        <v>2045964.13</v>
      </c>
      <c r="J22" s="121">
        <v>0</v>
      </c>
      <c r="K22" s="121">
        <v>956550.87</v>
      </c>
      <c r="L22" s="121">
        <v>956550.87</v>
      </c>
      <c r="M22" s="121">
        <v>0</v>
      </c>
      <c r="N22" s="121">
        <v>0</v>
      </c>
      <c r="O22" s="112">
        <f t="shared" si="0"/>
        <v>0.3185832110747157</v>
      </c>
      <c r="P22" s="113"/>
      <c r="Q22" s="113"/>
      <c r="R22" s="112"/>
      <c r="S22" s="118"/>
    </row>
    <row r="23" spans="1:19" s="117" customFormat="1" ht="14.25">
      <c r="A23" s="115">
        <v>21375100</v>
      </c>
      <c r="B23" s="143" t="s">
        <v>434</v>
      </c>
      <c r="C23" s="115" t="s">
        <v>89</v>
      </c>
      <c r="D23" s="115" t="s">
        <v>90</v>
      </c>
      <c r="E23" s="121">
        <v>57528179</v>
      </c>
      <c r="F23" s="121">
        <v>57528179</v>
      </c>
      <c r="G23" s="121">
        <v>57528179</v>
      </c>
      <c r="H23" s="121">
        <v>0</v>
      </c>
      <c r="I23" s="121">
        <v>39317012</v>
      </c>
      <c r="J23" s="121">
        <v>0</v>
      </c>
      <c r="K23" s="121">
        <v>18211167</v>
      </c>
      <c r="L23" s="121">
        <v>18211167</v>
      </c>
      <c r="M23" s="121">
        <v>0</v>
      </c>
      <c r="N23" s="121">
        <v>0</v>
      </c>
      <c r="O23" s="112">
        <f t="shared" si="0"/>
        <v>0.31656081100707184</v>
      </c>
      <c r="P23" s="113"/>
      <c r="Q23" s="113"/>
      <c r="R23" s="112"/>
      <c r="S23" s="118"/>
    </row>
    <row r="24" spans="1:19" s="117" customFormat="1" ht="14.25">
      <c r="A24" s="115">
        <v>21375100</v>
      </c>
      <c r="B24" s="143" t="s">
        <v>434</v>
      </c>
      <c r="C24" s="115" t="s">
        <v>92</v>
      </c>
      <c r="D24" s="115" t="s">
        <v>402</v>
      </c>
      <c r="E24" s="121">
        <v>30505548</v>
      </c>
      <c r="F24" s="121">
        <v>30505548</v>
      </c>
      <c r="G24" s="121">
        <v>30505548</v>
      </c>
      <c r="H24" s="121">
        <v>0</v>
      </c>
      <c r="I24" s="121">
        <v>20903310.09</v>
      </c>
      <c r="J24" s="121">
        <v>0</v>
      </c>
      <c r="K24" s="121">
        <v>9602237.91</v>
      </c>
      <c r="L24" s="121">
        <v>9602237.91</v>
      </c>
      <c r="M24" s="121">
        <v>0</v>
      </c>
      <c r="N24" s="121">
        <v>0</v>
      </c>
      <c r="O24" s="112">
        <f t="shared" si="0"/>
        <v>0.31477021524084736</v>
      </c>
      <c r="P24" s="113"/>
      <c r="Q24" s="113"/>
      <c r="R24" s="112"/>
      <c r="S24" s="118"/>
    </row>
    <row r="25" spans="1:19" s="117" customFormat="1" ht="14.25">
      <c r="A25" s="115">
        <v>21375100</v>
      </c>
      <c r="B25" s="143" t="s">
        <v>434</v>
      </c>
      <c r="C25" s="115" t="s">
        <v>97</v>
      </c>
      <c r="D25" s="115" t="s">
        <v>403</v>
      </c>
      <c r="E25" s="121">
        <v>9007544</v>
      </c>
      <c r="F25" s="121">
        <v>9007544</v>
      </c>
      <c r="G25" s="121">
        <v>9007544</v>
      </c>
      <c r="H25" s="121">
        <v>0</v>
      </c>
      <c r="I25" s="121">
        <v>6137900.6</v>
      </c>
      <c r="J25" s="121">
        <v>0</v>
      </c>
      <c r="K25" s="121">
        <v>2869643.4</v>
      </c>
      <c r="L25" s="121">
        <v>2869643.4</v>
      </c>
      <c r="M25" s="121">
        <v>0</v>
      </c>
      <c r="N25" s="121">
        <v>0</v>
      </c>
      <c r="O25" s="112">
        <f t="shared" si="0"/>
        <v>0.3185822239669326</v>
      </c>
      <c r="P25" s="113"/>
      <c r="Q25" s="113"/>
      <c r="R25" s="112"/>
      <c r="S25" s="118"/>
    </row>
    <row r="26" spans="1:19" s="117" customFormat="1" ht="14.25">
      <c r="A26" s="115">
        <v>21375100</v>
      </c>
      <c r="B26" s="143" t="s">
        <v>434</v>
      </c>
      <c r="C26" s="115" t="s">
        <v>102</v>
      </c>
      <c r="D26" s="115" t="s">
        <v>404</v>
      </c>
      <c r="E26" s="121">
        <v>18015087</v>
      </c>
      <c r="F26" s="121">
        <v>18015087</v>
      </c>
      <c r="G26" s="121">
        <v>18015087</v>
      </c>
      <c r="H26" s="121">
        <v>0</v>
      </c>
      <c r="I26" s="121">
        <v>12275801.31</v>
      </c>
      <c r="J26" s="121">
        <v>0</v>
      </c>
      <c r="K26" s="121">
        <v>5739285.69</v>
      </c>
      <c r="L26" s="121">
        <v>5739285.69</v>
      </c>
      <c r="M26" s="121">
        <v>0</v>
      </c>
      <c r="N26" s="121">
        <v>0</v>
      </c>
      <c r="O26" s="112">
        <f t="shared" si="0"/>
        <v>0.3185821800360998</v>
      </c>
      <c r="P26" s="113"/>
      <c r="Q26" s="113"/>
      <c r="R26" s="112"/>
      <c r="S26" s="118"/>
    </row>
    <row r="27" spans="1:18" s="117" customFormat="1" ht="14.25">
      <c r="A27" s="110">
        <v>21375100</v>
      </c>
      <c r="B27" s="139" t="s">
        <v>434</v>
      </c>
      <c r="C27" s="110" t="s">
        <v>108</v>
      </c>
      <c r="D27" s="110" t="s">
        <v>109</v>
      </c>
      <c r="E27" s="129">
        <v>558699679</v>
      </c>
      <c r="F27" s="129">
        <v>558699679</v>
      </c>
      <c r="G27" s="129">
        <v>462553355.44</v>
      </c>
      <c r="H27" s="129">
        <v>0</v>
      </c>
      <c r="I27" s="129">
        <v>348877179.75</v>
      </c>
      <c r="J27" s="129">
        <v>6488283.76</v>
      </c>
      <c r="K27" s="129">
        <v>50360714.93</v>
      </c>
      <c r="L27" s="129">
        <v>18747132.33</v>
      </c>
      <c r="M27" s="129">
        <v>152973500.56</v>
      </c>
      <c r="N27" s="129">
        <v>56827177</v>
      </c>
      <c r="O27" s="116">
        <f t="shared" si="0"/>
        <v>0.09013915135970572</v>
      </c>
      <c r="P27" s="30">
        <f>+F27</f>
        <v>558699679</v>
      </c>
      <c r="Q27" s="30">
        <f>+K27</f>
        <v>50360714.93</v>
      </c>
      <c r="R27" s="116">
        <f>+Q27/P27</f>
        <v>0.09013915135970572</v>
      </c>
    </row>
    <row r="28" spans="1:18" s="118" customFormat="1" ht="14.25">
      <c r="A28" s="115">
        <v>21375100</v>
      </c>
      <c r="B28" s="143" t="s">
        <v>434</v>
      </c>
      <c r="C28" s="115" t="s">
        <v>110</v>
      </c>
      <c r="D28" s="115" t="s">
        <v>111</v>
      </c>
      <c r="E28" s="121">
        <v>9111370</v>
      </c>
      <c r="F28" s="121">
        <v>10530500</v>
      </c>
      <c r="G28" s="121">
        <v>5125250</v>
      </c>
      <c r="H28" s="121">
        <v>0</v>
      </c>
      <c r="I28" s="121">
        <v>1200000</v>
      </c>
      <c r="J28" s="121">
        <v>600000</v>
      </c>
      <c r="K28" s="121">
        <v>0</v>
      </c>
      <c r="L28" s="121">
        <v>0</v>
      </c>
      <c r="M28" s="121">
        <v>8730500</v>
      </c>
      <c r="N28" s="121">
        <v>3325250</v>
      </c>
      <c r="O28" s="112">
        <f t="shared" si="0"/>
        <v>0</v>
      </c>
      <c r="P28" s="113">
        <f aca="true" t="shared" si="1" ref="P28:P91">+F28</f>
        <v>10530500</v>
      </c>
      <c r="Q28" s="113">
        <f aca="true" t="shared" si="2" ref="Q28:Q91">+K28</f>
        <v>0</v>
      </c>
      <c r="R28" s="112">
        <f aca="true" t="shared" si="3" ref="R28:R91">+Q28/P28</f>
        <v>0</v>
      </c>
    </row>
    <row r="29" spans="1:18" s="117" customFormat="1" ht="14.25">
      <c r="A29" s="115">
        <v>21375100</v>
      </c>
      <c r="B29" s="143" t="s">
        <v>434</v>
      </c>
      <c r="C29" s="115" t="s">
        <v>112</v>
      </c>
      <c r="D29" s="115" t="s">
        <v>113</v>
      </c>
      <c r="E29" s="121">
        <v>5060870</v>
      </c>
      <c r="F29" s="121">
        <v>7480000</v>
      </c>
      <c r="G29" s="121">
        <v>3600000</v>
      </c>
      <c r="H29" s="121">
        <v>0</v>
      </c>
      <c r="I29" s="121">
        <v>1200000</v>
      </c>
      <c r="J29" s="121">
        <v>600000</v>
      </c>
      <c r="K29" s="121">
        <v>0</v>
      </c>
      <c r="L29" s="121">
        <v>0</v>
      </c>
      <c r="M29" s="121">
        <v>5680000</v>
      </c>
      <c r="N29" s="121">
        <v>1800000</v>
      </c>
      <c r="O29" s="112">
        <f t="shared" si="0"/>
        <v>0</v>
      </c>
      <c r="P29" s="113">
        <f t="shared" si="1"/>
        <v>7480000</v>
      </c>
      <c r="Q29" s="113">
        <f t="shared" si="2"/>
        <v>0</v>
      </c>
      <c r="R29" s="112">
        <f t="shared" si="3"/>
        <v>0</v>
      </c>
    </row>
    <row r="30" spans="1:19" s="117" customFormat="1" ht="14.25">
      <c r="A30" s="115">
        <v>21375100</v>
      </c>
      <c r="B30" s="143" t="s">
        <v>434</v>
      </c>
      <c r="C30" s="115" t="s">
        <v>116</v>
      </c>
      <c r="D30" s="115" t="s">
        <v>117</v>
      </c>
      <c r="E30" s="121">
        <v>3050500</v>
      </c>
      <c r="F30" s="121">
        <v>3050500</v>
      </c>
      <c r="G30" s="121">
        <v>1525250</v>
      </c>
      <c r="H30" s="121">
        <v>0</v>
      </c>
      <c r="I30" s="121">
        <v>0</v>
      </c>
      <c r="J30" s="121">
        <v>0</v>
      </c>
      <c r="K30" s="121">
        <v>0</v>
      </c>
      <c r="L30" s="121">
        <v>0</v>
      </c>
      <c r="M30" s="121">
        <v>3050500</v>
      </c>
      <c r="N30" s="121">
        <v>1525250</v>
      </c>
      <c r="O30" s="112">
        <f t="shared" si="0"/>
        <v>0</v>
      </c>
      <c r="P30" s="113">
        <f t="shared" si="1"/>
        <v>3050500</v>
      </c>
      <c r="Q30" s="113">
        <f t="shared" si="2"/>
        <v>0</v>
      </c>
      <c r="R30" s="112">
        <f t="shared" si="3"/>
        <v>0</v>
      </c>
      <c r="S30" s="118"/>
    </row>
    <row r="31" spans="1:19" s="117" customFormat="1" ht="14.25">
      <c r="A31" s="115">
        <v>21375100</v>
      </c>
      <c r="B31" s="143" t="s">
        <v>434</v>
      </c>
      <c r="C31" s="115" t="s">
        <v>118</v>
      </c>
      <c r="D31" s="115" t="s">
        <v>119</v>
      </c>
      <c r="E31" s="121">
        <v>1000000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v>0</v>
      </c>
      <c r="M31" s="121">
        <v>0</v>
      </c>
      <c r="N31" s="121">
        <v>0</v>
      </c>
      <c r="O31" s="112">
        <v>0</v>
      </c>
      <c r="P31" s="113">
        <f t="shared" si="1"/>
        <v>0</v>
      </c>
      <c r="Q31" s="113">
        <f t="shared" si="2"/>
        <v>0</v>
      </c>
      <c r="R31" s="112">
        <v>0</v>
      </c>
      <c r="S31" s="118"/>
    </row>
    <row r="32" spans="1:19" s="117" customFormat="1" ht="14.25">
      <c r="A32" s="115">
        <v>21375100</v>
      </c>
      <c r="B32" s="143" t="s">
        <v>434</v>
      </c>
      <c r="C32" s="115" t="s">
        <v>120</v>
      </c>
      <c r="D32" s="115" t="s">
        <v>121</v>
      </c>
      <c r="E32" s="121">
        <v>22002546</v>
      </c>
      <c r="F32" s="121">
        <v>22002546</v>
      </c>
      <c r="G32" s="121">
        <v>15060000</v>
      </c>
      <c r="H32" s="121">
        <v>0</v>
      </c>
      <c r="I32" s="121">
        <v>8938239.57</v>
      </c>
      <c r="J32" s="121">
        <v>0</v>
      </c>
      <c r="K32" s="121">
        <v>6060311.88</v>
      </c>
      <c r="L32" s="121">
        <v>5518898.88</v>
      </c>
      <c r="M32" s="121">
        <v>7003994.55</v>
      </c>
      <c r="N32" s="121">
        <v>61448.55</v>
      </c>
      <c r="O32" s="112">
        <f t="shared" si="0"/>
        <v>0.2754368462631552</v>
      </c>
      <c r="P32" s="113">
        <f t="shared" si="1"/>
        <v>22002546</v>
      </c>
      <c r="Q32" s="113">
        <f t="shared" si="2"/>
        <v>6060311.88</v>
      </c>
      <c r="R32" s="112">
        <f t="shared" si="3"/>
        <v>0.2754368462631552</v>
      </c>
      <c r="S32" s="118"/>
    </row>
    <row r="33" spans="1:18" s="117" customFormat="1" ht="14.25">
      <c r="A33" s="115">
        <v>21375100</v>
      </c>
      <c r="B33" s="143" t="s">
        <v>434</v>
      </c>
      <c r="C33" s="115" t="s">
        <v>122</v>
      </c>
      <c r="D33" s="115" t="s">
        <v>123</v>
      </c>
      <c r="E33" s="121">
        <v>1746636</v>
      </c>
      <c r="F33" s="121">
        <v>1746636</v>
      </c>
      <c r="G33" s="121">
        <v>960000</v>
      </c>
      <c r="H33" s="121">
        <v>0</v>
      </c>
      <c r="I33" s="121">
        <v>520818</v>
      </c>
      <c r="J33" s="121">
        <v>0</v>
      </c>
      <c r="K33" s="121">
        <v>438337</v>
      </c>
      <c r="L33" s="121">
        <v>291429</v>
      </c>
      <c r="M33" s="121">
        <v>787481</v>
      </c>
      <c r="N33" s="121">
        <v>845</v>
      </c>
      <c r="O33" s="112">
        <f t="shared" si="0"/>
        <v>0.25096070389022096</v>
      </c>
      <c r="P33" s="113">
        <f t="shared" si="1"/>
        <v>1746636</v>
      </c>
      <c r="Q33" s="113">
        <f t="shared" si="2"/>
        <v>438337</v>
      </c>
      <c r="R33" s="112">
        <f t="shared" si="3"/>
        <v>0.25096070389022096</v>
      </c>
    </row>
    <row r="34" spans="1:19" s="117" customFormat="1" ht="14.25">
      <c r="A34" s="115">
        <v>21375100</v>
      </c>
      <c r="B34" s="143" t="s">
        <v>434</v>
      </c>
      <c r="C34" s="115" t="s">
        <v>124</v>
      </c>
      <c r="D34" s="115" t="s">
        <v>125</v>
      </c>
      <c r="E34" s="121">
        <v>5750000</v>
      </c>
      <c r="F34" s="121">
        <v>5750000</v>
      </c>
      <c r="G34" s="121">
        <v>3680000</v>
      </c>
      <c r="H34" s="121">
        <v>0</v>
      </c>
      <c r="I34" s="121">
        <v>2151005</v>
      </c>
      <c r="J34" s="121">
        <v>0</v>
      </c>
      <c r="K34" s="121">
        <v>1488705</v>
      </c>
      <c r="L34" s="121">
        <v>1094200</v>
      </c>
      <c r="M34" s="121">
        <v>2110290</v>
      </c>
      <c r="N34" s="121">
        <v>40290</v>
      </c>
      <c r="O34" s="112">
        <f t="shared" si="0"/>
        <v>0.25890521739130434</v>
      </c>
      <c r="P34" s="113">
        <f t="shared" si="1"/>
        <v>5750000</v>
      </c>
      <c r="Q34" s="113">
        <f t="shared" si="2"/>
        <v>1488705</v>
      </c>
      <c r="R34" s="112">
        <f t="shared" si="3"/>
        <v>0.25890521739130434</v>
      </c>
      <c r="S34" s="118"/>
    </row>
    <row r="35" spans="1:19" s="117" customFormat="1" ht="14.25">
      <c r="A35" s="115">
        <v>21375100</v>
      </c>
      <c r="B35" s="143" t="s">
        <v>434</v>
      </c>
      <c r="C35" s="115" t="s">
        <v>126</v>
      </c>
      <c r="D35" s="115" t="s">
        <v>127</v>
      </c>
      <c r="E35" s="121">
        <v>40000</v>
      </c>
      <c r="F35" s="121">
        <v>40000</v>
      </c>
      <c r="G35" s="121">
        <v>20000</v>
      </c>
      <c r="H35" s="121">
        <v>0</v>
      </c>
      <c r="I35" s="121">
        <v>0</v>
      </c>
      <c r="J35" s="121">
        <v>0</v>
      </c>
      <c r="K35" s="121">
        <v>0</v>
      </c>
      <c r="L35" s="121">
        <v>0</v>
      </c>
      <c r="M35" s="121">
        <v>40000</v>
      </c>
      <c r="N35" s="121">
        <v>20000</v>
      </c>
      <c r="O35" s="112">
        <f t="shared" si="0"/>
        <v>0</v>
      </c>
      <c r="P35" s="113">
        <f t="shared" si="1"/>
        <v>40000</v>
      </c>
      <c r="Q35" s="113">
        <f t="shared" si="2"/>
        <v>0</v>
      </c>
      <c r="R35" s="112">
        <f t="shared" si="3"/>
        <v>0</v>
      </c>
      <c r="S35" s="118"/>
    </row>
    <row r="36" spans="1:19" s="117" customFormat="1" ht="14.25">
      <c r="A36" s="115">
        <v>21375100</v>
      </c>
      <c r="B36" s="143" t="s">
        <v>434</v>
      </c>
      <c r="C36" s="115" t="s">
        <v>128</v>
      </c>
      <c r="D36" s="115" t="s">
        <v>129</v>
      </c>
      <c r="E36" s="121">
        <v>13465910</v>
      </c>
      <c r="F36" s="121">
        <v>13465910</v>
      </c>
      <c r="G36" s="121">
        <v>10400000</v>
      </c>
      <c r="H36" s="121">
        <v>0</v>
      </c>
      <c r="I36" s="121">
        <v>6266416.57</v>
      </c>
      <c r="J36" s="121">
        <v>0</v>
      </c>
      <c r="K36" s="121">
        <v>4133269.88</v>
      </c>
      <c r="L36" s="121">
        <v>4133269.88</v>
      </c>
      <c r="M36" s="121">
        <v>3066223.55</v>
      </c>
      <c r="N36" s="121">
        <v>313.55</v>
      </c>
      <c r="O36" s="112">
        <f t="shared" si="0"/>
        <v>0.3069432277506682</v>
      </c>
      <c r="P36" s="113">
        <f t="shared" si="1"/>
        <v>13465910</v>
      </c>
      <c r="Q36" s="113">
        <f t="shared" si="2"/>
        <v>4133269.88</v>
      </c>
      <c r="R36" s="112">
        <f t="shared" si="3"/>
        <v>0.3069432277506682</v>
      </c>
      <c r="S36" s="118"/>
    </row>
    <row r="37" spans="1:19" s="117" customFormat="1" ht="14.25">
      <c r="A37" s="115">
        <v>21375100</v>
      </c>
      <c r="B37" s="143" t="s">
        <v>434</v>
      </c>
      <c r="C37" s="115" t="s">
        <v>130</v>
      </c>
      <c r="D37" s="115" t="s">
        <v>131</v>
      </c>
      <c r="E37" s="121">
        <v>1000000</v>
      </c>
      <c r="F37" s="121">
        <v>1000000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v>0</v>
      </c>
      <c r="M37" s="121">
        <v>1000000</v>
      </c>
      <c r="N37" s="121">
        <v>0</v>
      </c>
      <c r="O37" s="112">
        <f t="shared" si="0"/>
        <v>0</v>
      </c>
      <c r="P37" s="113">
        <f t="shared" si="1"/>
        <v>1000000</v>
      </c>
      <c r="Q37" s="113">
        <f t="shared" si="2"/>
        <v>0</v>
      </c>
      <c r="R37" s="112">
        <f t="shared" si="3"/>
        <v>0</v>
      </c>
      <c r="S37" s="118"/>
    </row>
    <row r="38" spans="1:19" s="117" customFormat="1" ht="14.25">
      <c r="A38" s="115">
        <v>21375100</v>
      </c>
      <c r="B38" s="143" t="s">
        <v>434</v>
      </c>
      <c r="C38" s="115" t="s">
        <v>132</v>
      </c>
      <c r="D38" s="115" t="s">
        <v>133</v>
      </c>
      <c r="E38" s="121">
        <v>7572675</v>
      </c>
      <c r="F38" s="121">
        <v>7572675</v>
      </c>
      <c r="G38" s="121">
        <v>5338000</v>
      </c>
      <c r="H38" s="121">
        <v>0</v>
      </c>
      <c r="I38" s="121">
        <v>3210500</v>
      </c>
      <c r="J38" s="121">
        <v>0</v>
      </c>
      <c r="K38" s="121">
        <v>2500</v>
      </c>
      <c r="L38" s="121">
        <v>2500</v>
      </c>
      <c r="M38" s="121">
        <v>4359675</v>
      </c>
      <c r="N38" s="121">
        <v>2125000</v>
      </c>
      <c r="O38" s="112">
        <f t="shared" si="0"/>
        <v>0.00033013433165955225</v>
      </c>
      <c r="P38" s="113">
        <f t="shared" si="1"/>
        <v>7572675</v>
      </c>
      <c r="Q38" s="113">
        <f t="shared" si="2"/>
        <v>2500</v>
      </c>
      <c r="R38" s="112">
        <f t="shared" si="3"/>
        <v>0.00033013433165955225</v>
      </c>
      <c r="S38" s="118"/>
    </row>
    <row r="39" spans="1:19" s="117" customFormat="1" ht="14.25" customHeight="1">
      <c r="A39" s="115">
        <v>21375100</v>
      </c>
      <c r="B39" s="143" t="s">
        <v>434</v>
      </c>
      <c r="C39" s="115" t="s">
        <v>134</v>
      </c>
      <c r="D39" s="115" t="s">
        <v>135</v>
      </c>
      <c r="E39" s="121">
        <v>3947675</v>
      </c>
      <c r="F39" s="121">
        <v>3947675</v>
      </c>
      <c r="G39" s="121">
        <v>2000000</v>
      </c>
      <c r="H39" s="121">
        <v>0</v>
      </c>
      <c r="I39" s="121">
        <v>0</v>
      </c>
      <c r="J39" s="121">
        <v>0</v>
      </c>
      <c r="K39" s="121">
        <v>0</v>
      </c>
      <c r="L39" s="121">
        <v>0</v>
      </c>
      <c r="M39" s="121">
        <v>3947675</v>
      </c>
      <c r="N39" s="121">
        <v>2000000</v>
      </c>
      <c r="O39" s="112">
        <f t="shared" si="0"/>
        <v>0</v>
      </c>
      <c r="P39" s="113">
        <f t="shared" si="1"/>
        <v>3947675</v>
      </c>
      <c r="Q39" s="113">
        <f t="shared" si="2"/>
        <v>0</v>
      </c>
      <c r="R39" s="112">
        <f t="shared" si="3"/>
        <v>0</v>
      </c>
      <c r="S39" s="118"/>
    </row>
    <row r="40" spans="1:19" s="117" customFormat="1" ht="14.25">
      <c r="A40" s="115">
        <v>21375100</v>
      </c>
      <c r="B40" s="143" t="s">
        <v>434</v>
      </c>
      <c r="C40" s="115" t="s">
        <v>138</v>
      </c>
      <c r="D40" s="115" t="s">
        <v>139</v>
      </c>
      <c r="E40" s="121">
        <v>3325000</v>
      </c>
      <c r="F40" s="121">
        <v>3325000</v>
      </c>
      <c r="G40" s="121">
        <v>3325000</v>
      </c>
      <c r="H40" s="121">
        <v>0</v>
      </c>
      <c r="I40" s="121">
        <v>3200000</v>
      </c>
      <c r="J40" s="121">
        <v>0</v>
      </c>
      <c r="K40" s="121">
        <v>0</v>
      </c>
      <c r="L40" s="121">
        <v>0</v>
      </c>
      <c r="M40" s="121">
        <v>125000</v>
      </c>
      <c r="N40" s="121">
        <v>125000</v>
      </c>
      <c r="O40" s="112">
        <f t="shared" si="0"/>
        <v>0</v>
      </c>
      <c r="P40" s="113">
        <f t="shared" si="1"/>
        <v>3325000</v>
      </c>
      <c r="Q40" s="113">
        <f t="shared" si="2"/>
        <v>0</v>
      </c>
      <c r="R40" s="112">
        <f t="shared" si="3"/>
        <v>0</v>
      </c>
      <c r="S40" s="118"/>
    </row>
    <row r="41" spans="1:19" s="117" customFormat="1" ht="14.25">
      <c r="A41" s="115">
        <v>21375100</v>
      </c>
      <c r="B41" s="143" t="s">
        <v>434</v>
      </c>
      <c r="C41" s="115" t="s">
        <v>144</v>
      </c>
      <c r="D41" s="115" t="s">
        <v>145</v>
      </c>
      <c r="E41" s="121">
        <v>300000</v>
      </c>
      <c r="F41" s="121">
        <v>300000</v>
      </c>
      <c r="G41" s="121">
        <v>13000</v>
      </c>
      <c r="H41" s="121">
        <v>0</v>
      </c>
      <c r="I41" s="121">
        <v>10500</v>
      </c>
      <c r="J41" s="121">
        <v>0</v>
      </c>
      <c r="K41" s="121">
        <v>2500</v>
      </c>
      <c r="L41" s="121">
        <v>2500</v>
      </c>
      <c r="M41" s="121">
        <v>287000</v>
      </c>
      <c r="N41" s="121">
        <v>0</v>
      </c>
      <c r="O41" s="112">
        <f t="shared" si="0"/>
        <v>0.008333333333333333</v>
      </c>
      <c r="P41" s="113">
        <f t="shared" si="1"/>
        <v>300000</v>
      </c>
      <c r="Q41" s="113">
        <f t="shared" si="2"/>
        <v>2500</v>
      </c>
      <c r="R41" s="112">
        <f t="shared" si="3"/>
        <v>0.008333333333333333</v>
      </c>
      <c r="S41" s="118"/>
    </row>
    <row r="42" spans="1:19" s="117" customFormat="1" ht="14.25">
      <c r="A42" s="115">
        <v>21375100</v>
      </c>
      <c r="B42" s="143" t="s">
        <v>434</v>
      </c>
      <c r="C42" s="115" t="s">
        <v>146</v>
      </c>
      <c r="D42" s="115" t="s">
        <v>147</v>
      </c>
      <c r="E42" s="121">
        <v>96325000</v>
      </c>
      <c r="F42" s="121">
        <v>96325000</v>
      </c>
      <c r="G42" s="121">
        <v>65180000</v>
      </c>
      <c r="H42" s="121">
        <v>0</v>
      </c>
      <c r="I42" s="121">
        <v>31012577.88</v>
      </c>
      <c r="J42" s="121">
        <v>4836000</v>
      </c>
      <c r="K42" s="121">
        <v>12162871.45</v>
      </c>
      <c r="L42" s="121">
        <v>12162871.45</v>
      </c>
      <c r="M42" s="121">
        <v>48313550.67</v>
      </c>
      <c r="N42" s="121">
        <v>17168550.67</v>
      </c>
      <c r="O42" s="112">
        <f t="shared" si="0"/>
        <v>0.12626910407474695</v>
      </c>
      <c r="P42" s="113">
        <f t="shared" si="1"/>
        <v>96325000</v>
      </c>
      <c r="Q42" s="113">
        <f t="shared" si="2"/>
        <v>12162871.45</v>
      </c>
      <c r="R42" s="112">
        <f t="shared" si="3"/>
        <v>0.12626910407474695</v>
      </c>
      <c r="S42" s="118"/>
    </row>
    <row r="43" spans="1:19" s="117" customFormat="1" ht="14.25">
      <c r="A43" s="115">
        <v>21375100</v>
      </c>
      <c r="B43" s="143" t="s">
        <v>434</v>
      </c>
      <c r="C43" s="115" t="s">
        <v>148</v>
      </c>
      <c r="D43" s="115" t="s">
        <v>149</v>
      </c>
      <c r="E43" s="121">
        <v>50000</v>
      </c>
      <c r="F43" s="121">
        <v>50000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v>0</v>
      </c>
      <c r="M43" s="121">
        <v>50000</v>
      </c>
      <c r="N43" s="121">
        <v>0</v>
      </c>
      <c r="O43" s="112">
        <f t="shared" si="0"/>
        <v>0</v>
      </c>
      <c r="P43" s="113">
        <f t="shared" si="1"/>
        <v>50000</v>
      </c>
      <c r="Q43" s="113">
        <f t="shared" si="2"/>
        <v>0</v>
      </c>
      <c r="R43" s="112">
        <f t="shared" si="3"/>
        <v>0</v>
      </c>
      <c r="S43" s="118"/>
    </row>
    <row r="44" spans="1:19" s="117" customFormat="1" ht="14.25">
      <c r="A44" s="115">
        <v>21375100</v>
      </c>
      <c r="B44" s="143" t="s">
        <v>434</v>
      </c>
      <c r="C44" s="115" t="s">
        <v>150</v>
      </c>
      <c r="D44" s="115" t="s">
        <v>409</v>
      </c>
      <c r="E44" s="121">
        <v>10200000</v>
      </c>
      <c r="F44" s="121">
        <v>10200000</v>
      </c>
      <c r="G44" s="121">
        <v>9680000</v>
      </c>
      <c r="H44" s="121">
        <v>0</v>
      </c>
      <c r="I44" s="121">
        <v>9123513.74</v>
      </c>
      <c r="J44" s="121">
        <v>0</v>
      </c>
      <c r="K44" s="121">
        <v>0</v>
      </c>
      <c r="L44" s="121">
        <v>0</v>
      </c>
      <c r="M44" s="121">
        <v>1076486.26</v>
      </c>
      <c r="N44" s="121">
        <v>556486.26</v>
      </c>
      <c r="O44" s="112">
        <f t="shared" si="0"/>
        <v>0</v>
      </c>
      <c r="P44" s="113">
        <f t="shared" si="1"/>
        <v>10200000</v>
      </c>
      <c r="Q44" s="113">
        <f t="shared" si="2"/>
        <v>0</v>
      </c>
      <c r="R44" s="112">
        <f t="shared" si="3"/>
        <v>0</v>
      </c>
      <c r="S44" s="118"/>
    </row>
    <row r="45" spans="1:19" s="117" customFormat="1" ht="14.25">
      <c r="A45" s="115">
        <v>21375100</v>
      </c>
      <c r="B45" s="143" t="s">
        <v>434</v>
      </c>
      <c r="C45" s="115" t="s">
        <v>151</v>
      </c>
      <c r="D45" s="115" t="s">
        <v>152</v>
      </c>
      <c r="E45" s="121">
        <v>16000000</v>
      </c>
      <c r="F45" s="121">
        <v>16000000</v>
      </c>
      <c r="G45" s="121">
        <v>16000000</v>
      </c>
      <c r="H45" s="121">
        <v>0</v>
      </c>
      <c r="I45" s="121">
        <v>10800000</v>
      </c>
      <c r="J45" s="121">
        <v>4836000</v>
      </c>
      <c r="K45" s="121">
        <v>0</v>
      </c>
      <c r="L45" s="121">
        <v>0</v>
      </c>
      <c r="M45" s="121">
        <v>364000</v>
      </c>
      <c r="N45" s="121">
        <v>364000</v>
      </c>
      <c r="O45" s="112">
        <f t="shared" si="0"/>
        <v>0</v>
      </c>
      <c r="P45" s="113">
        <f t="shared" si="1"/>
        <v>16000000</v>
      </c>
      <c r="Q45" s="113">
        <f t="shared" si="2"/>
        <v>0</v>
      </c>
      <c r="R45" s="112">
        <f t="shared" si="3"/>
        <v>0</v>
      </c>
      <c r="S45" s="118"/>
    </row>
    <row r="46" spans="1:19" s="117" customFormat="1" ht="14.25">
      <c r="A46" s="115">
        <v>21375100</v>
      </c>
      <c r="B46" s="143" t="s">
        <v>434</v>
      </c>
      <c r="C46" s="115" t="s">
        <v>154</v>
      </c>
      <c r="D46" s="115" t="s">
        <v>155</v>
      </c>
      <c r="E46" s="121">
        <v>69575000</v>
      </c>
      <c r="F46" s="121">
        <v>69575000</v>
      </c>
      <c r="G46" s="121">
        <v>39500000</v>
      </c>
      <c r="H46" s="121">
        <v>0</v>
      </c>
      <c r="I46" s="121">
        <v>11089064.14</v>
      </c>
      <c r="J46" s="121">
        <v>0</v>
      </c>
      <c r="K46" s="121">
        <v>12162871.45</v>
      </c>
      <c r="L46" s="121">
        <v>12162871.45</v>
      </c>
      <c r="M46" s="121">
        <v>46323064.41</v>
      </c>
      <c r="N46" s="121">
        <v>16248064.41</v>
      </c>
      <c r="O46" s="112">
        <f t="shared" si="0"/>
        <v>0.17481669349622708</v>
      </c>
      <c r="P46" s="113">
        <f t="shared" si="1"/>
        <v>69575000</v>
      </c>
      <c r="Q46" s="113">
        <f t="shared" si="2"/>
        <v>12162871.45</v>
      </c>
      <c r="R46" s="112">
        <f t="shared" si="3"/>
        <v>0.17481669349622708</v>
      </c>
      <c r="S46" s="118"/>
    </row>
    <row r="47" spans="1:19" s="117" customFormat="1" ht="14.25">
      <c r="A47" s="115">
        <v>21375100</v>
      </c>
      <c r="B47" s="143" t="s">
        <v>434</v>
      </c>
      <c r="C47" s="115" t="s">
        <v>156</v>
      </c>
      <c r="D47" s="115" t="s">
        <v>157</v>
      </c>
      <c r="E47" s="121">
        <v>500000</v>
      </c>
      <c r="F47" s="121">
        <v>500000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1">
        <v>0</v>
      </c>
      <c r="M47" s="121">
        <v>500000</v>
      </c>
      <c r="N47" s="121">
        <v>0</v>
      </c>
      <c r="O47" s="112">
        <f t="shared" si="0"/>
        <v>0</v>
      </c>
      <c r="P47" s="113">
        <f t="shared" si="1"/>
        <v>500000</v>
      </c>
      <c r="Q47" s="113">
        <f t="shared" si="2"/>
        <v>0</v>
      </c>
      <c r="R47" s="112">
        <f t="shared" si="3"/>
        <v>0</v>
      </c>
      <c r="S47" s="118"/>
    </row>
    <row r="48" spans="1:19" s="117" customFormat="1" ht="14.25">
      <c r="A48" s="115">
        <v>21375100</v>
      </c>
      <c r="B48" s="143" t="s">
        <v>434</v>
      </c>
      <c r="C48" s="115" t="s">
        <v>158</v>
      </c>
      <c r="D48" s="115" t="s">
        <v>159</v>
      </c>
      <c r="E48" s="121">
        <v>5377895</v>
      </c>
      <c r="F48" s="121">
        <v>5657895</v>
      </c>
      <c r="G48" s="121">
        <v>3720000</v>
      </c>
      <c r="H48" s="121">
        <v>0</v>
      </c>
      <c r="I48" s="121">
        <v>722907.5</v>
      </c>
      <c r="J48" s="121">
        <v>0</v>
      </c>
      <c r="K48" s="121">
        <v>956845</v>
      </c>
      <c r="L48" s="121">
        <v>956845</v>
      </c>
      <c r="M48" s="121">
        <v>3978142.5</v>
      </c>
      <c r="N48" s="121">
        <v>2040247.5</v>
      </c>
      <c r="O48" s="112">
        <f t="shared" si="0"/>
        <v>0.16911678283177753</v>
      </c>
      <c r="P48" s="113">
        <f t="shared" si="1"/>
        <v>5657895</v>
      </c>
      <c r="Q48" s="113">
        <f t="shared" si="2"/>
        <v>956845</v>
      </c>
      <c r="R48" s="112">
        <f t="shared" si="3"/>
        <v>0.16911678283177753</v>
      </c>
      <c r="S48" s="118"/>
    </row>
    <row r="49" spans="1:19" s="117" customFormat="1" ht="14.25">
      <c r="A49" s="115">
        <v>21375100</v>
      </c>
      <c r="B49" s="143" t="s">
        <v>434</v>
      </c>
      <c r="C49" s="115" t="s">
        <v>160</v>
      </c>
      <c r="D49" s="115" t="s">
        <v>161</v>
      </c>
      <c r="E49" s="121">
        <v>220000</v>
      </c>
      <c r="F49" s="121">
        <v>500000</v>
      </c>
      <c r="G49" s="121">
        <v>220000</v>
      </c>
      <c r="H49" s="121">
        <v>0</v>
      </c>
      <c r="I49" s="121">
        <v>84857.5</v>
      </c>
      <c r="J49" s="121">
        <v>0</v>
      </c>
      <c r="K49" s="121">
        <v>134145</v>
      </c>
      <c r="L49" s="121">
        <v>134145</v>
      </c>
      <c r="M49" s="121">
        <v>280997.5</v>
      </c>
      <c r="N49" s="121">
        <v>997.5</v>
      </c>
      <c r="O49" s="112">
        <f t="shared" si="0"/>
        <v>0.26829</v>
      </c>
      <c r="P49" s="113">
        <f t="shared" si="1"/>
        <v>500000</v>
      </c>
      <c r="Q49" s="113">
        <f t="shared" si="2"/>
        <v>134145</v>
      </c>
      <c r="R49" s="112">
        <f t="shared" si="3"/>
        <v>0.26829</v>
      </c>
      <c r="S49" s="118"/>
    </row>
    <row r="50" spans="1:19" s="117" customFormat="1" ht="14.25">
      <c r="A50" s="115">
        <v>21375100</v>
      </c>
      <c r="B50" s="143" t="s">
        <v>434</v>
      </c>
      <c r="C50" s="115" t="s">
        <v>162</v>
      </c>
      <c r="D50" s="115" t="s">
        <v>163</v>
      </c>
      <c r="E50" s="121">
        <v>5157895</v>
      </c>
      <c r="F50" s="121">
        <v>5157895</v>
      </c>
      <c r="G50" s="121">
        <v>3500000</v>
      </c>
      <c r="H50" s="121">
        <v>0</v>
      </c>
      <c r="I50" s="121">
        <v>638050</v>
      </c>
      <c r="J50" s="121">
        <v>0</v>
      </c>
      <c r="K50" s="121">
        <v>822700</v>
      </c>
      <c r="L50" s="121">
        <v>822700</v>
      </c>
      <c r="M50" s="121">
        <v>3697145</v>
      </c>
      <c r="N50" s="121">
        <v>2039250</v>
      </c>
      <c r="O50" s="112">
        <f t="shared" si="0"/>
        <v>0.15950305308657892</v>
      </c>
      <c r="P50" s="113">
        <f t="shared" si="1"/>
        <v>5157895</v>
      </c>
      <c r="Q50" s="113">
        <f t="shared" si="2"/>
        <v>822700</v>
      </c>
      <c r="R50" s="112">
        <f t="shared" si="3"/>
        <v>0.15950305308657892</v>
      </c>
      <c r="S50" s="118"/>
    </row>
    <row r="51" spans="1:19" s="117" customFormat="1" ht="14.25">
      <c r="A51" s="115">
        <v>21375100</v>
      </c>
      <c r="B51" s="143" t="s">
        <v>434</v>
      </c>
      <c r="C51" s="115" t="s">
        <v>168</v>
      </c>
      <c r="D51" s="115" t="s">
        <v>169</v>
      </c>
      <c r="E51" s="121">
        <v>3000000</v>
      </c>
      <c r="F51" s="121">
        <v>3000000</v>
      </c>
      <c r="G51" s="121">
        <v>2000000</v>
      </c>
      <c r="H51" s="121">
        <v>0</v>
      </c>
      <c r="I51" s="121">
        <v>0</v>
      </c>
      <c r="J51" s="121">
        <v>0</v>
      </c>
      <c r="K51" s="121">
        <v>0</v>
      </c>
      <c r="L51" s="121">
        <v>0</v>
      </c>
      <c r="M51" s="121">
        <v>3000000</v>
      </c>
      <c r="N51" s="121">
        <v>2000000</v>
      </c>
      <c r="O51" s="112">
        <f t="shared" si="0"/>
        <v>0</v>
      </c>
      <c r="P51" s="113">
        <f t="shared" si="1"/>
        <v>3000000</v>
      </c>
      <c r="Q51" s="113">
        <f t="shared" si="2"/>
        <v>0</v>
      </c>
      <c r="R51" s="112">
        <f t="shared" si="3"/>
        <v>0</v>
      </c>
      <c r="S51" s="118"/>
    </row>
    <row r="52" spans="1:19" s="117" customFormat="1" ht="14.25">
      <c r="A52" s="115">
        <v>21375100</v>
      </c>
      <c r="B52" s="143" t="s">
        <v>434</v>
      </c>
      <c r="C52" s="115" t="s">
        <v>170</v>
      </c>
      <c r="D52" s="115" t="s">
        <v>171</v>
      </c>
      <c r="E52" s="121">
        <v>3000000</v>
      </c>
      <c r="F52" s="121">
        <v>3000000</v>
      </c>
      <c r="G52" s="121">
        <v>2000000</v>
      </c>
      <c r="H52" s="121">
        <v>0</v>
      </c>
      <c r="I52" s="121">
        <v>0</v>
      </c>
      <c r="J52" s="121">
        <v>0</v>
      </c>
      <c r="K52" s="121">
        <v>0</v>
      </c>
      <c r="L52" s="121">
        <v>0</v>
      </c>
      <c r="M52" s="121">
        <v>3000000</v>
      </c>
      <c r="N52" s="121">
        <v>2000000</v>
      </c>
      <c r="O52" s="112">
        <f t="shared" si="0"/>
        <v>0</v>
      </c>
      <c r="P52" s="113">
        <f t="shared" si="1"/>
        <v>3000000</v>
      </c>
      <c r="Q52" s="113">
        <f t="shared" si="2"/>
        <v>0</v>
      </c>
      <c r="R52" s="112">
        <f t="shared" si="3"/>
        <v>0</v>
      </c>
      <c r="S52" s="118"/>
    </row>
    <row r="53" spans="1:19" s="117" customFormat="1" ht="14.25">
      <c r="A53" s="115">
        <v>21375100</v>
      </c>
      <c r="B53" s="143" t="s">
        <v>434</v>
      </c>
      <c r="C53" s="115" t="s">
        <v>172</v>
      </c>
      <c r="D53" s="115" t="s">
        <v>173</v>
      </c>
      <c r="E53" s="121">
        <v>3485875</v>
      </c>
      <c r="F53" s="121">
        <v>3485875</v>
      </c>
      <c r="G53" s="121">
        <v>3377875</v>
      </c>
      <c r="H53" s="121">
        <v>0</v>
      </c>
      <c r="I53" s="121">
        <v>787116.81</v>
      </c>
      <c r="J53" s="121">
        <v>193141.59</v>
      </c>
      <c r="K53" s="121">
        <v>0</v>
      </c>
      <c r="L53" s="121">
        <v>0</v>
      </c>
      <c r="M53" s="121">
        <v>2505616.6</v>
      </c>
      <c r="N53" s="121">
        <v>2397616.6</v>
      </c>
      <c r="O53" s="112">
        <f t="shared" si="0"/>
        <v>0</v>
      </c>
      <c r="P53" s="113">
        <f t="shared" si="1"/>
        <v>3485875</v>
      </c>
      <c r="Q53" s="113">
        <f t="shared" si="2"/>
        <v>0</v>
      </c>
      <c r="R53" s="112">
        <f t="shared" si="3"/>
        <v>0</v>
      </c>
      <c r="S53" s="118"/>
    </row>
    <row r="54" spans="1:19" s="32" customFormat="1" ht="14.25">
      <c r="A54" s="115">
        <v>21375100</v>
      </c>
      <c r="B54" s="143" t="s">
        <v>434</v>
      </c>
      <c r="C54" s="115" t="s">
        <v>174</v>
      </c>
      <c r="D54" s="115" t="s">
        <v>175</v>
      </c>
      <c r="E54" s="121">
        <v>2000000</v>
      </c>
      <c r="F54" s="121">
        <v>2000000</v>
      </c>
      <c r="G54" s="121">
        <v>2000000</v>
      </c>
      <c r="H54" s="121">
        <v>0</v>
      </c>
      <c r="I54" s="121">
        <v>0</v>
      </c>
      <c r="J54" s="121">
        <v>0</v>
      </c>
      <c r="K54" s="121">
        <v>0</v>
      </c>
      <c r="L54" s="121">
        <v>0</v>
      </c>
      <c r="M54" s="121">
        <v>2000000</v>
      </c>
      <c r="N54" s="121">
        <v>2000000</v>
      </c>
      <c r="O54" s="112">
        <f t="shared" si="0"/>
        <v>0</v>
      </c>
      <c r="P54" s="113">
        <f t="shared" si="1"/>
        <v>2000000</v>
      </c>
      <c r="Q54" s="113">
        <f t="shared" si="2"/>
        <v>0</v>
      </c>
      <c r="R54" s="112">
        <f t="shared" si="3"/>
        <v>0</v>
      </c>
      <c r="S54" s="28"/>
    </row>
    <row r="55" spans="1:19" s="32" customFormat="1" ht="14.25">
      <c r="A55" s="115">
        <v>21375100</v>
      </c>
      <c r="B55" s="143" t="s">
        <v>434</v>
      </c>
      <c r="C55" s="115" t="s">
        <v>176</v>
      </c>
      <c r="D55" s="115" t="s">
        <v>177</v>
      </c>
      <c r="E55" s="121">
        <v>1485875</v>
      </c>
      <c r="F55" s="121">
        <v>1485875</v>
      </c>
      <c r="G55" s="121">
        <v>1377875</v>
      </c>
      <c r="H55" s="121">
        <v>0</v>
      </c>
      <c r="I55" s="121">
        <v>787116.81</v>
      </c>
      <c r="J55" s="121">
        <v>193141.59</v>
      </c>
      <c r="K55" s="121">
        <v>0</v>
      </c>
      <c r="L55" s="121">
        <v>0</v>
      </c>
      <c r="M55" s="121">
        <v>505616.6</v>
      </c>
      <c r="N55" s="121">
        <v>397616.6</v>
      </c>
      <c r="O55" s="112">
        <f t="shared" si="0"/>
        <v>0</v>
      </c>
      <c r="P55" s="113">
        <f t="shared" si="1"/>
        <v>1485875</v>
      </c>
      <c r="Q55" s="113">
        <f t="shared" si="2"/>
        <v>0</v>
      </c>
      <c r="R55" s="112">
        <f t="shared" si="3"/>
        <v>0</v>
      </c>
      <c r="S55" s="28"/>
    </row>
    <row r="56" spans="1:19" s="32" customFormat="1" ht="14.25">
      <c r="A56" s="115">
        <v>21375100</v>
      </c>
      <c r="B56" s="143" t="s">
        <v>434</v>
      </c>
      <c r="C56" s="115" t="s">
        <v>180</v>
      </c>
      <c r="D56" s="115" t="s">
        <v>181</v>
      </c>
      <c r="E56" s="121">
        <v>409824318</v>
      </c>
      <c r="F56" s="121">
        <v>408305188</v>
      </c>
      <c r="G56" s="121">
        <v>362645230.44</v>
      </c>
      <c r="H56" s="121">
        <v>0</v>
      </c>
      <c r="I56" s="121">
        <v>303005837.99</v>
      </c>
      <c r="J56" s="121">
        <v>859142.17</v>
      </c>
      <c r="K56" s="121">
        <v>31072169.6</v>
      </c>
      <c r="L56" s="121">
        <v>0</v>
      </c>
      <c r="M56" s="121">
        <v>73368038.24</v>
      </c>
      <c r="N56" s="121">
        <v>27708080.68</v>
      </c>
      <c r="O56" s="112">
        <f t="shared" si="0"/>
        <v>0.07610035462003485</v>
      </c>
      <c r="P56" s="113">
        <f t="shared" si="1"/>
        <v>408305188</v>
      </c>
      <c r="Q56" s="113">
        <f t="shared" si="2"/>
        <v>31072169.6</v>
      </c>
      <c r="R56" s="112">
        <f t="shared" si="3"/>
        <v>0.07610035462003485</v>
      </c>
      <c r="S56" s="28"/>
    </row>
    <row r="57" spans="1:19" s="32" customFormat="1" ht="14.25">
      <c r="A57" s="115">
        <v>21375100</v>
      </c>
      <c r="B57" s="143" t="s">
        <v>434</v>
      </c>
      <c r="C57" s="115" t="s">
        <v>182</v>
      </c>
      <c r="D57" s="115" t="s">
        <v>183</v>
      </c>
      <c r="E57" s="121">
        <v>350000000</v>
      </c>
      <c r="F57" s="121">
        <v>348480870</v>
      </c>
      <c r="G57" s="121">
        <v>345845930.44</v>
      </c>
      <c r="H57" s="121">
        <v>0</v>
      </c>
      <c r="I57" s="121">
        <v>301606000</v>
      </c>
      <c r="J57" s="121">
        <v>105250</v>
      </c>
      <c r="K57" s="121">
        <v>30942689.6</v>
      </c>
      <c r="L57" s="121">
        <v>0</v>
      </c>
      <c r="M57" s="121">
        <v>15826930.4</v>
      </c>
      <c r="N57" s="121">
        <v>13191990.84</v>
      </c>
      <c r="O57" s="112">
        <f t="shared" si="0"/>
        <v>0.08879307951681824</v>
      </c>
      <c r="P57" s="113">
        <f t="shared" si="1"/>
        <v>348480870</v>
      </c>
      <c r="Q57" s="113">
        <f t="shared" si="2"/>
        <v>30942689.6</v>
      </c>
      <c r="R57" s="112">
        <f t="shared" si="3"/>
        <v>0.08879307951681824</v>
      </c>
      <c r="S57" s="28"/>
    </row>
    <row r="58" spans="1:19" s="32" customFormat="1" ht="14.25">
      <c r="A58" s="115">
        <v>21375100</v>
      </c>
      <c r="B58" s="143" t="s">
        <v>434</v>
      </c>
      <c r="C58" s="115" t="s">
        <v>184</v>
      </c>
      <c r="D58" s="115" t="s">
        <v>185</v>
      </c>
      <c r="E58" s="121">
        <v>500000</v>
      </c>
      <c r="F58" s="121">
        <v>500000</v>
      </c>
      <c r="G58" s="121">
        <v>250000</v>
      </c>
      <c r="H58" s="121">
        <v>0</v>
      </c>
      <c r="I58" s="121">
        <v>0</v>
      </c>
      <c r="J58" s="121">
        <v>0</v>
      </c>
      <c r="K58" s="121">
        <v>0</v>
      </c>
      <c r="L58" s="121">
        <v>0</v>
      </c>
      <c r="M58" s="121">
        <v>500000</v>
      </c>
      <c r="N58" s="121">
        <v>250000</v>
      </c>
      <c r="O58" s="112">
        <f t="shared" si="0"/>
        <v>0</v>
      </c>
      <c r="P58" s="113">
        <f t="shared" si="1"/>
        <v>500000</v>
      </c>
      <c r="Q58" s="113">
        <f t="shared" si="2"/>
        <v>0</v>
      </c>
      <c r="R58" s="112">
        <f t="shared" si="3"/>
        <v>0</v>
      </c>
      <c r="S58" s="28"/>
    </row>
    <row r="59" spans="1:19" s="32" customFormat="1" ht="14.25">
      <c r="A59" s="115">
        <v>21375100</v>
      </c>
      <c r="B59" s="143" t="s">
        <v>434</v>
      </c>
      <c r="C59" s="115" t="s">
        <v>186</v>
      </c>
      <c r="D59" s="115" t="s">
        <v>187</v>
      </c>
      <c r="E59" s="121">
        <v>2000000</v>
      </c>
      <c r="F59" s="121">
        <v>2000000</v>
      </c>
      <c r="G59" s="121">
        <v>1000000</v>
      </c>
      <c r="H59" s="121">
        <v>0</v>
      </c>
      <c r="I59" s="121">
        <v>793520</v>
      </c>
      <c r="J59" s="121">
        <v>77000</v>
      </c>
      <c r="K59" s="121">
        <v>129480</v>
      </c>
      <c r="L59" s="121">
        <v>0</v>
      </c>
      <c r="M59" s="121">
        <v>1000000</v>
      </c>
      <c r="N59" s="121">
        <v>0</v>
      </c>
      <c r="O59" s="112">
        <f t="shared" si="0"/>
        <v>0.06474</v>
      </c>
      <c r="P59" s="113">
        <f t="shared" si="1"/>
        <v>2000000</v>
      </c>
      <c r="Q59" s="113">
        <f t="shared" si="2"/>
        <v>129480</v>
      </c>
      <c r="R59" s="112">
        <f t="shared" si="3"/>
        <v>0.06474</v>
      </c>
      <c r="S59" s="28"/>
    </row>
    <row r="60" spans="1:19" s="32" customFormat="1" ht="14.25">
      <c r="A60" s="115">
        <v>21375100</v>
      </c>
      <c r="B60" s="143" t="s">
        <v>434</v>
      </c>
      <c r="C60" s="115" t="s">
        <v>188</v>
      </c>
      <c r="D60" s="115" t="s">
        <v>189</v>
      </c>
      <c r="E60" s="121">
        <v>325000</v>
      </c>
      <c r="F60" s="121">
        <v>325000</v>
      </c>
      <c r="G60" s="121">
        <v>200000</v>
      </c>
      <c r="H60" s="121">
        <v>0</v>
      </c>
      <c r="I60" s="121">
        <v>200000</v>
      </c>
      <c r="J60" s="121">
        <v>0</v>
      </c>
      <c r="K60" s="121">
        <v>0</v>
      </c>
      <c r="L60" s="121">
        <v>0</v>
      </c>
      <c r="M60" s="121">
        <v>125000</v>
      </c>
      <c r="N60" s="121">
        <v>0</v>
      </c>
      <c r="O60" s="112">
        <f t="shared" si="0"/>
        <v>0</v>
      </c>
      <c r="P60" s="113">
        <f t="shared" si="1"/>
        <v>325000</v>
      </c>
      <c r="Q60" s="113">
        <f t="shared" si="2"/>
        <v>0</v>
      </c>
      <c r="R60" s="112">
        <f t="shared" si="3"/>
        <v>0</v>
      </c>
      <c r="S60" s="28"/>
    </row>
    <row r="61" spans="1:19" s="32" customFormat="1" ht="14.25">
      <c r="A61" s="115">
        <v>21375100</v>
      </c>
      <c r="B61" s="143" t="s">
        <v>434</v>
      </c>
      <c r="C61" s="115" t="s">
        <v>190</v>
      </c>
      <c r="D61" s="115" t="s">
        <v>191</v>
      </c>
      <c r="E61" s="121">
        <v>1499318</v>
      </c>
      <c r="F61" s="121">
        <v>1499318</v>
      </c>
      <c r="G61" s="121">
        <v>1499300</v>
      </c>
      <c r="H61" s="121">
        <v>0</v>
      </c>
      <c r="I61" s="121">
        <v>406317.99</v>
      </c>
      <c r="J61" s="121">
        <v>0</v>
      </c>
      <c r="K61" s="121">
        <v>0</v>
      </c>
      <c r="L61" s="121">
        <v>0</v>
      </c>
      <c r="M61" s="121">
        <v>1093000.01</v>
      </c>
      <c r="N61" s="121">
        <v>1092982.01</v>
      </c>
      <c r="O61" s="112">
        <f t="shared" si="0"/>
        <v>0</v>
      </c>
      <c r="P61" s="113">
        <f t="shared" si="1"/>
        <v>1499318</v>
      </c>
      <c r="Q61" s="113">
        <f t="shared" si="2"/>
        <v>0</v>
      </c>
      <c r="R61" s="112">
        <f t="shared" si="3"/>
        <v>0</v>
      </c>
      <c r="S61" s="28"/>
    </row>
    <row r="62" spans="1:19" s="32" customFormat="1" ht="14.25">
      <c r="A62" s="115">
        <v>21375100</v>
      </c>
      <c r="B62" s="143" t="s">
        <v>434</v>
      </c>
      <c r="C62" s="115" t="s">
        <v>192</v>
      </c>
      <c r="D62" s="115" t="s">
        <v>193</v>
      </c>
      <c r="E62" s="121">
        <v>55000000</v>
      </c>
      <c r="F62" s="121">
        <v>55000000</v>
      </c>
      <c r="G62" s="121">
        <v>13600000</v>
      </c>
      <c r="H62" s="121">
        <v>0</v>
      </c>
      <c r="I62" s="121">
        <v>0</v>
      </c>
      <c r="J62" s="121">
        <v>676892.17</v>
      </c>
      <c r="K62" s="121">
        <v>0</v>
      </c>
      <c r="L62" s="121">
        <v>0</v>
      </c>
      <c r="M62" s="121">
        <v>54323107.83</v>
      </c>
      <c r="N62" s="121">
        <v>12923107.83</v>
      </c>
      <c r="O62" s="112">
        <f t="shared" si="0"/>
        <v>0</v>
      </c>
      <c r="P62" s="113">
        <f t="shared" si="1"/>
        <v>55000000</v>
      </c>
      <c r="Q62" s="113">
        <f t="shared" si="2"/>
        <v>0</v>
      </c>
      <c r="R62" s="112">
        <f t="shared" si="3"/>
        <v>0</v>
      </c>
      <c r="S62" s="28"/>
    </row>
    <row r="63" spans="1:19" s="32" customFormat="1" ht="14.25">
      <c r="A63" s="115">
        <v>21375100</v>
      </c>
      <c r="B63" s="143" t="s">
        <v>434</v>
      </c>
      <c r="C63" s="115" t="s">
        <v>194</v>
      </c>
      <c r="D63" s="115" t="s">
        <v>195</v>
      </c>
      <c r="E63" s="121">
        <v>500000</v>
      </c>
      <c r="F63" s="121">
        <v>500000</v>
      </c>
      <c r="G63" s="121">
        <v>250000</v>
      </c>
      <c r="H63" s="121">
        <v>0</v>
      </c>
      <c r="I63" s="121">
        <v>0</v>
      </c>
      <c r="J63" s="121">
        <v>0</v>
      </c>
      <c r="K63" s="121">
        <v>0</v>
      </c>
      <c r="L63" s="121">
        <v>0</v>
      </c>
      <c r="M63" s="121">
        <v>500000</v>
      </c>
      <c r="N63" s="121">
        <v>250000</v>
      </c>
      <c r="O63" s="112">
        <f t="shared" si="0"/>
        <v>0</v>
      </c>
      <c r="P63" s="113">
        <f t="shared" si="1"/>
        <v>500000</v>
      </c>
      <c r="Q63" s="113">
        <f t="shared" si="2"/>
        <v>0</v>
      </c>
      <c r="R63" s="112">
        <f t="shared" si="3"/>
        <v>0</v>
      </c>
      <c r="S63" s="28"/>
    </row>
    <row r="64" spans="1:19" s="32" customFormat="1" ht="14.25">
      <c r="A64" s="115">
        <v>21375100</v>
      </c>
      <c r="B64" s="143" t="s">
        <v>434</v>
      </c>
      <c r="C64" s="115" t="s">
        <v>196</v>
      </c>
      <c r="D64" s="115" t="s">
        <v>197</v>
      </c>
      <c r="E64" s="121">
        <v>300000</v>
      </c>
      <c r="F64" s="121">
        <v>120000</v>
      </c>
      <c r="G64" s="121">
        <v>107000</v>
      </c>
      <c r="H64" s="121">
        <v>0</v>
      </c>
      <c r="I64" s="121">
        <v>0</v>
      </c>
      <c r="J64" s="121">
        <v>0</v>
      </c>
      <c r="K64" s="121">
        <v>106017</v>
      </c>
      <c r="L64" s="121">
        <v>106017</v>
      </c>
      <c r="M64" s="121">
        <v>13983</v>
      </c>
      <c r="N64" s="121">
        <v>983</v>
      </c>
      <c r="O64" s="112">
        <f t="shared" si="0"/>
        <v>0.883475</v>
      </c>
      <c r="P64" s="113">
        <f t="shared" si="1"/>
        <v>120000</v>
      </c>
      <c r="Q64" s="113">
        <f t="shared" si="2"/>
        <v>106017</v>
      </c>
      <c r="R64" s="112">
        <f t="shared" si="3"/>
        <v>0.883475</v>
      </c>
      <c r="S64" s="28"/>
    </row>
    <row r="65" spans="1:19" s="32" customFormat="1" ht="14.25">
      <c r="A65" s="115">
        <v>21375100</v>
      </c>
      <c r="B65" s="143" t="s">
        <v>434</v>
      </c>
      <c r="C65" s="115" t="s">
        <v>200</v>
      </c>
      <c r="D65" s="115" t="s">
        <v>201</v>
      </c>
      <c r="E65" s="121">
        <v>300000</v>
      </c>
      <c r="F65" s="121">
        <v>120000</v>
      </c>
      <c r="G65" s="121">
        <v>107000</v>
      </c>
      <c r="H65" s="121">
        <v>0</v>
      </c>
      <c r="I65" s="121">
        <v>0</v>
      </c>
      <c r="J65" s="121">
        <v>0</v>
      </c>
      <c r="K65" s="121">
        <v>106017</v>
      </c>
      <c r="L65" s="121">
        <v>106017</v>
      </c>
      <c r="M65" s="121">
        <v>13983</v>
      </c>
      <c r="N65" s="121">
        <v>983</v>
      </c>
      <c r="O65" s="112">
        <f t="shared" si="0"/>
        <v>0.883475</v>
      </c>
      <c r="P65" s="113">
        <f t="shared" si="1"/>
        <v>120000</v>
      </c>
      <c r="Q65" s="113">
        <f t="shared" si="2"/>
        <v>106017</v>
      </c>
      <c r="R65" s="112">
        <f t="shared" si="3"/>
        <v>0.883475</v>
      </c>
      <c r="S65" s="28"/>
    </row>
    <row r="66" spans="1:19" s="32" customFormat="1" ht="14.25">
      <c r="A66" s="115">
        <v>21375100</v>
      </c>
      <c r="B66" s="143" t="s">
        <v>434</v>
      </c>
      <c r="C66" s="115" t="s">
        <v>202</v>
      </c>
      <c r="D66" s="115" t="s">
        <v>203</v>
      </c>
      <c r="E66" s="121">
        <v>1700000</v>
      </c>
      <c r="F66" s="121">
        <v>1700000</v>
      </c>
      <c r="G66" s="121">
        <v>0</v>
      </c>
      <c r="H66" s="121">
        <v>0</v>
      </c>
      <c r="I66" s="121">
        <v>0</v>
      </c>
      <c r="J66" s="121">
        <v>0</v>
      </c>
      <c r="K66" s="121">
        <v>0</v>
      </c>
      <c r="L66" s="121">
        <v>0</v>
      </c>
      <c r="M66" s="121">
        <v>1700000</v>
      </c>
      <c r="N66" s="121">
        <v>0</v>
      </c>
      <c r="O66" s="112">
        <f t="shared" si="0"/>
        <v>0</v>
      </c>
      <c r="P66" s="113">
        <f t="shared" si="1"/>
        <v>1700000</v>
      </c>
      <c r="Q66" s="113">
        <f t="shared" si="2"/>
        <v>0</v>
      </c>
      <c r="R66" s="112">
        <f t="shared" si="3"/>
        <v>0</v>
      </c>
      <c r="S66" s="28"/>
    </row>
    <row r="67" spans="1:19" s="32" customFormat="1" ht="14.25">
      <c r="A67" s="115">
        <v>21375100</v>
      </c>
      <c r="B67" s="143" t="s">
        <v>434</v>
      </c>
      <c r="C67" s="115" t="s">
        <v>204</v>
      </c>
      <c r="D67" s="115" t="s">
        <v>205</v>
      </c>
      <c r="E67" s="121">
        <v>200000</v>
      </c>
      <c r="F67" s="121">
        <v>200000</v>
      </c>
      <c r="G67" s="121">
        <v>0</v>
      </c>
      <c r="H67" s="121">
        <v>0</v>
      </c>
      <c r="I67" s="121">
        <v>0</v>
      </c>
      <c r="J67" s="121">
        <v>0</v>
      </c>
      <c r="K67" s="121">
        <v>0</v>
      </c>
      <c r="L67" s="121">
        <v>0</v>
      </c>
      <c r="M67" s="121">
        <v>200000</v>
      </c>
      <c r="N67" s="121">
        <v>0</v>
      </c>
      <c r="O67" s="112">
        <f t="shared" si="0"/>
        <v>0</v>
      </c>
      <c r="P67" s="113">
        <f t="shared" si="1"/>
        <v>200000</v>
      </c>
      <c r="Q67" s="113">
        <f t="shared" si="2"/>
        <v>0</v>
      </c>
      <c r="R67" s="112">
        <f t="shared" si="3"/>
        <v>0</v>
      </c>
      <c r="S67" s="28"/>
    </row>
    <row r="68" spans="1:18" s="28" customFormat="1" ht="14.25">
      <c r="A68" s="115">
        <v>21375100</v>
      </c>
      <c r="B68" s="143" t="s">
        <v>434</v>
      </c>
      <c r="C68" s="115" t="s">
        <v>206</v>
      </c>
      <c r="D68" s="115" t="s">
        <v>207</v>
      </c>
      <c r="E68" s="121">
        <v>1500000</v>
      </c>
      <c r="F68" s="121">
        <v>1500000</v>
      </c>
      <c r="G68" s="121">
        <v>0</v>
      </c>
      <c r="H68" s="121">
        <v>0</v>
      </c>
      <c r="I68" s="121">
        <v>0</v>
      </c>
      <c r="J68" s="121">
        <v>0</v>
      </c>
      <c r="K68" s="121">
        <v>0</v>
      </c>
      <c r="L68" s="121">
        <v>0</v>
      </c>
      <c r="M68" s="121">
        <v>1500000</v>
      </c>
      <c r="N68" s="121">
        <v>0</v>
      </c>
      <c r="O68" s="112">
        <f t="shared" si="0"/>
        <v>0</v>
      </c>
      <c r="P68" s="113">
        <f t="shared" si="1"/>
        <v>1500000</v>
      </c>
      <c r="Q68" s="113">
        <f t="shared" si="2"/>
        <v>0</v>
      </c>
      <c r="R68" s="112">
        <f t="shared" si="3"/>
        <v>0</v>
      </c>
    </row>
    <row r="69" spans="1:18" s="32" customFormat="1" ht="14.25">
      <c r="A69" s="110">
        <v>21375100</v>
      </c>
      <c r="B69" s="139" t="s">
        <v>434</v>
      </c>
      <c r="C69" s="110" t="s">
        <v>210</v>
      </c>
      <c r="D69" s="110" t="s">
        <v>211</v>
      </c>
      <c r="E69" s="129">
        <v>12500765</v>
      </c>
      <c r="F69" s="129">
        <v>12500765</v>
      </c>
      <c r="G69" s="129">
        <v>9422653</v>
      </c>
      <c r="H69" s="129">
        <v>332463.64</v>
      </c>
      <c r="I69" s="129">
        <v>1076328</v>
      </c>
      <c r="J69" s="129">
        <v>0</v>
      </c>
      <c r="K69" s="129">
        <v>823338</v>
      </c>
      <c r="L69" s="129">
        <v>674453</v>
      </c>
      <c r="M69" s="129">
        <v>10268635.36</v>
      </c>
      <c r="N69" s="129">
        <v>7190523.36</v>
      </c>
      <c r="O69" s="116">
        <f t="shared" si="0"/>
        <v>0.06586300918383795</v>
      </c>
      <c r="P69" s="30">
        <f t="shared" si="1"/>
        <v>12500765</v>
      </c>
      <c r="Q69" s="30">
        <f t="shared" si="2"/>
        <v>823338</v>
      </c>
      <c r="R69" s="116">
        <f t="shared" si="3"/>
        <v>0.06586300918383795</v>
      </c>
    </row>
    <row r="70" spans="1:18" s="28" customFormat="1" ht="14.25">
      <c r="A70" s="115">
        <v>21375100</v>
      </c>
      <c r="B70" s="143" t="s">
        <v>434</v>
      </c>
      <c r="C70" s="115" t="s">
        <v>212</v>
      </c>
      <c r="D70" s="115" t="s">
        <v>213</v>
      </c>
      <c r="E70" s="121">
        <v>6121765</v>
      </c>
      <c r="F70" s="121">
        <v>5705565</v>
      </c>
      <c r="G70" s="121">
        <v>3843653</v>
      </c>
      <c r="H70" s="121">
        <v>101663.64</v>
      </c>
      <c r="I70" s="121">
        <v>790128</v>
      </c>
      <c r="J70" s="121">
        <v>0</v>
      </c>
      <c r="K70" s="121">
        <v>219872</v>
      </c>
      <c r="L70" s="121">
        <v>219872</v>
      </c>
      <c r="M70" s="121">
        <v>4593901.36</v>
      </c>
      <c r="N70" s="121">
        <v>2731989.36</v>
      </c>
      <c r="O70" s="112">
        <f t="shared" si="0"/>
        <v>0.03853641138081855</v>
      </c>
      <c r="P70" s="113">
        <f t="shared" si="1"/>
        <v>5705565</v>
      </c>
      <c r="Q70" s="113">
        <f t="shared" si="2"/>
        <v>219872</v>
      </c>
      <c r="R70" s="112">
        <f t="shared" si="3"/>
        <v>0.03853641138081855</v>
      </c>
    </row>
    <row r="71" spans="1:19" s="32" customFormat="1" ht="14.25">
      <c r="A71" s="115">
        <v>21375100</v>
      </c>
      <c r="B71" s="143" t="s">
        <v>434</v>
      </c>
      <c r="C71" s="115" t="s">
        <v>214</v>
      </c>
      <c r="D71" s="115" t="s">
        <v>215</v>
      </c>
      <c r="E71" s="121">
        <v>2560000</v>
      </c>
      <c r="F71" s="121">
        <v>2560000</v>
      </c>
      <c r="G71" s="121">
        <v>2000000</v>
      </c>
      <c r="H71" s="121">
        <v>0</v>
      </c>
      <c r="I71" s="121">
        <v>790128</v>
      </c>
      <c r="J71" s="121">
        <v>0</v>
      </c>
      <c r="K71" s="121">
        <v>209872</v>
      </c>
      <c r="L71" s="121">
        <v>209872</v>
      </c>
      <c r="M71" s="121">
        <v>1560000</v>
      </c>
      <c r="N71" s="121">
        <v>1000000</v>
      </c>
      <c r="O71" s="112">
        <f t="shared" si="0"/>
        <v>0.08198125</v>
      </c>
      <c r="P71" s="113">
        <f t="shared" si="1"/>
        <v>2560000</v>
      </c>
      <c r="Q71" s="113">
        <f t="shared" si="2"/>
        <v>209872</v>
      </c>
      <c r="R71" s="112">
        <f t="shared" si="3"/>
        <v>0.08198125</v>
      </c>
      <c r="S71" s="28"/>
    </row>
    <row r="72" spans="1:19" s="32" customFormat="1" ht="14.25">
      <c r="A72" s="115">
        <v>21375100</v>
      </c>
      <c r="B72" s="143" t="s">
        <v>434</v>
      </c>
      <c r="C72" s="115" t="s">
        <v>216</v>
      </c>
      <c r="D72" s="115" t="s">
        <v>217</v>
      </c>
      <c r="E72" s="121">
        <v>150000</v>
      </c>
      <c r="F72" s="121">
        <v>150000</v>
      </c>
      <c r="G72" s="121">
        <v>150000</v>
      </c>
      <c r="H72" s="121">
        <v>101663.64</v>
      </c>
      <c r="I72" s="121">
        <v>0</v>
      </c>
      <c r="J72" s="121">
        <v>0</v>
      </c>
      <c r="K72" s="121">
        <v>0</v>
      </c>
      <c r="L72" s="121">
        <v>0</v>
      </c>
      <c r="M72" s="121">
        <v>48336.36</v>
      </c>
      <c r="N72" s="121">
        <v>48336.36</v>
      </c>
      <c r="O72" s="112">
        <f aca="true" t="shared" si="4" ref="O72:O90">+K72/F72</f>
        <v>0</v>
      </c>
      <c r="P72" s="113">
        <f t="shared" si="1"/>
        <v>150000</v>
      </c>
      <c r="Q72" s="113">
        <f t="shared" si="2"/>
        <v>0</v>
      </c>
      <c r="R72" s="112">
        <f t="shared" si="3"/>
        <v>0</v>
      </c>
      <c r="S72" s="28"/>
    </row>
    <row r="73" spans="1:18" s="32" customFormat="1" ht="14.25">
      <c r="A73" s="115">
        <v>21375100</v>
      </c>
      <c r="B73" s="143" t="s">
        <v>434</v>
      </c>
      <c r="C73" s="115" t="s">
        <v>218</v>
      </c>
      <c r="D73" s="115" t="s">
        <v>219</v>
      </c>
      <c r="E73" s="121">
        <v>3411765</v>
      </c>
      <c r="F73" s="121">
        <v>2995565</v>
      </c>
      <c r="G73" s="121">
        <v>1693653</v>
      </c>
      <c r="H73" s="121">
        <v>0</v>
      </c>
      <c r="I73" s="121">
        <v>0</v>
      </c>
      <c r="J73" s="121">
        <v>0</v>
      </c>
      <c r="K73" s="121">
        <v>10000</v>
      </c>
      <c r="L73" s="121">
        <v>10000</v>
      </c>
      <c r="M73" s="121">
        <v>2985565</v>
      </c>
      <c r="N73" s="121">
        <v>1683653</v>
      </c>
      <c r="O73" s="112">
        <f t="shared" si="4"/>
        <v>0.0033382684067947113</v>
      </c>
      <c r="P73" s="113">
        <f t="shared" si="1"/>
        <v>2995565</v>
      </c>
      <c r="Q73" s="113">
        <f t="shared" si="2"/>
        <v>10000</v>
      </c>
      <c r="R73" s="112">
        <f t="shared" si="3"/>
        <v>0.0033382684067947113</v>
      </c>
    </row>
    <row r="74" spans="1:19" s="32" customFormat="1" ht="14.25">
      <c r="A74" s="115">
        <v>21375100</v>
      </c>
      <c r="B74" s="143" t="s">
        <v>434</v>
      </c>
      <c r="C74" s="115" t="s">
        <v>222</v>
      </c>
      <c r="D74" s="115" t="s">
        <v>223</v>
      </c>
      <c r="E74" s="121">
        <v>0</v>
      </c>
      <c r="F74" s="121">
        <v>0</v>
      </c>
      <c r="G74" s="121">
        <v>0</v>
      </c>
      <c r="H74" s="121">
        <v>0</v>
      </c>
      <c r="I74" s="121">
        <v>0</v>
      </c>
      <c r="J74" s="121">
        <v>0</v>
      </c>
      <c r="K74" s="121">
        <v>0</v>
      </c>
      <c r="L74" s="121">
        <v>0</v>
      </c>
      <c r="M74" s="121">
        <v>0</v>
      </c>
      <c r="N74" s="121">
        <v>0</v>
      </c>
      <c r="O74" s="112">
        <v>0</v>
      </c>
      <c r="P74" s="113">
        <f t="shared" si="1"/>
        <v>0</v>
      </c>
      <c r="Q74" s="113">
        <f t="shared" si="2"/>
        <v>0</v>
      </c>
      <c r="R74" s="112">
        <v>0</v>
      </c>
      <c r="S74" s="28"/>
    </row>
    <row r="75" spans="1:19" s="32" customFormat="1" ht="14.25">
      <c r="A75" s="115">
        <v>21375100</v>
      </c>
      <c r="B75" s="143" t="s">
        <v>434</v>
      </c>
      <c r="C75" s="115" t="s">
        <v>226</v>
      </c>
      <c r="D75" s="115" t="s">
        <v>227</v>
      </c>
      <c r="E75" s="121">
        <v>0</v>
      </c>
      <c r="F75" s="121">
        <v>0</v>
      </c>
      <c r="G75" s="121">
        <v>0</v>
      </c>
      <c r="H75" s="121">
        <v>0</v>
      </c>
      <c r="I75" s="121">
        <v>0</v>
      </c>
      <c r="J75" s="121">
        <v>0</v>
      </c>
      <c r="K75" s="121">
        <v>0</v>
      </c>
      <c r="L75" s="121">
        <v>0</v>
      </c>
      <c r="M75" s="121">
        <v>0</v>
      </c>
      <c r="N75" s="121">
        <v>0</v>
      </c>
      <c r="O75" s="112">
        <v>0</v>
      </c>
      <c r="P75" s="113">
        <f t="shared" si="1"/>
        <v>0</v>
      </c>
      <c r="Q75" s="113">
        <f t="shared" si="2"/>
        <v>0</v>
      </c>
      <c r="R75" s="112">
        <v>0</v>
      </c>
      <c r="S75" s="28"/>
    </row>
    <row r="76" spans="1:19" s="32" customFormat="1" ht="14.25">
      <c r="A76" s="115">
        <v>21375100</v>
      </c>
      <c r="B76" s="143" t="s">
        <v>434</v>
      </c>
      <c r="C76" s="115" t="s">
        <v>228</v>
      </c>
      <c r="D76" s="115" t="s">
        <v>229</v>
      </c>
      <c r="E76" s="121">
        <v>2100000</v>
      </c>
      <c r="F76" s="121">
        <v>2100000</v>
      </c>
      <c r="G76" s="121">
        <v>1300000</v>
      </c>
      <c r="H76" s="121">
        <v>0</v>
      </c>
      <c r="I76" s="121">
        <v>0</v>
      </c>
      <c r="J76" s="121">
        <v>0</v>
      </c>
      <c r="K76" s="121">
        <v>148885</v>
      </c>
      <c r="L76" s="121">
        <v>0</v>
      </c>
      <c r="M76" s="121">
        <v>1951115</v>
      </c>
      <c r="N76" s="121">
        <v>1151115</v>
      </c>
      <c r="O76" s="112">
        <f t="shared" si="4"/>
        <v>0.07089761904761904</v>
      </c>
      <c r="P76" s="113">
        <f t="shared" si="1"/>
        <v>2100000</v>
      </c>
      <c r="Q76" s="113">
        <f t="shared" si="2"/>
        <v>148885</v>
      </c>
      <c r="R76" s="112">
        <f t="shared" si="3"/>
        <v>0.07089761904761904</v>
      </c>
      <c r="S76" s="28"/>
    </row>
    <row r="77" spans="1:19" s="32" customFormat="1" ht="14.25">
      <c r="A77" s="115">
        <v>21375100</v>
      </c>
      <c r="B77" s="143" t="s">
        <v>434</v>
      </c>
      <c r="C77" s="115" t="s">
        <v>230</v>
      </c>
      <c r="D77" s="115" t="s">
        <v>231</v>
      </c>
      <c r="E77" s="121">
        <v>50000</v>
      </c>
      <c r="F77" s="121">
        <v>50000</v>
      </c>
      <c r="G77" s="121">
        <v>50000</v>
      </c>
      <c r="H77" s="121">
        <v>0</v>
      </c>
      <c r="I77" s="121">
        <v>0</v>
      </c>
      <c r="J77" s="121">
        <v>0</v>
      </c>
      <c r="K77" s="121">
        <v>0</v>
      </c>
      <c r="L77" s="121">
        <v>0</v>
      </c>
      <c r="M77" s="121">
        <v>50000</v>
      </c>
      <c r="N77" s="121">
        <v>50000</v>
      </c>
      <c r="O77" s="112">
        <f t="shared" si="4"/>
        <v>0</v>
      </c>
      <c r="P77" s="113">
        <f t="shared" si="1"/>
        <v>50000</v>
      </c>
      <c r="Q77" s="113">
        <f t="shared" si="2"/>
        <v>0</v>
      </c>
      <c r="R77" s="112">
        <f t="shared" si="3"/>
        <v>0</v>
      </c>
      <c r="S77" s="28"/>
    </row>
    <row r="78" spans="1:19" s="32" customFormat="1" ht="14.25">
      <c r="A78" s="115">
        <v>21375100</v>
      </c>
      <c r="B78" s="143" t="s">
        <v>434</v>
      </c>
      <c r="C78" s="115" t="s">
        <v>236</v>
      </c>
      <c r="D78" s="115" t="s">
        <v>237</v>
      </c>
      <c r="E78" s="121">
        <v>1000000</v>
      </c>
      <c r="F78" s="121">
        <v>1000000</v>
      </c>
      <c r="G78" s="121">
        <v>500000</v>
      </c>
      <c r="H78" s="121">
        <v>0</v>
      </c>
      <c r="I78" s="121">
        <v>0</v>
      </c>
      <c r="J78" s="121">
        <v>0</v>
      </c>
      <c r="K78" s="121">
        <v>0</v>
      </c>
      <c r="L78" s="121">
        <v>0</v>
      </c>
      <c r="M78" s="121">
        <v>1000000</v>
      </c>
      <c r="N78" s="121">
        <v>500000</v>
      </c>
      <c r="O78" s="112">
        <f t="shared" si="4"/>
        <v>0</v>
      </c>
      <c r="P78" s="113">
        <f t="shared" si="1"/>
        <v>1000000</v>
      </c>
      <c r="Q78" s="113">
        <f t="shared" si="2"/>
        <v>0</v>
      </c>
      <c r="R78" s="112">
        <f t="shared" si="3"/>
        <v>0</v>
      </c>
      <c r="S78" s="28"/>
    </row>
    <row r="79" spans="1:19" s="32" customFormat="1" ht="14.25">
      <c r="A79" s="115">
        <v>21375100</v>
      </c>
      <c r="B79" s="143" t="s">
        <v>434</v>
      </c>
      <c r="C79" s="115" t="s">
        <v>411</v>
      </c>
      <c r="D79" s="115" t="s">
        <v>412</v>
      </c>
      <c r="E79" s="121">
        <v>500000</v>
      </c>
      <c r="F79" s="121">
        <v>500000</v>
      </c>
      <c r="G79" s="121">
        <v>500000</v>
      </c>
      <c r="H79" s="121">
        <v>0</v>
      </c>
      <c r="I79" s="121">
        <v>0</v>
      </c>
      <c r="J79" s="121">
        <v>0</v>
      </c>
      <c r="K79" s="121">
        <v>148885</v>
      </c>
      <c r="L79" s="121">
        <v>0</v>
      </c>
      <c r="M79" s="121">
        <v>351115</v>
      </c>
      <c r="N79" s="121">
        <v>351115</v>
      </c>
      <c r="O79" s="112">
        <f t="shared" si="4"/>
        <v>0.29777</v>
      </c>
      <c r="P79" s="113">
        <f t="shared" si="1"/>
        <v>500000</v>
      </c>
      <c r="Q79" s="113">
        <f t="shared" si="2"/>
        <v>148885</v>
      </c>
      <c r="R79" s="112">
        <f t="shared" si="3"/>
        <v>0.29777</v>
      </c>
      <c r="S79" s="28"/>
    </row>
    <row r="80" spans="1:19" s="32" customFormat="1" ht="14.25">
      <c r="A80" s="115">
        <v>21375100</v>
      </c>
      <c r="B80" s="143" t="s">
        <v>434</v>
      </c>
      <c r="C80" s="115" t="s">
        <v>238</v>
      </c>
      <c r="D80" s="115" t="s">
        <v>239</v>
      </c>
      <c r="E80" s="121">
        <v>500000</v>
      </c>
      <c r="F80" s="121">
        <v>500000</v>
      </c>
      <c r="G80" s="121">
        <v>250000</v>
      </c>
      <c r="H80" s="121">
        <v>0</v>
      </c>
      <c r="I80" s="121">
        <v>0</v>
      </c>
      <c r="J80" s="121">
        <v>0</v>
      </c>
      <c r="K80" s="121">
        <v>0</v>
      </c>
      <c r="L80" s="121">
        <v>0</v>
      </c>
      <c r="M80" s="121">
        <v>500000</v>
      </c>
      <c r="N80" s="121">
        <v>250000</v>
      </c>
      <c r="O80" s="112">
        <f t="shared" si="4"/>
        <v>0</v>
      </c>
      <c r="P80" s="113">
        <f t="shared" si="1"/>
        <v>500000</v>
      </c>
      <c r="Q80" s="113">
        <f t="shared" si="2"/>
        <v>0</v>
      </c>
      <c r="R80" s="112">
        <f t="shared" si="3"/>
        <v>0</v>
      </c>
      <c r="S80" s="28"/>
    </row>
    <row r="81" spans="1:19" s="32" customFormat="1" ht="15.75" customHeight="1">
      <c r="A81" s="115">
        <v>21375100</v>
      </c>
      <c r="B81" s="143" t="s">
        <v>434</v>
      </c>
      <c r="C81" s="115" t="s">
        <v>240</v>
      </c>
      <c r="D81" s="115" t="s">
        <v>241</v>
      </c>
      <c r="E81" s="121">
        <v>50000</v>
      </c>
      <c r="F81" s="121">
        <v>50000</v>
      </c>
      <c r="G81" s="121">
        <v>0</v>
      </c>
      <c r="H81" s="121">
        <v>0</v>
      </c>
      <c r="I81" s="121">
        <v>0</v>
      </c>
      <c r="J81" s="121">
        <v>0</v>
      </c>
      <c r="K81" s="121">
        <v>0</v>
      </c>
      <c r="L81" s="121">
        <v>0</v>
      </c>
      <c r="M81" s="121">
        <v>50000</v>
      </c>
      <c r="N81" s="121">
        <v>0</v>
      </c>
      <c r="O81" s="112">
        <f t="shared" si="4"/>
        <v>0</v>
      </c>
      <c r="P81" s="113">
        <f t="shared" si="1"/>
        <v>50000</v>
      </c>
      <c r="Q81" s="113">
        <f t="shared" si="2"/>
        <v>0</v>
      </c>
      <c r="R81" s="112">
        <f t="shared" si="3"/>
        <v>0</v>
      </c>
      <c r="S81" s="28"/>
    </row>
    <row r="82" spans="1:19" s="32" customFormat="1" ht="15.75" customHeight="1">
      <c r="A82" s="115">
        <v>21375100</v>
      </c>
      <c r="B82" s="143" t="s">
        <v>434</v>
      </c>
      <c r="C82" s="115" t="s">
        <v>242</v>
      </c>
      <c r="D82" s="115" t="s">
        <v>243</v>
      </c>
      <c r="E82" s="121">
        <v>879000</v>
      </c>
      <c r="F82" s="121">
        <v>1065200</v>
      </c>
      <c r="G82" s="121">
        <v>879000</v>
      </c>
      <c r="H82" s="121">
        <v>0</v>
      </c>
      <c r="I82" s="121">
        <v>286200</v>
      </c>
      <c r="J82" s="121">
        <v>0</v>
      </c>
      <c r="K82" s="121">
        <v>0</v>
      </c>
      <c r="L82" s="121">
        <v>0</v>
      </c>
      <c r="M82" s="121">
        <v>779000</v>
      </c>
      <c r="N82" s="121">
        <v>592800</v>
      </c>
      <c r="O82" s="112">
        <v>0</v>
      </c>
      <c r="P82" s="113">
        <f t="shared" si="1"/>
        <v>1065200</v>
      </c>
      <c r="Q82" s="113">
        <f t="shared" si="2"/>
        <v>0</v>
      </c>
      <c r="R82" s="112">
        <f t="shared" si="3"/>
        <v>0</v>
      </c>
      <c r="S82" s="28"/>
    </row>
    <row r="83" spans="1:19" s="32" customFormat="1" ht="14.25">
      <c r="A83" s="115">
        <v>21375100</v>
      </c>
      <c r="B83" s="143" t="s">
        <v>434</v>
      </c>
      <c r="C83" s="115" t="s">
        <v>244</v>
      </c>
      <c r="D83" s="115" t="s">
        <v>245</v>
      </c>
      <c r="E83" s="121">
        <v>100000</v>
      </c>
      <c r="F83" s="121">
        <v>286200</v>
      </c>
      <c r="G83" s="121">
        <v>100000</v>
      </c>
      <c r="H83" s="121">
        <v>0</v>
      </c>
      <c r="I83" s="121">
        <v>286200</v>
      </c>
      <c r="J83" s="121">
        <v>0</v>
      </c>
      <c r="K83" s="121">
        <v>0</v>
      </c>
      <c r="L83" s="121">
        <v>0</v>
      </c>
      <c r="M83" s="121">
        <v>0</v>
      </c>
      <c r="N83" s="121">
        <v>-186200</v>
      </c>
      <c r="O83" s="112">
        <f t="shared" si="4"/>
        <v>0</v>
      </c>
      <c r="P83" s="113">
        <f t="shared" si="1"/>
        <v>286200</v>
      </c>
      <c r="Q83" s="113">
        <f t="shared" si="2"/>
        <v>0</v>
      </c>
      <c r="R83" s="112">
        <f t="shared" si="3"/>
        <v>0</v>
      </c>
      <c r="S83" s="28"/>
    </row>
    <row r="84" spans="1:19" s="32" customFormat="1" ht="14.25">
      <c r="A84" s="115">
        <v>21375100</v>
      </c>
      <c r="B84" s="143" t="s">
        <v>434</v>
      </c>
      <c r="C84" s="115" t="s">
        <v>246</v>
      </c>
      <c r="D84" s="115" t="s">
        <v>247</v>
      </c>
      <c r="E84" s="121">
        <v>779000</v>
      </c>
      <c r="F84" s="121">
        <v>779000</v>
      </c>
      <c r="G84" s="121">
        <v>779000</v>
      </c>
      <c r="H84" s="121">
        <v>0</v>
      </c>
      <c r="I84" s="121">
        <v>0</v>
      </c>
      <c r="J84" s="121">
        <v>0</v>
      </c>
      <c r="K84" s="121">
        <v>0</v>
      </c>
      <c r="L84" s="121">
        <v>0</v>
      </c>
      <c r="M84" s="121">
        <v>779000</v>
      </c>
      <c r="N84" s="121">
        <v>779000</v>
      </c>
      <c r="O84" s="112">
        <f t="shared" si="4"/>
        <v>0</v>
      </c>
      <c r="P84" s="113">
        <f t="shared" si="1"/>
        <v>779000</v>
      </c>
      <c r="Q84" s="113">
        <f t="shared" si="2"/>
        <v>0</v>
      </c>
      <c r="R84" s="112">
        <f t="shared" si="3"/>
        <v>0</v>
      </c>
      <c r="S84" s="28"/>
    </row>
    <row r="85" spans="1:19" s="32" customFormat="1" ht="14.25">
      <c r="A85" s="115">
        <v>21375100</v>
      </c>
      <c r="B85" s="143" t="s">
        <v>434</v>
      </c>
      <c r="C85" s="115" t="s">
        <v>248</v>
      </c>
      <c r="D85" s="115" t="s">
        <v>413</v>
      </c>
      <c r="E85" s="121">
        <v>3400000</v>
      </c>
      <c r="F85" s="121">
        <v>3630000</v>
      </c>
      <c r="G85" s="121">
        <v>3400000</v>
      </c>
      <c r="H85" s="121">
        <v>230800</v>
      </c>
      <c r="I85" s="121">
        <v>0</v>
      </c>
      <c r="J85" s="121">
        <v>0</v>
      </c>
      <c r="K85" s="121">
        <v>454581</v>
      </c>
      <c r="L85" s="121">
        <v>454581</v>
      </c>
      <c r="M85" s="121">
        <v>2944619</v>
      </c>
      <c r="N85" s="121">
        <v>2714619</v>
      </c>
      <c r="O85" s="112">
        <f t="shared" si="4"/>
        <v>0.1252289256198347</v>
      </c>
      <c r="P85" s="113">
        <f t="shared" si="1"/>
        <v>3630000</v>
      </c>
      <c r="Q85" s="113">
        <f t="shared" si="2"/>
        <v>454581</v>
      </c>
      <c r="R85" s="112">
        <f t="shared" si="3"/>
        <v>0.1252289256198347</v>
      </c>
      <c r="S85" s="28"/>
    </row>
    <row r="86" spans="1:19" s="32" customFormat="1" ht="14.25">
      <c r="A86" s="115">
        <v>21375100</v>
      </c>
      <c r="B86" s="143" t="s">
        <v>434</v>
      </c>
      <c r="C86" s="115" t="s">
        <v>249</v>
      </c>
      <c r="D86" s="115" t="s">
        <v>250</v>
      </c>
      <c r="E86" s="121">
        <v>400000</v>
      </c>
      <c r="F86" s="121">
        <v>630000</v>
      </c>
      <c r="G86" s="121">
        <v>400000</v>
      </c>
      <c r="H86" s="121">
        <v>0</v>
      </c>
      <c r="I86" s="121">
        <v>0</v>
      </c>
      <c r="J86" s="121">
        <v>0</v>
      </c>
      <c r="K86" s="121">
        <v>334581</v>
      </c>
      <c r="L86" s="121">
        <v>334581</v>
      </c>
      <c r="M86" s="121">
        <v>295419</v>
      </c>
      <c r="N86" s="121">
        <v>65419</v>
      </c>
      <c r="O86" s="112">
        <f t="shared" si="4"/>
        <v>0.5310809523809524</v>
      </c>
      <c r="P86" s="113">
        <f t="shared" si="1"/>
        <v>630000</v>
      </c>
      <c r="Q86" s="113">
        <f t="shared" si="2"/>
        <v>334581</v>
      </c>
      <c r="R86" s="112">
        <f t="shared" si="3"/>
        <v>0.5310809523809524</v>
      </c>
      <c r="S86" s="28"/>
    </row>
    <row r="87" spans="1:18" s="28" customFormat="1" ht="14.25">
      <c r="A87" s="115">
        <v>21375100</v>
      </c>
      <c r="B87" s="143" t="s">
        <v>434</v>
      </c>
      <c r="C87" s="115" t="s">
        <v>251</v>
      </c>
      <c r="D87" s="115" t="s">
        <v>252</v>
      </c>
      <c r="E87" s="121">
        <v>500000</v>
      </c>
      <c r="F87" s="121">
        <v>500000</v>
      </c>
      <c r="G87" s="121">
        <v>500000</v>
      </c>
      <c r="H87" s="121">
        <v>230800</v>
      </c>
      <c r="I87" s="121">
        <v>0</v>
      </c>
      <c r="J87" s="121">
        <v>0</v>
      </c>
      <c r="K87" s="121">
        <v>0</v>
      </c>
      <c r="L87" s="121">
        <v>0</v>
      </c>
      <c r="M87" s="121">
        <v>269200</v>
      </c>
      <c r="N87" s="121">
        <v>269200</v>
      </c>
      <c r="O87" s="112">
        <f t="shared" si="4"/>
        <v>0</v>
      </c>
      <c r="P87" s="113">
        <f t="shared" si="1"/>
        <v>500000</v>
      </c>
      <c r="Q87" s="113">
        <f t="shared" si="2"/>
        <v>0</v>
      </c>
      <c r="R87" s="112">
        <f t="shared" si="3"/>
        <v>0</v>
      </c>
    </row>
    <row r="88" spans="1:19" s="32" customFormat="1" ht="14.25">
      <c r="A88" s="115">
        <v>21375100</v>
      </c>
      <c r="B88" s="143" t="s">
        <v>434</v>
      </c>
      <c r="C88" s="115" t="s">
        <v>253</v>
      </c>
      <c r="D88" s="115" t="s">
        <v>254</v>
      </c>
      <c r="E88" s="121">
        <v>1100000</v>
      </c>
      <c r="F88" s="121">
        <v>1100000</v>
      </c>
      <c r="G88" s="121">
        <v>1100000</v>
      </c>
      <c r="H88" s="121">
        <v>0</v>
      </c>
      <c r="I88" s="121">
        <v>0</v>
      </c>
      <c r="J88" s="121">
        <v>0</v>
      </c>
      <c r="K88" s="121">
        <v>120000</v>
      </c>
      <c r="L88" s="121">
        <v>120000</v>
      </c>
      <c r="M88" s="121">
        <v>980000</v>
      </c>
      <c r="N88" s="121">
        <v>980000</v>
      </c>
      <c r="O88" s="112">
        <f t="shared" si="4"/>
        <v>0.10909090909090909</v>
      </c>
      <c r="P88" s="113">
        <f t="shared" si="1"/>
        <v>1100000</v>
      </c>
      <c r="Q88" s="113">
        <f t="shared" si="2"/>
        <v>120000</v>
      </c>
      <c r="R88" s="112">
        <f t="shared" si="3"/>
        <v>0.10909090909090909</v>
      </c>
      <c r="S88" s="28"/>
    </row>
    <row r="89" spans="1:18" s="28" customFormat="1" ht="14.25">
      <c r="A89" s="115">
        <v>21375100</v>
      </c>
      <c r="B89" s="143" t="s">
        <v>434</v>
      </c>
      <c r="C89" s="115" t="s">
        <v>255</v>
      </c>
      <c r="D89" s="115" t="s">
        <v>256</v>
      </c>
      <c r="E89" s="121">
        <v>500000</v>
      </c>
      <c r="F89" s="121">
        <v>500000</v>
      </c>
      <c r="G89" s="121">
        <v>500000</v>
      </c>
      <c r="H89" s="121">
        <v>0</v>
      </c>
      <c r="I89" s="121">
        <v>0</v>
      </c>
      <c r="J89" s="121">
        <v>0</v>
      </c>
      <c r="K89" s="121">
        <v>0</v>
      </c>
      <c r="L89" s="121">
        <v>0</v>
      </c>
      <c r="M89" s="121">
        <v>500000</v>
      </c>
      <c r="N89" s="121">
        <v>500000</v>
      </c>
      <c r="O89" s="112">
        <f t="shared" si="4"/>
        <v>0</v>
      </c>
      <c r="P89" s="113">
        <f t="shared" si="1"/>
        <v>500000</v>
      </c>
      <c r="Q89" s="113">
        <f t="shared" si="2"/>
        <v>0</v>
      </c>
      <c r="R89" s="112">
        <f t="shared" si="3"/>
        <v>0</v>
      </c>
    </row>
    <row r="90" spans="1:18" s="32" customFormat="1" ht="14.25">
      <c r="A90" s="115">
        <v>21375100</v>
      </c>
      <c r="B90" s="143" t="s">
        <v>434</v>
      </c>
      <c r="C90" s="115" t="s">
        <v>257</v>
      </c>
      <c r="D90" s="115" t="s">
        <v>258</v>
      </c>
      <c r="E90" s="121">
        <v>100000</v>
      </c>
      <c r="F90" s="121">
        <v>100000</v>
      </c>
      <c r="G90" s="121">
        <v>100000</v>
      </c>
      <c r="H90" s="121">
        <v>0</v>
      </c>
      <c r="I90" s="121">
        <v>0</v>
      </c>
      <c r="J90" s="121">
        <v>0</v>
      </c>
      <c r="K90" s="121">
        <v>0</v>
      </c>
      <c r="L90" s="121">
        <v>0</v>
      </c>
      <c r="M90" s="121">
        <v>100000</v>
      </c>
      <c r="N90" s="121">
        <v>100000</v>
      </c>
      <c r="O90" s="112">
        <f t="shared" si="4"/>
        <v>0</v>
      </c>
      <c r="P90" s="113">
        <f t="shared" si="1"/>
        <v>100000</v>
      </c>
      <c r="Q90" s="113">
        <f t="shared" si="2"/>
        <v>0</v>
      </c>
      <c r="R90" s="112">
        <f t="shared" si="3"/>
        <v>0</v>
      </c>
    </row>
    <row r="91" spans="1:18" s="28" customFormat="1" ht="14.25">
      <c r="A91" s="115">
        <v>21375100</v>
      </c>
      <c r="B91" s="143" t="s">
        <v>434</v>
      </c>
      <c r="C91" s="115" t="s">
        <v>259</v>
      </c>
      <c r="D91" s="115" t="s">
        <v>260</v>
      </c>
      <c r="E91" s="121">
        <v>500000</v>
      </c>
      <c r="F91" s="121">
        <v>500000</v>
      </c>
      <c r="G91" s="121">
        <v>500000</v>
      </c>
      <c r="H91" s="121">
        <v>0</v>
      </c>
      <c r="I91" s="121">
        <v>0</v>
      </c>
      <c r="J91" s="121">
        <v>0</v>
      </c>
      <c r="K91" s="121">
        <v>0</v>
      </c>
      <c r="L91" s="121">
        <v>0</v>
      </c>
      <c r="M91" s="121">
        <v>500000</v>
      </c>
      <c r="N91" s="121">
        <v>500000</v>
      </c>
      <c r="O91" s="112">
        <f>+K91/F91</f>
        <v>0</v>
      </c>
      <c r="P91" s="113">
        <f t="shared" si="1"/>
        <v>500000</v>
      </c>
      <c r="Q91" s="113">
        <f t="shared" si="2"/>
        <v>0</v>
      </c>
      <c r="R91" s="112">
        <f t="shared" si="3"/>
        <v>0</v>
      </c>
    </row>
    <row r="92" spans="1:18" s="28" customFormat="1" ht="13.5" customHeight="1">
      <c r="A92" s="115">
        <v>21375100</v>
      </c>
      <c r="B92" s="143" t="s">
        <v>434</v>
      </c>
      <c r="C92" s="115" t="s">
        <v>263</v>
      </c>
      <c r="D92" s="115" t="s">
        <v>264</v>
      </c>
      <c r="E92" s="121">
        <v>300000</v>
      </c>
      <c r="F92" s="121">
        <v>300000</v>
      </c>
      <c r="G92" s="121">
        <v>300000</v>
      </c>
      <c r="H92" s="121">
        <v>0</v>
      </c>
      <c r="I92" s="121">
        <v>0</v>
      </c>
      <c r="J92" s="121">
        <v>0</v>
      </c>
      <c r="K92" s="121">
        <v>0</v>
      </c>
      <c r="L92" s="121">
        <v>0</v>
      </c>
      <c r="M92" s="121">
        <v>300000</v>
      </c>
      <c r="N92" s="121">
        <v>300000</v>
      </c>
      <c r="O92" s="112">
        <f aca="true" t="shared" si="5" ref="O92:O128">+K92/F92</f>
        <v>0</v>
      </c>
      <c r="P92" s="113">
        <f aca="true" t="shared" si="6" ref="P92:P102">+F92</f>
        <v>300000</v>
      </c>
      <c r="Q92" s="113">
        <f aca="true" t="shared" si="7" ref="Q92:Q102">+K92</f>
        <v>0</v>
      </c>
      <c r="R92" s="112">
        <f aca="true" t="shared" si="8" ref="R92:R103">+Q92/P92</f>
        <v>0</v>
      </c>
    </row>
    <row r="93" spans="1:18" s="32" customFormat="1" ht="14.25">
      <c r="A93" s="110">
        <v>21375100</v>
      </c>
      <c r="B93" s="139" t="s">
        <v>436</v>
      </c>
      <c r="C93" s="110" t="s">
        <v>265</v>
      </c>
      <c r="D93" s="110" t="s">
        <v>266</v>
      </c>
      <c r="E93" s="129">
        <v>1267097953</v>
      </c>
      <c r="F93" s="129">
        <v>1267097953</v>
      </c>
      <c r="G93" s="129">
        <v>276686547</v>
      </c>
      <c r="H93" s="129">
        <v>0</v>
      </c>
      <c r="I93" s="129">
        <v>81600000</v>
      </c>
      <c r="J93" s="129">
        <v>0</v>
      </c>
      <c r="K93" s="129">
        <v>0</v>
      </c>
      <c r="L93" s="129">
        <v>0</v>
      </c>
      <c r="M93" s="129">
        <v>1185497953</v>
      </c>
      <c r="N93" s="129">
        <v>195086547</v>
      </c>
      <c r="O93" s="116">
        <f t="shared" si="5"/>
        <v>0</v>
      </c>
      <c r="P93" s="30">
        <f t="shared" si="6"/>
        <v>1267097953</v>
      </c>
      <c r="Q93" s="30">
        <f t="shared" si="7"/>
        <v>0</v>
      </c>
      <c r="R93" s="116">
        <f t="shared" si="8"/>
        <v>0</v>
      </c>
    </row>
    <row r="94" spans="1:19" s="32" customFormat="1" ht="14.25">
      <c r="A94" s="115">
        <v>21375100</v>
      </c>
      <c r="B94" s="143" t="s">
        <v>436</v>
      </c>
      <c r="C94" s="115" t="s">
        <v>279</v>
      </c>
      <c r="D94" s="115" t="s">
        <v>280</v>
      </c>
      <c r="E94" s="121">
        <v>1243257953</v>
      </c>
      <c r="F94" s="121">
        <v>1243257953</v>
      </c>
      <c r="G94" s="121">
        <v>256686547</v>
      </c>
      <c r="H94" s="121">
        <v>0</v>
      </c>
      <c r="I94" s="121">
        <v>81600000</v>
      </c>
      <c r="J94" s="121">
        <v>0</v>
      </c>
      <c r="K94" s="121">
        <v>0</v>
      </c>
      <c r="L94" s="121">
        <v>0</v>
      </c>
      <c r="M94" s="121">
        <v>1161657953</v>
      </c>
      <c r="N94" s="121">
        <v>175086547</v>
      </c>
      <c r="O94" s="112">
        <f t="shared" si="5"/>
        <v>0</v>
      </c>
      <c r="P94" s="113">
        <f t="shared" si="6"/>
        <v>1243257953</v>
      </c>
      <c r="Q94" s="113">
        <f t="shared" si="7"/>
        <v>0</v>
      </c>
      <c r="R94" s="112">
        <f t="shared" si="8"/>
        <v>0</v>
      </c>
      <c r="S94" s="28"/>
    </row>
    <row r="95" spans="1:19" s="32" customFormat="1" ht="14.25">
      <c r="A95" s="115">
        <v>21375100</v>
      </c>
      <c r="B95" s="143" t="s">
        <v>436</v>
      </c>
      <c r="C95" s="115" t="s">
        <v>281</v>
      </c>
      <c r="D95" s="115" t="s">
        <v>282</v>
      </c>
      <c r="E95" s="121">
        <v>0</v>
      </c>
      <c r="F95" s="121">
        <v>0</v>
      </c>
      <c r="G95" s="121">
        <v>0</v>
      </c>
      <c r="H95" s="121">
        <v>0</v>
      </c>
      <c r="I95" s="121">
        <v>0</v>
      </c>
      <c r="J95" s="121">
        <v>0</v>
      </c>
      <c r="K95" s="121">
        <v>0</v>
      </c>
      <c r="L95" s="121">
        <v>0</v>
      </c>
      <c r="M95" s="121">
        <v>0</v>
      </c>
      <c r="N95" s="121">
        <v>0</v>
      </c>
      <c r="O95" s="112">
        <v>0</v>
      </c>
      <c r="P95" s="113">
        <f t="shared" si="6"/>
        <v>0</v>
      </c>
      <c r="Q95" s="113">
        <f t="shared" si="7"/>
        <v>0</v>
      </c>
      <c r="R95" s="112">
        <v>0</v>
      </c>
      <c r="S95" s="28"/>
    </row>
    <row r="96" spans="1:19" s="32" customFormat="1" ht="14.25" customHeight="1">
      <c r="A96" s="115">
        <v>21375100</v>
      </c>
      <c r="B96" s="143" t="s">
        <v>435</v>
      </c>
      <c r="C96" s="115" t="s">
        <v>281</v>
      </c>
      <c r="D96" s="115" t="s">
        <v>282</v>
      </c>
      <c r="E96" s="121">
        <v>1243257953</v>
      </c>
      <c r="F96" s="121">
        <v>1243257953</v>
      </c>
      <c r="G96" s="121">
        <v>256686547</v>
      </c>
      <c r="H96" s="121">
        <v>0</v>
      </c>
      <c r="I96" s="121">
        <v>81600000</v>
      </c>
      <c r="J96" s="121">
        <v>0</v>
      </c>
      <c r="K96" s="121">
        <v>0</v>
      </c>
      <c r="L96" s="121">
        <v>0</v>
      </c>
      <c r="M96" s="121">
        <v>1161657953</v>
      </c>
      <c r="N96" s="121">
        <v>175086547</v>
      </c>
      <c r="O96" s="112">
        <f t="shared" si="5"/>
        <v>0</v>
      </c>
      <c r="P96" s="113">
        <f t="shared" si="6"/>
        <v>1243257953</v>
      </c>
      <c r="Q96" s="113">
        <f t="shared" si="7"/>
        <v>0</v>
      </c>
      <c r="R96" s="112">
        <f t="shared" si="8"/>
        <v>0</v>
      </c>
      <c r="S96" s="28"/>
    </row>
    <row r="97" spans="1:19" s="32" customFormat="1" ht="14.25" customHeight="1">
      <c r="A97" s="115">
        <v>21375100</v>
      </c>
      <c r="B97" s="143" t="s">
        <v>435</v>
      </c>
      <c r="C97" s="115" t="s">
        <v>267</v>
      </c>
      <c r="D97" s="115" t="s">
        <v>268</v>
      </c>
      <c r="E97" s="121">
        <v>22000000</v>
      </c>
      <c r="F97" s="121">
        <v>20900000</v>
      </c>
      <c r="G97" s="121">
        <v>20000000</v>
      </c>
      <c r="H97" s="121">
        <v>0</v>
      </c>
      <c r="I97" s="121">
        <v>0</v>
      </c>
      <c r="J97" s="121">
        <v>0</v>
      </c>
      <c r="K97" s="121">
        <v>0</v>
      </c>
      <c r="L97" s="121">
        <v>0</v>
      </c>
      <c r="M97" s="121">
        <v>20900000</v>
      </c>
      <c r="N97" s="121">
        <v>20000000</v>
      </c>
      <c r="O97" s="112">
        <f t="shared" si="5"/>
        <v>0</v>
      </c>
      <c r="P97" s="113">
        <f t="shared" si="6"/>
        <v>20900000</v>
      </c>
      <c r="Q97" s="113">
        <f t="shared" si="7"/>
        <v>0</v>
      </c>
      <c r="R97" s="112">
        <f t="shared" si="8"/>
        <v>0</v>
      </c>
      <c r="S97" s="28"/>
    </row>
    <row r="98" spans="1:19" s="32" customFormat="1" ht="14.25">
      <c r="A98" s="115">
        <v>21375100</v>
      </c>
      <c r="B98" s="143" t="s">
        <v>435</v>
      </c>
      <c r="C98" s="115" t="s">
        <v>271</v>
      </c>
      <c r="D98" s="115" t="s">
        <v>272</v>
      </c>
      <c r="E98" s="121">
        <v>2000000</v>
      </c>
      <c r="F98" s="121">
        <v>900000</v>
      </c>
      <c r="G98" s="121">
        <v>0</v>
      </c>
      <c r="H98" s="121">
        <v>0</v>
      </c>
      <c r="I98" s="121">
        <v>0</v>
      </c>
      <c r="J98" s="121">
        <v>0</v>
      </c>
      <c r="K98" s="121">
        <v>0</v>
      </c>
      <c r="L98" s="121">
        <v>0</v>
      </c>
      <c r="M98" s="121">
        <v>900000</v>
      </c>
      <c r="N98" s="121">
        <v>0</v>
      </c>
      <c r="O98" s="112">
        <v>0</v>
      </c>
      <c r="P98" s="113">
        <f t="shared" si="6"/>
        <v>900000</v>
      </c>
      <c r="Q98" s="113">
        <f t="shared" si="7"/>
        <v>0</v>
      </c>
      <c r="R98" s="112">
        <f t="shared" si="8"/>
        <v>0</v>
      </c>
      <c r="S98" s="28"/>
    </row>
    <row r="99" spans="1:19" s="32" customFormat="1" ht="14.25">
      <c r="A99" s="115">
        <v>21375100</v>
      </c>
      <c r="B99" s="143" t="s">
        <v>435</v>
      </c>
      <c r="C99" s="115" t="s">
        <v>273</v>
      </c>
      <c r="D99" s="115" t="s">
        <v>274</v>
      </c>
      <c r="E99" s="121">
        <v>0</v>
      </c>
      <c r="F99" s="121">
        <v>0</v>
      </c>
      <c r="G99" s="121">
        <v>0</v>
      </c>
      <c r="H99" s="121">
        <v>0</v>
      </c>
      <c r="I99" s="121">
        <v>0</v>
      </c>
      <c r="J99" s="121">
        <v>0</v>
      </c>
      <c r="K99" s="121">
        <v>0</v>
      </c>
      <c r="L99" s="121">
        <v>0</v>
      </c>
      <c r="M99" s="121">
        <v>0</v>
      </c>
      <c r="N99" s="121">
        <v>0</v>
      </c>
      <c r="O99" s="112">
        <v>0</v>
      </c>
      <c r="P99" s="113">
        <f t="shared" si="6"/>
        <v>0</v>
      </c>
      <c r="Q99" s="113">
        <f t="shared" si="7"/>
        <v>0</v>
      </c>
      <c r="R99" s="112">
        <v>0</v>
      </c>
      <c r="S99" s="28"/>
    </row>
    <row r="100" spans="1:19" s="32" customFormat="1" ht="14.25">
      <c r="A100" s="115">
        <v>21375100</v>
      </c>
      <c r="B100" s="143" t="s">
        <v>435</v>
      </c>
      <c r="C100" s="115" t="s">
        <v>275</v>
      </c>
      <c r="D100" s="115" t="s">
        <v>276</v>
      </c>
      <c r="E100" s="121">
        <v>20000000</v>
      </c>
      <c r="F100" s="121">
        <v>20000000</v>
      </c>
      <c r="G100" s="121">
        <v>20000000</v>
      </c>
      <c r="H100" s="121">
        <v>0</v>
      </c>
      <c r="I100" s="121">
        <v>0</v>
      </c>
      <c r="J100" s="121">
        <v>0</v>
      </c>
      <c r="K100" s="121">
        <v>0</v>
      </c>
      <c r="L100" s="121">
        <v>0</v>
      </c>
      <c r="M100" s="121">
        <v>20000000</v>
      </c>
      <c r="N100" s="121">
        <v>20000000</v>
      </c>
      <c r="O100" s="112">
        <f t="shared" si="5"/>
        <v>0</v>
      </c>
      <c r="P100" s="113">
        <f t="shared" si="6"/>
        <v>20000000</v>
      </c>
      <c r="Q100" s="113">
        <f t="shared" si="7"/>
        <v>0</v>
      </c>
      <c r="R100" s="112">
        <f t="shared" si="8"/>
        <v>0</v>
      </c>
      <c r="S100" s="28"/>
    </row>
    <row r="101" spans="1:18" s="28" customFormat="1" ht="14.25">
      <c r="A101" s="115">
        <v>21375100</v>
      </c>
      <c r="B101" s="143" t="s">
        <v>435</v>
      </c>
      <c r="C101" s="115" t="s">
        <v>283</v>
      </c>
      <c r="D101" s="115" t="s">
        <v>284</v>
      </c>
      <c r="E101" s="121">
        <v>1840000</v>
      </c>
      <c r="F101" s="121">
        <v>2940000</v>
      </c>
      <c r="G101" s="121">
        <v>0</v>
      </c>
      <c r="H101" s="121">
        <v>0</v>
      </c>
      <c r="I101" s="121">
        <v>0</v>
      </c>
      <c r="J101" s="121">
        <v>0</v>
      </c>
      <c r="K101" s="121">
        <v>0</v>
      </c>
      <c r="L101" s="121">
        <v>0</v>
      </c>
      <c r="M101" s="121">
        <v>2940000</v>
      </c>
      <c r="N101" s="121">
        <v>0</v>
      </c>
      <c r="O101" s="112">
        <f t="shared" si="5"/>
        <v>0</v>
      </c>
      <c r="P101" s="113">
        <f t="shared" si="6"/>
        <v>2940000</v>
      </c>
      <c r="Q101" s="113">
        <f t="shared" si="7"/>
        <v>0</v>
      </c>
      <c r="R101" s="112">
        <f t="shared" si="8"/>
        <v>0</v>
      </c>
    </row>
    <row r="102" spans="1:18" s="32" customFormat="1" ht="14.25">
      <c r="A102" s="115">
        <v>21375100</v>
      </c>
      <c r="B102" s="143" t="s">
        <v>435</v>
      </c>
      <c r="C102" s="115" t="s">
        <v>285</v>
      </c>
      <c r="D102" s="115" t="s">
        <v>286</v>
      </c>
      <c r="E102" s="121">
        <v>1840000</v>
      </c>
      <c r="F102" s="121">
        <v>2940000</v>
      </c>
      <c r="G102" s="121">
        <v>0</v>
      </c>
      <c r="H102" s="121">
        <v>0</v>
      </c>
      <c r="I102" s="121">
        <v>0</v>
      </c>
      <c r="J102" s="121">
        <v>0</v>
      </c>
      <c r="K102" s="121">
        <v>0</v>
      </c>
      <c r="L102" s="121">
        <v>0</v>
      </c>
      <c r="M102" s="121">
        <v>2940000</v>
      </c>
      <c r="N102" s="121">
        <v>0</v>
      </c>
      <c r="O102" s="112">
        <f t="shared" si="5"/>
        <v>0</v>
      </c>
      <c r="P102" s="113">
        <f t="shared" si="6"/>
        <v>2940000</v>
      </c>
      <c r="Q102" s="113">
        <f t="shared" si="7"/>
        <v>0</v>
      </c>
      <c r="R102" s="112">
        <f t="shared" si="8"/>
        <v>0</v>
      </c>
    </row>
    <row r="103" spans="1:18" s="32" customFormat="1" ht="14.25">
      <c r="A103" s="110">
        <v>21375100</v>
      </c>
      <c r="B103" s="139" t="s">
        <v>434</v>
      </c>
      <c r="C103" s="110" t="s">
        <v>289</v>
      </c>
      <c r="D103" s="110" t="s">
        <v>290</v>
      </c>
      <c r="E103" s="129">
        <v>8271653598</v>
      </c>
      <c r="F103" s="129">
        <v>8271653598</v>
      </c>
      <c r="G103" s="129">
        <v>4097794144.3</v>
      </c>
      <c r="H103" s="129">
        <v>0</v>
      </c>
      <c r="I103" s="129">
        <v>1377586039.04</v>
      </c>
      <c r="J103" s="129">
        <v>0</v>
      </c>
      <c r="K103" s="129">
        <v>2694704636.71</v>
      </c>
      <c r="L103" s="129">
        <v>2685173350.72</v>
      </c>
      <c r="M103" s="129">
        <v>4199362922.25</v>
      </c>
      <c r="N103" s="129">
        <v>25503468.55</v>
      </c>
      <c r="O103" s="116">
        <f t="shared" si="5"/>
        <v>0.32577580828113395</v>
      </c>
      <c r="P103" s="30">
        <f>+P115+P117+P125</f>
        <v>171540935</v>
      </c>
      <c r="Q103" s="30">
        <f>+Q115+Q117+Q125</f>
        <v>21721607.09</v>
      </c>
      <c r="R103" s="116">
        <f t="shared" si="8"/>
        <v>0.12662637690531417</v>
      </c>
    </row>
    <row r="104" spans="1:18" s="28" customFormat="1" ht="14.25">
      <c r="A104" s="115">
        <v>21375100</v>
      </c>
      <c r="B104" s="143" t="s">
        <v>434</v>
      </c>
      <c r="C104" s="115" t="s">
        <v>291</v>
      </c>
      <c r="D104" s="115" t="s">
        <v>292</v>
      </c>
      <c r="E104" s="121">
        <v>8062294991</v>
      </c>
      <c r="F104" s="121">
        <v>8062294991</v>
      </c>
      <c r="G104" s="121">
        <v>4034606473.3</v>
      </c>
      <c r="H104" s="121">
        <v>0</v>
      </c>
      <c r="I104" s="121">
        <v>1361039484.33</v>
      </c>
      <c r="J104" s="121">
        <v>0</v>
      </c>
      <c r="K104" s="121">
        <v>2672401778.42</v>
      </c>
      <c r="L104" s="121">
        <v>2672401778.42</v>
      </c>
      <c r="M104" s="121">
        <v>4028853728.25</v>
      </c>
      <c r="N104" s="121">
        <v>1165210.55</v>
      </c>
      <c r="O104" s="112">
        <v>0</v>
      </c>
      <c r="P104" s="113"/>
      <c r="Q104" s="113"/>
      <c r="R104" s="112"/>
    </row>
    <row r="105" spans="1:18" s="28" customFormat="1" ht="14.25">
      <c r="A105" s="115">
        <v>21375100</v>
      </c>
      <c r="B105" s="143" t="s">
        <v>434</v>
      </c>
      <c r="C105" s="115" t="s">
        <v>301</v>
      </c>
      <c r="D105" s="115" t="s">
        <v>391</v>
      </c>
      <c r="E105" s="121">
        <v>3269297450</v>
      </c>
      <c r="F105" s="121">
        <v>3269297450</v>
      </c>
      <c r="G105" s="121">
        <v>1632104808.5</v>
      </c>
      <c r="H105" s="121">
        <v>0</v>
      </c>
      <c r="I105" s="121">
        <v>529641608</v>
      </c>
      <c r="J105" s="121">
        <v>0</v>
      </c>
      <c r="K105" s="121">
        <v>1102463200</v>
      </c>
      <c r="L105" s="121">
        <v>1102463200</v>
      </c>
      <c r="M105" s="121">
        <v>1637192642</v>
      </c>
      <c r="N105" s="121">
        <v>0.5</v>
      </c>
      <c r="O105" s="112">
        <f t="shared" si="5"/>
        <v>0.33721715960718107</v>
      </c>
      <c r="P105" s="113"/>
      <c r="Q105" s="113"/>
      <c r="R105" s="112"/>
    </row>
    <row r="106" spans="1:18" s="32" customFormat="1" ht="14.25">
      <c r="A106" s="115">
        <v>21375100</v>
      </c>
      <c r="B106" s="143" t="s">
        <v>434</v>
      </c>
      <c r="C106" s="115" t="s">
        <v>304</v>
      </c>
      <c r="D106" s="115" t="s">
        <v>392</v>
      </c>
      <c r="E106" s="121">
        <v>1394735536</v>
      </c>
      <c r="F106" s="121">
        <v>1394735536</v>
      </c>
      <c r="G106" s="121">
        <v>694303406</v>
      </c>
      <c r="H106" s="121">
        <v>0</v>
      </c>
      <c r="I106" s="121">
        <v>260683884</v>
      </c>
      <c r="J106" s="121">
        <v>0</v>
      </c>
      <c r="K106" s="121">
        <v>433619522</v>
      </c>
      <c r="L106" s="121">
        <v>433619522</v>
      </c>
      <c r="M106" s="121">
        <v>700432130</v>
      </c>
      <c r="N106" s="121">
        <v>0</v>
      </c>
      <c r="O106" s="112">
        <f t="shared" si="5"/>
        <v>0.3108973069142479</v>
      </c>
      <c r="P106" s="113"/>
      <c r="Q106" s="113"/>
      <c r="R106" s="112"/>
    </row>
    <row r="107" spans="1:19" s="32" customFormat="1" ht="14.25">
      <c r="A107" s="115">
        <v>21375100</v>
      </c>
      <c r="B107" s="143" t="s">
        <v>434</v>
      </c>
      <c r="C107" s="115" t="s">
        <v>307</v>
      </c>
      <c r="D107" s="115" t="s">
        <v>308</v>
      </c>
      <c r="E107" s="121">
        <v>2171182482</v>
      </c>
      <c r="F107" s="121">
        <v>2171182482</v>
      </c>
      <c r="G107" s="121">
        <v>1098699807.8</v>
      </c>
      <c r="H107" s="121">
        <v>0</v>
      </c>
      <c r="I107" s="121">
        <v>355616025</v>
      </c>
      <c r="J107" s="121">
        <v>0</v>
      </c>
      <c r="K107" s="121">
        <v>742768383</v>
      </c>
      <c r="L107" s="121">
        <v>742768383</v>
      </c>
      <c r="M107" s="121">
        <v>1072798074</v>
      </c>
      <c r="N107" s="121">
        <v>315399.8</v>
      </c>
      <c r="O107" s="112">
        <f t="shared" si="5"/>
        <v>0.34210315768382293</v>
      </c>
      <c r="P107" s="113"/>
      <c r="Q107" s="113"/>
      <c r="R107" s="112"/>
      <c r="S107" s="28"/>
    </row>
    <row r="108" spans="1:19" s="32" customFormat="1" ht="14.25">
      <c r="A108" s="115">
        <v>21375100</v>
      </c>
      <c r="B108" s="143" t="s">
        <v>434</v>
      </c>
      <c r="C108" s="115" t="s">
        <v>309</v>
      </c>
      <c r="D108" s="115" t="s">
        <v>393</v>
      </c>
      <c r="E108" s="121">
        <v>54600000</v>
      </c>
      <c r="F108" s="121">
        <v>54600000</v>
      </c>
      <c r="G108" s="121">
        <v>23769810</v>
      </c>
      <c r="H108" s="121">
        <v>0</v>
      </c>
      <c r="I108" s="121">
        <v>13650000</v>
      </c>
      <c r="J108" s="121">
        <v>0</v>
      </c>
      <c r="K108" s="121">
        <v>10000000</v>
      </c>
      <c r="L108" s="121">
        <v>10000000</v>
      </c>
      <c r="M108" s="121">
        <v>30950000</v>
      </c>
      <c r="N108" s="121">
        <v>119810</v>
      </c>
      <c r="O108" s="112">
        <f t="shared" si="5"/>
        <v>0.18315018315018314</v>
      </c>
      <c r="P108" s="113"/>
      <c r="Q108" s="113"/>
      <c r="R108" s="112"/>
      <c r="S108" s="28"/>
    </row>
    <row r="109" spans="1:19" s="32" customFormat="1" ht="14.25">
      <c r="A109" s="115">
        <v>21375100</v>
      </c>
      <c r="B109" s="143" t="s">
        <v>434</v>
      </c>
      <c r="C109" s="115" t="s">
        <v>310</v>
      </c>
      <c r="D109" s="115" t="s">
        <v>311</v>
      </c>
      <c r="E109" s="121">
        <v>384662030</v>
      </c>
      <c r="F109" s="121">
        <v>384662030</v>
      </c>
      <c r="G109" s="121">
        <v>198280279.25</v>
      </c>
      <c r="H109" s="121">
        <v>0</v>
      </c>
      <c r="I109" s="121">
        <v>64162468</v>
      </c>
      <c r="J109" s="121">
        <v>0</v>
      </c>
      <c r="K109" s="121">
        <v>134117811</v>
      </c>
      <c r="L109" s="121">
        <v>134117811</v>
      </c>
      <c r="M109" s="121">
        <v>186381751</v>
      </c>
      <c r="N109" s="121">
        <v>0.25</v>
      </c>
      <c r="O109" s="112">
        <f t="shared" si="5"/>
        <v>0.34866402332457924</v>
      </c>
      <c r="P109" s="113"/>
      <c r="Q109" s="113"/>
      <c r="R109" s="112"/>
      <c r="S109" s="28"/>
    </row>
    <row r="110" spans="1:19" s="32" customFormat="1" ht="14.25">
      <c r="A110" s="115">
        <v>21375100</v>
      </c>
      <c r="B110" s="143" t="s">
        <v>434</v>
      </c>
      <c r="C110" s="115" t="s">
        <v>312</v>
      </c>
      <c r="D110" s="115" t="s">
        <v>313</v>
      </c>
      <c r="E110" s="121">
        <v>265260000</v>
      </c>
      <c r="F110" s="121">
        <v>265260000</v>
      </c>
      <c r="G110" s="121">
        <v>135056471</v>
      </c>
      <c r="H110" s="121">
        <v>0</v>
      </c>
      <c r="I110" s="121">
        <v>43734510</v>
      </c>
      <c r="J110" s="121">
        <v>0</v>
      </c>
      <c r="K110" s="121">
        <v>91321961</v>
      </c>
      <c r="L110" s="121">
        <v>91321961</v>
      </c>
      <c r="M110" s="121">
        <v>130203529</v>
      </c>
      <c r="N110" s="121">
        <v>0</v>
      </c>
      <c r="O110" s="112">
        <f t="shared" si="5"/>
        <v>0.3442733959134434</v>
      </c>
      <c r="P110" s="113"/>
      <c r="Q110" s="113"/>
      <c r="R110" s="112"/>
      <c r="S110" s="28"/>
    </row>
    <row r="111" spans="1:19" s="32" customFormat="1" ht="14.25">
      <c r="A111" s="115">
        <v>21375100</v>
      </c>
      <c r="B111" s="143" t="s">
        <v>434</v>
      </c>
      <c r="C111" s="115" t="s">
        <v>314</v>
      </c>
      <c r="D111" s="115" t="s">
        <v>420</v>
      </c>
      <c r="E111" s="121">
        <v>342490000</v>
      </c>
      <c r="F111" s="121">
        <v>342490000</v>
      </c>
      <c r="G111" s="121">
        <v>165419397.75</v>
      </c>
      <c r="H111" s="121">
        <v>0</v>
      </c>
      <c r="I111" s="121">
        <v>59496385.75</v>
      </c>
      <c r="J111" s="121">
        <v>0</v>
      </c>
      <c r="K111" s="121">
        <v>105923012</v>
      </c>
      <c r="L111" s="121">
        <v>105923012</v>
      </c>
      <c r="M111" s="121">
        <v>177070602.25</v>
      </c>
      <c r="N111" s="121">
        <v>0</v>
      </c>
      <c r="O111" s="112">
        <f t="shared" si="5"/>
        <v>0.30927329849046686</v>
      </c>
      <c r="P111" s="113"/>
      <c r="Q111" s="113"/>
      <c r="R111" s="112"/>
      <c r="S111" s="28"/>
    </row>
    <row r="112" spans="1:19" s="32" customFormat="1" ht="14.25">
      <c r="A112" s="115">
        <v>21375100</v>
      </c>
      <c r="B112" s="143" t="s">
        <v>434</v>
      </c>
      <c r="C112" s="115" t="s">
        <v>315</v>
      </c>
      <c r="D112" s="115" t="s">
        <v>316</v>
      </c>
      <c r="E112" s="121">
        <v>171120000</v>
      </c>
      <c r="F112" s="121">
        <v>171120000</v>
      </c>
      <c r="G112" s="121">
        <v>78025000</v>
      </c>
      <c r="H112" s="121">
        <v>0</v>
      </c>
      <c r="I112" s="121">
        <v>26695000</v>
      </c>
      <c r="J112" s="121">
        <v>0</v>
      </c>
      <c r="K112" s="121">
        <v>50600000</v>
      </c>
      <c r="L112" s="121">
        <v>50600000</v>
      </c>
      <c r="M112" s="121">
        <v>93825000</v>
      </c>
      <c r="N112" s="121">
        <v>730000</v>
      </c>
      <c r="O112" s="112">
        <f t="shared" si="5"/>
        <v>0.2956989247311828</v>
      </c>
      <c r="P112" s="113"/>
      <c r="Q112" s="113"/>
      <c r="R112" s="112"/>
      <c r="S112" s="28"/>
    </row>
    <row r="113" spans="1:19" s="32" customFormat="1" ht="14.25">
      <c r="A113" s="115">
        <v>21375100</v>
      </c>
      <c r="B113" s="143" t="s">
        <v>434</v>
      </c>
      <c r="C113" s="115" t="s">
        <v>320</v>
      </c>
      <c r="D113" s="115" t="s">
        <v>421</v>
      </c>
      <c r="E113" s="121">
        <v>7446236</v>
      </c>
      <c r="F113" s="121">
        <v>7446236</v>
      </c>
      <c r="G113" s="121">
        <v>7446236</v>
      </c>
      <c r="H113" s="121">
        <v>0</v>
      </c>
      <c r="I113" s="121">
        <v>6336626.52</v>
      </c>
      <c r="J113" s="121">
        <v>0</v>
      </c>
      <c r="K113" s="121">
        <v>1109609.48</v>
      </c>
      <c r="L113" s="121">
        <v>1109609.48</v>
      </c>
      <c r="M113" s="121">
        <v>0</v>
      </c>
      <c r="N113" s="121">
        <v>0</v>
      </c>
      <c r="O113" s="112">
        <f t="shared" si="5"/>
        <v>0.14901615796222414</v>
      </c>
      <c r="P113" s="113"/>
      <c r="Q113" s="113"/>
      <c r="R113" s="112"/>
      <c r="S113" s="28"/>
    </row>
    <row r="114" spans="1:19" s="32" customFormat="1" ht="14.25">
      <c r="A114" s="115">
        <v>21375100</v>
      </c>
      <c r="B114" s="143" t="s">
        <v>434</v>
      </c>
      <c r="C114" s="115" t="s">
        <v>325</v>
      </c>
      <c r="D114" s="115" t="s">
        <v>422</v>
      </c>
      <c r="E114" s="121">
        <v>1501257</v>
      </c>
      <c r="F114" s="121">
        <v>1501257</v>
      </c>
      <c r="G114" s="121">
        <v>1501257</v>
      </c>
      <c r="H114" s="121">
        <v>0</v>
      </c>
      <c r="I114" s="121">
        <v>1022977.06</v>
      </c>
      <c r="J114" s="121">
        <v>0</v>
      </c>
      <c r="K114" s="121">
        <v>478279.94</v>
      </c>
      <c r="L114" s="121">
        <v>478279.94</v>
      </c>
      <c r="M114" s="121">
        <v>0</v>
      </c>
      <c r="N114" s="121">
        <v>0</v>
      </c>
      <c r="O114" s="112">
        <f t="shared" si="5"/>
        <v>0.3185863179988503</v>
      </c>
      <c r="P114" s="113"/>
      <c r="Q114" s="113"/>
      <c r="R114" s="112"/>
      <c r="S114" s="28"/>
    </row>
    <row r="115" spans="1:19" s="32" customFormat="1" ht="14.25">
      <c r="A115" s="115">
        <v>21375100</v>
      </c>
      <c r="B115" s="143" t="s">
        <v>434</v>
      </c>
      <c r="C115" s="115" t="s">
        <v>331</v>
      </c>
      <c r="D115" s="115" t="s">
        <v>332</v>
      </c>
      <c r="E115" s="121">
        <v>33000000</v>
      </c>
      <c r="F115" s="121">
        <v>32980000</v>
      </c>
      <c r="G115" s="121">
        <v>10000000</v>
      </c>
      <c r="H115" s="121">
        <v>0</v>
      </c>
      <c r="I115" s="121">
        <v>2221750</v>
      </c>
      <c r="J115" s="121">
        <v>0</v>
      </c>
      <c r="K115" s="121">
        <v>7778250</v>
      </c>
      <c r="L115" s="121">
        <v>0</v>
      </c>
      <c r="M115" s="121">
        <v>22980000</v>
      </c>
      <c r="N115" s="121">
        <v>0</v>
      </c>
      <c r="O115" s="112">
        <f t="shared" si="5"/>
        <v>0.2358474833232262</v>
      </c>
      <c r="P115" s="113">
        <f>+F115</f>
        <v>32980000</v>
      </c>
      <c r="Q115" s="113">
        <f>+K115</f>
        <v>7778250</v>
      </c>
      <c r="R115" s="112">
        <f>+Q115/P115</f>
        <v>0.2358474833232262</v>
      </c>
      <c r="S115" s="28"/>
    </row>
    <row r="116" spans="1:19" s="32" customFormat="1" ht="14.25">
      <c r="A116" s="115">
        <v>21375100</v>
      </c>
      <c r="B116" s="143" t="s">
        <v>434</v>
      </c>
      <c r="C116" s="115" t="s">
        <v>335</v>
      </c>
      <c r="D116" s="115" t="s">
        <v>336</v>
      </c>
      <c r="E116" s="121">
        <v>33000000</v>
      </c>
      <c r="F116" s="121">
        <v>32980000</v>
      </c>
      <c r="G116" s="121">
        <v>10000000</v>
      </c>
      <c r="H116" s="121">
        <v>0</v>
      </c>
      <c r="I116" s="121">
        <v>2221750</v>
      </c>
      <c r="J116" s="121">
        <v>0</v>
      </c>
      <c r="K116" s="121">
        <v>7778250</v>
      </c>
      <c r="L116" s="121">
        <v>0</v>
      </c>
      <c r="M116" s="121">
        <v>22980000</v>
      </c>
      <c r="N116" s="121">
        <v>0</v>
      </c>
      <c r="O116" s="112">
        <f t="shared" si="5"/>
        <v>0.2358474833232262</v>
      </c>
      <c r="P116" s="113">
        <f>+F116</f>
        <v>32980000</v>
      </c>
      <c r="Q116" s="113">
        <f>+K116</f>
        <v>7778250</v>
      </c>
      <c r="R116" s="112">
        <f>+Q116/P116</f>
        <v>0.2358474833232262</v>
      </c>
      <c r="S116" s="28"/>
    </row>
    <row r="117" spans="1:19" s="32" customFormat="1" ht="14.25">
      <c r="A117" s="115">
        <v>21375100</v>
      </c>
      <c r="B117" s="143" t="s">
        <v>434</v>
      </c>
      <c r="C117" s="115" t="s">
        <v>337</v>
      </c>
      <c r="D117" s="115" t="s">
        <v>338</v>
      </c>
      <c r="E117" s="121">
        <v>53200000</v>
      </c>
      <c r="F117" s="121">
        <v>53200000</v>
      </c>
      <c r="G117" s="121">
        <v>40200000</v>
      </c>
      <c r="H117" s="121">
        <v>0</v>
      </c>
      <c r="I117" s="121">
        <v>1918384.91</v>
      </c>
      <c r="J117" s="121">
        <v>0</v>
      </c>
      <c r="K117" s="121">
        <v>13943357.09</v>
      </c>
      <c r="L117" s="121">
        <v>12190321.1</v>
      </c>
      <c r="M117" s="121">
        <v>37338258</v>
      </c>
      <c r="N117" s="121">
        <v>24338258</v>
      </c>
      <c r="O117" s="112">
        <f t="shared" si="5"/>
        <v>0.26209317838345864</v>
      </c>
      <c r="P117" s="113">
        <f>+F117</f>
        <v>53200000</v>
      </c>
      <c r="Q117" s="113">
        <f>+K117</f>
        <v>13943357.09</v>
      </c>
      <c r="R117" s="112">
        <f>+Q117/P117</f>
        <v>0.26209317838345864</v>
      </c>
      <c r="S117" s="28"/>
    </row>
    <row r="118" spans="1:18" s="32" customFormat="1" ht="14.25">
      <c r="A118" s="115">
        <v>21375100</v>
      </c>
      <c r="B118" s="143" t="s">
        <v>434</v>
      </c>
      <c r="C118" s="115" t="s">
        <v>339</v>
      </c>
      <c r="D118" s="115" t="s">
        <v>340</v>
      </c>
      <c r="E118" s="121">
        <v>48000000</v>
      </c>
      <c r="F118" s="121">
        <v>48000000</v>
      </c>
      <c r="G118" s="121">
        <v>35000000</v>
      </c>
      <c r="H118" s="121">
        <v>0</v>
      </c>
      <c r="I118" s="121">
        <v>1918384.91</v>
      </c>
      <c r="J118" s="121">
        <v>0</v>
      </c>
      <c r="K118" s="121">
        <v>13081615.09</v>
      </c>
      <c r="L118" s="121">
        <v>11328579.1</v>
      </c>
      <c r="M118" s="121">
        <v>33000000</v>
      </c>
      <c r="N118" s="121">
        <v>20000000</v>
      </c>
      <c r="O118" s="112">
        <f t="shared" si="5"/>
        <v>0.2725336477083333</v>
      </c>
      <c r="P118" s="113">
        <f>+F118</f>
        <v>48000000</v>
      </c>
      <c r="Q118" s="113">
        <f>+K118</f>
        <v>13081615.09</v>
      </c>
      <c r="R118" s="112">
        <f>+Q118/P118</f>
        <v>0.2725336477083333</v>
      </c>
    </row>
    <row r="119" spans="1:19" s="32" customFormat="1" ht="14.25">
      <c r="A119" s="115">
        <v>21375100</v>
      </c>
      <c r="B119" s="143" t="s">
        <v>434</v>
      </c>
      <c r="C119" s="115" t="s">
        <v>341</v>
      </c>
      <c r="D119" s="115" t="s">
        <v>342</v>
      </c>
      <c r="E119" s="121">
        <v>5200000</v>
      </c>
      <c r="F119" s="121">
        <v>5200000</v>
      </c>
      <c r="G119" s="121">
        <v>5200000</v>
      </c>
      <c r="H119" s="121">
        <v>0</v>
      </c>
      <c r="I119" s="121">
        <v>0</v>
      </c>
      <c r="J119" s="121">
        <v>0</v>
      </c>
      <c r="K119" s="121">
        <v>861742</v>
      </c>
      <c r="L119" s="121">
        <v>861742</v>
      </c>
      <c r="M119" s="121">
        <v>4338258</v>
      </c>
      <c r="N119" s="121">
        <v>4338258</v>
      </c>
      <c r="O119" s="112">
        <f t="shared" si="5"/>
        <v>0.16571961538461538</v>
      </c>
      <c r="P119" s="113">
        <f>+F119</f>
        <v>5200000</v>
      </c>
      <c r="Q119" s="113">
        <f>+K119</f>
        <v>861742</v>
      </c>
      <c r="R119" s="112">
        <f>+Q119/P119</f>
        <v>0.16571961538461538</v>
      </c>
      <c r="S119" s="28"/>
    </row>
    <row r="120" spans="1:19" s="32" customFormat="1" ht="14.25">
      <c r="A120" s="115">
        <v>21375100</v>
      </c>
      <c r="B120" s="143" t="s">
        <v>434</v>
      </c>
      <c r="C120" s="115" t="s">
        <v>343</v>
      </c>
      <c r="D120" s="115" t="s">
        <v>344</v>
      </c>
      <c r="E120" s="121">
        <v>37215000</v>
      </c>
      <c r="F120" s="121">
        <v>37215000</v>
      </c>
      <c r="G120" s="121">
        <v>12404999</v>
      </c>
      <c r="H120" s="121">
        <v>0</v>
      </c>
      <c r="I120" s="121">
        <v>12404999</v>
      </c>
      <c r="J120" s="121">
        <v>0</v>
      </c>
      <c r="K120" s="121">
        <v>0</v>
      </c>
      <c r="L120" s="121">
        <v>0</v>
      </c>
      <c r="M120" s="121">
        <v>24810001</v>
      </c>
      <c r="N120" s="121">
        <v>0</v>
      </c>
      <c r="O120" s="112">
        <f t="shared" si="5"/>
        <v>0</v>
      </c>
      <c r="P120" s="113"/>
      <c r="Q120" s="113"/>
      <c r="R120" s="112"/>
      <c r="S120" s="28"/>
    </row>
    <row r="121" spans="1:19" s="32" customFormat="1" ht="14.25">
      <c r="A121" s="115">
        <v>21375100</v>
      </c>
      <c r="B121" s="143" t="s">
        <v>434</v>
      </c>
      <c r="C121" s="115" t="s">
        <v>345</v>
      </c>
      <c r="D121" s="115" t="s">
        <v>346</v>
      </c>
      <c r="E121" s="121">
        <v>4200000</v>
      </c>
      <c r="F121" s="121">
        <v>4200000</v>
      </c>
      <c r="G121" s="121">
        <v>1400000</v>
      </c>
      <c r="H121" s="121">
        <v>0</v>
      </c>
      <c r="I121" s="121">
        <v>1400000</v>
      </c>
      <c r="J121" s="121">
        <v>0</v>
      </c>
      <c r="K121" s="121">
        <v>0</v>
      </c>
      <c r="L121" s="121">
        <v>0</v>
      </c>
      <c r="M121" s="121">
        <v>2800000</v>
      </c>
      <c r="N121" s="121">
        <v>0</v>
      </c>
      <c r="O121" s="112">
        <f t="shared" si="5"/>
        <v>0</v>
      </c>
      <c r="P121" s="113"/>
      <c r="Q121" s="113"/>
      <c r="R121" s="112"/>
      <c r="S121" s="28"/>
    </row>
    <row r="122" spans="1:19" s="32" customFormat="1" ht="14.25">
      <c r="A122" s="115">
        <v>21375100</v>
      </c>
      <c r="B122" s="143" t="s">
        <v>434</v>
      </c>
      <c r="C122" s="115" t="s">
        <v>353</v>
      </c>
      <c r="D122" s="115" t="s">
        <v>397</v>
      </c>
      <c r="E122" s="121">
        <v>3570000</v>
      </c>
      <c r="F122" s="121">
        <v>3570000</v>
      </c>
      <c r="G122" s="121">
        <v>1190000</v>
      </c>
      <c r="H122" s="121">
        <v>0</v>
      </c>
      <c r="I122" s="121">
        <v>1190000</v>
      </c>
      <c r="J122" s="121">
        <v>0</v>
      </c>
      <c r="K122" s="121">
        <v>0</v>
      </c>
      <c r="L122" s="121">
        <v>0</v>
      </c>
      <c r="M122" s="121">
        <v>2380000</v>
      </c>
      <c r="N122" s="121">
        <v>0</v>
      </c>
      <c r="O122" s="112">
        <f t="shared" si="5"/>
        <v>0</v>
      </c>
      <c r="P122" s="113"/>
      <c r="Q122" s="113"/>
      <c r="R122" s="112"/>
      <c r="S122" s="28"/>
    </row>
    <row r="123" spans="1:19" s="32" customFormat="1" ht="14.25">
      <c r="A123" s="115">
        <v>21375100</v>
      </c>
      <c r="B123" s="143" t="s">
        <v>434</v>
      </c>
      <c r="C123" s="115" t="s">
        <v>354</v>
      </c>
      <c r="D123" s="115" t="s">
        <v>355</v>
      </c>
      <c r="E123" s="121">
        <v>11945000</v>
      </c>
      <c r="F123" s="121">
        <v>11945000</v>
      </c>
      <c r="G123" s="121">
        <v>3981666</v>
      </c>
      <c r="H123" s="121">
        <v>0</v>
      </c>
      <c r="I123" s="121">
        <v>3981666</v>
      </c>
      <c r="J123" s="121">
        <v>0</v>
      </c>
      <c r="K123" s="121">
        <v>0</v>
      </c>
      <c r="L123" s="121">
        <v>0</v>
      </c>
      <c r="M123" s="121">
        <v>7963334</v>
      </c>
      <c r="N123" s="121">
        <v>0</v>
      </c>
      <c r="O123" s="112">
        <f t="shared" si="5"/>
        <v>0</v>
      </c>
      <c r="P123" s="113"/>
      <c r="Q123" s="113"/>
      <c r="R123" s="112"/>
      <c r="S123" s="28"/>
    </row>
    <row r="124" spans="1:19" s="32" customFormat="1" ht="14.25">
      <c r="A124" s="115">
        <v>21375100</v>
      </c>
      <c r="B124" s="143" t="s">
        <v>434</v>
      </c>
      <c r="C124" s="115" t="s">
        <v>356</v>
      </c>
      <c r="D124" s="115" t="s">
        <v>357</v>
      </c>
      <c r="E124" s="121">
        <v>17500000</v>
      </c>
      <c r="F124" s="121">
        <v>17500000</v>
      </c>
      <c r="G124" s="121">
        <v>5833333</v>
      </c>
      <c r="H124" s="121">
        <v>0</v>
      </c>
      <c r="I124" s="121">
        <v>5833333</v>
      </c>
      <c r="J124" s="121">
        <v>0</v>
      </c>
      <c r="K124" s="121">
        <v>0</v>
      </c>
      <c r="L124" s="121">
        <v>0</v>
      </c>
      <c r="M124" s="121">
        <v>11666667</v>
      </c>
      <c r="N124" s="121">
        <v>0</v>
      </c>
      <c r="O124" s="112">
        <f t="shared" si="5"/>
        <v>0</v>
      </c>
      <c r="P124" s="113"/>
      <c r="Q124" s="113"/>
      <c r="R124" s="112"/>
      <c r="S124" s="28"/>
    </row>
    <row r="125" spans="1:19" s="32" customFormat="1" ht="14.25">
      <c r="A125" s="115">
        <v>21375100</v>
      </c>
      <c r="B125" s="143" t="s">
        <v>434</v>
      </c>
      <c r="C125" s="115" t="s">
        <v>384</v>
      </c>
      <c r="D125" s="115" t="s">
        <v>385</v>
      </c>
      <c r="E125" s="121">
        <v>85360935</v>
      </c>
      <c r="F125" s="121">
        <v>85360935</v>
      </c>
      <c r="G125" s="121">
        <v>0</v>
      </c>
      <c r="H125" s="121">
        <v>0</v>
      </c>
      <c r="I125" s="121">
        <v>0</v>
      </c>
      <c r="J125" s="121">
        <v>0</v>
      </c>
      <c r="K125" s="121">
        <v>0</v>
      </c>
      <c r="L125" s="121">
        <v>0</v>
      </c>
      <c r="M125" s="121">
        <v>85360935</v>
      </c>
      <c r="N125" s="121">
        <v>0</v>
      </c>
      <c r="O125" s="112">
        <f t="shared" si="5"/>
        <v>0</v>
      </c>
      <c r="P125" s="113">
        <f>+F125</f>
        <v>85360935</v>
      </c>
      <c r="Q125" s="113">
        <f>+K125</f>
        <v>0</v>
      </c>
      <c r="R125" s="112">
        <f>+Q125/P125</f>
        <v>0</v>
      </c>
      <c r="S125" s="28"/>
    </row>
    <row r="126" spans="1:19" s="32" customFormat="1" ht="14.25">
      <c r="A126" s="115">
        <v>21375100</v>
      </c>
      <c r="B126" s="143" t="s">
        <v>434</v>
      </c>
      <c r="C126" s="115" t="s">
        <v>386</v>
      </c>
      <c r="D126" s="115" t="s">
        <v>387</v>
      </c>
      <c r="E126" s="121">
        <v>85360935</v>
      </c>
      <c r="F126" s="121">
        <v>85360935</v>
      </c>
      <c r="G126" s="121">
        <v>0</v>
      </c>
      <c r="H126" s="121">
        <v>0</v>
      </c>
      <c r="I126" s="121">
        <v>0</v>
      </c>
      <c r="J126" s="121">
        <v>0</v>
      </c>
      <c r="K126" s="121">
        <v>0</v>
      </c>
      <c r="L126" s="121">
        <v>0</v>
      </c>
      <c r="M126" s="121">
        <v>85360935</v>
      </c>
      <c r="N126" s="121">
        <v>0</v>
      </c>
      <c r="O126" s="112">
        <f t="shared" si="5"/>
        <v>0</v>
      </c>
      <c r="P126" s="113">
        <f>+F126</f>
        <v>85360935</v>
      </c>
      <c r="Q126" s="113">
        <f>+K126</f>
        <v>0</v>
      </c>
      <c r="R126" s="112">
        <f>+Q126/P126</f>
        <v>0</v>
      </c>
      <c r="S126" s="28"/>
    </row>
    <row r="127" spans="1:19" s="32" customFormat="1" ht="14.25">
      <c r="A127" s="115">
        <v>21375100</v>
      </c>
      <c r="B127" s="143" t="s">
        <v>434</v>
      </c>
      <c r="C127" s="115" t="s">
        <v>358</v>
      </c>
      <c r="D127" s="115" t="s">
        <v>359</v>
      </c>
      <c r="E127" s="121">
        <v>582672</v>
      </c>
      <c r="F127" s="121">
        <v>602672</v>
      </c>
      <c r="G127" s="121">
        <v>582672</v>
      </c>
      <c r="H127" s="121">
        <v>0</v>
      </c>
      <c r="I127" s="121">
        <v>1420.8</v>
      </c>
      <c r="J127" s="121">
        <v>0</v>
      </c>
      <c r="K127" s="121">
        <v>581251.2</v>
      </c>
      <c r="L127" s="121">
        <v>581251.2</v>
      </c>
      <c r="M127" s="121">
        <v>20000</v>
      </c>
      <c r="N127" s="121">
        <v>0</v>
      </c>
      <c r="O127" s="112">
        <f t="shared" si="5"/>
        <v>0.9644569517083919</v>
      </c>
      <c r="P127" s="113"/>
      <c r="Q127" s="113"/>
      <c r="R127" s="112"/>
      <c r="S127" s="28"/>
    </row>
    <row r="128" spans="1:19" s="32" customFormat="1" ht="14.25">
      <c r="A128" s="115">
        <v>21375100</v>
      </c>
      <c r="B128" s="143" t="s">
        <v>434</v>
      </c>
      <c r="C128" s="115" t="s">
        <v>367</v>
      </c>
      <c r="D128" s="115" t="s">
        <v>368</v>
      </c>
      <c r="E128" s="121">
        <v>582672</v>
      </c>
      <c r="F128" s="121">
        <v>602672</v>
      </c>
      <c r="G128" s="121">
        <v>582672</v>
      </c>
      <c r="H128" s="121">
        <v>0</v>
      </c>
      <c r="I128" s="121">
        <v>1420.8</v>
      </c>
      <c r="J128" s="121">
        <v>0</v>
      </c>
      <c r="K128" s="121">
        <v>581251.2</v>
      </c>
      <c r="L128" s="121">
        <v>581251.2</v>
      </c>
      <c r="M128" s="121">
        <v>20000</v>
      </c>
      <c r="N128" s="121">
        <v>0</v>
      </c>
      <c r="O128" s="112">
        <f t="shared" si="5"/>
        <v>0.9644569517083919</v>
      </c>
      <c r="P128" s="113"/>
      <c r="Q128" s="113"/>
      <c r="R128" s="112"/>
      <c r="S128" s="28"/>
    </row>
    <row r="129" spans="1:19" s="5" customFormat="1" ht="14.25">
      <c r="A129" s="21"/>
      <c r="B129" s="141"/>
      <c r="C129" s="21"/>
      <c r="D129" s="21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24"/>
      <c r="P129" s="113"/>
      <c r="Q129" s="113"/>
      <c r="R129" s="112"/>
      <c r="S129" s="8"/>
    </row>
    <row r="130" spans="1:19" s="5" customFormat="1" ht="14.25">
      <c r="A130" s="21"/>
      <c r="B130" s="141"/>
      <c r="C130" s="21"/>
      <c r="D130" s="21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24"/>
      <c r="P130" s="113"/>
      <c r="Q130" s="113"/>
      <c r="R130" s="112"/>
      <c r="S130" s="8"/>
    </row>
    <row r="131" spans="1:19" s="5" customFormat="1" ht="14.25">
      <c r="A131" s="21"/>
      <c r="B131" s="141"/>
      <c r="C131" s="21"/>
      <c r="D131" s="21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24"/>
      <c r="P131" s="113"/>
      <c r="Q131" s="113"/>
      <c r="R131" s="112"/>
      <c r="S131" s="8"/>
    </row>
    <row r="132" spans="1:19" s="5" customFormat="1" ht="14.25">
      <c r="A132" s="21"/>
      <c r="B132" s="141"/>
      <c r="C132" s="21"/>
      <c r="D132" s="21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24"/>
      <c r="P132" s="113"/>
      <c r="Q132" s="113"/>
      <c r="R132" s="112"/>
      <c r="S132" s="8"/>
    </row>
    <row r="133" spans="1:19" s="5" customFormat="1" ht="14.25">
      <c r="A133" s="21"/>
      <c r="B133" s="141"/>
      <c r="C133" s="21"/>
      <c r="D133" s="21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24"/>
      <c r="P133" s="113"/>
      <c r="Q133" s="113"/>
      <c r="R133" s="112"/>
      <c r="S133" s="8"/>
    </row>
    <row r="134" spans="1:19" s="5" customFormat="1" ht="14.25">
      <c r="A134" s="21"/>
      <c r="B134" s="141"/>
      <c r="C134" s="21"/>
      <c r="D134" s="21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24"/>
      <c r="P134" s="113"/>
      <c r="Q134" s="113"/>
      <c r="R134" s="112"/>
      <c r="S134" s="8"/>
    </row>
    <row r="135" spans="1:19" s="3" customFormat="1" ht="14.25">
      <c r="A135"/>
      <c r="B135" s="150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24"/>
      <c r="P135" s="8"/>
      <c r="Q135" s="8"/>
      <c r="R135" s="8"/>
      <c r="S135" s="8"/>
    </row>
    <row r="136" spans="2:19" s="3" customFormat="1" ht="15" customHeight="1">
      <c r="B136" s="151"/>
      <c r="C136" s="134" t="s">
        <v>26</v>
      </c>
      <c r="D136" s="134"/>
      <c r="E136" s="134"/>
      <c r="F136" s="134"/>
      <c r="G136" s="134"/>
      <c r="H136" s="18"/>
      <c r="I136" s="18"/>
      <c r="J136" s="18"/>
      <c r="K136" s="18"/>
      <c r="L136" s="18"/>
      <c r="M136" s="18"/>
      <c r="N136" s="18"/>
      <c r="O136" s="8"/>
      <c r="P136" s="8"/>
      <c r="Q136" s="8"/>
      <c r="R136" s="8"/>
      <c r="S136" s="8"/>
    </row>
    <row r="137" spans="2:19" s="80" customFormat="1" ht="31.5" thickBot="1">
      <c r="B137" s="152"/>
      <c r="C137" s="74" t="s">
        <v>44</v>
      </c>
      <c r="D137" s="74" t="s">
        <v>7</v>
      </c>
      <c r="E137" s="74" t="s">
        <v>8</v>
      </c>
      <c r="F137" s="74" t="s">
        <v>9</v>
      </c>
      <c r="G137" s="74" t="s">
        <v>21</v>
      </c>
      <c r="H137" s="81"/>
      <c r="I137" s="81"/>
      <c r="J137" s="81"/>
      <c r="K137" s="81"/>
      <c r="L137" s="81"/>
      <c r="M137" s="81"/>
      <c r="N137" s="81"/>
      <c r="O137" s="82"/>
      <c r="P137" s="82"/>
      <c r="Q137" s="82"/>
      <c r="R137" s="82"/>
      <c r="S137" s="82"/>
    </row>
    <row r="138" spans="2:19" s="3" customFormat="1" ht="15" thickTop="1">
      <c r="B138" s="151"/>
      <c r="C138" s="17" t="s">
        <v>22</v>
      </c>
      <c r="D138" s="14">
        <f>+F8</f>
        <v>763962183</v>
      </c>
      <c r="E138" s="33">
        <f>+K8</f>
        <v>225057410.29</v>
      </c>
      <c r="F138" s="8">
        <f>+D138-E138</f>
        <v>538904772.71</v>
      </c>
      <c r="G138" s="44">
        <f aca="true" t="shared" si="9" ref="G138:G143">+E138/D138</f>
        <v>0.29459234409512647</v>
      </c>
      <c r="H138" s="26"/>
      <c r="O138" s="8"/>
      <c r="P138" s="8"/>
      <c r="Q138" s="8"/>
      <c r="R138" s="8"/>
      <c r="S138" s="8"/>
    </row>
    <row r="139" spans="3:18" ht="14.25">
      <c r="C139" s="17" t="s">
        <v>109</v>
      </c>
      <c r="D139" s="8">
        <f>+F27</f>
        <v>558699679</v>
      </c>
      <c r="E139" s="28">
        <f>+K27</f>
        <v>50360714.93</v>
      </c>
      <c r="F139" s="8">
        <f>+K27</f>
        <v>50360714.93</v>
      </c>
      <c r="G139" s="44">
        <f t="shared" si="9"/>
        <v>0.09013915135970572</v>
      </c>
      <c r="H139" s="26"/>
      <c r="K139" s="8"/>
      <c r="R139" s="8"/>
    </row>
    <row r="140" spans="2:19" s="3" customFormat="1" ht="14.25">
      <c r="B140" s="151"/>
      <c r="C140" s="17" t="s">
        <v>23</v>
      </c>
      <c r="D140" s="8">
        <f>+F69</f>
        <v>12500765</v>
      </c>
      <c r="E140" s="28">
        <f>+K69</f>
        <v>823338</v>
      </c>
      <c r="F140" s="8">
        <f>+D140-E140</f>
        <v>11677427</v>
      </c>
      <c r="G140" s="44">
        <f t="shared" si="9"/>
        <v>0.06586300918383795</v>
      </c>
      <c r="H140" s="26"/>
      <c r="O140" s="8"/>
      <c r="P140" s="8"/>
      <c r="Q140" s="8"/>
      <c r="R140" s="8"/>
      <c r="S140" s="8"/>
    </row>
    <row r="141" spans="2:19" s="3" customFormat="1" ht="14.25">
      <c r="B141" s="151"/>
      <c r="C141" s="17" t="s">
        <v>24</v>
      </c>
      <c r="D141" s="3">
        <f>+F93</f>
        <v>1267097953</v>
      </c>
      <c r="E141" s="28">
        <f>+K93</f>
        <v>0</v>
      </c>
      <c r="F141" s="8">
        <f>+D141-E141</f>
        <v>1267097953</v>
      </c>
      <c r="G141" s="44">
        <f t="shared" si="9"/>
        <v>0</v>
      </c>
      <c r="H141" s="26"/>
      <c r="O141" s="8"/>
      <c r="P141" s="8"/>
      <c r="Q141" s="8"/>
      <c r="R141" s="8"/>
      <c r="S141" s="8"/>
    </row>
    <row r="142" spans="3:18" ht="14.25">
      <c r="C142" s="17" t="s">
        <v>25</v>
      </c>
      <c r="D142" s="8">
        <f>+F103</f>
        <v>8271653598</v>
      </c>
      <c r="E142" s="28">
        <f>+K103</f>
        <v>2694704636.71</v>
      </c>
      <c r="F142" s="8">
        <f>+D142-E142</f>
        <v>5576948961.29</v>
      </c>
      <c r="G142" s="44">
        <f t="shared" si="9"/>
        <v>0.32577580828113395</v>
      </c>
      <c r="H142" s="26"/>
      <c r="K142" s="8"/>
      <c r="R142" s="8"/>
    </row>
    <row r="143" spans="2:19" s="3" customFormat="1" ht="15.75" thickBot="1">
      <c r="B143" s="151"/>
      <c r="C143" s="69" t="s">
        <v>10</v>
      </c>
      <c r="D143" s="69">
        <f>SUM(D138:D142)</f>
        <v>10873914178</v>
      </c>
      <c r="E143" s="69">
        <f>SUM(E138:E142)</f>
        <v>2970946099.93</v>
      </c>
      <c r="F143" s="69">
        <f>SUM(F138:F142)</f>
        <v>7444989828.93</v>
      </c>
      <c r="G143" s="70">
        <f t="shared" si="9"/>
        <v>0.27321772558595225</v>
      </c>
      <c r="H143" s="26"/>
      <c r="O143" s="8"/>
      <c r="P143" s="8"/>
      <c r="Q143" s="8"/>
      <c r="R143" s="8"/>
      <c r="S143" s="8"/>
    </row>
    <row r="144" spans="2:19" s="3" customFormat="1" ht="15" thickTop="1">
      <c r="B144" s="151"/>
      <c r="C144" s="5"/>
      <c r="D144" s="5"/>
      <c r="E144" s="32"/>
      <c r="F144" s="9"/>
      <c r="G144" s="8"/>
      <c r="H144" s="28"/>
      <c r="L144" s="26"/>
      <c r="O144" s="26"/>
      <c r="P144" s="29"/>
      <c r="Q144" s="28"/>
      <c r="R144" s="8"/>
      <c r="S144" s="8"/>
    </row>
    <row r="145" spans="2:19" s="3" customFormat="1" ht="14.25">
      <c r="B145" s="151"/>
      <c r="C145" s="2"/>
      <c r="D145" s="5"/>
      <c r="E145" s="29"/>
      <c r="F145" s="9"/>
      <c r="G145" s="9"/>
      <c r="H145" s="10"/>
      <c r="I145" s="10"/>
      <c r="J145" s="8"/>
      <c r="K145" s="28"/>
      <c r="M145" s="8"/>
      <c r="N145" s="8"/>
      <c r="O145" s="26"/>
      <c r="P145" s="28"/>
      <c r="Q145" s="28"/>
      <c r="R145" s="26"/>
      <c r="S145" s="8"/>
    </row>
    <row r="146" spans="3:9" ht="15" customHeight="1">
      <c r="C146" s="135" t="s">
        <v>35</v>
      </c>
      <c r="D146" s="135"/>
      <c r="E146" s="135"/>
      <c r="F146" s="135"/>
      <c r="G146" s="135"/>
      <c r="H146" s="10"/>
      <c r="I146" s="10"/>
    </row>
    <row r="147" spans="3:9" ht="31.5" thickBot="1">
      <c r="C147" s="66" t="s">
        <v>44</v>
      </c>
      <c r="D147" s="66" t="s">
        <v>31</v>
      </c>
      <c r="E147" s="66" t="s">
        <v>32</v>
      </c>
      <c r="F147" s="66" t="s">
        <v>36</v>
      </c>
      <c r="G147" s="66" t="s">
        <v>33</v>
      </c>
      <c r="H147" s="10"/>
      <c r="I147" s="10"/>
    </row>
    <row r="148" spans="3:14" ht="15" thickTop="1">
      <c r="C148" s="17" t="s">
        <v>109</v>
      </c>
      <c r="D148" s="8">
        <f aca="true" t="shared" si="10" ref="D148:E150">+D139</f>
        <v>558699679</v>
      </c>
      <c r="E148" s="8">
        <f t="shared" si="10"/>
        <v>50360714.93</v>
      </c>
      <c r="F148" s="8">
        <f>+D148-E148</f>
        <v>508338964.07</v>
      </c>
      <c r="G148" s="44">
        <f>+E148/D148</f>
        <v>0.09013915135970572</v>
      </c>
      <c r="H148" s="10"/>
      <c r="I148" s="10"/>
      <c r="M148" s="3"/>
      <c r="N148" s="3"/>
    </row>
    <row r="149" spans="2:19" s="3" customFormat="1" ht="14.25">
      <c r="B149" s="151"/>
      <c r="C149" s="17" t="s">
        <v>23</v>
      </c>
      <c r="D149" s="8">
        <f t="shared" si="10"/>
        <v>12500765</v>
      </c>
      <c r="E149" s="8">
        <f t="shared" si="10"/>
        <v>823338</v>
      </c>
      <c r="F149" s="8">
        <f>+D149-E149</f>
        <v>11677427</v>
      </c>
      <c r="G149" s="44">
        <f>+E149/D149</f>
        <v>0.06586300918383795</v>
      </c>
      <c r="H149" s="10"/>
      <c r="I149" s="10"/>
      <c r="J149" s="8"/>
      <c r="K149" s="28"/>
      <c r="M149" s="8"/>
      <c r="N149" s="8"/>
      <c r="O149" s="26"/>
      <c r="P149" s="28"/>
      <c r="Q149" s="28"/>
      <c r="R149" s="26"/>
      <c r="S149" s="8"/>
    </row>
    <row r="150" spans="3:14" ht="14.25">
      <c r="C150" s="17" t="s">
        <v>24</v>
      </c>
      <c r="D150" s="3">
        <f t="shared" si="10"/>
        <v>1267097953</v>
      </c>
      <c r="E150" s="3">
        <f t="shared" si="10"/>
        <v>0</v>
      </c>
      <c r="F150" s="8">
        <f>+D150-E150</f>
        <v>1267097953</v>
      </c>
      <c r="G150" s="44">
        <f>+E150/D150</f>
        <v>0</v>
      </c>
      <c r="H150" s="10"/>
      <c r="I150" s="10"/>
      <c r="M150" s="3"/>
      <c r="N150" s="3"/>
    </row>
    <row r="151" spans="2:19" s="3" customFormat="1" ht="14.25">
      <c r="B151" s="151"/>
      <c r="C151" s="17" t="s">
        <v>25</v>
      </c>
      <c r="D151" s="8">
        <f>+P103</f>
        <v>171540935</v>
      </c>
      <c r="E151" s="8">
        <f>+Q103</f>
        <v>21721607.09</v>
      </c>
      <c r="F151" s="8">
        <f>+D151-E151</f>
        <v>149819327.91</v>
      </c>
      <c r="G151" s="44">
        <f>+E151/D151</f>
        <v>0.12662637690531417</v>
      </c>
      <c r="H151" s="10"/>
      <c r="I151" s="10"/>
      <c r="J151" s="8"/>
      <c r="K151" s="28"/>
      <c r="O151" s="26"/>
      <c r="P151" s="28"/>
      <c r="Q151" s="28"/>
      <c r="R151" s="26"/>
      <c r="S151" s="8"/>
    </row>
    <row r="152" spans="2:19" s="3" customFormat="1" ht="15.75" thickBot="1">
      <c r="B152" s="151"/>
      <c r="C152" s="67" t="s">
        <v>10</v>
      </c>
      <c r="D152" s="67">
        <f>SUM(D148:D151)</f>
        <v>2009839332</v>
      </c>
      <c r="E152" s="67">
        <f>SUM(E148:E151)</f>
        <v>72905660.02</v>
      </c>
      <c r="F152" s="67">
        <f>SUM(F148:F151)</f>
        <v>1936933671.98</v>
      </c>
      <c r="G152" s="68">
        <f>+E152/D152</f>
        <v>0.036274372214345735</v>
      </c>
      <c r="H152" s="10"/>
      <c r="I152" s="10"/>
      <c r="J152" s="8"/>
      <c r="K152" s="28"/>
      <c r="O152" s="26"/>
      <c r="P152" s="28"/>
      <c r="Q152" s="28"/>
      <c r="R152" s="26"/>
      <c r="S152" s="8"/>
    </row>
    <row r="153" spans="1:19" s="3" customFormat="1" ht="15" thickTop="1">
      <c r="A153" s="4"/>
      <c r="B153" s="151"/>
      <c r="D153" s="28"/>
      <c r="E153" s="9"/>
      <c r="F153" s="9"/>
      <c r="G153" s="9"/>
      <c r="H153" s="10"/>
      <c r="I153" s="10"/>
      <c r="J153" s="8"/>
      <c r="K153" s="28"/>
      <c r="O153" s="26"/>
      <c r="P153" s="28"/>
      <c r="Q153" s="28"/>
      <c r="R153" s="26"/>
      <c r="S153" s="8"/>
    </row>
    <row r="154" spans="1:19" s="3" customFormat="1" ht="14.25">
      <c r="A154" s="4"/>
      <c r="B154" s="151"/>
      <c r="D154" s="28"/>
      <c r="E154" s="9"/>
      <c r="F154" s="9"/>
      <c r="G154" s="9"/>
      <c r="H154" s="10"/>
      <c r="I154" s="10"/>
      <c r="J154" s="8"/>
      <c r="K154" s="28"/>
      <c r="O154" s="26"/>
      <c r="P154" s="28"/>
      <c r="Q154" s="28"/>
      <c r="R154" s="26"/>
      <c r="S154" s="8"/>
    </row>
    <row r="155" spans="1:19" s="3" customFormat="1" ht="14.25">
      <c r="A155" s="4"/>
      <c r="B155" s="151"/>
      <c r="D155" s="28"/>
      <c r="E155" s="9"/>
      <c r="F155" s="9"/>
      <c r="G155" s="9"/>
      <c r="H155" s="10"/>
      <c r="I155" s="10"/>
      <c r="J155" s="8"/>
      <c r="K155" s="28"/>
      <c r="O155" s="26"/>
      <c r="P155" s="28"/>
      <c r="Q155" s="28"/>
      <c r="R155" s="26"/>
      <c r="S155" s="8"/>
    </row>
    <row r="156" spans="1:19" s="3" customFormat="1" ht="14.25">
      <c r="A156" s="4"/>
      <c r="B156" s="151"/>
      <c r="D156" s="28"/>
      <c r="E156" s="9"/>
      <c r="F156" s="9"/>
      <c r="G156" s="9"/>
      <c r="H156" s="10"/>
      <c r="I156" s="10"/>
      <c r="J156" s="8"/>
      <c r="K156" s="28"/>
      <c r="O156" s="26"/>
      <c r="P156" s="28"/>
      <c r="Q156" s="28"/>
      <c r="R156" s="26"/>
      <c r="S156" s="8"/>
    </row>
    <row r="157" spans="1:19" s="3" customFormat="1" ht="14.25">
      <c r="A157" s="10"/>
      <c r="B157" s="145"/>
      <c r="C157" s="8"/>
      <c r="D157" s="28"/>
      <c r="E157" s="9"/>
      <c r="F157" s="9"/>
      <c r="G157" s="9"/>
      <c r="H157" s="10"/>
      <c r="I157" s="10"/>
      <c r="J157" s="8"/>
      <c r="K157" s="28"/>
      <c r="M157" s="8"/>
      <c r="N157" s="8"/>
      <c r="O157" s="26"/>
      <c r="P157" s="28"/>
      <c r="Q157" s="28"/>
      <c r="R157" s="26"/>
      <c r="S157" s="8"/>
    </row>
    <row r="158" spans="1:14" ht="14.25">
      <c r="A158" s="10"/>
      <c r="E158" s="9"/>
      <c r="F158" s="9"/>
      <c r="G158" s="9"/>
      <c r="H158" s="10"/>
      <c r="I158" s="10"/>
      <c r="M158" s="3"/>
      <c r="N158" s="3"/>
    </row>
    <row r="159" spans="1:19" s="3" customFormat="1" ht="14.25">
      <c r="A159" s="10"/>
      <c r="B159" s="145"/>
      <c r="C159" s="8"/>
      <c r="D159" s="28"/>
      <c r="E159" s="10"/>
      <c r="F159" s="10"/>
      <c r="G159" s="10"/>
      <c r="H159" s="10"/>
      <c r="I159" s="10"/>
      <c r="J159" s="8"/>
      <c r="K159" s="28"/>
      <c r="M159" s="8"/>
      <c r="N159" s="8"/>
      <c r="O159" s="26"/>
      <c r="P159" s="28"/>
      <c r="Q159" s="28"/>
      <c r="R159" s="26"/>
      <c r="S159" s="8"/>
    </row>
    <row r="160" spans="1:9" ht="14.25">
      <c r="A160" s="10"/>
      <c r="E160" s="9"/>
      <c r="F160" s="9"/>
      <c r="G160" s="9"/>
      <c r="H160" s="10"/>
      <c r="I160" s="10"/>
    </row>
    <row r="161" spans="1:14" ht="14.25">
      <c r="A161" s="10"/>
      <c r="E161" s="9"/>
      <c r="F161" s="9"/>
      <c r="G161" s="9"/>
      <c r="H161" s="10"/>
      <c r="I161" s="10"/>
      <c r="M161" s="3"/>
      <c r="N161" s="3"/>
    </row>
    <row r="162" spans="1:19" s="3" customFormat="1" ht="14.25">
      <c r="A162" s="10"/>
      <c r="B162" s="145"/>
      <c r="C162" s="103" t="s">
        <v>51</v>
      </c>
      <c r="D162" s="104" t="s">
        <v>52</v>
      </c>
      <c r="E162" s="104" t="s">
        <v>53</v>
      </c>
      <c r="F162" s="103" t="s">
        <v>7</v>
      </c>
      <c r="G162" s="103" t="s">
        <v>19</v>
      </c>
      <c r="H162" s="10"/>
      <c r="I162" s="10"/>
      <c r="J162" s="8"/>
      <c r="K162" s="28"/>
      <c r="O162" s="26"/>
      <c r="P162" s="28"/>
      <c r="Q162" s="28"/>
      <c r="R162" s="26"/>
      <c r="S162" s="8"/>
    </row>
    <row r="163" spans="1:19" s="3" customFormat="1" ht="14.25">
      <c r="A163" s="10"/>
      <c r="B163" s="145"/>
      <c r="C163" s="105" t="s">
        <v>22</v>
      </c>
      <c r="D163" s="106">
        <f>+G163/F163</f>
        <v>0.29459234409512647</v>
      </c>
      <c r="E163" s="106">
        <f>+(100%/12)*4</f>
        <v>0.3333333333333333</v>
      </c>
      <c r="F163" s="107">
        <f>+D138</f>
        <v>763962183</v>
      </c>
      <c r="G163" s="107">
        <f>+E138</f>
        <v>225057410.29</v>
      </c>
      <c r="H163" s="10"/>
      <c r="I163" s="10"/>
      <c r="J163" s="8"/>
      <c r="K163" s="28"/>
      <c r="O163" s="26"/>
      <c r="P163" s="28"/>
      <c r="Q163" s="28"/>
      <c r="R163" s="26"/>
      <c r="S163" s="8"/>
    </row>
    <row r="164" spans="1:19" s="3" customFormat="1" ht="14.25">
      <c r="A164" s="10"/>
      <c r="B164" s="145"/>
      <c r="C164" s="105" t="s">
        <v>109</v>
      </c>
      <c r="D164" s="106">
        <f>+G164/F164</f>
        <v>0.09013915135970572</v>
      </c>
      <c r="E164" s="106">
        <f>+(100%/12)*4</f>
        <v>0.3333333333333333</v>
      </c>
      <c r="F164" s="107">
        <f>+D139</f>
        <v>558699679</v>
      </c>
      <c r="G164" s="107">
        <f>+E139</f>
        <v>50360714.93</v>
      </c>
      <c r="H164" s="10"/>
      <c r="I164" s="10"/>
      <c r="J164" s="8"/>
      <c r="K164" s="28"/>
      <c r="M164" s="8"/>
      <c r="N164" s="8"/>
      <c r="O164" s="26"/>
      <c r="P164" s="28"/>
      <c r="Q164" s="28"/>
      <c r="R164" s="26"/>
      <c r="S164" s="8"/>
    </row>
    <row r="165" spans="1:14" ht="14.25">
      <c r="A165" s="10"/>
      <c r="C165" s="105" t="s">
        <v>23</v>
      </c>
      <c r="D165" s="106">
        <f>+G165/F165</f>
        <v>0.06586300918383795</v>
      </c>
      <c r="E165" s="106">
        <f>+(100%/12)*4</f>
        <v>0.3333333333333333</v>
      </c>
      <c r="F165" s="107">
        <f>+D140</f>
        <v>12500765</v>
      </c>
      <c r="G165" s="107">
        <f>+E140</f>
        <v>823338</v>
      </c>
      <c r="H165" s="10"/>
      <c r="I165" s="10"/>
      <c r="M165" s="3"/>
      <c r="N165" s="3"/>
    </row>
    <row r="166" spans="1:19" s="3" customFormat="1" ht="14.25">
      <c r="A166" s="4"/>
      <c r="B166" s="151"/>
      <c r="C166" s="105" t="s">
        <v>24</v>
      </c>
      <c r="D166" s="106">
        <f>+G166/F166</f>
        <v>0</v>
      </c>
      <c r="E166" s="106">
        <f>+(100%/12)*4</f>
        <v>0.3333333333333333</v>
      </c>
      <c r="F166" s="107">
        <f>+D141</f>
        <v>1267097953</v>
      </c>
      <c r="G166" s="107">
        <f>+E141</f>
        <v>0</v>
      </c>
      <c r="H166" s="10"/>
      <c r="I166" s="10"/>
      <c r="J166" s="8"/>
      <c r="K166" s="28"/>
      <c r="M166" s="8"/>
      <c r="N166" s="8"/>
      <c r="O166" s="26"/>
      <c r="P166" s="28"/>
      <c r="Q166" s="28"/>
      <c r="R166" s="26"/>
      <c r="S166" s="8"/>
    </row>
    <row r="167" spans="1:9" ht="14.25">
      <c r="A167" s="10"/>
      <c r="C167" s="105" t="s">
        <v>25</v>
      </c>
      <c r="D167" s="106">
        <f>+G167/F167</f>
        <v>0.32577580828113395</v>
      </c>
      <c r="E167" s="106">
        <f>+(100%/12)*4</f>
        <v>0.3333333333333333</v>
      </c>
      <c r="F167" s="107">
        <f>+D142</f>
        <v>8271653598</v>
      </c>
      <c r="G167" s="107">
        <f>+E142</f>
        <v>2694704636.71</v>
      </c>
      <c r="H167" s="10"/>
      <c r="I167" s="10"/>
    </row>
    <row r="168" spans="1:14" ht="14.25">
      <c r="A168" s="4"/>
      <c r="B168" s="151"/>
      <c r="C168" s="105"/>
      <c r="E168" s="9"/>
      <c r="F168" s="107"/>
      <c r="G168" s="9"/>
      <c r="H168" s="10"/>
      <c r="I168" s="10"/>
      <c r="M168" s="3"/>
      <c r="N168" s="3"/>
    </row>
    <row r="169" spans="1:19" s="3" customFormat="1" ht="14.25">
      <c r="A169" s="10"/>
      <c r="B169" s="145"/>
      <c r="C169" s="105"/>
      <c r="D169" s="28"/>
      <c r="E169" s="10"/>
      <c r="F169" s="107"/>
      <c r="G169" s="10"/>
      <c r="H169" s="10"/>
      <c r="I169" s="10"/>
      <c r="J169" s="8"/>
      <c r="K169" s="28"/>
      <c r="O169" s="26"/>
      <c r="P169" s="28"/>
      <c r="Q169" s="28"/>
      <c r="R169" s="26"/>
      <c r="S169" s="8"/>
    </row>
    <row r="170" spans="1:19" s="3" customFormat="1" ht="14.25">
      <c r="A170" s="10"/>
      <c r="B170" s="145"/>
      <c r="C170" s="105"/>
      <c r="D170" s="28"/>
      <c r="E170" s="9"/>
      <c r="F170" s="107"/>
      <c r="G170" s="9"/>
      <c r="H170" s="10"/>
      <c r="I170" s="10"/>
      <c r="J170" s="8"/>
      <c r="K170" s="28"/>
      <c r="O170" s="26"/>
      <c r="P170" s="28"/>
      <c r="Q170" s="28"/>
      <c r="R170" s="26"/>
      <c r="S170" s="8"/>
    </row>
    <row r="171" spans="1:19" s="3" customFormat="1" ht="14.25">
      <c r="A171" s="4"/>
      <c r="B171" s="151"/>
      <c r="D171" s="28"/>
      <c r="E171" s="9"/>
      <c r="F171" s="107"/>
      <c r="G171" s="9"/>
      <c r="H171" s="10"/>
      <c r="I171" s="10"/>
      <c r="J171" s="8"/>
      <c r="K171" s="28"/>
      <c r="M171" s="8"/>
      <c r="N171" s="8"/>
      <c r="O171" s="26"/>
      <c r="P171" s="28"/>
      <c r="Q171" s="28"/>
      <c r="R171" s="26"/>
      <c r="S171" s="8"/>
    </row>
    <row r="172" spans="1:9" ht="14.25">
      <c r="A172" s="10"/>
      <c r="E172" s="9"/>
      <c r="F172" s="9"/>
      <c r="G172" s="9"/>
      <c r="H172" s="10"/>
      <c r="I172" s="10"/>
    </row>
    <row r="173" spans="1:9" ht="14.25">
      <c r="A173" s="4"/>
      <c r="B173" s="151"/>
      <c r="C173" s="3"/>
      <c r="E173" s="9"/>
      <c r="F173" s="9"/>
      <c r="G173" s="9"/>
      <c r="H173" s="10"/>
      <c r="I173" s="10"/>
    </row>
    <row r="174" spans="1:9" ht="14.25">
      <c r="A174" s="10"/>
      <c r="E174" s="9"/>
      <c r="F174" s="9"/>
      <c r="G174" s="9"/>
      <c r="H174" s="10"/>
      <c r="I174" s="10"/>
    </row>
    <row r="175" spans="1:9" ht="14.25">
      <c r="A175" s="4"/>
      <c r="B175" s="151"/>
      <c r="C175" s="3"/>
      <c r="E175" s="9"/>
      <c r="F175" s="9"/>
      <c r="G175" s="9"/>
      <c r="H175" s="10"/>
      <c r="I175" s="10"/>
    </row>
    <row r="176" spans="1:9" ht="14.25">
      <c r="A176" s="10"/>
      <c r="E176" s="9"/>
      <c r="F176" s="9"/>
      <c r="G176" s="9"/>
      <c r="H176" s="10"/>
      <c r="I176" s="10"/>
    </row>
    <row r="177" spans="1:9" ht="14.25">
      <c r="A177" s="4"/>
      <c r="B177" s="151"/>
      <c r="C177" s="3"/>
      <c r="E177" s="9"/>
      <c r="F177" s="9"/>
      <c r="G177" s="9"/>
      <c r="H177" s="10"/>
      <c r="I177" s="10"/>
    </row>
    <row r="178" spans="1:9" ht="14.25">
      <c r="A178" s="10"/>
      <c r="E178" s="9"/>
      <c r="F178" s="9"/>
      <c r="G178" s="9"/>
      <c r="H178" s="10"/>
      <c r="I178" s="10"/>
    </row>
    <row r="179" spans="1:9" ht="14.25">
      <c r="A179" s="4"/>
      <c r="B179" s="151"/>
      <c r="C179" s="3"/>
      <c r="E179" s="9"/>
      <c r="F179" s="9"/>
      <c r="G179" s="9"/>
      <c r="H179" s="10"/>
      <c r="I179" s="10"/>
    </row>
    <row r="180" spans="1:9" ht="14.25">
      <c r="A180" s="10"/>
      <c r="E180" s="10"/>
      <c r="F180" s="10"/>
      <c r="G180" s="10"/>
      <c r="H180" s="10"/>
      <c r="I180" s="10"/>
    </row>
    <row r="181" spans="1:9" ht="14.25">
      <c r="A181" s="4"/>
      <c r="B181" s="151"/>
      <c r="C181" s="3"/>
      <c r="E181" s="10"/>
      <c r="F181" s="10"/>
      <c r="G181" s="10"/>
      <c r="H181" s="10"/>
      <c r="I181" s="10"/>
    </row>
    <row r="182" spans="1:9" ht="14.25">
      <c r="A182" s="10"/>
      <c r="E182" s="9"/>
      <c r="F182" s="9"/>
      <c r="G182" s="9"/>
      <c r="H182" s="10"/>
      <c r="I182" s="10"/>
    </row>
    <row r="183" spans="1:9" ht="14.25">
      <c r="A183" s="4"/>
      <c r="B183" s="151"/>
      <c r="C183" s="3"/>
      <c r="E183" s="9"/>
      <c r="F183" s="9"/>
      <c r="G183" s="9"/>
      <c r="H183" s="10"/>
      <c r="I183" s="10"/>
    </row>
    <row r="184" spans="1:9" ht="14.25">
      <c r="A184" s="10"/>
      <c r="E184" s="10"/>
      <c r="F184" s="10"/>
      <c r="G184" s="10"/>
      <c r="H184" s="10"/>
      <c r="I184" s="10"/>
    </row>
    <row r="185" spans="1:9" ht="14.25">
      <c r="A185" s="10"/>
      <c r="E185" s="10"/>
      <c r="F185" s="10"/>
      <c r="G185" s="10"/>
      <c r="H185" s="10"/>
      <c r="I185" s="10"/>
    </row>
    <row r="186" spans="1:9" ht="14.25">
      <c r="A186" s="4"/>
      <c r="B186" s="151"/>
      <c r="C186" s="3"/>
      <c r="E186" s="10"/>
      <c r="F186" s="10"/>
      <c r="G186" s="10"/>
      <c r="H186" s="10"/>
      <c r="I186" s="10"/>
    </row>
    <row r="187" spans="1:9" ht="14.25">
      <c r="A187" s="10"/>
      <c r="E187" s="9"/>
      <c r="F187" s="9"/>
      <c r="G187" s="9"/>
      <c r="H187" s="10"/>
      <c r="I187" s="10"/>
    </row>
    <row r="188" spans="1:9" ht="14.25">
      <c r="A188" s="4"/>
      <c r="B188" s="151"/>
      <c r="C188" s="3"/>
      <c r="E188" s="10"/>
      <c r="F188" s="10"/>
      <c r="G188" s="10"/>
      <c r="H188" s="10"/>
      <c r="I188" s="10"/>
    </row>
    <row r="189" spans="1:9" ht="14.25">
      <c r="A189" s="10"/>
      <c r="E189" s="10"/>
      <c r="F189" s="10"/>
      <c r="G189" s="10"/>
      <c r="H189" s="10"/>
      <c r="I189" s="10"/>
    </row>
    <row r="190" spans="1:9" ht="14.25">
      <c r="A190" s="10"/>
      <c r="E190" s="10"/>
      <c r="F190" s="10"/>
      <c r="G190" s="10"/>
      <c r="H190" s="10"/>
      <c r="I190" s="10"/>
    </row>
    <row r="191" spans="1:9" ht="14.25">
      <c r="A191" s="10"/>
      <c r="E191" s="9"/>
      <c r="F191" s="9"/>
      <c r="G191" s="9"/>
      <c r="H191" s="10"/>
      <c r="I191" s="10"/>
    </row>
    <row r="192" spans="1:9" ht="14.25">
      <c r="A192" s="4"/>
      <c r="B192" s="151"/>
      <c r="C192" s="3"/>
      <c r="E192" s="10"/>
      <c r="F192" s="10"/>
      <c r="G192" s="10"/>
      <c r="H192" s="10"/>
      <c r="I192" s="10"/>
    </row>
    <row r="193" spans="1:9" ht="14.25">
      <c r="A193" s="4"/>
      <c r="B193" s="151"/>
      <c r="C193" s="3"/>
      <c r="E193" s="10"/>
      <c r="F193" s="10"/>
      <c r="G193" s="10"/>
      <c r="H193" s="10"/>
      <c r="I193" s="10"/>
    </row>
    <row r="194" spans="1:9" ht="14.25">
      <c r="A194" s="10"/>
      <c r="E194" s="9"/>
      <c r="F194" s="9"/>
      <c r="G194" s="9"/>
      <c r="H194" s="10"/>
      <c r="I194" s="10"/>
    </row>
    <row r="195" spans="1:9" ht="14.25">
      <c r="A195" s="4"/>
      <c r="B195" s="151"/>
      <c r="C195" s="3"/>
      <c r="E195" s="9"/>
      <c r="F195" s="9"/>
      <c r="G195" s="9"/>
      <c r="H195" s="10"/>
      <c r="I195" s="10"/>
    </row>
    <row r="196" spans="1:9" ht="14.25">
      <c r="A196" s="10"/>
      <c r="E196" s="9"/>
      <c r="F196" s="9"/>
      <c r="G196" s="9"/>
      <c r="H196" s="10"/>
      <c r="I196" s="10"/>
    </row>
    <row r="197" spans="1:9" ht="14.25">
      <c r="A197" s="4"/>
      <c r="B197" s="151"/>
      <c r="C197" s="3"/>
      <c r="E197" s="9"/>
      <c r="F197" s="9"/>
      <c r="G197" s="9"/>
      <c r="H197" s="10"/>
      <c r="I197" s="10"/>
    </row>
    <row r="198" spans="1:9" ht="14.25">
      <c r="A198" s="10"/>
      <c r="E198" s="9"/>
      <c r="F198" s="9"/>
      <c r="G198" s="9"/>
      <c r="H198" s="10"/>
      <c r="I198" s="10"/>
    </row>
    <row r="199" spans="1:9" ht="14.25">
      <c r="A199" s="4"/>
      <c r="B199" s="151"/>
      <c r="C199" s="3"/>
      <c r="E199" s="10"/>
      <c r="F199" s="10"/>
      <c r="G199" s="10"/>
      <c r="H199" s="10"/>
      <c r="I199" s="10"/>
    </row>
    <row r="200" spans="1:9" ht="14.25">
      <c r="A200" s="10"/>
      <c r="E200" s="10"/>
      <c r="F200" s="10"/>
      <c r="G200" s="10"/>
      <c r="H200" s="10"/>
      <c r="I200" s="10"/>
    </row>
    <row r="201" spans="1:9" ht="14.25">
      <c r="A201" s="10"/>
      <c r="E201" s="10"/>
      <c r="F201" s="10"/>
      <c r="G201" s="10"/>
      <c r="H201" s="10"/>
      <c r="I201" s="10"/>
    </row>
    <row r="202" spans="1:9" ht="14.25">
      <c r="A202" s="10"/>
      <c r="E202" s="10"/>
      <c r="F202" s="10"/>
      <c r="G202" s="10"/>
      <c r="H202" s="10"/>
      <c r="I202" s="10"/>
    </row>
    <row r="203" spans="1:9" ht="14.25">
      <c r="A203" s="10"/>
      <c r="E203" s="10"/>
      <c r="F203" s="10"/>
      <c r="G203" s="10"/>
      <c r="H203" s="10"/>
      <c r="I203" s="10"/>
    </row>
    <row r="204" spans="1:9" ht="14.25">
      <c r="A204" s="4"/>
      <c r="B204" s="151"/>
      <c r="C204" s="3"/>
      <c r="E204" s="9"/>
      <c r="F204" s="9"/>
      <c r="G204" s="9"/>
      <c r="H204" s="10"/>
      <c r="I204" s="10"/>
    </row>
    <row r="205" spans="1:9" ht="14.25">
      <c r="A205" s="10"/>
      <c r="E205" s="9"/>
      <c r="F205" s="9"/>
      <c r="G205" s="9"/>
      <c r="H205" s="10"/>
      <c r="I205" s="10"/>
    </row>
    <row r="206" spans="1:9" ht="14.25">
      <c r="A206" s="4"/>
      <c r="B206" s="151"/>
      <c r="C206" s="3"/>
      <c r="E206" s="10"/>
      <c r="F206" s="10"/>
      <c r="G206" s="10"/>
      <c r="H206" s="10"/>
      <c r="I206" s="10"/>
    </row>
    <row r="207" spans="1:9" ht="14.25">
      <c r="A207" s="10"/>
      <c r="E207" s="10"/>
      <c r="F207" s="10"/>
      <c r="G207" s="10"/>
      <c r="H207" s="10"/>
      <c r="I207" s="10"/>
    </row>
    <row r="208" spans="1:9" ht="14.25">
      <c r="A208" s="10"/>
      <c r="E208" s="10"/>
      <c r="F208" s="10"/>
      <c r="G208" s="10"/>
      <c r="H208" s="10"/>
      <c r="I208" s="10"/>
    </row>
    <row r="209" spans="1:9" ht="14.25">
      <c r="A209" s="10"/>
      <c r="E209" s="9"/>
      <c r="F209" s="9"/>
      <c r="G209" s="9"/>
      <c r="H209" s="10"/>
      <c r="I209" s="10"/>
    </row>
    <row r="210" spans="1:9" ht="14.25">
      <c r="A210" s="4"/>
      <c r="B210" s="151"/>
      <c r="C210" s="3"/>
      <c r="E210" s="10"/>
      <c r="F210" s="10"/>
      <c r="G210" s="10"/>
      <c r="H210" s="10"/>
      <c r="I210" s="10"/>
    </row>
    <row r="211" spans="1:9" ht="14.25">
      <c r="A211" s="10"/>
      <c r="E211" s="10"/>
      <c r="F211" s="10"/>
      <c r="G211" s="10"/>
      <c r="H211" s="10"/>
      <c r="I211" s="10"/>
    </row>
    <row r="212" spans="1:9" ht="14.25">
      <c r="A212" s="4"/>
      <c r="B212" s="151"/>
      <c r="C212" s="3"/>
      <c r="E212" s="10"/>
      <c r="F212" s="10"/>
      <c r="G212" s="10"/>
      <c r="H212" s="10"/>
      <c r="I212" s="10"/>
    </row>
    <row r="213" spans="1:9" ht="14.25">
      <c r="A213" s="4"/>
      <c r="B213" s="151"/>
      <c r="C213" s="3"/>
      <c r="E213" s="9"/>
      <c r="F213" s="9"/>
      <c r="G213" s="9"/>
      <c r="H213" s="10"/>
      <c r="I213" s="10"/>
    </row>
    <row r="214" spans="1:9" ht="14.25">
      <c r="A214" s="10"/>
      <c r="E214" s="9"/>
      <c r="F214" s="9"/>
      <c r="G214" s="9"/>
      <c r="H214" s="10"/>
      <c r="I214" s="10"/>
    </row>
    <row r="215" spans="1:9" ht="14.25">
      <c r="A215" s="4"/>
      <c r="B215" s="151"/>
      <c r="C215" s="3"/>
      <c r="E215" s="9"/>
      <c r="F215" s="9"/>
      <c r="G215" s="9"/>
      <c r="H215" s="10"/>
      <c r="I215" s="10"/>
    </row>
    <row r="216" spans="1:9" ht="14.25">
      <c r="A216" s="10"/>
      <c r="E216" s="9"/>
      <c r="F216" s="9"/>
      <c r="G216" s="9"/>
      <c r="H216" s="10"/>
      <c r="I216" s="10"/>
    </row>
    <row r="217" spans="1:9" ht="14.25">
      <c r="A217" s="4"/>
      <c r="B217" s="151"/>
      <c r="C217" s="3"/>
      <c r="E217" s="10"/>
      <c r="F217" s="10"/>
      <c r="G217" s="10"/>
      <c r="H217" s="10"/>
      <c r="I217" s="10"/>
    </row>
    <row r="218" spans="1:9" ht="14.25">
      <c r="A218" s="10"/>
      <c r="E218" s="9"/>
      <c r="F218" s="9"/>
      <c r="G218" s="9"/>
      <c r="H218" s="10"/>
      <c r="I218" s="10"/>
    </row>
    <row r="219" spans="1:9" ht="14.25">
      <c r="A219" s="4"/>
      <c r="B219" s="151"/>
      <c r="C219" s="3"/>
      <c r="E219" s="9"/>
      <c r="F219" s="9"/>
      <c r="G219" s="9"/>
      <c r="H219" s="10"/>
      <c r="I219" s="10"/>
    </row>
    <row r="220" spans="1:9" ht="14.25">
      <c r="A220" s="10"/>
      <c r="E220" s="9"/>
      <c r="F220" s="9"/>
      <c r="G220" s="9"/>
      <c r="H220" s="10"/>
      <c r="I220" s="10"/>
    </row>
    <row r="221" spans="1:9" ht="14.25">
      <c r="A221" s="4"/>
      <c r="B221" s="151"/>
      <c r="C221" s="3"/>
      <c r="E221" s="9"/>
      <c r="F221" s="9"/>
      <c r="G221" s="9"/>
      <c r="H221" s="10"/>
      <c r="I221" s="10"/>
    </row>
    <row r="222" spans="1:9" ht="14.25">
      <c r="A222" s="10"/>
      <c r="E222" s="10"/>
      <c r="F222" s="10"/>
      <c r="G222" s="10"/>
      <c r="H222" s="10"/>
      <c r="I222" s="10"/>
    </row>
    <row r="223" spans="1:9" ht="14.25">
      <c r="A223" s="10"/>
      <c r="E223" s="10"/>
      <c r="F223" s="10"/>
      <c r="G223" s="10"/>
      <c r="H223" s="10"/>
      <c r="I223" s="10"/>
    </row>
    <row r="224" spans="1:9" ht="14.25">
      <c r="A224" s="10"/>
      <c r="E224" s="10"/>
      <c r="F224" s="10"/>
      <c r="G224" s="10"/>
      <c r="H224" s="10"/>
      <c r="I224" s="10"/>
    </row>
    <row r="225" spans="1:9" ht="14.25">
      <c r="A225" s="10"/>
      <c r="E225" s="10"/>
      <c r="F225" s="10"/>
      <c r="G225" s="10"/>
      <c r="H225" s="10"/>
      <c r="I225" s="10"/>
    </row>
    <row r="226" spans="1:9" ht="14.25">
      <c r="A226" s="10"/>
      <c r="E226" s="9"/>
      <c r="F226" s="9"/>
      <c r="G226" s="9"/>
      <c r="H226" s="10"/>
      <c r="I226" s="10"/>
    </row>
    <row r="227" spans="1:9" ht="14.25">
      <c r="A227" s="4"/>
      <c r="B227" s="151"/>
      <c r="C227" s="3"/>
      <c r="E227" s="9"/>
      <c r="F227" s="9"/>
      <c r="G227" s="9"/>
      <c r="H227" s="10"/>
      <c r="I227" s="10"/>
    </row>
    <row r="228" spans="1:9" ht="14.25">
      <c r="A228" s="10"/>
      <c r="E228" s="9"/>
      <c r="F228" s="9"/>
      <c r="G228" s="9"/>
      <c r="H228" s="10"/>
      <c r="I228" s="10"/>
    </row>
    <row r="229" spans="1:9" ht="14.25">
      <c r="A229" s="4"/>
      <c r="B229" s="151"/>
      <c r="C229" s="3"/>
      <c r="E229" s="10"/>
      <c r="F229" s="10"/>
      <c r="G229" s="10"/>
      <c r="H229" s="10"/>
      <c r="I229" s="10"/>
    </row>
    <row r="230" spans="1:9" ht="14.25">
      <c r="A230" s="4"/>
      <c r="B230" s="151"/>
      <c r="C230" s="3"/>
      <c r="E230" s="10"/>
      <c r="F230" s="10"/>
      <c r="G230" s="10"/>
      <c r="H230" s="10"/>
      <c r="I230" s="10"/>
    </row>
    <row r="231" spans="1:9" ht="14.25">
      <c r="A231" s="4"/>
      <c r="B231" s="151"/>
      <c r="C231" s="3"/>
      <c r="E231" s="10"/>
      <c r="F231" s="10"/>
      <c r="G231" s="10"/>
      <c r="H231" s="10"/>
      <c r="I231" s="10"/>
    </row>
    <row r="232" spans="1:9" ht="14.25">
      <c r="A232" s="10"/>
      <c r="E232" s="9"/>
      <c r="F232" s="9"/>
      <c r="G232" s="9"/>
      <c r="H232" s="10"/>
      <c r="I232" s="10"/>
    </row>
    <row r="233" spans="1:9" ht="14.25">
      <c r="A233" s="4"/>
      <c r="B233" s="151"/>
      <c r="C233" s="3"/>
      <c r="E233" s="10"/>
      <c r="F233" s="10"/>
      <c r="G233" s="10"/>
      <c r="H233" s="10"/>
      <c r="I233" s="10"/>
    </row>
    <row r="234" spans="1:9" ht="14.25">
      <c r="A234" s="4"/>
      <c r="B234" s="151"/>
      <c r="C234" s="3"/>
      <c r="E234" s="10"/>
      <c r="F234" s="10"/>
      <c r="G234" s="10"/>
      <c r="H234" s="10"/>
      <c r="I234" s="10"/>
    </row>
    <row r="235" spans="1:9" ht="14.25">
      <c r="A235" s="10"/>
      <c r="E235" s="10"/>
      <c r="F235" s="10"/>
      <c r="G235" s="10"/>
      <c r="H235" s="10"/>
      <c r="I235" s="10"/>
    </row>
    <row r="236" spans="1:9" ht="14.25">
      <c r="A236" s="10"/>
      <c r="E236" s="9"/>
      <c r="F236" s="9"/>
      <c r="G236" s="9"/>
      <c r="H236" s="10"/>
      <c r="I236" s="10"/>
    </row>
    <row r="237" spans="1:9" ht="14.25">
      <c r="A237" s="4"/>
      <c r="B237" s="151"/>
      <c r="C237" s="3"/>
      <c r="E237" s="10"/>
      <c r="F237" s="10"/>
      <c r="G237" s="10"/>
      <c r="H237" s="10"/>
      <c r="I237" s="10"/>
    </row>
    <row r="238" spans="1:9" ht="14.25">
      <c r="A238" s="4"/>
      <c r="B238" s="151"/>
      <c r="C238" s="3"/>
      <c r="E238" s="10"/>
      <c r="F238" s="10"/>
      <c r="G238" s="10"/>
      <c r="H238" s="10"/>
      <c r="I238" s="10"/>
    </row>
    <row r="239" spans="1:9" ht="14.25">
      <c r="A239" s="10"/>
      <c r="E239" s="9"/>
      <c r="F239" s="9"/>
      <c r="G239" s="9"/>
      <c r="H239" s="10"/>
      <c r="I239" s="10"/>
    </row>
    <row r="240" spans="1:9" ht="14.25">
      <c r="A240" s="4"/>
      <c r="B240" s="151"/>
      <c r="C240" s="3"/>
      <c r="E240" s="10"/>
      <c r="F240" s="10"/>
      <c r="G240" s="10"/>
      <c r="H240" s="10"/>
      <c r="I240" s="10"/>
    </row>
    <row r="241" spans="1:9" ht="14.25">
      <c r="A241" s="10"/>
      <c r="E241" s="10"/>
      <c r="F241" s="10"/>
      <c r="G241" s="10"/>
      <c r="H241" s="10"/>
      <c r="I241" s="10"/>
    </row>
    <row r="242" spans="1:9" ht="14.25">
      <c r="A242" s="10"/>
      <c r="E242" s="10"/>
      <c r="F242" s="10"/>
      <c r="G242" s="10"/>
      <c r="H242" s="10"/>
      <c r="I242" s="10"/>
    </row>
    <row r="243" spans="1:9" ht="14.25">
      <c r="A243" s="10"/>
      <c r="E243" s="9"/>
      <c r="F243" s="9"/>
      <c r="G243" s="9"/>
      <c r="H243" s="10"/>
      <c r="I243" s="10"/>
    </row>
    <row r="244" spans="1:9" ht="14.25">
      <c r="A244" s="4"/>
      <c r="B244" s="151"/>
      <c r="C244" s="3"/>
      <c r="E244" s="9"/>
      <c r="F244" s="9"/>
      <c r="G244" s="9"/>
      <c r="H244" s="10"/>
      <c r="I244" s="10"/>
    </row>
    <row r="245" spans="1:9" ht="14.25">
      <c r="A245" s="10"/>
      <c r="E245" s="10"/>
      <c r="F245" s="10"/>
      <c r="G245" s="10"/>
      <c r="H245" s="10"/>
      <c r="I245" s="10"/>
    </row>
    <row r="246" spans="1:9" ht="14.25">
      <c r="A246" s="4"/>
      <c r="B246" s="151"/>
      <c r="C246" s="3"/>
      <c r="E246" s="10"/>
      <c r="F246" s="10"/>
      <c r="G246" s="10"/>
      <c r="H246" s="10"/>
      <c r="I246" s="10"/>
    </row>
    <row r="247" spans="1:9" ht="14.25">
      <c r="A247" s="10"/>
      <c r="E247" s="10"/>
      <c r="F247" s="10"/>
      <c r="G247" s="10"/>
      <c r="H247" s="10"/>
      <c r="I247" s="10"/>
    </row>
    <row r="248" spans="1:9" ht="14.25">
      <c r="A248" s="4"/>
      <c r="B248" s="151"/>
      <c r="C248" s="3"/>
      <c r="E248" s="10"/>
      <c r="F248" s="10"/>
      <c r="G248" s="10"/>
      <c r="H248" s="10"/>
      <c r="I248" s="10"/>
    </row>
    <row r="249" spans="1:9" ht="14.25">
      <c r="A249" s="4"/>
      <c r="B249" s="151"/>
      <c r="C249" s="3"/>
      <c r="E249" s="9"/>
      <c r="F249" s="9"/>
      <c r="G249" s="9"/>
      <c r="H249" s="10"/>
      <c r="I249" s="10"/>
    </row>
    <row r="250" spans="1:9" ht="14.25">
      <c r="A250" s="10"/>
      <c r="E250" s="9"/>
      <c r="F250" s="9"/>
      <c r="G250" s="9"/>
      <c r="H250" s="10"/>
      <c r="I250" s="10"/>
    </row>
    <row r="251" spans="1:9" ht="14.25">
      <c r="A251" s="4"/>
      <c r="B251" s="151"/>
      <c r="C251" s="3"/>
      <c r="E251" s="9"/>
      <c r="F251" s="9"/>
      <c r="G251" s="9"/>
      <c r="H251" s="10"/>
      <c r="I251" s="10"/>
    </row>
    <row r="252" spans="1:9" ht="14.25">
      <c r="A252" s="10"/>
      <c r="E252" s="10"/>
      <c r="F252" s="10"/>
      <c r="G252" s="10"/>
      <c r="H252" s="10"/>
      <c r="I252" s="10"/>
    </row>
    <row r="253" spans="1:9" ht="14.25">
      <c r="A253" s="10"/>
      <c r="E253" s="10"/>
      <c r="F253" s="10"/>
      <c r="G253" s="10"/>
      <c r="H253" s="10"/>
      <c r="I253" s="10"/>
    </row>
    <row r="254" spans="1:9" ht="14.25">
      <c r="A254" s="4"/>
      <c r="B254" s="151"/>
      <c r="C254" s="3"/>
      <c r="E254" s="10"/>
      <c r="F254" s="10"/>
      <c r="G254" s="10"/>
      <c r="H254" s="10"/>
      <c r="I254" s="10"/>
    </row>
    <row r="255" spans="1:9" ht="14.25">
      <c r="A255" s="10"/>
      <c r="E255" s="10"/>
      <c r="F255" s="10"/>
      <c r="G255" s="10"/>
      <c r="H255" s="10"/>
      <c r="I255" s="10"/>
    </row>
    <row r="256" spans="1:9" ht="14.25">
      <c r="A256" s="4"/>
      <c r="B256" s="151"/>
      <c r="C256" s="3"/>
      <c r="E256" s="10"/>
      <c r="F256" s="10"/>
      <c r="G256" s="10"/>
      <c r="H256" s="10"/>
      <c r="I256" s="10"/>
    </row>
    <row r="257" spans="1:9" ht="14.25">
      <c r="A257" s="4"/>
      <c r="B257" s="151"/>
      <c r="C257" s="3"/>
      <c r="E257" s="10"/>
      <c r="F257" s="10"/>
      <c r="G257" s="10"/>
      <c r="H257" s="10"/>
      <c r="I257" s="10"/>
    </row>
    <row r="258" spans="1:9" ht="14.25">
      <c r="A258" s="4"/>
      <c r="B258" s="151"/>
      <c r="C258" s="3"/>
      <c r="E258" s="10"/>
      <c r="F258" s="10"/>
      <c r="G258" s="10"/>
      <c r="H258" s="10"/>
      <c r="I258" s="10"/>
    </row>
    <row r="259" spans="1:9" ht="14.25">
      <c r="A259" s="4"/>
      <c r="B259" s="151"/>
      <c r="C259" s="3"/>
      <c r="E259" s="10"/>
      <c r="F259" s="10"/>
      <c r="G259" s="10"/>
      <c r="H259" s="10"/>
      <c r="I259" s="10"/>
    </row>
    <row r="260" spans="1:9" ht="14.25">
      <c r="A260" s="10"/>
      <c r="E260" s="9"/>
      <c r="F260" s="9"/>
      <c r="G260" s="9"/>
      <c r="H260" s="10"/>
      <c r="I260" s="10"/>
    </row>
    <row r="261" spans="1:9" ht="14.25">
      <c r="A261" s="4"/>
      <c r="B261" s="151"/>
      <c r="C261" s="3"/>
      <c r="E261" s="10"/>
      <c r="F261" s="10"/>
      <c r="G261" s="10"/>
      <c r="H261" s="10"/>
      <c r="I261" s="10"/>
    </row>
    <row r="262" spans="1:9" ht="14.25">
      <c r="A262" s="4"/>
      <c r="B262" s="151"/>
      <c r="C262" s="3"/>
      <c r="E262" s="10"/>
      <c r="F262" s="10"/>
      <c r="G262" s="10"/>
      <c r="H262" s="10"/>
      <c r="I262" s="10"/>
    </row>
    <row r="263" spans="1:9" ht="14.25">
      <c r="A263" s="10"/>
      <c r="E263" s="10"/>
      <c r="F263" s="10"/>
      <c r="G263" s="10"/>
      <c r="H263" s="10"/>
      <c r="I263" s="10"/>
    </row>
    <row r="264" spans="1:9" ht="14.25">
      <c r="A264" s="10"/>
      <c r="E264" s="9"/>
      <c r="F264" s="9"/>
      <c r="G264" s="9"/>
      <c r="H264" s="10"/>
      <c r="I264" s="10"/>
    </row>
    <row r="265" spans="1:9" ht="14.25">
      <c r="A265" s="4"/>
      <c r="B265" s="151"/>
      <c r="C265" s="3"/>
      <c r="E265" s="10"/>
      <c r="F265" s="10"/>
      <c r="G265" s="10"/>
      <c r="H265" s="10"/>
      <c r="I265" s="10"/>
    </row>
    <row r="266" spans="1:9" ht="14.25">
      <c r="A266" s="4"/>
      <c r="B266" s="151"/>
      <c r="C266" s="3"/>
      <c r="E266" s="10"/>
      <c r="F266" s="10"/>
      <c r="G266" s="10"/>
      <c r="H266" s="10"/>
      <c r="I266" s="10"/>
    </row>
    <row r="267" spans="1:9" ht="14.25">
      <c r="A267" s="4"/>
      <c r="B267" s="151"/>
      <c r="C267" s="3"/>
      <c r="E267" s="9"/>
      <c r="F267" s="9"/>
      <c r="G267" s="9"/>
      <c r="H267" s="10"/>
      <c r="I267" s="10"/>
    </row>
    <row r="268" spans="1:9" ht="14.25">
      <c r="A268" s="10"/>
      <c r="E268" s="10"/>
      <c r="F268" s="10"/>
      <c r="G268" s="10"/>
      <c r="H268" s="10"/>
      <c r="I268" s="10"/>
    </row>
    <row r="269" spans="1:9" ht="14.25">
      <c r="A269" s="10"/>
      <c r="E269" s="10"/>
      <c r="F269" s="10"/>
      <c r="G269" s="10"/>
      <c r="H269" s="10"/>
      <c r="I269" s="10"/>
    </row>
    <row r="270" spans="1:9" ht="14.25">
      <c r="A270" s="10"/>
      <c r="E270" s="10"/>
      <c r="F270" s="10"/>
      <c r="G270" s="10"/>
      <c r="H270" s="10"/>
      <c r="I270" s="10"/>
    </row>
    <row r="271" spans="1:9" ht="14.25">
      <c r="A271" s="2"/>
      <c r="B271" s="153"/>
      <c r="C271" s="1"/>
      <c r="D271" s="32"/>
      <c r="E271" s="9"/>
      <c r="F271" s="9"/>
      <c r="G271" s="9"/>
      <c r="H271" s="10"/>
      <c r="I271" s="10"/>
    </row>
    <row r="272" spans="1:9" ht="14.25">
      <c r="A272" s="9"/>
      <c r="B272" s="142"/>
      <c r="C272" s="5"/>
      <c r="D272" s="32"/>
      <c r="E272" s="9"/>
      <c r="F272" s="9"/>
      <c r="G272" s="9"/>
      <c r="H272" s="10"/>
      <c r="I272" s="10"/>
    </row>
    <row r="273" spans="1:9" ht="14.25">
      <c r="A273" s="2"/>
      <c r="B273" s="153"/>
      <c r="C273" s="1"/>
      <c r="D273" s="32"/>
      <c r="E273" s="9"/>
      <c r="F273" s="9"/>
      <c r="G273" s="9"/>
      <c r="H273" s="10"/>
      <c r="I273" s="10"/>
    </row>
    <row r="274" spans="1:9" ht="14.25">
      <c r="A274" s="4"/>
      <c r="B274" s="151"/>
      <c r="C274" s="3"/>
      <c r="E274" s="10"/>
      <c r="F274" s="10"/>
      <c r="G274" s="10"/>
      <c r="H274" s="10"/>
      <c r="I274" s="10"/>
    </row>
    <row r="275" spans="1:9" ht="14.25">
      <c r="A275" s="4"/>
      <c r="B275" s="151"/>
      <c r="C275" s="3"/>
      <c r="E275" s="10"/>
      <c r="F275" s="10"/>
      <c r="G275" s="10"/>
      <c r="H275" s="10"/>
      <c r="I275" s="10"/>
    </row>
    <row r="276" spans="1:9" ht="14.25">
      <c r="A276" s="4"/>
      <c r="B276" s="151"/>
      <c r="C276" s="3"/>
      <c r="E276" s="10"/>
      <c r="F276" s="10"/>
      <c r="G276" s="10"/>
      <c r="H276" s="10"/>
      <c r="I276" s="10"/>
    </row>
    <row r="277" spans="1:9" ht="14.25">
      <c r="A277" s="4"/>
      <c r="B277" s="151"/>
      <c r="C277" s="3"/>
      <c r="E277" s="10"/>
      <c r="F277" s="10"/>
      <c r="G277" s="10"/>
      <c r="H277" s="10"/>
      <c r="I277" s="10"/>
    </row>
    <row r="278" spans="1:9" ht="14.25">
      <c r="A278" s="9"/>
      <c r="B278" s="142"/>
      <c r="C278" s="5"/>
      <c r="D278" s="32"/>
      <c r="E278" s="9"/>
      <c r="F278" s="9"/>
      <c r="G278" s="9"/>
      <c r="H278" s="10"/>
      <c r="I278" s="10"/>
    </row>
    <row r="279" spans="1:9" ht="14.25">
      <c r="A279" s="2"/>
      <c r="B279" s="153"/>
      <c r="C279" s="1"/>
      <c r="D279" s="32"/>
      <c r="E279" s="9"/>
      <c r="F279" s="9"/>
      <c r="G279" s="9"/>
      <c r="H279" s="10"/>
      <c r="I279" s="10"/>
    </row>
    <row r="280" spans="1:9" ht="14.25">
      <c r="A280" s="9"/>
      <c r="B280" s="142"/>
      <c r="C280" s="5"/>
      <c r="D280" s="32"/>
      <c r="E280" s="9"/>
      <c r="F280" s="9"/>
      <c r="G280" s="9"/>
      <c r="H280" s="10"/>
      <c r="I280" s="10"/>
    </row>
    <row r="281" spans="1:9" ht="14.25">
      <c r="A281" s="10"/>
      <c r="E281" s="10"/>
      <c r="F281" s="10"/>
      <c r="G281" s="10"/>
      <c r="H281" s="10"/>
      <c r="I281" s="10"/>
    </row>
    <row r="282" spans="1:9" ht="14.25">
      <c r="A282" s="10"/>
      <c r="E282" s="10"/>
      <c r="F282" s="10"/>
      <c r="G282" s="10"/>
      <c r="H282" s="10"/>
      <c r="I282" s="10"/>
    </row>
    <row r="283" spans="1:9" ht="14.25">
      <c r="A283" s="2"/>
      <c r="B283" s="153"/>
      <c r="C283" s="1"/>
      <c r="D283" s="32"/>
      <c r="E283" s="9"/>
      <c r="F283" s="9"/>
      <c r="G283" s="9"/>
      <c r="H283" s="10"/>
      <c r="I283" s="10"/>
    </row>
    <row r="284" spans="1:9" ht="14.25">
      <c r="A284" s="4"/>
      <c r="B284" s="151"/>
      <c r="C284" s="3"/>
      <c r="E284" s="10"/>
      <c r="F284" s="10"/>
      <c r="G284" s="10"/>
      <c r="H284" s="10"/>
      <c r="I284" s="10"/>
    </row>
    <row r="285" spans="1:9" ht="14.25">
      <c r="A285" s="4"/>
      <c r="B285" s="151"/>
      <c r="C285" s="3"/>
      <c r="E285" s="10"/>
      <c r="F285" s="10"/>
      <c r="G285" s="10"/>
      <c r="H285" s="10"/>
      <c r="I285" s="10"/>
    </row>
    <row r="286" spans="1:9" ht="14.25">
      <c r="A286" s="9"/>
      <c r="B286" s="142"/>
      <c r="C286" s="5"/>
      <c r="D286" s="32"/>
      <c r="E286" s="9"/>
      <c r="F286" s="9"/>
      <c r="G286" s="9"/>
      <c r="H286" s="10"/>
      <c r="I286" s="10"/>
    </row>
    <row r="287" spans="1:9" ht="14.25">
      <c r="A287" s="2"/>
      <c r="B287" s="153"/>
      <c r="C287" s="1"/>
      <c r="D287" s="32"/>
      <c r="E287" s="9"/>
      <c r="F287" s="9"/>
      <c r="G287" s="9"/>
      <c r="H287" s="10"/>
      <c r="I287" s="10"/>
    </row>
    <row r="288" spans="1:9" ht="14.25">
      <c r="A288" s="9"/>
      <c r="B288" s="142"/>
      <c r="C288" s="5"/>
      <c r="D288" s="32"/>
      <c r="E288" s="9"/>
      <c r="F288" s="9"/>
      <c r="G288" s="9"/>
      <c r="H288" s="10"/>
      <c r="I288" s="10"/>
    </row>
    <row r="289" spans="1:9" ht="14.25">
      <c r="A289" s="10"/>
      <c r="E289" s="10"/>
      <c r="F289" s="10"/>
      <c r="G289" s="10"/>
      <c r="H289" s="10"/>
      <c r="I289" s="10"/>
    </row>
    <row r="290" spans="1:9" ht="14.25">
      <c r="A290" s="10"/>
      <c r="E290" s="10"/>
      <c r="F290" s="10"/>
      <c r="G290" s="10"/>
      <c r="H290" s="10"/>
      <c r="I290" s="10"/>
    </row>
    <row r="291" spans="1:9" ht="14.25">
      <c r="A291" s="10"/>
      <c r="E291" s="10"/>
      <c r="F291" s="10"/>
      <c r="G291" s="10"/>
      <c r="H291" s="10"/>
      <c r="I291" s="10"/>
    </row>
    <row r="292" spans="1:9" ht="14.25">
      <c r="A292" s="2"/>
      <c r="B292" s="153"/>
      <c r="C292" s="1"/>
      <c r="D292" s="32"/>
      <c r="E292" s="9"/>
      <c r="F292" s="9"/>
      <c r="G292" s="9"/>
      <c r="H292" s="10"/>
      <c r="I292" s="10"/>
    </row>
    <row r="293" spans="1:9" ht="14.25">
      <c r="A293" s="4"/>
      <c r="B293" s="151"/>
      <c r="C293" s="3"/>
      <c r="E293" s="10"/>
      <c r="F293" s="10"/>
      <c r="G293" s="10"/>
      <c r="H293" s="10"/>
      <c r="I293" s="10"/>
    </row>
    <row r="294" spans="1:9" ht="14.25">
      <c r="A294" s="4"/>
      <c r="B294" s="151"/>
      <c r="C294" s="3"/>
      <c r="E294" s="10"/>
      <c r="F294" s="10"/>
      <c r="G294" s="10"/>
      <c r="H294" s="10"/>
      <c r="I294" s="10"/>
    </row>
    <row r="295" spans="1:9" ht="14.25">
      <c r="A295" s="9"/>
      <c r="B295" s="142"/>
      <c r="C295" s="5"/>
      <c r="D295" s="32"/>
      <c r="E295" s="9"/>
      <c r="F295" s="9"/>
      <c r="G295" s="9"/>
      <c r="H295" s="10"/>
      <c r="I295" s="10"/>
    </row>
    <row r="296" spans="1:9" ht="14.25">
      <c r="A296" s="10"/>
      <c r="E296" s="10"/>
      <c r="F296" s="10"/>
      <c r="G296" s="10"/>
      <c r="H296" s="10"/>
      <c r="I296" s="10"/>
    </row>
    <row r="297" spans="1:9" ht="14.25">
      <c r="A297" s="10"/>
      <c r="E297" s="10"/>
      <c r="F297" s="10"/>
      <c r="G297" s="10"/>
      <c r="H297" s="10"/>
      <c r="I297" s="10"/>
    </row>
    <row r="298" spans="1:9" ht="14.25">
      <c r="A298" s="10"/>
      <c r="E298" s="10"/>
      <c r="F298" s="10"/>
      <c r="G298" s="10"/>
      <c r="H298" s="10"/>
      <c r="I298" s="10"/>
    </row>
    <row r="299" spans="1:9" ht="14.25">
      <c r="A299" s="10"/>
      <c r="E299" s="10"/>
      <c r="F299" s="10"/>
      <c r="G299" s="10"/>
      <c r="H299" s="10"/>
      <c r="I299" s="10"/>
    </row>
    <row r="300" spans="1:9" ht="14.25">
      <c r="A300" s="10"/>
      <c r="E300" s="10"/>
      <c r="F300" s="10"/>
      <c r="G300" s="10"/>
      <c r="H300" s="10"/>
      <c r="I300" s="10"/>
    </row>
    <row r="301" spans="1:9" ht="14.25">
      <c r="A301" s="10"/>
      <c r="E301" s="10"/>
      <c r="F301" s="10"/>
      <c r="G301" s="10"/>
      <c r="H301" s="10"/>
      <c r="I301" s="10"/>
    </row>
    <row r="302" spans="1:9" ht="14.25">
      <c r="A302" s="10"/>
      <c r="E302" s="10"/>
      <c r="F302" s="10"/>
      <c r="G302" s="10"/>
      <c r="H302" s="10"/>
      <c r="I302" s="10"/>
    </row>
    <row r="303" spans="1:9" ht="14.25">
      <c r="A303" s="10"/>
      <c r="E303" s="10"/>
      <c r="F303" s="10"/>
      <c r="G303" s="10"/>
      <c r="H303" s="10"/>
      <c r="I303" s="10"/>
    </row>
    <row r="304" spans="1:9" ht="14.25">
      <c r="A304" s="10"/>
      <c r="E304" s="10"/>
      <c r="F304" s="10"/>
      <c r="G304" s="10"/>
      <c r="H304" s="10"/>
      <c r="I304" s="10"/>
    </row>
    <row r="305" spans="1:9" ht="14.25">
      <c r="A305" s="10"/>
      <c r="E305" s="10"/>
      <c r="F305" s="10"/>
      <c r="G305" s="10"/>
      <c r="H305" s="10"/>
      <c r="I305" s="10"/>
    </row>
    <row r="306" spans="1:9" ht="14.25">
      <c r="A306" s="10"/>
      <c r="E306" s="10"/>
      <c r="F306" s="10"/>
      <c r="G306" s="10"/>
      <c r="H306" s="10"/>
      <c r="I306" s="10"/>
    </row>
    <row r="307" spans="1:9" ht="14.25">
      <c r="A307" s="10"/>
      <c r="E307" s="10"/>
      <c r="F307" s="10"/>
      <c r="G307" s="10"/>
      <c r="H307" s="10"/>
      <c r="I307" s="10"/>
    </row>
    <row r="308" spans="1:9" ht="14.25">
      <c r="A308" s="10"/>
      <c r="E308" s="10"/>
      <c r="F308" s="10"/>
      <c r="G308" s="10"/>
      <c r="H308" s="10"/>
      <c r="I308" s="10"/>
    </row>
    <row r="309" spans="1:9" ht="14.25">
      <c r="A309" s="10"/>
      <c r="E309" s="10"/>
      <c r="F309" s="10"/>
      <c r="G309" s="10"/>
      <c r="H309" s="10"/>
      <c r="I309" s="10"/>
    </row>
    <row r="310" spans="1:9" ht="14.25">
      <c r="A310" s="10"/>
      <c r="E310" s="10"/>
      <c r="F310" s="10"/>
      <c r="G310" s="10"/>
      <c r="H310" s="10"/>
      <c r="I310" s="10"/>
    </row>
    <row r="311" spans="1:9" ht="14.25">
      <c r="A311" s="10"/>
      <c r="E311" s="10"/>
      <c r="F311" s="10"/>
      <c r="G311" s="10"/>
      <c r="H311" s="10"/>
      <c r="I311" s="10"/>
    </row>
    <row r="312" spans="1:9" ht="14.25">
      <c r="A312" s="10"/>
      <c r="E312" s="10"/>
      <c r="F312" s="10"/>
      <c r="G312" s="10"/>
      <c r="H312" s="10"/>
      <c r="I312" s="10"/>
    </row>
    <row r="313" spans="1:9" ht="14.25">
      <c r="A313" s="10"/>
      <c r="E313" s="10"/>
      <c r="F313" s="10"/>
      <c r="G313" s="10"/>
      <c r="H313" s="10"/>
      <c r="I313" s="10"/>
    </row>
    <row r="314" spans="1:9" ht="14.25">
      <c r="A314" s="10"/>
      <c r="E314" s="10"/>
      <c r="F314" s="10"/>
      <c r="G314" s="10"/>
      <c r="H314" s="10"/>
      <c r="I314" s="10"/>
    </row>
    <row r="315" spans="1:9" ht="14.25">
      <c r="A315" s="10"/>
      <c r="E315" s="10"/>
      <c r="F315" s="10"/>
      <c r="G315" s="10"/>
      <c r="H315" s="10"/>
      <c r="I315" s="10"/>
    </row>
    <row r="316" spans="1:9" ht="14.25">
      <c r="A316" s="10"/>
      <c r="E316" s="10"/>
      <c r="F316" s="10"/>
      <c r="G316" s="10"/>
      <c r="H316" s="10"/>
      <c r="I316" s="10"/>
    </row>
    <row r="317" spans="1:9" ht="14.25">
      <c r="A317" s="10"/>
      <c r="E317" s="10"/>
      <c r="F317" s="10"/>
      <c r="G317" s="10"/>
      <c r="H317" s="10"/>
      <c r="I317" s="10"/>
    </row>
    <row r="318" spans="1:9" ht="14.25">
      <c r="A318" s="10"/>
      <c r="E318" s="10"/>
      <c r="F318" s="10"/>
      <c r="G318" s="10"/>
      <c r="H318" s="10"/>
      <c r="I318" s="10"/>
    </row>
    <row r="319" spans="1:9" ht="14.25">
      <c r="A319" s="10"/>
      <c r="E319" s="10"/>
      <c r="F319" s="10"/>
      <c r="G319" s="10"/>
      <c r="H319" s="10"/>
      <c r="I319" s="10"/>
    </row>
    <row r="320" spans="1:9" ht="14.25">
      <c r="A320" s="10"/>
      <c r="E320" s="10"/>
      <c r="F320" s="10"/>
      <c r="G320" s="10"/>
      <c r="H320" s="10"/>
      <c r="I320" s="10"/>
    </row>
    <row r="321" spans="1:9" ht="14.25">
      <c r="A321" s="10"/>
      <c r="E321" s="10"/>
      <c r="F321" s="10"/>
      <c r="G321" s="10"/>
      <c r="H321" s="10"/>
      <c r="I321" s="10"/>
    </row>
    <row r="322" spans="1:9" ht="14.25">
      <c r="A322" s="10"/>
      <c r="E322" s="10"/>
      <c r="F322" s="10"/>
      <c r="G322" s="10"/>
      <c r="H322" s="10"/>
      <c r="I322" s="10"/>
    </row>
    <row r="323" spans="1:9" ht="14.25">
      <c r="A323" s="10"/>
      <c r="E323" s="10"/>
      <c r="F323" s="10"/>
      <c r="G323" s="10"/>
      <c r="H323" s="10"/>
      <c r="I323" s="10"/>
    </row>
    <row r="324" spans="1:9" ht="14.25">
      <c r="A324" s="10"/>
      <c r="E324" s="10"/>
      <c r="F324" s="10"/>
      <c r="G324" s="10"/>
      <c r="H324" s="10"/>
      <c r="I324" s="10"/>
    </row>
    <row r="325" spans="1:9" ht="14.25">
      <c r="A325" s="10"/>
      <c r="E325" s="10"/>
      <c r="F325" s="10"/>
      <c r="G325" s="10"/>
      <c r="H325" s="10"/>
      <c r="I325" s="10"/>
    </row>
    <row r="326" spans="1:9" ht="14.25">
      <c r="A326" s="10"/>
      <c r="E326" s="10"/>
      <c r="F326" s="10"/>
      <c r="G326" s="10"/>
      <c r="H326" s="10"/>
      <c r="I326" s="10"/>
    </row>
    <row r="327" spans="1:9" ht="14.25">
      <c r="A327" s="10"/>
      <c r="E327" s="10"/>
      <c r="F327" s="10"/>
      <c r="G327" s="10"/>
      <c r="H327" s="10"/>
      <c r="I327" s="10"/>
    </row>
    <row r="328" spans="1:9" ht="14.25">
      <c r="A328" s="10"/>
      <c r="E328" s="10"/>
      <c r="F328" s="10"/>
      <c r="G328" s="10"/>
      <c r="H328" s="10"/>
      <c r="I328" s="10"/>
    </row>
    <row r="329" spans="1:9" ht="14.25">
      <c r="A329" s="10"/>
      <c r="E329" s="10"/>
      <c r="F329" s="10"/>
      <c r="G329" s="10"/>
      <c r="H329" s="10"/>
      <c r="I329" s="10"/>
    </row>
    <row r="330" spans="1:9" ht="14.25">
      <c r="A330" s="10"/>
      <c r="E330" s="10"/>
      <c r="F330" s="10"/>
      <c r="G330" s="10"/>
      <c r="H330" s="10"/>
      <c r="I330" s="10"/>
    </row>
    <row r="331" spans="1:9" ht="14.25">
      <c r="A331" s="10"/>
      <c r="E331" s="10"/>
      <c r="F331" s="10"/>
      <c r="G331" s="10"/>
      <c r="H331" s="10"/>
      <c r="I331" s="10"/>
    </row>
    <row r="332" spans="1:9" ht="14.25">
      <c r="A332" s="10"/>
      <c r="E332" s="10"/>
      <c r="F332" s="10"/>
      <c r="G332" s="10"/>
      <c r="H332" s="10"/>
      <c r="I332" s="10"/>
    </row>
    <row r="333" spans="1:9" ht="14.25">
      <c r="A333" s="10"/>
      <c r="E333" s="10"/>
      <c r="F333" s="10"/>
      <c r="G333" s="10"/>
      <c r="H333" s="10"/>
      <c r="I333" s="10"/>
    </row>
    <row r="334" spans="1:9" ht="14.25">
      <c r="A334" s="10"/>
      <c r="E334" s="10"/>
      <c r="F334" s="10"/>
      <c r="G334" s="10"/>
      <c r="H334" s="10"/>
      <c r="I334" s="10"/>
    </row>
    <row r="335" spans="1:9" ht="14.25">
      <c r="A335" s="10"/>
      <c r="E335" s="10"/>
      <c r="F335" s="10"/>
      <c r="G335" s="10"/>
      <c r="H335" s="10"/>
      <c r="I335" s="10"/>
    </row>
    <row r="336" spans="1:9" ht="14.25">
      <c r="A336" s="10"/>
      <c r="E336" s="10"/>
      <c r="F336" s="10"/>
      <c r="G336" s="10"/>
      <c r="H336" s="10"/>
      <c r="I336" s="10"/>
    </row>
    <row r="337" spans="1:9" ht="14.25">
      <c r="A337" s="10"/>
      <c r="E337" s="10"/>
      <c r="F337" s="10"/>
      <c r="G337" s="10"/>
      <c r="H337" s="10"/>
      <c r="I337" s="10"/>
    </row>
    <row r="338" spans="1:9" ht="14.25">
      <c r="A338" s="10"/>
      <c r="E338" s="10"/>
      <c r="F338" s="10"/>
      <c r="G338" s="10"/>
      <c r="H338" s="10"/>
      <c r="I338" s="10"/>
    </row>
    <row r="339" spans="1:9" ht="14.25">
      <c r="A339" s="10"/>
      <c r="E339" s="10"/>
      <c r="F339" s="10"/>
      <c r="G339" s="10"/>
      <c r="H339" s="10"/>
      <c r="I339" s="10"/>
    </row>
    <row r="340" spans="1:9" ht="14.25">
      <c r="A340" s="10"/>
      <c r="E340" s="10"/>
      <c r="F340" s="10"/>
      <c r="G340" s="10"/>
      <c r="H340" s="10"/>
      <c r="I340" s="10"/>
    </row>
    <row r="341" spans="1:9" ht="14.25">
      <c r="A341" s="10"/>
      <c r="E341" s="10"/>
      <c r="F341" s="10"/>
      <c r="G341" s="10"/>
      <c r="H341" s="10"/>
      <c r="I341" s="10"/>
    </row>
    <row r="342" spans="1:9" ht="14.25">
      <c r="A342" s="10"/>
      <c r="E342" s="10"/>
      <c r="F342" s="10"/>
      <c r="G342" s="10"/>
      <c r="H342" s="10"/>
      <c r="I342" s="10"/>
    </row>
    <row r="343" spans="1:9" ht="14.25">
      <c r="A343" s="10"/>
      <c r="E343" s="10"/>
      <c r="F343" s="10"/>
      <c r="G343" s="10"/>
      <c r="H343" s="10"/>
      <c r="I343" s="10"/>
    </row>
    <row r="344" spans="1:9" ht="14.25">
      <c r="A344" s="10"/>
      <c r="E344" s="10"/>
      <c r="F344" s="10"/>
      <c r="G344" s="10"/>
      <c r="H344" s="10"/>
      <c r="I344" s="10"/>
    </row>
    <row r="345" spans="1:9" ht="14.25">
      <c r="A345" s="10"/>
      <c r="E345" s="10"/>
      <c r="F345" s="10"/>
      <c r="G345" s="10"/>
      <c r="H345" s="10"/>
      <c r="I345" s="10"/>
    </row>
    <row r="346" spans="1:9" ht="14.25">
      <c r="A346" s="10"/>
      <c r="E346" s="10"/>
      <c r="F346" s="10"/>
      <c r="G346" s="10"/>
      <c r="H346" s="10"/>
      <c r="I346" s="10"/>
    </row>
    <row r="347" spans="1:9" ht="14.25">
      <c r="A347" s="10"/>
      <c r="E347" s="10"/>
      <c r="F347" s="10"/>
      <c r="G347" s="10"/>
      <c r="H347" s="10"/>
      <c r="I347" s="10"/>
    </row>
    <row r="348" spans="1:9" ht="14.25">
      <c r="A348" s="10"/>
      <c r="E348" s="10"/>
      <c r="F348" s="10"/>
      <c r="G348" s="10"/>
      <c r="H348" s="10"/>
      <c r="I348" s="10"/>
    </row>
    <row r="349" spans="1:9" ht="14.25">
      <c r="A349" s="10"/>
      <c r="E349" s="10"/>
      <c r="F349" s="10"/>
      <c r="G349" s="10"/>
      <c r="H349" s="10"/>
      <c r="I349" s="10"/>
    </row>
    <row r="350" spans="1:9" ht="14.25">
      <c r="A350" s="10"/>
      <c r="E350" s="10"/>
      <c r="F350" s="10"/>
      <c r="G350" s="10"/>
      <c r="H350" s="10"/>
      <c r="I350" s="10"/>
    </row>
    <row r="351" spans="1:9" ht="14.25">
      <c r="A351" s="10"/>
      <c r="E351" s="10"/>
      <c r="F351" s="10"/>
      <c r="G351" s="10"/>
      <c r="H351" s="10"/>
      <c r="I351" s="10"/>
    </row>
    <row r="352" spans="1:9" ht="14.25">
      <c r="A352" s="10"/>
      <c r="E352" s="10"/>
      <c r="F352" s="10"/>
      <c r="G352" s="10"/>
      <c r="H352" s="10"/>
      <c r="I352" s="10"/>
    </row>
    <row r="353" spans="1:9" ht="14.25">
      <c r="A353" s="10"/>
      <c r="E353" s="10"/>
      <c r="F353" s="10"/>
      <c r="G353" s="10"/>
      <c r="H353" s="10"/>
      <c r="I353" s="10"/>
    </row>
    <row r="354" spans="1:9" ht="14.25">
      <c r="A354" s="10"/>
      <c r="E354" s="10"/>
      <c r="F354" s="10"/>
      <c r="G354" s="10"/>
      <c r="H354" s="10"/>
      <c r="I354" s="10"/>
    </row>
    <row r="355" spans="1:9" ht="14.25">
      <c r="A355" s="10"/>
      <c r="E355" s="10"/>
      <c r="F355" s="10"/>
      <c r="G355" s="10"/>
      <c r="H355" s="10"/>
      <c r="I355" s="10"/>
    </row>
    <row r="356" spans="1:9" ht="14.25">
      <c r="A356" s="10"/>
      <c r="E356" s="10"/>
      <c r="F356" s="10"/>
      <c r="G356" s="10"/>
      <c r="H356" s="10"/>
      <c r="I356" s="10"/>
    </row>
    <row r="357" spans="1:9" ht="14.25">
      <c r="A357" s="10"/>
      <c r="E357" s="10"/>
      <c r="F357" s="10"/>
      <c r="G357" s="10"/>
      <c r="H357" s="10"/>
      <c r="I357" s="10"/>
    </row>
    <row r="358" spans="1:9" ht="14.25">
      <c r="A358" s="10"/>
      <c r="E358" s="10"/>
      <c r="F358" s="10"/>
      <c r="G358" s="10"/>
      <c r="H358" s="10"/>
      <c r="I358" s="10"/>
    </row>
    <row r="359" spans="1:9" ht="14.25">
      <c r="A359" s="10"/>
      <c r="E359" s="10"/>
      <c r="F359" s="10"/>
      <c r="G359" s="10"/>
      <c r="H359" s="10"/>
      <c r="I359" s="10"/>
    </row>
    <row r="360" spans="1:9" ht="14.25">
      <c r="A360" s="10"/>
      <c r="E360" s="10"/>
      <c r="F360" s="10"/>
      <c r="G360" s="10"/>
      <c r="H360" s="10"/>
      <c r="I360" s="10"/>
    </row>
    <row r="361" spans="1:9" ht="14.25">
      <c r="A361" s="10"/>
      <c r="E361" s="10"/>
      <c r="F361" s="10"/>
      <c r="G361" s="10"/>
      <c r="H361" s="10"/>
      <c r="I361" s="10"/>
    </row>
    <row r="362" spans="1:9" ht="14.25">
      <c r="A362" s="10"/>
      <c r="E362" s="10"/>
      <c r="F362" s="10"/>
      <c r="G362" s="10"/>
      <c r="H362" s="10"/>
      <c r="I362" s="10"/>
    </row>
    <row r="363" spans="1:9" ht="14.25">
      <c r="A363" s="10"/>
      <c r="E363" s="10"/>
      <c r="F363" s="10"/>
      <c r="G363" s="10"/>
      <c r="H363" s="10"/>
      <c r="I363" s="10"/>
    </row>
    <row r="364" spans="1:9" ht="14.25">
      <c r="A364" s="10"/>
      <c r="E364" s="10"/>
      <c r="F364" s="10"/>
      <c r="G364" s="10"/>
      <c r="H364" s="10"/>
      <c r="I364" s="10"/>
    </row>
    <row r="365" spans="1:9" ht="14.25">
      <c r="A365" s="10"/>
      <c r="E365" s="10"/>
      <c r="F365" s="10"/>
      <c r="G365" s="10"/>
      <c r="H365" s="10"/>
      <c r="I365" s="10"/>
    </row>
    <row r="366" spans="1:9" ht="14.25">
      <c r="A366" s="10"/>
      <c r="E366" s="10"/>
      <c r="F366" s="10"/>
      <c r="G366" s="10"/>
      <c r="H366" s="10"/>
      <c r="I366" s="10"/>
    </row>
    <row r="367" spans="1:9" ht="14.25">
      <c r="A367" s="10"/>
      <c r="E367" s="10"/>
      <c r="F367" s="10"/>
      <c r="G367" s="10"/>
      <c r="H367" s="10"/>
      <c r="I367" s="10"/>
    </row>
    <row r="368" spans="1:9" ht="14.25">
      <c r="A368" s="10"/>
      <c r="E368" s="10"/>
      <c r="F368" s="10"/>
      <c r="G368" s="10"/>
      <c r="H368" s="10"/>
      <c r="I368" s="10"/>
    </row>
    <row r="369" spans="1:9" ht="14.25">
      <c r="A369" s="10"/>
      <c r="E369" s="10"/>
      <c r="F369" s="10"/>
      <c r="G369" s="10"/>
      <c r="H369" s="10"/>
      <c r="I369" s="10"/>
    </row>
    <row r="370" spans="1:9" ht="14.25">
      <c r="A370" s="10"/>
      <c r="E370" s="10"/>
      <c r="F370" s="10"/>
      <c r="G370" s="10"/>
      <c r="H370" s="10"/>
      <c r="I370" s="10"/>
    </row>
    <row r="371" spans="1:9" ht="14.25">
      <c r="A371" s="10"/>
      <c r="E371" s="10"/>
      <c r="F371" s="10"/>
      <c r="G371" s="10"/>
      <c r="H371" s="10"/>
      <c r="I371" s="10"/>
    </row>
    <row r="372" spans="1:9" ht="14.25">
      <c r="A372" s="10"/>
      <c r="E372" s="10"/>
      <c r="F372" s="10"/>
      <c r="G372" s="10"/>
      <c r="H372" s="10"/>
      <c r="I372" s="10"/>
    </row>
    <row r="373" spans="1:9" ht="14.25">
      <c r="A373" s="10"/>
      <c r="E373" s="10"/>
      <c r="F373" s="10"/>
      <c r="G373" s="10"/>
      <c r="H373" s="10"/>
      <c r="I373" s="10"/>
    </row>
    <row r="374" spans="1:9" ht="14.25">
      <c r="A374" s="10"/>
      <c r="E374" s="10"/>
      <c r="F374" s="10"/>
      <c r="G374" s="10"/>
      <c r="H374" s="10"/>
      <c r="I374" s="10"/>
    </row>
    <row r="375" spans="1:9" ht="14.25">
      <c r="A375" s="10"/>
      <c r="E375" s="10"/>
      <c r="F375" s="10"/>
      <c r="G375" s="10"/>
      <c r="H375" s="10"/>
      <c r="I375" s="10"/>
    </row>
    <row r="376" spans="1:9" ht="14.25">
      <c r="A376" s="10"/>
      <c r="E376" s="10"/>
      <c r="F376" s="10"/>
      <c r="G376" s="10"/>
      <c r="H376" s="10"/>
      <c r="I376" s="10"/>
    </row>
    <row r="377" spans="1:9" ht="14.25">
      <c r="A377" s="10"/>
      <c r="E377" s="10"/>
      <c r="F377" s="10"/>
      <c r="G377" s="10"/>
      <c r="H377" s="10"/>
      <c r="I377" s="10"/>
    </row>
    <row r="378" spans="1:9" ht="14.25">
      <c r="A378" s="10"/>
      <c r="E378" s="10"/>
      <c r="F378" s="10"/>
      <c r="G378" s="10"/>
      <c r="H378" s="10"/>
      <c r="I378" s="10"/>
    </row>
    <row r="379" spans="1:9" ht="14.25">
      <c r="A379" s="10"/>
      <c r="E379" s="10"/>
      <c r="F379" s="10"/>
      <c r="G379" s="10"/>
      <c r="H379" s="10"/>
      <c r="I379" s="10"/>
    </row>
    <row r="380" spans="1:9" ht="14.25">
      <c r="A380" s="10"/>
      <c r="E380" s="10"/>
      <c r="F380" s="10"/>
      <c r="G380" s="10"/>
      <c r="H380" s="10"/>
      <c r="I380" s="10"/>
    </row>
    <row r="381" spans="1:9" ht="14.25">
      <c r="A381" s="10"/>
      <c r="E381" s="10"/>
      <c r="F381" s="10"/>
      <c r="G381" s="10"/>
      <c r="H381" s="10"/>
      <c r="I381" s="10"/>
    </row>
    <row r="382" spans="1:9" ht="14.25">
      <c r="A382" s="10"/>
      <c r="E382" s="10"/>
      <c r="F382" s="10"/>
      <c r="G382" s="10"/>
      <c r="H382" s="10"/>
      <c r="I382" s="10"/>
    </row>
    <row r="383" spans="1:9" ht="14.25">
      <c r="A383" s="10"/>
      <c r="E383" s="10"/>
      <c r="F383" s="10"/>
      <c r="G383" s="10"/>
      <c r="H383" s="10"/>
      <c r="I383" s="10"/>
    </row>
    <row r="384" spans="1:9" ht="14.25">
      <c r="A384" s="10"/>
      <c r="E384" s="10"/>
      <c r="F384" s="10"/>
      <c r="G384" s="10"/>
      <c r="H384" s="10"/>
      <c r="I384" s="10"/>
    </row>
    <row r="385" spans="1:9" ht="14.25">
      <c r="A385" s="10"/>
      <c r="E385" s="10"/>
      <c r="F385" s="10"/>
      <c r="G385" s="10"/>
      <c r="H385" s="10"/>
      <c r="I385" s="10"/>
    </row>
    <row r="386" spans="1:9" ht="14.25">
      <c r="A386" s="10"/>
      <c r="E386" s="10"/>
      <c r="F386" s="10"/>
      <c r="G386" s="10"/>
      <c r="H386" s="10"/>
      <c r="I386" s="10"/>
    </row>
    <row r="387" spans="1:9" ht="14.25">
      <c r="A387" s="10"/>
      <c r="E387" s="10"/>
      <c r="F387" s="10"/>
      <c r="G387" s="10"/>
      <c r="H387" s="10"/>
      <c r="I387" s="10"/>
    </row>
    <row r="388" spans="1:9" ht="14.25">
      <c r="A388" s="10"/>
      <c r="E388" s="10"/>
      <c r="F388" s="10"/>
      <c r="G388" s="10"/>
      <c r="H388" s="10"/>
      <c r="I388" s="10"/>
    </row>
    <row r="389" spans="1:9" ht="14.25">
      <c r="A389" s="10"/>
      <c r="E389" s="10"/>
      <c r="F389" s="10"/>
      <c r="G389" s="10"/>
      <c r="H389" s="10"/>
      <c r="I389" s="10"/>
    </row>
    <row r="390" spans="1:9" ht="14.25">
      <c r="A390" s="10"/>
      <c r="E390" s="10"/>
      <c r="F390" s="10"/>
      <c r="G390" s="10"/>
      <c r="H390" s="10"/>
      <c r="I390" s="10"/>
    </row>
    <row r="391" spans="1:9" ht="14.25">
      <c r="A391" s="10"/>
      <c r="E391" s="10"/>
      <c r="F391" s="10"/>
      <c r="G391" s="10"/>
      <c r="H391" s="10"/>
      <c r="I391" s="10"/>
    </row>
    <row r="392" spans="1:9" ht="14.25">
      <c r="A392" s="10"/>
      <c r="E392" s="10"/>
      <c r="F392" s="10"/>
      <c r="G392" s="10"/>
      <c r="H392" s="10"/>
      <c r="I392" s="10"/>
    </row>
    <row r="393" spans="1:9" ht="14.25">
      <c r="A393" s="10"/>
      <c r="E393" s="10"/>
      <c r="F393" s="10"/>
      <c r="G393" s="10"/>
      <c r="H393" s="10"/>
      <c r="I393" s="10"/>
    </row>
    <row r="394" spans="1:9" ht="14.25">
      <c r="A394" s="10"/>
      <c r="E394" s="10"/>
      <c r="F394" s="10"/>
      <c r="G394" s="10"/>
      <c r="H394" s="10"/>
      <c r="I394" s="10"/>
    </row>
    <row r="395" spans="1:9" ht="14.25">
      <c r="A395" s="10"/>
      <c r="E395" s="10"/>
      <c r="F395" s="10"/>
      <c r="G395" s="10"/>
      <c r="H395" s="10"/>
      <c r="I395" s="10"/>
    </row>
    <row r="396" spans="1:9" ht="14.25">
      <c r="A396" s="10"/>
      <c r="E396" s="10"/>
      <c r="F396" s="10"/>
      <c r="G396" s="10"/>
      <c r="H396" s="10"/>
      <c r="I396" s="10"/>
    </row>
    <row r="397" spans="1:9" ht="14.25">
      <c r="A397" s="10"/>
      <c r="E397" s="10"/>
      <c r="F397" s="10"/>
      <c r="G397" s="10"/>
      <c r="H397" s="10"/>
      <c r="I397" s="10"/>
    </row>
    <row r="398" spans="1:9" ht="14.25">
      <c r="A398" s="10"/>
      <c r="E398" s="10"/>
      <c r="F398" s="10"/>
      <c r="G398" s="10"/>
      <c r="H398" s="10"/>
      <c r="I398" s="10"/>
    </row>
    <row r="399" spans="1:9" ht="14.25">
      <c r="A399" s="10"/>
      <c r="E399" s="10"/>
      <c r="F399" s="10"/>
      <c r="G399" s="10"/>
      <c r="H399" s="10"/>
      <c r="I399" s="10"/>
    </row>
    <row r="400" spans="1:9" ht="14.25">
      <c r="A400" s="10"/>
      <c r="E400" s="10"/>
      <c r="F400" s="10"/>
      <c r="G400" s="10"/>
      <c r="H400" s="10"/>
      <c r="I400" s="10"/>
    </row>
    <row r="401" spans="1:9" ht="14.25">
      <c r="A401" s="10"/>
      <c r="E401" s="10"/>
      <c r="F401" s="10"/>
      <c r="G401" s="10"/>
      <c r="H401" s="10"/>
      <c r="I401" s="10"/>
    </row>
    <row r="402" spans="1:9" ht="14.25">
      <c r="A402" s="10"/>
      <c r="E402" s="10"/>
      <c r="F402" s="10"/>
      <c r="G402" s="10"/>
      <c r="H402" s="10"/>
      <c r="I402" s="10"/>
    </row>
    <row r="403" spans="1:9" ht="14.25">
      <c r="A403" s="10"/>
      <c r="E403" s="10"/>
      <c r="F403" s="10"/>
      <c r="G403" s="10"/>
      <c r="H403" s="10"/>
      <c r="I403" s="10"/>
    </row>
    <row r="404" spans="1:9" ht="14.25">
      <c r="A404" s="10"/>
      <c r="E404" s="10"/>
      <c r="F404" s="10"/>
      <c r="G404" s="10"/>
      <c r="H404" s="10"/>
      <c r="I404" s="10"/>
    </row>
    <row r="405" spans="1:9" ht="14.25">
      <c r="A405" s="10"/>
      <c r="E405" s="10"/>
      <c r="F405" s="10"/>
      <c r="G405" s="10"/>
      <c r="H405" s="10"/>
      <c r="I405" s="10"/>
    </row>
    <row r="406" spans="1:9" ht="14.25">
      <c r="A406" s="10"/>
      <c r="E406" s="10"/>
      <c r="F406" s="10"/>
      <c r="G406" s="10"/>
      <c r="H406" s="10"/>
      <c r="I406" s="10"/>
    </row>
    <row r="407" spans="1:9" ht="14.25">
      <c r="A407" s="10"/>
      <c r="E407" s="10"/>
      <c r="F407" s="10"/>
      <c r="G407" s="10"/>
      <c r="H407" s="10"/>
      <c r="I407" s="10"/>
    </row>
    <row r="408" spans="1:9" ht="14.25">
      <c r="A408" s="10"/>
      <c r="E408" s="10"/>
      <c r="F408" s="10"/>
      <c r="G408" s="10"/>
      <c r="H408" s="10"/>
      <c r="I408" s="10"/>
    </row>
    <row r="409" spans="1:9" ht="14.25">
      <c r="A409" s="10"/>
      <c r="E409" s="10"/>
      <c r="F409" s="10"/>
      <c r="G409" s="10"/>
      <c r="H409" s="10"/>
      <c r="I409" s="10"/>
    </row>
    <row r="410" spans="1:9" ht="14.25">
      <c r="A410" s="10"/>
      <c r="E410" s="10"/>
      <c r="F410" s="10"/>
      <c r="G410" s="10"/>
      <c r="H410" s="10"/>
      <c r="I410" s="10"/>
    </row>
    <row r="411" spans="1:9" ht="14.25">
      <c r="A411" s="10"/>
      <c r="E411" s="10"/>
      <c r="F411" s="10"/>
      <c r="G411" s="10"/>
      <c r="H411" s="10"/>
      <c r="I411" s="10"/>
    </row>
    <row r="412" spans="1:9" ht="14.25">
      <c r="A412" s="10"/>
      <c r="E412" s="10"/>
      <c r="F412" s="10"/>
      <c r="G412" s="10"/>
      <c r="H412" s="10"/>
      <c r="I412" s="10"/>
    </row>
    <row r="413" spans="1:9" ht="14.25">
      <c r="A413" s="10"/>
      <c r="E413" s="10"/>
      <c r="F413" s="10"/>
      <c r="G413" s="10"/>
      <c r="H413" s="10"/>
      <c r="I413" s="10"/>
    </row>
    <row r="414" spans="1:9" ht="14.25">
      <c r="A414" s="10"/>
      <c r="E414" s="10"/>
      <c r="F414" s="10"/>
      <c r="G414" s="10"/>
      <c r="H414" s="10"/>
      <c r="I414" s="10"/>
    </row>
    <row r="415" spans="1:9" ht="14.25">
      <c r="A415" s="10"/>
      <c r="E415" s="10"/>
      <c r="F415" s="10"/>
      <c r="G415" s="10"/>
      <c r="H415" s="10"/>
      <c r="I415" s="10"/>
    </row>
    <row r="416" spans="1:9" ht="14.25">
      <c r="A416" s="10"/>
      <c r="E416" s="10"/>
      <c r="F416" s="10"/>
      <c r="G416" s="10"/>
      <c r="H416" s="10"/>
      <c r="I416" s="10"/>
    </row>
    <row r="417" spans="1:9" ht="14.25">
      <c r="A417" s="10"/>
      <c r="E417" s="10"/>
      <c r="F417" s="10"/>
      <c r="G417" s="10"/>
      <c r="H417" s="10"/>
      <c r="I417" s="10"/>
    </row>
    <row r="418" spans="1:9" ht="14.25">
      <c r="A418" s="10"/>
      <c r="E418" s="10"/>
      <c r="F418" s="10"/>
      <c r="G418" s="10"/>
      <c r="H418" s="10"/>
      <c r="I418" s="10"/>
    </row>
    <row r="419" spans="1:9" ht="14.25">
      <c r="A419" s="10"/>
      <c r="E419" s="10"/>
      <c r="F419" s="10"/>
      <c r="G419" s="10"/>
      <c r="H419" s="10"/>
      <c r="I419" s="10"/>
    </row>
    <row r="420" spans="1:9" ht="14.25">
      <c r="A420" s="10"/>
      <c r="E420" s="10"/>
      <c r="F420" s="10"/>
      <c r="G420" s="10"/>
      <c r="H420" s="10"/>
      <c r="I420" s="10"/>
    </row>
    <row r="421" spans="1:9" ht="14.25">
      <c r="A421" s="10"/>
      <c r="E421" s="10"/>
      <c r="F421" s="10"/>
      <c r="G421" s="10"/>
      <c r="H421" s="10"/>
      <c r="I421" s="10"/>
    </row>
    <row r="422" spans="1:9" ht="14.25">
      <c r="A422" s="10"/>
      <c r="E422" s="10"/>
      <c r="F422" s="10"/>
      <c r="G422" s="10"/>
      <c r="H422" s="10"/>
      <c r="I422" s="10"/>
    </row>
    <row r="423" spans="1:9" ht="14.25">
      <c r="A423" s="10"/>
      <c r="E423" s="10"/>
      <c r="F423" s="10"/>
      <c r="G423" s="10"/>
      <c r="H423" s="10"/>
      <c r="I423" s="10"/>
    </row>
    <row r="424" spans="1:9" ht="14.25">
      <c r="A424" s="10"/>
      <c r="E424" s="10"/>
      <c r="F424" s="10"/>
      <c r="G424" s="10"/>
      <c r="H424" s="10"/>
      <c r="I424" s="10"/>
    </row>
    <row r="425" spans="1:9" ht="14.25">
      <c r="A425" s="10"/>
      <c r="E425" s="10"/>
      <c r="F425" s="10"/>
      <c r="G425" s="10"/>
      <c r="H425" s="10"/>
      <c r="I425" s="10"/>
    </row>
    <row r="426" spans="1:9" ht="14.25">
      <c r="A426" s="10"/>
      <c r="E426" s="10"/>
      <c r="F426" s="10"/>
      <c r="G426" s="10"/>
      <c r="H426" s="10"/>
      <c r="I426" s="10"/>
    </row>
    <row r="427" spans="1:9" ht="14.25">
      <c r="A427" s="10"/>
      <c r="E427" s="10"/>
      <c r="F427" s="10"/>
      <c r="G427" s="10"/>
      <c r="H427" s="10"/>
      <c r="I427" s="10"/>
    </row>
    <row r="428" spans="1:9" ht="14.25">
      <c r="A428" s="10"/>
      <c r="E428" s="10"/>
      <c r="F428" s="10"/>
      <c r="G428" s="10"/>
      <c r="H428" s="10"/>
      <c r="I428" s="10"/>
    </row>
    <row r="429" spans="1:9" ht="14.25">
      <c r="A429" s="10"/>
      <c r="E429" s="10"/>
      <c r="F429" s="10"/>
      <c r="G429" s="10"/>
      <c r="H429" s="10"/>
      <c r="I429" s="10"/>
    </row>
    <row r="430" spans="1:9" ht="14.25">
      <c r="A430" s="10"/>
      <c r="E430" s="10"/>
      <c r="F430" s="10"/>
      <c r="G430" s="10"/>
      <c r="H430" s="10"/>
      <c r="I430" s="10"/>
    </row>
    <row r="431" spans="1:9" ht="14.25">
      <c r="A431" s="10"/>
      <c r="E431" s="10"/>
      <c r="F431" s="10"/>
      <c r="G431" s="10"/>
      <c r="H431" s="10"/>
      <c r="I431" s="10"/>
    </row>
    <row r="432" spans="1:9" ht="14.25">
      <c r="A432" s="10"/>
      <c r="E432" s="10"/>
      <c r="F432" s="10"/>
      <c r="G432" s="10"/>
      <c r="H432" s="10"/>
      <c r="I432" s="10"/>
    </row>
    <row r="433" spans="1:9" ht="14.25">
      <c r="A433" s="10"/>
      <c r="E433" s="10"/>
      <c r="F433" s="10"/>
      <c r="G433" s="10"/>
      <c r="H433" s="10"/>
      <c r="I433" s="10"/>
    </row>
    <row r="434" spans="1:9" ht="14.25">
      <c r="A434" s="10"/>
      <c r="E434" s="10"/>
      <c r="F434" s="10"/>
      <c r="G434" s="10"/>
      <c r="H434" s="10"/>
      <c r="I434" s="10"/>
    </row>
    <row r="435" spans="1:9" ht="14.25">
      <c r="A435" s="10"/>
      <c r="E435" s="10"/>
      <c r="F435" s="10"/>
      <c r="G435" s="10"/>
      <c r="H435" s="10"/>
      <c r="I435" s="10"/>
    </row>
    <row r="436" spans="1:9" ht="14.25">
      <c r="A436" s="10"/>
      <c r="E436" s="10"/>
      <c r="F436" s="10"/>
      <c r="G436" s="10"/>
      <c r="H436" s="10"/>
      <c r="I436" s="10"/>
    </row>
    <row r="437" spans="1:9" ht="14.25">
      <c r="A437" s="10"/>
      <c r="E437" s="10"/>
      <c r="F437" s="10"/>
      <c r="G437" s="10"/>
      <c r="H437" s="10"/>
      <c r="I437" s="10"/>
    </row>
    <row r="438" spans="1:9" ht="14.25">
      <c r="A438" s="10"/>
      <c r="E438" s="10"/>
      <c r="F438" s="10"/>
      <c r="G438" s="10"/>
      <c r="H438" s="10"/>
      <c r="I438" s="10"/>
    </row>
    <row r="439" spans="1:9" ht="14.25">
      <c r="A439" s="10"/>
      <c r="E439" s="10"/>
      <c r="F439" s="10"/>
      <c r="G439" s="10"/>
      <c r="H439" s="10"/>
      <c r="I439" s="10"/>
    </row>
    <row r="440" spans="1:9" ht="14.25">
      <c r="A440" s="10"/>
      <c r="E440" s="10"/>
      <c r="F440" s="10"/>
      <c r="G440" s="10"/>
      <c r="H440" s="10"/>
      <c r="I440" s="10"/>
    </row>
    <row r="441" spans="1:9" ht="14.25">
      <c r="A441" s="10"/>
      <c r="E441" s="10"/>
      <c r="F441" s="10"/>
      <c r="G441" s="10"/>
      <c r="H441" s="10"/>
      <c r="I441" s="10"/>
    </row>
    <row r="442" spans="1:9" ht="14.25">
      <c r="A442" s="10"/>
      <c r="E442" s="10"/>
      <c r="F442" s="10"/>
      <c r="G442" s="10"/>
      <c r="H442" s="10"/>
      <c r="I442" s="10"/>
    </row>
    <row r="443" spans="1:9" ht="14.25">
      <c r="A443" s="10"/>
      <c r="E443" s="10"/>
      <c r="F443" s="10"/>
      <c r="G443" s="10"/>
      <c r="H443" s="10"/>
      <c r="I443" s="10"/>
    </row>
    <row r="444" spans="1:9" ht="14.25">
      <c r="A444" s="10"/>
      <c r="E444" s="10"/>
      <c r="F444" s="10"/>
      <c r="G444" s="10"/>
      <c r="H444" s="10"/>
      <c r="I444" s="10"/>
    </row>
    <row r="445" spans="1:9" ht="14.25">
      <c r="A445" s="10"/>
      <c r="E445" s="10"/>
      <c r="F445" s="10"/>
      <c r="G445" s="10"/>
      <c r="H445" s="10"/>
      <c r="I445" s="10"/>
    </row>
    <row r="446" spans="1:9" ht="14.25">
      <c r="A446" s="10"/>
      <c r="E446" s="10"/>
      <c r="F446" s="10"/>
      <c r="G446" s="10"/>
      <c r="H446" s="10"/>
      <c r="I446" s="10"/>
    </row>
    <row r="447" spans="1:9" ht="14.25">
      <c r="A447" s="10"/>
      <c r="E447" s="10"/>
      <c r="F447" s="10"/>
      <c r="G447" s="10"/>
      <c r="H447" s="10"/>
      <c r="I447" s="10"/>
    </row>
    <row r="448" spans="1:9" ht="14.25">
      <c r="A448" s="10"/>
      <c r="E448" s="10"/>
      <c r="F448" s="10"/>
      <c r="G448" s="10"/>
      <c r="H448" s="10"/>
      <c r="I448" s="10"/>
    </row>
    <row r="449" spans="1:9" ht="14.25">
      <c r="A449" s="10"/>
      <c r="E449" s="10"/>
      <c r="F449" s="10"/>
      <c r="G449" s="10"/>
      <c r="H449" s="10"/>
      <c r="I449" s="10"/>
    </row>
    <row r="450" spans="1:9" ht="14.25">
      <c r="A450" s="10"/>
      <c r="E450" s="10"/>
      <c r="F450" s="10"/>
      <c r="G450" s="10"/>
      <c r="H450" s="10"/>
      <c r="I450" s="10"/>
    </row>
    <row r="451" spans="1:9" ht="14.25">
      <c r="A451" s="10"/>
      <c r="E451" s="10"/>
      <c r="F451" s="10"/>
      <c r="G451" s="10"/>
      <c r="H451" s="10"/>
      <c r="I451" s="10"/>
    </row>
    <row r="452" spans="1:9" ht="14.25">
      <c r="A452" s="10"/>
      <c r="E452" s="10"/>
      <c r="F452" s="10"/>
      <c r="G452" s="10"/>
      <c r="H452" s="10"/>
      <c r="I452" s="10"/>
    </row>
    <row r="453" spans="1:9" ht="14.25">
      <c r="A453" s="10"/>
      <c r="E453" s="10"/>
      <c r="F453" s="10"/>
      <c r="G453" s="10"/>
      <c r="H453" s="10"/>
      <c r="I453" s="10"/>
    </row>
    <row r="454" spans="1:9" ht="14.25">
      <c r="A454" s="10"/>
      <c r="E454" s="10"/>
      <c r="F454" s="10"/>
      <c r="G454" s="10"/>
      <c r="H454" s="10"/>
      <c r="I454" s="10"/>
    </row>
    <row r="455" spans="1:9" ht="14.25">
      <c r="A455" s="10"/>
      <c r="E455" s="10"/>
      <c r="F455" s="10"/>
      <c r="G455" s="10"/>
      <c r="H455" s="10"/>
      <c r="I455" s="10"/>
    </row>
    <row r="456" spans="1:9" ht="14.25">
      <c r="A456" s="10"/>
      <c r="E456" s="10"/>
      <c r="F456" s="10"/>
      <c r="G456" s="10"/>
      <c r="H456" s="10"/>
      <c r="I456" s="10"/>
    </row>
    <row r="457" spans="1:9" ht="14.25">
      <c r="A457" s="10"/>
      <c r="E457" s="10"/>
      <c r="F457" s="10"/>
      <c r="G457" s="10"/>
      <c r="H457" s="10"/>
      <c r="I457" s="10"/>
    </row>
    <row r="458" spans="1:9" ht="14.25">
      <c r="A458" s="10"/>
      <c r="E458" s="10"/>
      <c r="F458" s="10"/>
      <c r="G458" s="10"/>
      <c r="H458" s="10"/>
      <c r="I458" s="10"/>
    </row>
    <row r="459" spans="1:9" ht="14.25">
      <c r="A459" s="10"/>
      <c r="E459" s="10"/>
      <c r="F459" s="10"/>
      <c r="G459" s="10"/>
      <c r="H459" s="10"/>
      <c r="I459" s="10"/>
    </row>
    <row r="460" spans="1:9" ht="14.25">
      <c r="A460" s="10"/>
      <c r="E460" s="10"/>
      <c r="F460" s="10"/>
      <c r="G460" s="10"/>
      <c r="H460" s="10"/>
      <c r="I460" s="10"/>
    </row>
    <row r="461" spans="1:9" ht="14.25">
      <c r="A461" s="10"/>
      <c r="E461" s="10"/>
      <c r="F461" s="10"/>
      <c r="G461" s="10"/>
      <c r="H461" s="10"/>
      <c r="I461" s="10"/>
    </row>
    <row r="462" spans="1:9" ht="14.25">
      <c r="A462" s="10"/>
      <c r="E462" s="10"/>
      <c r="F462" s="10"/>
      <c r="G462" s="10"/>
      <c r="H462" s="10"/>
      <c r="I462" s="10"/>
    </row>
    <row r="463" spans="1:9" ht="14.25">
      <c r="A463" s="10"/>
      <c r="E463" s="10"/>
      <c r="F463" s="10"/>
      <c r="G463" s="10"/>
      <c r="H463" s="10"/>
      <c r="I463" s="10"/>
    </row>
    <row r="464" spans="1:9" ht="14.25">
      <c r="A464" s="10"/>
      <c r="E464" s="10"/>
      <c r="F464" s="10"/>
      <c r="G464" s="10"/>
      <c r="H464" s="10"/>
      <c r="I464" s="10"/>
    </row>
    <row r="465" spans="1:9" ht="14.25">
      <c r="A465" s="10"/>
      <c r="E465" s="10"/>
      <c r="F465" s="10"/>
      <c r="G465" s="10"/>
      <c r="H465" s="10"/>
      <c r="I465" s="10"/>
    </row>
    <row r="466" spans="1:9" ht="14.25">
      <c r="A466" s="10"/>
      <c r="E466" s="10"/>
      <c r="F466" s="10"/>
      <c r="G466" s="10"/>
      <c r="H466" s="10"/>
      <c r="I466" s="10"/>
    </row>
    <row r="467" spans="1:9" ht="14.25">
      <c r="A467" s="10"/>
      <c r="E467" s="10"/>
      <c r="F467" s="10"/>
      <c r="G467" s="10"/>
      <c r="H467" s="10"/>
      <c r="I467" s="10"/>
    </row>
    <row r="468" spans="1:9" ht="14.25">
      <c r="A468" s="10"/>
      <c r="E468" s="10"/>
      <c r="F468" s="10"/>
      <c r="G468" s="10"/>
      <c r="H468" s="10"/>
      <c r="I468" s="10"/>
    </row>
    <row r="469" spans="1:9" ht="14.25">
      <c r="A469" s="10"/>
      <c r="E469" s="10"/>
      <c r="F469" s="10"/>
      <c r="G469" s="10"/>
      <c r="H469" s="10"/>
      <c r="I469" s="10"/>
    </row>
    <row r="470" spans="1:9" ht="14.25">
      <c r="A470" s="10"/>
      <c r="E470" s="10"/>
      <c r="F470" s="10"/>
      <c r="G470" s="10"/>
      <c r="H470" s="10"/>
      <c r="I470" s="10"/>
    </row>
    <row r="471" spans="1:9" ht="14.25">
      <c r="A471" s="10"/>
      <c r="E471" s="10"/>
      <c r="F471" s="10"/>
      <c r="G471" s="10"/>
      <c r="I471" s="10"/>
    </row>
    <row r="472" spans="1:7" ht="14.25">
      <c r="A472" s="10"/>
      <c r="E472" s="10"/>
      <c r="F472" s="10"/>
      <c r="G472" s="10"/>
    </row>
    <row r="473" spans="1:7" ht="14.25">
      <c r="A473" s="10"/>
      <c r="E473" s="10"/>
      <c r="F473" s="10"/>
      <c r="G473" s="10"/>
    </row>
    <row r="474" spans="1:7" ht="14.25">
      <c r="A474" s="10"/>
      <c r="E474" s="10"/>
      <c r="F474" s="10"/>
      <c r="G474" s="10"/>
    </row>
    <row r="475" spans="1:7" ht="14.25">
      <c r="A475" s="10"/>
      <c r="E475" s="10"/>
      <c r="F475" s="10"/>
      <c r="G475" s="10"/>
    </row>
    <row r="476" spans="1:7" ht="14.25">
      <c r="A476" s="10"/>
      <c r="E476" s="10"/>
      <c r="F476" s="10"/>
      <c r="G476" s="10"/>
    </row>
    <row r="477" spans="1:7" ht="14.25">
      <c r="A477" s="10"/>
      <c r="E477" s="10"/>
      <c r="F477" s="10"/>
      <c r="G477" s="10"/>
    </row>
    <row r="478" spans="1:7" ht="14.25">
      <c r="A478" s="10"/>
      <c r="E478" s="10"/>
      <c r="F478" s="10"/>
      <c r="G478" s="10"/>
    </row>
    <row r="479" spans="1:7" ht="14.25">
      <c r="A479" s="10"/>
      <c r="E479" s="10"/>
      <c r="F479" s="10"/>
      <c r="G479" s="10"/>
    </row>
    <row r="480" spans="1:7" ht="14.25">
      <c r="A480" s="10"/>
      <c r="E480" s="10"/>
      <c r="F480" s="10"/>
      <c r="G480" s="10"/>
    </row>
    <row r="481" spans="1:7" ht="14.25">
      <c r="A481" s="10"/>
      <c r="E481" s="10"/>
      <c r="F481" s="10"/>
      <c r="G481" s="10"/>
    </row>
    <row r="482" spans="1:7" ht="14.25">
      <c r="A482" s="10"/>
      <c r="E482" s="10"/>
      <c r="F482" s="10"/>
      <c r="G482" s="10"/>
    </row>
    <row r="483" spans="1:7" ht="14.25">
      <c r="A483" s="10"/>
      <c r="E483" s="10"/>
      <c r="F483" s="10"/>
      <c r="G483" s="10"/>
    </row>
    <row r="484" spans="1:7" ht="14.25">
      <c r="A484" s="10"/>
      <c r="E484" s="10"/>
      <c r="F484" s="10"/>
      <c r="G484" s="10"/>
    </row>
    <row r="485" spans="1:7" ht="14.25">
      <c r="A485" s="10"/>
      <c r="E485" s="10"/>
      <c r="F485" s="10"/>
      <c r="G485" s="10"/>
    </row>
    <row r="486" spans="1:7" ht="14.25">
      <c r="A486" s="10"/>
      <c r="E486" s="10"/>
      <c r="F486" s="10"/>
      <c r="G486" s="10"/>
    </row>
    <row r="487" spans="1:7" ht="14.25">
      <c r="A487" s="10"/>
      <c r="E487" s="10"/>
      <c r="F487" s="10"/>
      <c r="G487" s="10"/>
    </row>
    <row r="488" spans="1:7" ht="14.25">
      <c r="A488" s="10"/>
      <c r="E488" s="10"/>
      <c r="F488" s="10"/>
      <c r="G488" s="10"/>
    </row>
    <row r="489" spans="1:7" ht="14.25">
      <c r="A489" s="10"/>
      <c r="E489" s="10"/>
      <c r="F489" s="10"/>
      <c r="G489" s="10"/>
    </row>
    <row r="490" spans="1:7" ht="14.25">
      <c r="A490" s="10"/>
      <c r="E490" s="10"/>
      <c r="F490" s="10"/>
      <c r="G490" s="10"/>
    </row>
    <row r="491" spans="1:7" ht="14.25">
      <c r="A491" s="10"/>
      <c r="E491" s="10"/>
      <c r="F491" s="10"/>
      <c r="G491" s="10"/>
    </row>
    <row r="492" spans="1:7" ht="14.25">
      <c r="A492" s="10"/>
      <c r="E492" s="10"/>
      <c r="F492" s="10"/>
      <c r="G492" s="10"/>
    </row>
    <row r="493" spans="1:7" ht="14.25">
      <c r="A493" s="10"/>
      <c r="E493" s="10"/>
      <c r="F493" s="10"/>
      <c r="G493" s="10"/>
    </row>
    <row r="494" spans="1:7" ht="14.25">
      <c r="A494" s="10"/>
      <c r="E494" s="10"/>
      <c r="F494" s="10"/>
      <c r="G494" s="10"/>
    </row>
    <row r="495" spans="1:7" ht="14.25">
      <c r="A495" s="10"/>
      <c r="E495" s="10"/>
      <c r="F495" s="10"/>
      <c r="G495" s="10"/>
    </row>
    <row r="496" spans="1:7" ht="14.25">
      <c r="A496" s="10"/>
      <c r="E496" s="10"/>
      <c r="F496" s="10"/>
      <c r="G496" s="10"/>
    </row>
    <row r="497" spans="1:7" ht="14.25">
      <c r="A497" s="10"/>
      <c r="E497" s="10"/>
      <c r="F497" s="10"/>
      <c r="G497" s="10"/>
    </row>
    <row r="498" spans="1:7" ht="14.25">
      <c r="A498" s="10"/>
      <c r="E498" s="10"/>
      <c r="F498" s="10"/>
      <c r="G498" s="10"/>
    </row>
    <row r="499" spans="1:7" ht="14.25">
      <c r="A499" s="10"/>
      <c r="E499" s="10"/>
      <c r="F499" s="10"/>
      <c r="G499" s="10"/>
    </row>
    <row r="500" spans="1:7" ht="14.25">
      <c r="A500" s="10"/>
      <c r="E500" s="10"/>
      <c r="F500" s="10"/>
      <c r="G500" s="10"/>
    </row>
    <row r="501" spans="1:7" ht="14.25">
      <c r="A501" s="10"/>
      <c r="E501" s="10"/>
      <c r="F501" s="10"/>
      <c r="G501" s="10"/>
    </row>
    <row r="502" spans="1:7" ht="14.25">
      <c r="A502" s="10"/>
      <c r="E502" s="10"/>
      <c r="F502" s="10"/>
      <c r="G502" s="10"/>
    </row>
    <row r="503" spans="1:7" ht="14.25">
      <c r="A503" s="10"/>
      <c r="E503" s="10"/>
      <c r="F503" s="10"/>
      <c r="G503" s="10"/>
    </row>
    <row r="504" spans="1:7" ht="14.25">
      <c r="A504" s="10"/>
      <c r="E504" s="10"/>
      <c r="F504" s="10"/>
      <c r="G504" s="10"/>
    </row>
    <row r="505" spans="1:7" ht="14.25">
      <c r="A505" s="10"/>
      <c r="E505" s="10"/>
      <c r="F505" s="10"/>
      <c r="G505" s="10"/>
    </row>
    <row r="506" spans="1:7" ht="14.25">
      <c r="A506" s="10"/>
      <c r="E506" s="10"/>
      <c r="F506" s="10"/>
      <c r="G506" s="10"/>
    </row>
    <row r="507" spans="1:7" ht="14.25">
      <c r="A507" s="10"/>
      <c r="E507" s="10"/>
      <c r="F507" s="10"/>
      <c r="G507" s="10"/>
    </row>
    <row r="508" spans="1:7" ht="14.25">
      <c r="A508" s="10"/>
      <c r="E508" s="10"/>
      <c r="F508" s="10"/>
      <c r="G508" s="10"/>
    </row>
    <row r="509" spans="1:7" ht="14.25">
      <c r="A509" s="10"/>
      <c r="E509" s="10"/>
      <c r="F509" s="10"/>
      <c r="G509" s="10"/>
    </row>
    <row r="510" spans="1:7" ht="14.25">
      <c r="A510" s="10"/>
      <c r="E510" s="10"/>
      <c r="F510" s="10"/>
      <c r="G510" s="10"/>
    </row>
    <row r="511" spans="1:7" ht="14.25">
      <c r="A511" s="10"/>
      <c r="E511" s="10"/>
      <c r="F511" s="10"/>
      <c r="G511" s="10"/>
    </row>
    <row r="512" spans="1:7" ht="14.25">
      <c r="A512" s="10"/>
      <c r="E512" s="10"/>
      <c r="F512" s="10"/>
      <c r="G512" s="10"/>
    </row>
    <row r="513" spans="1:7" ht="14.25">
      <c r="A513" s="10"/>
      <c r="E513" s="10"/>
      <c r="F513" s="10"/>
      <c r="G513" s="10"/>
    </row>
    <row r="514" spans="1:7" ht="14.25">
      <c r="A514" s="10"/>
      <c r="E514" s="10"/>
      <c r="F514" s="10"/>
      <c r="G514" s="10"/>
    </row>
    <row r="515" spans="1:7" ht="14.25">
      <c r="A515" s="10"/>
      <c r="E515" s="10"/>
      <c r="F515" s="10"/>
      <c r="G515" s="10"/>
    </row>
    <row r="516" spans="1:7" ht="14.25">
      <c r="A516" s="10"/>
      <c r="E516" s="10"/>
      <c r="F516" s="10"/>
      <c r="G516" s="10"/>
    </row>
    <row r="517" spans="1:7" ht="14.25">
      <c r="A517" s="10"/>
      <c r="E517" s="10"/>
      <c r="F517" s="10"/>
      <c r="G517" s="10"/>
    </row>
    <row r="518" spans="1:7" ht="14.25">
      <c r="A518" s="10"/>
      <c r="E518" s="10"/>
      <c r="F518" s="10"/>
      <c r="G518" s="10"/>
    </row>
    <row r="519" spans="1:7" ht="14.25">
      <c r="A519" s="10"/>
      <c r="E519" s="10"/>
      <c r="F519" s="10"/>
      <c r="G519" s="10"/>
    </row>
    <row r="520" spans="1:7" ht="14.25">
      <c r="A520" s="10"/>
      <c r="E520" s="10"/>
      <c r="F520" s="10"/>
      <c r="G520" s="10"/>
    </row>
    <row r="521" spans="1:7" ht="14.25">
      <c r="A521" s="10"/>
      <c r="E521" s="10"/>
      <c r="F521" s="10"/>
      <c r="G521" s="10"/>
    </row>
    <row r="522" spans="1:7" ht="14.25">
      <c r="A522" s="10"/>
      <c r="E522" s="10"/>
      <c r="F522" s="10"/>
      <c r="G522" s="10"/>
    </row>
    <row r="523" spans="1:7" ht="14.25">
      <c r="A523" s="10"/>
      <c r="E523" s="10"/>
      <c r="F523" s="10"/>
      <c r="G523" s="10"/>
    </row>
    <row r="524" spans="1:7" ht="14.25">
      <c r="A524" s="10"/>
      <c r="E524" s="10"/>
      <c r="F524" s="10"/>
      <c r="G524" s="10"/>
    </row>
    <row r="525" spans="1:7" ht="14.25">
      <c r="A525" s="10"/>
      <c r="E525" s="10"/>
      <c r="F525" s="10"/>
      <c r="G525" s="10"/>
    </row>
    <row r="526" spans="1:7" ht="14.25">
      <c r="A526" s="10"/>
      <c r="E526" s="10"/>
      <c r="F526" s="10"/>
      <c r="G526" s="10"/>
    </row>
    <row r="527" spans="1:7" ht="14.25">
      <c r="A527" s="10"/>
      <c r="E527" s="10"/>
      <c r="F527" s="10"/>
      <c r="G527" s="10"/>
    </row>
    <row r="528" spans="1:7" ht="14.25">
      <c r="A528" s="10"/>
      <c r="E528" s="10"/>
      <c r="F528" s="10"/>
      <c r="G528" s="10"/>
    </row>
    <row r="529" spans="1:7" ht="14.25">
      <c r="A529" s="10"/>
      <c r="E529" s="10"/>
      <c r="F529" s="10"/>
      <c r="G529" s="10"/>
    </row>
    <row r="530" spans="1:7" ht="14.25">
      <c r="A530" s="10"/>
      <c r="E530" s="10"/>
      <c r="F530" s="10"/>
      <c r="G530" s="10"/>
    </row>
    <row r="531" spans="1:7" ht="14.25">
      <c r="A531" s="10"/>
      <c r="E531" s="10"/>
      <c r="F531" s="10"/>
      <c r="G531" s="10"/>
    </row>
    <row r="532" spans="1:7" ht="14.25">
      <c r="A532" s="10"/>
      <c r="E532" s="10"/>
      <c r="F532" s="10"/>
      <c r="G532" s="10"/>
    </row>
    <row r="533" spans="1:7" ht="14.25">
      <c r="A533" s="10"/>
      <c r="E533" s="10"/>
      <c r="F533" s="10"/>
      <c r="G533" s="10"/>
    </row>
    <row r="534" spans="1:7" ht="14.25">
      <c r="A534" s="10"/>
      <c r="E534" s="10"/>
      <c r="F534" s="10"/>
      <c r="G534" s="10"/>
    </row>
    <row r="535" spans="1:7" ht="14.25">
      <c r="A535" s="10"/>
      <c r="E535" s="10"/>
      <c r="F535" s="10"/>
      <c r="G535" s="10"/>
    </row>
    <row r="536" spans="1:7" ht="14.25">
      <c r="A536" s="10"/>
      <c r="E536" s="10"/>
      <c r="F536" s="10"/>
      <c r="G536" s="10"/>
    </row>
    <row r="537" spans="1:7" ht="14.25">
      <c r="A537" s="10"/>
      <c r="E537" s="10"/>
      <c r="F537" s="10"/>
      <c r="G537" s="10"/>
    </row>
    <row r="538" spans="1:7" ht="14.25">
      <c r="A538" s="10"/>
      <c r="E538" s="10"/>
      <c r="F538" s="10"/>
      <c r="G538" s="10"/>
    </row>
    <row r="539" spans="1:7" ht="14.25">
      <c r="A539" s="10"/>
      <c r="E539" s="10"/>
      <c r="F539" s="10"/>
      <c r="G539" s="10"/>
    </row>
    <row r="540" spans="1:7" ht="14.25">
      <c r="A540" s="10"/>
      <c r="E540" s="10"/>
      <c r="F540" s="10"/>
      <c r="G540" s="10"/>
    </row>
    <row r="541" spans="1:7" ht="14.25">
      <c r="A541" s="10"/>
      <c r="E541" s="10"/>
      <c r="F541" s="10"/>
      <c r="G541" s="10"/>
    </row>
    <row r="542" spans="1:7" ht="14.25">
      <c r="A542" s="10"/>
      <c r="E542" s="10"/>
      <c r="F542" s="10"/>
      <c r="G542" s="10"/>
    </row>
    <row r="543" spans="1:7" ht="14.25">
      <c r="A543" s="10"/>
      <c r="E543" s="10"/>
      <c r="F543" s="10"/>
      <c r="G543" s="10"/>
    </row>
    <row r="544" spans="1:7" ht="14.25">
      <c r="A544" s="10"/>
      <c r="E544" s="10"/>
      <c r="F544" s="10"/>
      <c r="G544" s="10"/>
    </row>
    <row r="545" spans="1:7" ht="14.25">
      <c r="A545" s="10"/>
      <c r="E545" s="10"/>
      <c r="F545" s="10"/>
      <c r="G545" s="10"/>
    </row>
    <row r="546" spans="1:7" ht="14.25">
      <c r="A546" s="10"/>
      <c r="E546" s="10"/>
      <c r="F546" s="10"/>
      <c r="G546" s="10"/>
    </row>
    <row r="547" spans="1:7" ht="14.25">
      <c r="A547" s="10"/>
      <c r="E547" s="10"/>
      <c r="F547" s="10"/>
      <c r="G547" s="10"/>
    </row>
    <row r="548" spans="1:7" ht="14.25">
      <c r="A548" s="10"/>
      <c r="E548" s="10"/>
      <c r="F548" s="10"/>
      <c r="G548" s="10"/>
    </row>
    <row r="549" spans="1:7" ht="14.25">
      <c r="A549" s="10"/>
      <c r="E549" s="10"/>
      <c r="F549" s="10"/>
      <c r="G549" s="10"/>
    </row>
    <row r="550" spans="1:7" ht="14.25">
      <c r="A550" s="10"/>
      <c r="E550" s="10"/>
      <c r="F550" s="10"/>
      <c r="G550" s="10"/>
    </row>
    <row r="551" spans="1:7" ht="14.25">
      <c r="A551" s="10"/>
      <c r="E551" s="10"/>
      <c r="F551" s="10"/>
      <c r="G551" s="10"/>
    </row>
    <row r="552" spans="1:7" ht="14.25">
      <c r="A552" s="10"/>
      <c r="E552" s="10"/>
      <c r="F552" s="10"/>
      <c r="G552" s="10"/>
    </row>
    <row r="553" spans="1:7" ht="14.25">
      <c r="A553" s="10"/>
      <c r="E553" s="10"/>
      <c r="F553" s="10"/>
      <c r="G553" s="10"/>
    </row>
    <row r="554" spans="1:7" ht="14.25">
      <c r="A554" s="10"/>
      <c r="E554" s="10"/>
      <c r="F554" s="10"/>
      <c r="G554" s="10"/>
    </row>
    <row r="555" spans="1:7" ht="14.25">
      <c r="A555" s="10"/>
      <c r="E555" s="10"/>
      <c r="F555" s="10"/>
      <c r="G555" s="10"/>
    </row>
    <row r="556" spans="1:7" ht="14.25">
      <c r="A556" s="10"/>
      <c r="E556" s="10"/>
      <c r="F556" s="10"/>
      <c r="G556" s="10"/>
    </row>
    <row r="557" spans="1:7" ht="14.25">
      <c r="A557" s="10"/>
      <c r="E557" s="10"/>
      <c r="F557" s="10"/>
      <c r="G557" s="10"/>
    </row>
    <row r="558" spans="1:7" ht="14.25">
      <c r="A558" s="10"/>
      <c r="E558" s="10"/>
      <c r="F558" s="10"/>
      <c r="G558" s="10"/>
    </row>
    <row r="559" spans="1:7" ht="14.25">
      <c r="A559" s="10"/>
      <c r="E559" s="10"/>
      <c r="F559" s="10"/>
      <c r="G559" s="10"/>
    </row>
    <row r="560" spans="1:7" ht="14.25">
      <c r="A560" s="10"/>
      <c r="E560" s="10"/>
      <c r="F560" s="10"/>
      <c r="G560" s="10"/>
    </row>
    <row r="561" spans="1:7" ht="14.25">
      <c r="A561" s="10"/>
      <c r="E561" s="10"/>
      <c r="F561" s="10"/>
      <c r="G561" s="10"/>
    </row>
    <row r="562" spans="1:7" ht="14.25">
      <c r="A562" s="10"/>
      <c r="E562" s="10"/>
      <c r="F562" s="10"/>
      <c r="G562" s="10"/>
    </row>
    <row r="563" spans="1:7" ht="14.25">
      <c r="A563" s="10"/>
      <c r="E563" s="10"/>
      <c r="F563" s="10"/>
      <c r="G563" s="10"/>
    </row>
    <row r="564" spans="1:7" ht="14.25">
      <c r="A564" s="10"/>
      <c r="E564" s="10"/>
      <c r="F564" s="10"/>
      <c r="G564" s="10"/>
    </row>
    <row r="565" spans="1:7" ht="14.25">
      <c r="A565" s="10"/>
      <c r="E565" s="10"/>
      <c r="F565" s="10"/>
      <c r="G565" s="10"/>
    </row>
    <row r="566" spans="1:7" ht="14.25">
      <c r="A566" s="10"/>
      <c r="E566" s="10"/>
      <c r="F566" s="10"/>
      <c r="G566" s="10"/>
    </row>
    <row r="567" spans="1:7" ht="14.25">
      <c r="A567" s="10"/>
      <c r="E567" s="10"/>
      <c r="F567" s="10"/>
      <c r="G567" s="10"/>
    </row>
    <row r="568" spans="1:7" ht="14.25">
      <c r="A568" s="10"/>
      <c r="E568" s="10"/>
      <c r="F568" s="10"/>
      <c r="G568" s="10"/>
    </row>
    <row r="569" spans="1:7" ht="14.25">
      <c r="A569" s="10"/>
      <c r="E569" s="10"/>
      <c r="F569" s="10"/>
      <c r="G569" s="10"/>
    </row>
    <row r="570" spans="1:7" ht="14.25">
      <c r="A570" s="10"/>
      <c r="E570" s="10"/>
      <c r="F570" s="10"/>
      <c r="G570" s="10"/>
    </row>
    <row r="571" spans="1:7" ht="14.25">
      <c r="A571" s="10"/>
      <c r="E571" s="10"/>
      <c r="F571" s="10"/>
      <c r="G571" s="10"/>
    </row>
    <row r="572" spans="1:7" ht="14.25">
      <c r="A572" s="10"/>
      <c r="E572" s="10"/>
      <c r="F572" s="10"/>
      <c r="G572" s="10"/>
    </row>
    <row r="573" spans="1:7" ht="14.25">
      <c r="A573" s="10"/>
      <c r="E573" s="10"/>
      <c r="F573" s="10"/>
      <c r="G573" s="10"/>
    </row>
    <row r="574" spans="1:7" ht="14.25">
      <c r="A574" s="10"/>
      <c r="E574" s="10"/>
      <c r="F574" s="10"/>
      <c r="G574" s="10"/>
    </row>
    <row r="575" spans="1:7" ht="14.25">
      <c r="A575" s="10"/>
      <c r="E575" s="10"/>
      <c r="F575" s="10"/>
      <c r="G575" s="10"/>
    </row>
    <row r="576" spans="1:7" ht="14.25">
      <c r="A576" s="10"/>
      <c r="E576" s="10"/>
      <c r="F576" s="10"/>
      <c r="G576" s="10"/>
    </row>
    <row r="577" spans="1:7" ht="14.25">
      <c r="A577" s="10"/>
      <c r="E577" s="10"/>
      <c r="F577" s="10"/>
      <c r="G577" s="10"/>
    </row>
    <row r="578" spans="1:7" ht="14.25">
      <c r="A578" s="10"/>
      <c r="E578" s="10"/>
      <c r="F578" s="10"/>
      <c r="G578" s="10"/>
    </row>
    <row r="579" spans="1:7" ht="14.25">
      <c r="A579" s="10"/>
      <c r="E579" s="10"/>
      <c r="F579" s="10"/>
      <c r="G579" s="10"/>
    </row>
    <row r="580" spans="1:7" ht="14.25">
      <c r="A580" s="10"/>
      <c r="E580" s="10"/>
      <c r="F580" s="10"/>
      <c r="G580" s="10"/>
    </row>
    <row r="581" spans="1:7" ht="14.25">
      <c r="A581" s="10"/>
      <c r="E581" s="10"/>
      <c r="F581" s="10"/>
      <c r="G581" s="10"/>
    </row>
    <row r="582" spans="1:7" ht="14.25">
      <c r="A582" s="10"/>
      <c r="E582" s="10"/>
      <c r="F582" s="10"/>
      <c r="G582" s="10"/>
    </row>
    <row r="583" spans="1:7" ht="14.25">
      <c r="A583" s="10"/>
      <c r="E583" s="10"/>
      <c r="F583" s="10"/>
      <c r="G583" s="10"/>
    </row>
    <row r="584" spans="1:7" ht="14.25">
      <c r="A584" s="10"/>
      <c r="E584" s="10"/>
      <c r="F584" s="10"/>
      <c r="G584" s="10"/>
    </row>
    <row r="585" spans="1:7" ht="14.25">
      <c r="A585" s="10"/>
      <c r="E585" s="10"/>
      <c r="F585" s="10"/>
      <c r="G585" s="10"/>
    </row>
    <row r="586" spans="1:7" ht="14.25">
      <c r="A586" s="10"/>
      <c r="E586" s="10"/>
      <c r="F586" s="10"/>
      <c r="G586" s="10"/>
    </row>
    <row r="587" spans="1:7" ht="14.25">
      <c r="A587" s="10"/>
      <c r="E587" s="10"/>
      <c r="F587" s="10"/>
      <c r="G587" s="10"/>
    </row>
    <row r="588" spans="1:7" ht="14.25">
      <c r="A588" s="10"/>
      <c r="E588" s="10"/>
      <c r="F588" s="10"/>
      <c r="G588" s="10"/>
    </row>
    <row r="589" spans="1:7" ht="14.25">
      <c r="A589" s="10"/>
      <c r="E589" s="10"/>
      <c r="F589" s="10"/>
      <c r="G589" s="10"/>
    </row>
    <row r="590" spans="1:7" ht="14.25">
      <c r="A590" s="10"/>
      <c r="E590" s="10"/>
      <c r="F590" s="10"/>
      <c r="G590" s="10"/>
    </row>
    <row r="591" spans="1:7" ht="14.25">
      <c r="A591" s="10"/>
      <c r="E591" s="10"/>
      <c r="F591" s="10"/>
      <c r="G591" s="10"/>
    </row>
    <row r="592" spans="1:7" ht="14.25">
      <c r="A592" s="10"/>
      <c r="E592" s="10"/>
      <c r="F592" s="10"/>
      <c r="G592" s="10"/>
    </row>
    <row r="593" spans="1:7" ht="14.25">
      <c r="A593" s="10"/>
      <c r="E593" s="10"/>
      <c r="F593" s="10"/>
      <c r="G593" s="10"/>
    </row>
    <row r="594" spans="1:7" ht="14.25">
      <c r="A594" s="10"/>
      <c r="E594" s="10"/>
      <c r="F594" s="10"/>
      <c r="G594" s="10"/>
    </row>
    <row r="595" spans="1:7" ht="14.25">
      <c r="A595" s="10"/>
      <c r="E595" s="10"/>
      <c r="F595" s="10"/>
      <c r="G595" s="10"/>
    </row>
    <row r="596" spans="1:7" ht="14.25">
      <c r="A596" s="10"/>
      <c r="E596" s="10"/>
      <c r="F596" s="10"/>
      <c r="G596" s="10"/>
    </row>
    <row r="597" spans="1:7" ht="14.25">
      <c r="A597" s="10"/>
      <c r="E597" s="10"/>
      <c r="F597" s="10"/>
      <c r="G597" s="10"/>
    </row>
    <row r="598" spans="1:7" ht="14.25">
      <c r="A598" s="10"/>
      <c r="E598" s="10"/>
      <c r="F598" s="10"/>
      <c r="G598" s="10"/>
    </row>
    <row r="599" spans="1:7" ht="14.25">
      <c r="A599" s="10"/>
      <c r="E599" s="10"/>
      <c r="F599" s="10"/>
      <c r="G599" s="10"/>
    </row>
    <row r="600" spans="1:7" ht="14.25">
      <c r="A600" s="10"/>
      <c r="E600" s="10"/>
      <c r="F600" s="10"/>
      <c r="G600" s="10"/>
    </row>
    <row r="601" spans="1:7" ht="14.25">
      <c r="A601" s="10"/>
      <c r="E601" s="10"/>
      <c r="F601" s="10"/>
      <c r="G601" s="10"/>
    </row>
    <row r="602" spans="1:7" ht="14.25">
      <c r="A602" s="10"/>
      <c r="E602" s="10"/>
      <c r="F602" s="10"/>
      <c r="G602" s="10"/>
    </row>
    <row r="603" spans="1:7" ht="14.25">
      <c r="A603" s="10"/>
      <c r="E603" s="10"/>
      <c r="F603" s="10"/>
      <c r="G603" s="10"/>
    </row>
    <row r="604" spans="1:7" ht="14.25">
      <c r="A604" s="10"/>
      <c r="E604" s="10"/>
      <c r="F604" s="10"/>
      <c r="G604" s="10"/>
    </row>
    <row r="605" spans="1:7" ht="14.25">
      <c r="A605" s="10"/>
      <c r="E605" s="10"/>
      <c r="F605" s="10"/>
      <c r="G605" s="10"/>
    </row>
    <row r="606" spans="1:7" ht="14.25">
      <c r="A606" s="10"/>
      <c r="E606" s="10"/>
      <c r="F606" s="10"/>
      <c r="G606" s="10"/>
    </row>
    <row r="607" spans="1:7" ht="14.25">
      <c r="A607" s="10"/>
      <c r="E607" s="10"/>
      <c r="F607" s="10"/>
      <c r="G607" s="10"/>
    </row>
    <row r="608" spans="1:7" ht="14.25">
      <c r="A608" s="10"/>
      <c r="E608" s="10"/>
      <c r="F608" s="10"/>
      <c r="G608" s="10"/>
    </row>
    <row r="609" spans="1:7" ht="14.25">
      <c r="A609" s="10"/>
      <c r="E609" s="10"/>
      <c r="F609" s="10"/>
      <c r="G609" s="10"/>
    </row>
    <row r="610" spans="1:7" ht="14.25">
      <c r="A610" s="10"/>
      <c r="E610" s="10"/>
      <c r="F610" s="10"/>
      <c r="G610" s="10"/>
    </row>
    <row r="611" spans="1:7" ht="14.25">
      <c r="A611" s="10"/>
      <c r="E611" s="10"/>
      <c r="F611" s="10"/>
      <c r="G611" s="10"/>
    </row>
    <row r="612" spans="1:7" ht="14.25">
      <c r="A612" s="10"/>
      <c r="E612" s="10"/>
      <c r="F612" s="10"/>
      <c r="G612" s="10"/>
    </row>
    <row r="613" spans="1:7" ht="14.25">
      <c r="A613" s="10"/>
      <c r="E613" s="10"/>
      <c r="F613" s="10"/>
      <c r="G613" s="10"/>
    </row>
    <row r="614" spans="1:7" ht="14.25">
      <c r="A614" s="10"/>
      <c r="E614" s="10"/>
      <c r="F614" s="10"/>
      <c r="G614" s="10"/>
    </row>
    <row r="615" spans="1:7" ht="14.25">
      <c r="A615" s="10"/>
      <c r="E615" s="10"/>
      <c r="F615" s="10"/>
      <c r="G615" s="10"/>
    </row>
    <row r="616" spans="1:7" ht="14.25">
      <c r="A616" s="10"/>
      <c r="E616" s="10"/>
      <c r="F616" s="10"/>
      <c r="G616" s="10"/>
    </row>
    <row r="617" spans="1:7" ht="14.25">
      <c r="A617" s="10"/>
      <c r="E617" s="10"/>
      <c r="F617" s="10"/>
      <c r="G617" s="10"/>
    </row>
    <row r="618" spans="1:7" ht="14.25">
      <c r="A618" s="10"/>
      <c r="E618" s="10"/>
      <c r="F618" s="10"/>
      <c r="G618" s="10"/>
    </row>
    <row r="619" spans="1:7" ht="14.25">
      <c r="A619" s="10"/>
      <c r="E619" s="10"/>
      <c r="F619" s="10"/>
      <c r="G619" s="10"/>
    </row>
    <row r="620" spans="1:7" ht="14.25">
      <c r="A620" s="10"/>
      <c r="E620" s="10"/>
      <c r="F620" s="10"/>
      <c r="G620" s="10"/>
    </row>
    <row r="621" spans="1:7" ht="14.25">
      <c r="A621" s="10"/>
      <c r="E621" s="10"/>
      <c r="F621" s="10"/>
      <c r="G621" s="10"/>
    </row>
    <row r="622" spans="1:7" ht="14.25">
      <c r="A622" s="10"/>
      <c r="E622" s="10"/>
      <c r="F622" s="10"/>
      <c r="G622" s="10"/>
    </row>
    <row r="623" spans="1:7" ht="14.25">
      <c r="A623" s="10"/>
      <c r="E623" s="10"/>
      <c r="F623" s="10"/>
      <c r="G623" s="10"/>
    </row>
    <row r="624" spans="1:7" ht="14.25">
      <c r="A624" s="10"/>
      <c r="E624" s="10"/>
      <c r="F624" s="10"/>
      <c r="G624" s="10"/>
    </row>
    <row r="625" spans="1:7" ht="14.25">
      <c r="A625" s="10"/>
      <c r="E625" s="10"/>
      <c r="F625" s="10"/>
      <c r="G625" s="10"/>
    </row>
    <row r="626" spans="1:7" ht="14.25">
      <c r="A626" s="10"/>
      <c r="E626" s="10"/>
      <c r="F626" s="10"/>
      <c r="G626" s="10"/>
    </row>
    <row r="627" spans="1:7" ht="14.25">
      <c r="A627" s="10"/>
      <c r="E627" s="10"/>
      <c r="F627" s="10"/>
      <c r="G627" s="10"/>
    </row>
    <row r="628" spans="1:7" ht="14.25">
      <c r="A628" s="10"/>
      <c r="E628" s="10"/>
      <c r="F628" s="10"/>
      <c r="G628" s="10"/>
    </row>
    <row r="629" spans="1:7" ht="14.25">
      <c r="A629" s="10"/>
      <c r="E629" s="10"/>
      <c r="F629" s="10"/>
      <c r="G629" s="10"/>
    </row>
  </sheetData>
  <sheetProtection/>
  <mergeCells count="6">
    <mergeCell ref="C136:G136"/>
    <mergeCell ref="C146:G146"/>
    <mergeCell ref="A4:O4"/>
    <mergeCell ref="A3:O3"/>
    <mergeCell ref="A2:O2"/>
    <mergeCell ref="A1:O1"/>
  </mergeCells>
  <printOptions horizontalCentered="1" verticalCentered="1"/>
  <pageMargins left="0.984251968503937" right="0" top="0.31496062992125984" bottom="0.2362204724409449" header="0" footer="0"/>
  <pageSetup fitToHeight="0" horizontalDpi="600" verticalDpi="600" orientation="landscape" paperSize="5" scale="60" r:id="rId1"/>
  <headerFooter alignWithMargins="0">
    <oddFooter>&amp;R&amp;P de &amp;N</oddFooter>
  </headerFooter>
  <rowBreaks count="1" manualBreakCount="1"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S725"/>
  <sheetViews>
    <sheetView showGridLines="0" zoomScale="80" zoomScaleNormal="80" zoomScalePageLayoutView="50" workbookViewId="0" topLeftCell="A1">
      <selection activeCell="F9" sqref="F9"/>
    </sheetView>
  </sheetViews>
  <sheetFormatPr defaultColWidth="11.8515625" defaultRowHeight="12.75"/>
  <cols>
    <col min="1" max="1" width="13.8515625" style="8" customWidth="1"/>
    <col min="2" max="2" width="13.8515625" style="145" customWidth="1"/>
    <col min="3" max="3" width="17.00390625" style="8" customWidth="1"/>
    <col min="4" max="4" width="19.7109375" style="28" customWidth="1"/>
    <col min="5" max="5" width="19.7109375" style="8" customWidth="1"/>
    <col min="6" max="7" width="17.00390625" style="8" customWidth="1"/>
    <col min="8" max="8" width="14.8515625" style="8" customWidth="1"/>
    <col min="9" max="10" width="17.00390625" style="8" customWidth="1"/>
    <col min="11" max="11" width="19.7109375" style="28" customWidth="1"/>
    <col min="12" max="14" width="19.7109375" style="8" customWidth="1"/>
    <col min="15" max="15" width="15.00390625" style="23" customWidth="1"/>
    <col min="16" max="16" width="19.7109375" style="28" customWidth="1"/>
    <col min="17" max="17" width="16.7109375" style="28" customWidth="1"/>
    <col min="18" max="18" width="13.57421875" style="23" customWidth="1"/>
    <col min="19" max="16384" width="11.8515625" style="8" customWidth="1"/>
  </cols>
  <sheetData>
    <row r="1" spans="1:15" s="7" customFormat="1" ht="1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s="7" customFormat="1" ht="15">
      <c r="A2" s="133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5" s="7" customFormat="1" ht="15">
      <c r="A3" s="133" t="s">
        <v>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s="9" customFormat="1" ht="15">
      <c r="A4" s="132" t="s">
        <v>432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</row>
    <row r="5" spans="2:18" s="5" customFormat="1" ht="14.25">
      <c r="B5" s="142"/>
      <c r="D5" s="32"/>
      <c r="K5" s="32"/>
      <c r="O5" s="63"/>
      <c r="P5" s="32"/>
      <c r="Q5" s="32"/>
      <c r="R5" s="63"/>
    </row>
    <row r="6" spans="1:18" s="13" customFormat="1" ht="39.75" customHeight="1" thickBot="1">
      <c r="A6" s="45" t="s">
        <v>12</v>
      </c>
      <c r="B6" s="144" t="s">
        <v>433</v>
      </c>
      <c r="C6" s="45" t="s">
        <v>41</v>
      </c>
      <c r="D6" s="46" t="s">
        <v>40</v>
      </c>
      <c r="E6" s="46" t="s">
        <v>13</v>
      </c>
      <c r="F6" s="46" t="s">
        <v>14</v>
      </c>
      <c r="G6" s="46" t="s">
        <v>15</v>
      </c>
      <c r="H6" s="46" t="s">
        <v>16</v>
      </c>
      <c r="I6" s="46" t="s">
        <v>17</v>
      </c>
      <c r="J6" s="46" t="s">
        <v>18</v>
      </c>
      <c r="K6" s="46" t="s">
        <v>19</v>
      </c>
      <c r="L6" s="46" t="s">
        <v>20</v>
      </c>
      <c r="M6" s="46" t="s">
        <v>42</v>
      </c>
      <c r="N6" s="46" t="s">
        <v>43</v>
      </c>
      <c r="O6" s="47" t="s">
        <v>34</v>
      </c>
      <c r="P6" s="56" t="s">
        <v>30</v>
      </c>
      <c r="Q6" s="56" t="s">
        <v>28</v>
      </c>
      <c r="R6" s="56" t="s">
        <v>29</v>
      </c>
    </row>
    <row r="7" spans="1:18" s="117" customFormat="1" ht="15" thickTop="1">
      <c r="A7" s="110">
        <v>21375300</v>
      </c>
      <c r="B7" s="139" t="s">
        <v>434</v>
      </c>
      <c r="C7" s="110"/>
      <c r="D7" s="110"/>
      <c r="E7" s="129">
        <v>1966800985</v>
      </c>
      <c r="F7" s="129">
        <v>1966800985</v>
      </c>
      <c r="G7" s="129">
        <v>1448085776.9</v>
      </c>
      <c r="H7" s="129">
        <v>92218737.76</v>
      </c>
      <c r="I7" s="129">
        <v>254871299.84</v>
      </c>
      <c r="J7" s="129">
        <v>15137302.99</v>
      </c>
      <c r="K7" s="129">
        <v>385126643.42</v>
      </c>
      <c r="L7" s="129">
        <v>379226404.79</v>
      </c>
      <c r="M7" s="129">
        <v>1219447000.99</v>
      </c>
      <c r="N7" s="129">
        <v>700731792.89</v>
      </c>
      <c r="O7" s="112">
        <f>+K7/F7</f>
        <v>0.1958137332435798</v>
      </c>
      <c r="P7" s="30">
        <f>+P27+P61+P75+P81</f>
        <v>916896391</v>
      </c>
      <c r="Q7" s="30">
        <f>+Q27+Q61+Q75+Q81</f>
        <v>94734028.6</v>
      </c>
      <c r="R7" s="116">
        <f>+Q7/P7</f>
        <v>0.10332032008183571</v>
      </c>
    </row>
    <row r="8" spans="1:18" s="117" customFormat="1" ht="14.25">
      <c r="A8" s="110">
        <v>21375300</v>
      </c>
      <c r="B8" s="139" t="s">
        <v>434</v>
      </c>
      <c r="C8" s="110" t="s">
        <v>54</v>
      </c>
      <c r="D8" s="110" t="s">
        <v>22</v>
      </c>
      <c r="E8" s="129">
        <v>928188416</v>
      </c>
      <c r="F8" s="129">
        <v>928188416</v>
      </c>
      <c r="G8" s="129">
        <v>913116866</v>
      </c>
      <c r="H8" s="129">
        <v>0</v>
      </c>
      <c r="I8" s="129">
        <v>103388553.21</v>
      </c>
      <c r="J8" s="129">
        <v>0</v>
      </c>
      <c r="K8" s="129">
        <v>241545989.81</v>
      </c>
      <c r="L8" s="129">
        <v>241545989.81</v>
      </c>
      <c r="M8" s="129">
        <v>583253872.98</v>
      </c>
      <c r="N8" s="129">
        <v>568182322.98</v>
      </c>
      <c r="O8" s="112">
        <f aca="true" t="shared" si="0" ref="O8:O71">+K8/F8</f>
        <v>0.26023379051737705</v>
      </c>
      <c r="P8" s="30"/>
      <c r="Q8" s="30"/>
      <c r="R8" s="116"/>
    </row>
    <row r="9" spans="1:18" s="117" customFormat="1" ht="14.25">
      <c r="A9" s="115">
        <v>21375300</v>
      </c>
      <c r="B9" s="143" t="s">
        <v>434</v>
      </c>
      <c r="C9" s="115" t="s">
        <v>55</v>
      </c>
      <c r="D9" s="115" t="s">
        <v>56</v>
      </c>
      <c r="E9" s="121">
        <v>357543600</v>
      </c>
      <c r="F9" s="121">
        <v>357543600</v>
      </c>
      <c r="G9" s="121">
        <v>349221975</v>
      </c>
      <c r="H9" s="121">
        <v>0</v>
      </c>
      <c r="I9" s="121">
        <v>0</v>
      </c>
      <c r="J9" s="121">
        <v>0</v>
      </c>
      <c r="K9" s="121">
        <v>94113930.26</v>
      </c>
      <c r="L9" s="121">
        <v>94113930.26</v>
      </c>
      <c r="M9" s="121">
        <v>263429669.74</v>
      </c>
      <c r="N9" s="121">
        <v>255108044.74</v>
      </c>
      <c r="O9" s="112">
        <f t="shared" si="0"/>
        <v>0.2632236467384677</v>
      </c>
      <c r="P9" s="113"/>
      <c r="Q9" s="113"/>
      <c r="R9" s="112"/>
    </row>
    <row r="10" spans="1:18" s="118" customFormat="1" ht="14.25">
      <c r="A10" s="115">
        <v>21375300</v>
      </c>
      <c r="B10" s="143" t="s">
        <v>434</v>
      </c>
      <c r="C10" s="115" t="s">
        <v>57</v>
      </c>
      <c r="D10" s="115" t="s">
        <v>58</v>
      </c>
      <c r="E10" s="121">
        <v>342543600</v>
      </c>
      <c r="F10" s="121">
        <v>342543600</v>
      </c>
      <c r="G10" s="121">
        <v>334221975</v>
      </c>
      <c r="H10" s="121">
        <v>0</v>
      </c>
      <c r="I10" s="121">
        <v>0</v>
      </c>
      <c r="J10" s="121">
        <v>0</v>
      </c>
      <c r="K10" s="121">
        <v>93128685.26</v>
      </c>
      <c r="L10" s="121">
        <v>93128685.26</v>
      </c>
      <c r="M10" s="121">
        <v>249414914.74</v>
      </c>
      <c r="N10" s="121">
        <v>241093289.74</v>
      </c>
      <c r="O10" s="112">
        <f t="shared" si="0"/>
        <v>0.2718739607454351</v>
      </c>
      <c r="P10" s="113"/>
      <c r="Q10" s="113"/>
      <c r="R10" s="112"/>
    </row>
    <row r="11" spans="1:18" s="118" customFormat="1" ht="14.25">
      <c r="A11" s="115">
        <v>21375300</v>
      </c>
      <c r="B11" s="143" t="s">
        <v>434</v>
      </c>
      <c r="C11" s="115" t="s">
        <v>59</v>
      </c>
      <c r="D11" s="115" t="s">
        <v>60</v>
      </c>
      <c r="E11" s="121">
        <v>15000000</v>
      </c>
      <c r="F11" s="121">
        <v>15000000</v>
      </c>
      <c r="G11" s="121">
        <v>15000000</v>
      </c>
      <c r="H11" s="121">
        <v>0</v>
      </c>
      <c r="I11" s="121">
        <v>0</v>
      </c>
      <c r="J11" s="121">
        <v>0</v>
      </c>
      <c r="K11" s="121">
        <v>985245</v>
      </c>
      <c r="L11" s="121">
        <v>985245</v>
      </c>
      <c r="M11" s="121">
        <v>14014755</v>
      </c>
      <c r="N11" s="121">
        <v>14014755</v>
      </c>
      <c r="O11" s="112">
        <f t="shared" si="0"/>
        <v>0.065683</v>
      </c>
      <c r="P11" s="113"/>
      <c r="Q11" s="113"/>
      <c r="R11" s="112"/>
    </row>
    <row r="12" spans="1:18" s="118" customFormat="1" ht="14.25">
      <c r="A12" s="115">
        <v>21375300</v>
      </c>
      <c r="B12" s="143" t="s">
        <v>434</v>
      </c>
      <c r="C12" s="115" t="s">
        <v>61</v>
      </c>
      <c r="D12" s="115" t="s">
        <v>62</v>
      </c>
      <c r="E12" s="121">
        <v>14958727</v>
      </c>
      <c r="F12" s="121">
        <v>14958727</v>
      </c>
      <c r="G12" s="121">
        <v>14958727</v>
      </c>
      <c r="H12" s="121">
        <v>0</v>
      </c>
      <c r="I12" s="121">
        <v>0</v>
      </c>
      <c r="J12" s="121">
        <v>0</v>
      </c>
      <c r="K12" s="121">
        <v>1740994</v>
      </c>
      <c r="L12" s="121">
        <v>1740994</v>
      </c>
      <c r="M12" s="121">
        <v>13217733</v>
      </c>
      <c r="N12" s="121">
        <v>13217733</v>
      </c>
      <c r="O12" s="112">
        <f t="shared" si="0"/>
        <v>0.11638650802304233</v>
      </c>
      <c r="P12" s="113"/>
      <c r="Q12" s="113"/>
      <c r="R12" s="112"/>
    </row>
    <row r="13" spans="1:18" s="118" customFormat="1" ht="14.25">
      <c r="A13" s="115">
        <v>21375300</v>
      </c>
      <c r="B13" s="143" t="s">
        <v>434</v>
      </c>
      <c r="C13" s="115" t="s">
        <v>63</v>
      </c>
      <c r="D13" s="115" t="s">
        <v>64</v>
      </c>
      <c r="E13" s="121">
        <v>14958727</v>
      </c>
      <c r="F13" s="121">
        <v>14958727</v>
      </c>
      <c r="G13" s="121">
        <v>14958727</v>
      </c>
      <c r="H13" s="121">
        <v>0</v>
      </c>
      <c r="I13" s="121">
        <v>0</v>
      </c>
      <c r="J13" s="121">
        <v>0</v>
      </c>
      <c r="K13" s="121">
        <v>1740994</v>
      </c>
      <c r="L13" s="121">
        <v>1740994</v>
      </c>
      <c r="M13" s="121">
        <v>13217733</v>
      </c>
      <c r="N13" s="121">
        <v>13217733</v>
      </c>
      <c r="O13" s="112">
        <f t="shared" si="0"/>
        <v>0.11638650802304233</v>
      </c>
      <c r="P13" s="113"/>
      <c r="Q13" s="113"/>
      <c r="R13" s="112"/>
    </row>
    <row r="14" spans="1:18" s="118" customFormat="1" ht="14.25">
      <c r="A14" s="115">
        <v>21375300</v>
      </c>
      <c r="B14" s="143" t="s">
        <v>434</v>
      </c>
      <c r="C14" s="115" t="s">
        <v>65</v>
      </c>
      <c r="D14" s="115" t="s">
        <v>66</v>
      </c>
      <c r="E14" s="121">
        <v>413305198</v>
      </c>
      <c r="F14" s="121">
        <v>413305198</v>
      </c>
      <c r="G14" s="121">
        <v>406555273</v>
      </c>
      <c r="H14" s="121">
        <v>0</v>
      </c>
      <c r="I14" s="121">
        <v>0</v>
      </c>
      <c r="J14" s="121">
        <v>0</v>
      </c>
      <c r="K14" s="121">
        <v>106698727.76</v>
      </c>
      <c r="L14" s="121">
        <v>106698727.76</v>
      </c>
      <c r="M14" s="121">
        <v>306606470.24</v>
      </c>
      <c r="N14" s="121">
        <v>299856545.24</v>
      </c>
      <c r="O14" s="112">
        <f t="shared" si="0"/>
        <v>0.2581596560515554</v>
      </c>
      <c r="P14" s="113"/>
      <c r="Q14" s="113"/>
      <c r="R14" s="112"/>
    </row>
    <row r="15" spans="1:18" s="118" customFormat="1" ht="14.25">
      <c r="A15" s="115">
        <v>21375300</v>
      </c>
      <c r="B15" s="143" t="s">
        <v>434</v>
      </c>
      <c r="C15" s="115" t="s">
        <v>67</v>
      </c>
      <c r="D15" s="115" t="s">
        <v>68</v>
      </c>
      <c r="E15" s="121">
        <v>117442356</v>
      </c>
      <c r="F15" s="121">
        <v>117442356</v>
      </c>
      <c r="G15" s="121">
        <v>114713914</v>
      </c>
      <c r="H15" s="121">
        <v>0</v>
      </c>
      <c r="I15" s="121">
        <v>0</v>
      </c>
      <c r="J15" s="121">
        <v>0</v>
      </c>
      <c r="K15" s="121">
        <v>24132296.4</v>
      </c>
      <c r="L15" s="121">
        <v>24132296.4</v>
      </c>
      <c r="M15" s="121">
        <v>93310059.6</v>
      </c>
      <c r="N15" s="121">
        <v>90581617.6</v>
      </c>
      <c r="O15" s="112">
        <f t="shared" si="0"/>
        <v>0.20548205282938975</v>
      </c>
      <c r="P15" s="113"/>
      <c r="Q15" s="113"/>
      <c r="R15" s="112"/>
    </row>
    <row r="16" spans="1:18" s="118" customFormat="1" ht="14.25">
      <c r="A16" s="115">
        <v>21375300</v>
      </c>
      <c r="B16" s="143" t="s">
        <v>434</v>
      </c>
      <c r="C16" s="115" t="s">
        <v>69</v>
      </c>
      <c r="D16" s="115" t="s">
        <v>70</v>
      </c>
      <c r="E16" s="121">
        <v>149188440</v>
      </c>
      <c r="F16" s="121">
        <v>149188440</v>
      </c>
      <c r="G16" s="121">
        <v>146022296</v>
      </c>
      <c r="H16" s="121">
        <v>0</v>
      </c>
      <c r="I16" s="121">
        <v>0</v>
      </c>
      <c r="J16" s="121">
        <v>0</v>
      </c>
      <c r="K16" s="121">
        <v>30379701.67</v>
      </c>
      <c r="L16" s="121">
        <v>30379701.67</v>
      </c>
      <c r="M16" s="121">
        <v>118808738.33</v>
      </c>
      <c r="N16" s="121">
        <v>115642594.33</v>
      </c>
      <c r="O16" s="112">
        <f t="shared" si="0"/>
        <v>0.2036330808875004</v>
      </c>
      <c r="P16" s="113"/>
      <c r="Q16" s="113"/>
      <c r="R16" s="112"/>
    </row>
    <row r="17" spans="1:18" s="118" customFormat="1" ht="14.25">
      <c r="A17" s="115">
        <v>21375300</v>
      </c>
      <c r="B17" s="143" t="s">
        <v>434</v>
      </c>
      <c r="C17" s="115" t="s">
        <v>73</v>
      </c>
      <c r="D17" s="115" t="s">
        <v>74</v>
      </c>
      <c r="E17" s="121">
        <v>44305490</v>
      </c>
      <c r="F17" s="121">
        <v>44305490</v>
      </c>
      <c r="G17" s="121">
        <v>44305490</v>
      </c>
      <c r="H17" s="121">
        <v>0</v>
      </c>
      <c r="I17" s="121">
        <v>0</v>
      </c>
      <c r="J17" s="121">
        <v>0</v>
      </c>
      <c r="K17" s="121">
        <v>42942646.4</v>
      </c>
      <c r="L17" s="121">
        <v>42942646.4</v>
      </c>
      <c r="M17" s="121">
        <v>1362843.6</v>
      </c>
      <c r="N17" s="121">
        <v>1362843.6</v>
      </c>
      <c r="O17" s="112">
        <f t="shared" si="0"/>
        <v>0.969239848154258</v>
      </c>
      <c r="P17" s="113"/>
      <c r="Q17" s="113"/>
      <c r="R17" s="112"/>
    </row>
    <row r="18" spans="1:18" s="118" customFormat="1" ht="14.25">
      <c r="A18" s="115">
        <v>21375300</v>
      </c>
      <c r="B18" s="143" t="s">
        <v>434</v>
      </c>
      <c r="C18" s="115" t="s">
        <v>75</v>
      </c>
      <c r="D18" s="115" t="s">
        <v>76</v>
      </c>
      <c r="E18" s="121">
        <v>43100000</v>
      </c>
      <c r="F18" s="121">
        <v>43100000</v>
      </c>
      <c r="G18" s="121">
        <v>42244661</v>
      </c>
      <c r="H18" s="121">
        <v>0</v>
      </c>
      <c r="I18" s="121">
        <v>0</v>
      </c>
      <c r="J18" s="121">
        <v>0</v>
      </c>
      <c r="K18" s="121">
        <v>9244083.29</v>
      </c>
      <c r="L18" s="121">
        <v>9244083.29</v>
      </c>
      <c r="M18" s="121">
        <v>33855916.71</v>
      </c>
      <c r="N18" s="121">
        <v>33000577.71</v>
      </c>
      <c r="O18" s="112">
        <f t="shared" si="0"/>
        <v>0.21447989071925752</v>
      </c>
      <c r="P18" s="113"/>
      <c r="Q18" s="113"/>
      <c r="R18" s="112"/>
    </row>
    <row r="19" spans="1:18" s="118" customFormat="1" ht="14.25">
      <c r="A19" s="115">
        <v>21375300</v>
      </c>
      <c r="B19" s="143" t="s">
        <v>435</v>
      </c>
      <c r="C19" s="115" t="s">
        <v>71</v>
      </c>
      <c r="D19" s="115" t="s">
        <v>72</v>
      </c>
      <c r="E19" s="121">
        <v>59268912</v>
      </c>
      <c r="F19" s="121">
        <v>59268912</v>
      </c>
      <c r="G19" s="121">
        <v>59268912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v>59268912</v>
      </c>
      <c r="N19" s="121">
        <v>59268912</v>
      </c>
      <c r="O19" s="112">
        <f t="shared" si="0"/>
        <v>0</v>
      </c>
      <c r="P19" s="113"/>
      <c r="Q19" s="113"/>
      <c r="R19" s="112"/>
    </row>
    <row r="20" spans="1:18" s="118" customFormat="1" ht="14.25">
      <c r="A20" s="115">
        <v>21375300</v>
      </c>
      <c r="B20" s="143" t="s">
        <v>434</v>
      </c>
      <c r="C20" s="115" t="s">
        <v>77</v>
      </c>
      <c r="D20" s="115" t="s">
        <v>78</v>
      </c>
      <c r="E20" s="121">
        <v>71816538</v>
      </c>
      <c r="F20" s="121">
        <v>71816538</v>
      </c>
      <c r="G20" s="121">
        <v>71816538</v>
      </c>
      <c r="H20" s="121">
        <v>0</v>
      </c>
      <c r="I20" s="121">
        <v>52081156.18</v>
      </c>
      <c r="J20" s="121">
        <v>0</v>
      </c>
      <c r="K20" s="121">
        <v>19735381.82</v>
      </c>
      <c r="L20" s="121">
        <v>19735381.82</v>
      </c>
      <c r="M20" s="121">
        <v>0</v>
      </c>
      <c r="N20" s="121">
        <v>0</v>
      </c>
      <c r="O20" s="112">
        <f t="shared" si="0"/>
        <v>0.2748027455737284</v>
      </c>
      <c r="P20" s="113"/>
      <c r="Q20" s="113"/>
      <c r="R20" s="112"/>
    </row>
    <row r="21" spans="1:18" s="118" customFormat="1" ht="14.25">
      <c r="A21" s="115">
        <v>21375300</v>
      </c>
      <c r="B21" s="143" t="s">
        <v>434</v>
      </c>
      <c r="C21" s="115" t="s">
        <v>81</v>
      </c>
      <c r="D21" s="115" t="s">
        <v>401</v>
      </c>
      <c r="E21" s="121">
        <v>68133639</v>
      </c>
      <c r="F21" s="121">
        <v>68133639</v>
      </c>
      <c r="G21" s="121">
        <v>68133639</v>
      </c>
      <c r="H21" s="121">
        <v>0</v>
      </c>
      <c r="I21" s="121">
        <v>49409758.06</v>
      </c>
      <c r="J21" s="121">
        <v>0</v>
      </c>
      <c r="K21" s="121">
        <v>18723880.94</v>
      </c>
      <c r="L21" s="121">
        <v>18723880.94</v>
      </c>
      <c r="M21" s="121">
        <v>0</v>
      </c>
      <c r="N21" s="121">
        <v>0</v>
      </c>
      <c r="O21" s="112">
        <f t="shared" si="0"/>
        <v>0.274811109678143</v>
      </c>
      <c r="P21" s="113"/>
      <c r="Q21" s="113"/>
      <c r="R21" s="112"/>
    </row>
    <row r="22" spans="1:18" s="118" customFormat="1" ht="14.25">
      <c r="A22" s="115">
        <v>21375300</v>
      </c>
      <c r="B22" s="143" t="s">
        <v>434</v>
      </c>
      <c r="C22" s="115" t="s">
        <v>86</v>
      </c>
      <c r="D22" s="115" t="s">
        <v>388</v>
      </c>
      <c r="E22" s="121">
        <v>3682899</v>
      </c>
      <c r="F22" s="121">
        <v>3682899</v>
      </c>
      <c r="G22" s="121">
        <v>3682899</v>
      </c>
      <c r="H22" s="121">
        <v>0</v>
      </c>
      <c r="I22" s="121">
        <v>2671398.12</v>
      </c>
      <c r="J22" s="121">
        <v>0</v>
      </c>
      <c r="K22" s="121">
        <v>1011500.88</v>
      </c>
      <c r="L22" s="121">
        <v>1011500.88</v>
      </c>
      <c r="M22" s="121">
        <v>0</v>
      </c>
      <c r="N22" s="121">
        <v>0</v>
      </c>
      <c r="O22" s="112">
        <f t="shared" si="0"/>
        <v>0.2746480096250264</v>
      </c>
      <c r="P22" s="113"/>
      <c r="Q22" s="113"/>
      <c r="R22" s="112"/>
    </row>
    <row r="23" spans="1:18" s="118" customFormat="1" ht="14.25">
      <c r="A23" s="115">
        <v>21375300</v>
      </c>
      <c r="B23" s="143" t="s">
        <v>434</v>
      </c>
      <c r="C23" s="115" t="s">
        <v>89</v>
      </c>
      <c r="D23" s="115" t="s">
        <v>90</v>
      </c>
      <c r="E23" s="121">
        <v>70564353</v>
      </c>
      <c r="F23" s="121">
        <v>70564353</v>
      </c>
      <c r="G23" s="121">
        <v>70564353</v>
      </c>
      <c r="H23" s="121">
        <v>0</v>
      </c>
      <c r="I23" s="121">
        <v>51307397.03</v>
      </c>
      <c r="J23" s="121">
        <v>0</v>
      </c>
      <c r="K23" s="121">
        <v>19256955.97</v>
      </c>
      <c r="L23" s="121">
        <v>19256955.97</v>
      </c>
      <c r="M23" s="121">
        <v>0</v>
      </c>
      <c r="N23" s="121">
        <v>0</v>
      </c>
      <c r="O23" s="112">
        <f t="shared" si="0"/>
        <v>0.2728992069125894</v>
      </c>
      <c r="P23" s="113"/>
      <c r="Q23" s="113"/>
      <c r="R23" s="112"/>
    </row>
    <row r="24" spans="1:18" s="118" customFormat="1" ht="14.25">
      <c r="A24" s="115">
        <v>21375300</v>
      </c>
      <c r="B24" s="143" t="s">
        <v>434</v>
      </c>
      <c r="C24" s="115" t="s">
        <v>93</v>
      </c>
      <c r="D24" s="115" t="s">
        <v>402</v>
      </c>
      <c r="E24" s="121">
        <v>37418258</v>
      </c>
      <c r="F24" s="121">
        <v>37418258</v>
      </c>
      <c r="G24" s="121">
        <v>37418258</v>
      </c>
      <c r="H24" s="121">
        <v>0</v>
      </c>
      <c r="I24" s="121">
        <v>27264867.18</v>
      </c>
      <c r="J24" s="121">
        <v>0</v>
      </c>
      <c r="K24" s="121">
        <v>10153390.82</v>
      </c>
      <c r="L24" s="121">
        <v>10153390.82</v>
      </c>
      <c r="M24" s="121">
        <v>0</v>
      </c>
      <c r="N24" s="121">
        <v>0</v>
      </c>
      <c r="O24" s="112">
        <f t="shared" si="0"/>
        <v>0.2713485705293924</v>
      </c>
      <c r="P24" s="113"/>
      <c r="Q24" s="113"/>
      <c r="R24" s="112"/>
    </row>
    <row r="25" spans="1:18" s="118" customFormat="1" ht="14.25">
      <c r="A25" s="115">
        <v>21375300</v>
      </c>
      <c r="B25" s="143" t="s">
        <v>434</v>
      </c>
      <c r="C25" s="115" t="s">
        <v>98</v>
      </c>
      <c r="D25" s="115" t="s">
        <v>403</v>
      </c>
      <c r="E25" s="121">
        <v>11048698</v>
      </c>
      <c r="F25" s="121">
        <v>11048698</v>
      </c>
      <c r="G25" s="121">
        <v>11048698</v>
      </c>
      <c r="H25" s="121">
        <v>0</v>
      </c>
      <c r="I25" s="121">
        <v>8014166.56</v>
      </c>
      <c r="J25" s="121">
        <v>0</v>
      </c>
      <c r="K25" s="121">
        <v>3034531.44</v>
      </c>
      <c r="L25" s="121">
        <v>3034531.44</v>
      </c>
      <c r="M25" s="121">
        <v>0</v>
      </c>
      <c r="N25" s="121">
        <v>0</v>
      </c>
      <c r="O25" s="112">
        <f t="shared" si="0"/>
        <v>0.27465059140905107</v>
      </c>
      <c r="P25" s="113"/>
      <c r="Q25" s="113"/>
      <c r="R25" s="112"/>
    </row>
    <row r="26" spans="1:18" s="118" customFormat="1" ht="14.25">
      <c r="A26" s="115">
        <v>21375300</v>
      </c>
      <c r="B26" s="143" t="s">
        <v>434</v>
      </c>
      <c r="C26" s="115" t="s">
        <v>103</v>
      </c>
      <c r="D26" s="115" t="s">
        <v>404</v>
      </c>
      <c r="E26" s="121">
        <v>22097397</v>
      </c>
      <c r="F26" s="121">
        <v>22097397</v>
      </c>
      <c r="G26" s="121">
        <v>22097397</v>
      </c>
      <c r="H26" s="121">
        <v>0</v>
      </c>
      <c r="I26" s="121">
        <v>16028363.29</v>
      </c>
      <c r="J26" s="121">
        <v>0</v>
      </c>
      <c r="K26" s="121">
        <v>6069033.71</v>
      </c>
      <c r="L26" s="121">
        <v>6069033.71</v>
      </c>
      <c r="M26" s="121">
        <v>0</v>
      </c>
      <c r="N26" s="121">
        <v>0</v>
      </c>
      <c r="O26" s="112">
        <f t="shared" si="0"/>
        <v>0.2746492589149754</v>
      </c>
      <c r="P26" s="113"/>
      <c r="Q26" s="113"/>
      <c r="R26" s="112"/>
    </row>
    <row r="27" spans="1:18" s="117" customFormat="1" ht="14.25">
      <c r="A27" s="110">
        <v>21375300</v>
      </c>
      <c r="B27" s="139" t="s">
        <v>434</v>
      </c>
      <c r="C27" s="110" t="s">
        <v>108</v>
      </c>
      <c r="D27" s="110" t="s">
        <v>109</v>
      </c>
      <c r="E27" s="129">
        <v>464624962</v>
      </c>
      <c r="F27" s="129">
        <v>464624962</v>
      </c>
      <c r="G27" s="129">
        <v>268254169</v>
      </c>
      <c r="H27" s="129">
        <v>92218737.76</v>
      </c>
      <c r="I27" s="129">
        <v>38265024.2</v>
      </c>
      <c r="J27" s="129">
        <v>14180610.9</v>
      </c>
      <c r="K27" s="129">
        <v>39461948.59</v>
      </c>
      <c r="L27" s="129">
        <v>33561709.96</v>
      </c>
      <c r="M27" s="129">
        <v>280498640.55</v>
      </c>
      <c r="N27" s="129">
        <v>84127847.55</v>
      </c>
      <c r="O27" s="112">
        <f t="shared" si="0"/>
        <v>0.08493290679031576</v>
      </c>
      <c r="P27" s="30">
        <f>+F27</f>
        <v>464624962</v>
      </c>
      <c r="Q27" s="30">
        <f>+K27</f>
        <v>39461948.59</v>
      </c>
      <c r="R27" s="116">
        <f>+Q27/P27</f>
        <v>0.08493290679031576</v>
      </c>
    </row>
    <row r="28" spans="1:18" s="118" customFormat="1" ht="14.25">
      <c r="A28" s="115">
        <v>21375300</v>
      </c>
      <c r="B28" s="143" t="s">
        <v>434</v>
      </c>
      <c r="C28" s="115" t="s">
        <v>110</v>
      </c>
      <c r="D28" s="115" t="s">
        <v>111</v>
      </c>
      <c r="E28" s="121">
        <v>5500000</v>
      </c>
      <c r="F28" s="121">
        <v>5500000</v>
      </c>
      <c r="G28" s="121">
        <v>2750000</v>
      </c>
      <c r="H28" s="121">
        <v>0</v>
      </c>
      <c r="I28" s="121">
        <v>0</v>
      </c>
      <c r="J28" s="121">
        <v>0</v>
      </c>
      <c r="K28" s="121">
        <v>1003334</v>
      </c>
      <c r="L28" s="121">
        <v>501667</v>
      </c>
      <c r="M28" s="121">
        <v>4496666</v>
      </c>
      <c r="N28" s="121">
        <v>1746666</v>
      </c>
      <c r="O28" s="112">
        <f t="shared" si="0"/>
        <v>0.18242436363636363</v>
      </c>
      <c r="P28" s="113">
        <f>+F28</f>
        <v>5500000</v>
      </c>
      <c r="Q28" s="113">
        <f>+K28</f>
        <v>1003334</v>
      </c>
      <c r="R28" s="112">
        <f>+Q28/P28</f>
        <v>0.18242436363636363</v>
      </c>
    </row>
    <row r="29" spans="1:18" s="117" customFormat="1" ht="14.25">
      <c r="A29" s="115">
        <v>21375300</v>
      </c>
      <c r="B29" s="143" t="s">
        <v>434</v>
      </c>
      <c r="C29" s="115" t="s">
        <v>112</v>
      </c>
      <c r="D29" s="115" t="s">
        <v>113</v>
      </c>
      <c r="E29" s="121">
        <v>5500000</v>
      </c>
      <c r="F29" s="121">
        <v>5500000</v>
      </c>
      <c r="G29" s="121">
        <v>2750000</v>
      </c>
      <c r="H29" s="121">
        <v>0</v>
      </c>
      <c r="I29" s="121">
        <v>0</v>
      </c>
      <c r="J29" s="121">
        <v>0</v>
      </c>
      <c r="K29" s="121">
        <v>1003334</v>
      </c>
      <c r="L29" s="121">
        <v>501667</v>
      </c>
      <c r="M29" s="121">
        <v>4496666</v>
      </c>
      <c r="N29" s="121">
        <v>1746666</v>
      </c>
      <c r="O29" s="112">
        <f t="shared" si="0"/>
        <v>0.18242436363636363</v>
      </c>
      <c r="P29" s="113">
        <f aca="true" t="shared" si="1" ref="P29:P70">+F29</f>
        <v>5500000</v>
      </c>
      <c r="Q29" s="113">
        <f aca="true" t="shared" si="2" ref="Q29:Q58">+K29</f>
        <v>1003334</v>
      </c>
      <c r="R29" s="112">
        <f aca="true" t="shared" si="3" ref="R29:R71">+Q29/P29</f>
        <v>0.18242436363636363</v>
      </c>
    </row>
    <row r="30" spans="1:18" s="118" customFormat="1" ht="14.25">
      <c r="A30" s="115">
        <v>21375300</v>
      </c>
      <c r="B30" s="143" t="s">
        <v>434</v>
      </c>
      <c r="C30" s="115" t="s">
        <v>120</v>
      </c>
      <c r="D30" s="115" t="s">
        <v>121</v>
      </c>
      <c r="E30" s="121">
        <v>15653659</v>
      </c>
      <c r="F30" s="121">
        <v>15653659</v>
      </c>
      <c r="G30" s="121">
        <v>9176830</v>
      </c>
      <c r="H30" s="121">
        <v>0</v>
      </c>
      <c r="I30" s="121">
        <v>2642507.2</v>
      </c>
      <c r="J30" s="121">
        <v>0</v>
      </c>
      <c r="K30" s="121">
        <v>4234322.8</v>
      </c>
      <c r="L30" s="121">
        <v>3873572.58</v>
      </c>
      <c r="M30" s="121">
        <v>8776829</v>
      </c>
      <c r="N30" s="121">
        <v>2300000</v>
      </c>
      <c r="O30" s="112">
        <f t="shared" si="0"/>
        <v>0.2705005136498757</v>
      </c>
      <c r="P30" s="113">
        <f t="shared" si="1"/>
        <v>15653659</v>
      </c>
      <c r="Q30" s="113">
        <f t="shared" si="2"/>
        <v>4234322.8</v>
      </c>
      <c r="R30" s="112">
        <f t="shared" si="3"/>
        <v>0.2705005136498757</v>
      </c>
    </row>
    <row r="31" spans="1:18" s="118" customFormat="1" ht="14.25">
      <c r="A31" s="115">
        <v>21375300</v>
      </c>
      <c r="B31" s="143" t="s">
        <v>434</v>
      </c>
      <c r="C31" s="115" t="s">
        <v>122</v>
      </c>
      <c r="D31" s="115" t="s">
        <v>123</v>
      </c>
      <c r="E31" s="121">
        <v>1000000</v>
      </c>
      <c r="F31" s="121">
        <v>1000000</v>
      </c>
      <c r="G31" s="121">
        <v>700000</v>
      </c>
      <c r="H31" s="121">
        <v>0</v>
      </c>
      <c r="I31" s="121">
        <v>191542</v>
      </c>
      <c r="J31" s="121">
        <v>0</v>
      </c>
      <c r="K31" s="121">
        <v>408458</v>
      </c>
      <c r="L31" s="121">
        <v>392572</v>
      </c>
      <c r="M31" s="121">
        <v>400000</v>
      </c>
      <c r="N31" s="121">
        <v>100000</v>
      </c>
      <c r="O31" s="112">
        <f t="shared" si="0"/>
        <v>0.408458</v>
      </c>
      <c r="P31" s="113">
        <f t="shared" si="1"/>
        <v>1000000</v>
      </c>
      <c r="Q31" s="113">
        <f t="shared" si="2"/>
        <v>408458</v>
      </c>
      <c r="R31" s="112">
        <f t="shared" si="3"/>
        <v>0.408458</v>
      </c>
    </row>
    <row r="32" spans="1:18" s="118" customFormat="1" ht="14.25">
      <c r="A32" s="115">
        <v>21375300</v>
      </c>
      <c r="B32" s="143" t="s">
        <v>434</v>
      </c>
      <c r="C32" s="115" t="s">
        <v>124</v>
      </c>
      <c r="D32" s="115" t="s">
        <v>125</v>
      </c>
      <c r="E32" s="121">
        <v>7000000</v>
      </c>
      <c r="F32" s="121">
        <v>7000000</v>
      </c>
      <c r="G32" s="121">
        <v>4550000</v>
      </c>
      <c r="H32" s="121">
        <v>0</v>
      </c>
      <c r="I32" s="121">
        <v>852295.25</v>
      </c>
      <c r="J32" s="121">
        <v>0</v>
      </c>
      <c r="K32" s="121">
        <v>1697704.75</v>
      </c>
      <c r="L32" s="121">
        <v>1697704.75</v>
      </c>
      <c r="M32" s="121">
        <v>4450000</v>
      </c>
      <c r="N32" s="121">
        <v>2000000</v>
      </c>
      <c r="O32" s="112">
        <f t="shared" si="0"/>
        <v>0.24252925</v>
      </c>
      <c r="P32" s="113">
        <f t="shared" si="1"/>
        <v>7000000</v>
      </c>
      <c r="Q32" s="113">
        <f t="shared" si="2"/>
        <v>1697704.75</v>
      </c>
      <c r="R32" s="112">
        <f t="shared" si="3"/>
        <v>0.24252925</v>
      </c>
    </row>
    <row r="33" spans="1:18" s="117" customFormat="1" ht="14.25">
      <c r="A33" s="115">
        <v>21375300</v>
      </c>
      <c r="B33" s="143" t="s">
        <v>434</v>
      </c>
      <c r="C33" s="115" t="s">
        <v>126</v>
      </c>
      <c r="D33" s="115" t="s">
        <v>127</v>
      </c>
      <c r="E33" s="121">
        <v>200000</v>
      </c>
      <c r="F33" s="121">
        <v>200000</v>
      </c>
      <c r="G33" s="121">
        <v>200000</v>
      </c>
      <c r="H33" s="121">
        <v>0</v>
      </c>
      <c r="I33" s="121">
        <v>0</v>
      </c>
      <c r="J33" s="121">
        <v>0</v>
      </c>
      <c r="K33" s="121">
        <v>0</v>
      </c>
      <c r="L33" s="121">
        <v>0</v>
      </c>
      <c r="M33" s="121">
        <v>200000</v>
      </c>
      <c r="N33" s="121">
        <v>200000</v>
      </c>
      <c r="O33" s="112">
        <f t="shared" si="0"/>
        <v>0</v>
      </c>
      <c r="P33" s="113">
        <f t="shared" si="1"/>
        <v>200000</v>
      </c>
      <c r="Q33" s="113">
        <f t="shared" si="2"/>
        <v>0</v>
      </c>
      <c r="R33" s="112">
        <f t="shared" si="3"/>
        <v>0</v>
      </c>
    </row>
    <row r="34" spans="1:18" s="118" customFormat="1" ht="14.25">
      <c r="A34" s="115">
        <v>21375300</v>
      </c>
      <c r="B34" s="143" t="s">
        <v>434</v>
      </c>
      <c r="C34" s="115" t="s">
        <v>128</v>
      </c>
      <c r="D34" s="115" t="s">
        <v>129</v>
      </c>
      <c r="E34" s="121">
        <v>7453659</v>
      </c>
      <c r="F34" s="121">
        <v>7453659</v>
      </c>
      <c r="G34" s="121">
        <v>3726830</v>
      </c>
      <c r="H34" s="121">
        <v>0</v>
      </c>
      <c r="I34" s="121">
        <v>1598669.95</v>
      </c>
      <c r="J34" s="121">
        <v>0</v>
      </c>
      <c r="K34" s="121">
        <v>2128160.05</v>
      </c>
      <c r="L34" s="121">
        <v>1783295.83</v>
      </c>
      <c r="M34" s="121">
        <v>3726829</v>
      </c>
      <c r="N34" s="121">
        <v>0</v>
      </c>
      <c r="O34" s="112">
        <f t="shared" si="0"/>
        <v>0.28551883712415604</v>
      </c>
      <c r="P34" s="113">
        <f t="shared" si="1"/>
        <v>7453659</v>
      </c>
      <c r="Q34" s="113">
        <f t="shared" si="2"/>
        <v>2128160.05</v>
      </c>
      <c r="R34" s="112">
        <f t="shared" si="3"/>
        <v>0.28551883712415604</v>
      </c>
    </row>
    <row r="35" spans="1:18" s="118" customFormat="1" ht="14.25">
      <c r="A35" s="115">
        <v>21375300</v>
      </c>
      <c r="B35" s="143" t="s">
        <v>434</v>
      </c>
      <c r="C35" s="115" t="s">
        <v>132</v>
      </c>
      <c r="D35" s="115" t="s">
        <v>133</v>
      </c>
      <c r="E35" s="121">
        <v>4180000</v>
      </c>
      <c r="F35" s="121">
        <v>4180000</v>
      </c>
      <c r="G35" s="121">
        <v>3680000</v>
      </c>
      <c r="H35" s="121">
        <v>0</v>
      </c>
      <c r="I35" s="121">
        <v>439640</v>
      </c>
      <c r="J35" s="121">
        <v>0</v>
      </c>
      <c r="K35" s="121">
        <v>60360</v>
      </c>
      <c r="L35" s="121">
        <v>60360</v>
      </c>
      <c r="M35" s="121">
        <v>3680000</v>
      </c>
      <c r="N35" s="121">
        <v>3180000</v>
      </c>
      <c r="O35" s="112">
        <f t="shared" si="0"/>
        <v>0.014440191387559809</v>
      </c>
      <c r="P35" s="113">
        <f t="shared" si="1"/>
        <v>4180000</v>
      </c>
      <c r="Q35" s="113">
        <f t="shared" si="2"/>
        <v>60360</v>
      </c>
      <c r="R35" s="112">
        <f t="shared" si="3"/>
        <v>0.014440191387559809</v>
      </c>
    </row>
    <row r="36" spans="1:18" s="118" customFormat="1" ht="14.25">
      <c r="A36" s="115">
        <v>21375300</v>
      </c>
      <c r="B36" s="143" t="s">
        <v>434</v>
      </c>
      <c r="C36" s="115" t="s">
        <v>134</v>
      </c>
      <c r="D36" s="115" t="s">
        <v>135</v>
      </c>
      <c r="E36" s="121">
        <v>3680000</v>
      </c>
      <c r="F36" s="121">
        <v>3680000</v>
      </c>
      <c r="G36" s="121">
        <v>3680000</v>
      </c>
      <c r="H36" s="121">
        <v>0</v>
      </c>
      <c r="I36" s="121">
        <v>439640</v>
      </c>
      <c r="J36" s="121">
        <v>0</v>
      </c>
      <c r="K36" s="121">
        <v>60360</v>
      </c>
      <c r="L36" s="121">
        <v>60360</v>
      </c>
      <c r="M36" s="121">
        <v>3180000</v>
      </c>
      <c r="N36" s="121">
        <v>3180000</v>
      </c>
      <c r="O36" s="112">
        <f t="shared" si="0"/>
        <v>0.016402173913043477</v>
      </c>
      <c r="P36" s="113">
        <f t="shared" si="1"/>
        <v>3680000</v>
      </c>
      <c r="Q36" s="113">
        <f t="shared" si="2"/>
        <v>60360</v>
      </c>
      <c r="R36" s="112">
        <f t="shared" si="3"/>
        <v>0.016402173913043477</v>
      </c>
    </row>
    <row r="37" spans="1:18" s="118" customFormat="1" ht="14.25">
      <c r="A37" s="115">
        <v>21375300</v>
      </c>
      <c r="B37" s="143" t="s">
        <v>434</v>
      </c>
      <c r="C37" s="115" t="s">
        <v>136</v>
      </c>
      <c r="D37" s="115" t="s">
        <v>137</v>
      </c>
      <c r="E37" s="121"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v>0</v>
      </c>
      <c r="M37" s="121">
        <v>0</v>
      </c>
      <c r="N37" s="121">
        <v>0</v>
      </c>
      <c r="O37" s="112">
        <v>0</v>
      </c>
      <c r="P37" s="113">
        <f t="shared" si="1"/>
        <v>0</v>
      </c>
      <c r="Q37" s="113">
        <f t="shared" si="2"/>
        <v>0</v>
      </c>
      <c r="R37" s="112">
        <v>0</v>
      </c>
    </row>
    <row r="38" spans="1:18" s="118" customFormat="1" ht="14.25">
      <c r="A38" s="115">
        <v>21375300</v>
      </c>
      <c r="B38" s="143" t="s">
        <v>434</v>
      </c>
      <c r="C38" s="115" t="s">
        <v>144</v>
      </c>
      <c r="D38" s="115" t="s">
        <v>145</v>
      </c>
      <c r="E38" s="121">
        <v>500000</v>
      </c>
      <c r="F38" s="121">
        <v>500000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v>0</v>
      </c>
      <c r="M38" s="121">
        <v>500000</v>
      </c>
      <c r="N38" s="121">
        <v>0</v>
      </c>
      <c r="O38" s="112">
        <f t="shared" si="0"/>
        <v>0</v>
      </c>
      <c r="P38" s="113">
        <f t="shared" si="1"/>
        <v>500000</v>
      </c>
      <c r="Q38" s="113">
        <f t="shared" si="2"/>
        <v>0</v>
      </c>
      <c r="R38" s="112">
        <f t="shared" si="3"/>
        <v>0</v>
      </c>
    </row>
    <row r="39" spans="1:18" s="118" customFormat="1" ht="14.25">
      <c r="A39" s="115">
        <v>21375300</v>
      </c>
      <c r="B39" s="143" t="s">
        <v>434</v>
      </c>
      <c r="C39" s="115" t="s">
        <v>146</v>
      </c>
      <c r="D39" s="115" t="s">
        <v>147</v>
      </c>
      <c r="E39" s="121">
        <v>354783190</v>
      </c>
      <c r="F39" s="121">
        <v>354783190</v>
      </c>
      <c r="G39" s="121">
        <v>204027487</v>
      </c>
      <c r="H39" s="121">
        <v>92218737.76</v>
      </c>
      <c r="I39" s="121">
        <v>26110903.5</v>
      </c>
      <c r="J39" s="121">
        <v>14180610.9</v>
      </c>
      <c r="K39" s="121">
        <v>18264110.88</v>
      </c>
      <c r="L39" s="121">
        <v>18264110.88</v>
      </c>
      <c r="M39" s="121">
        <v>204008826.96</v>
      </c>
      <c r="N39" s="121">
        <v>53253123.96</v>
      </c>
      <c r="O39" s="112">
        <f t="shared" si="0"/>
        <v>0.051479639945736996</v>
      </c>
      <c r="P39" s="113">
        <f t="shared" si="1"/>
        <v>354783190</v>
      </c>
      <c r="Q39" s="113">
        <f t="shared" si="2"/>
        <v>18264110.88</v>
      </c>
      <c r="R39" s="112">
        <f t="shared" si="3"/>
        <v>0.051479639945736996</v>
      </c>
    </row>
    <row r="40" spans="1:18" s="118" customFormat="1" ht="14.25">
      <c r="A40" s="115">
        <v>21375300</v>
      </c>
      <c r="B40" s="143" t="s">
        <v>434</v>
      </c>
      <c r="C40" s="115" t="s">
        <v>151</v>
      </c>
      <c r="D40" s="115" t="s">
        <v>152</v>
      </c>
      <c r="E40" s="121">
        <v>28000000</v>
      </c>
      <c r="F40" s="121">
        <v>28000000</v>
      </c>
      <c r="G40" s="121">
        <v>24000000</v>
      </c>
      <c r="H40" s="121">
        <v>0</v>
      </c>
      <c r="I40" s="121">
        <v>0</v>
      </c>
      <c r="J40" s="121">
        <v>0</v>
      </c>
      <c r="K40" s="121">
        <v>10000000</v>
      </c>
      <c r="L40" s="121">
        <v>10000000</v>
      </c>
      <c r="M40" s="121">
        <v>18000000</v>
      </c>
      <c r="N40" s="121">
        <v>14000000</v>
      </c>
      <c r="O40" s="112">
        <f t="shared" si="0"/>
        <v>0.35714285714285715</v>
      </c>
      <c r="P40" s="113">
        <f t="shared" si="1"/>
        <v>28000000</v>
      </c>
      <c r="Q40" s="113">
        <f t="shared" si="2"/>
        <v>10000000</v>
      </c>
      <c r="R40" s="112">
        <f t="shared" si="3"/>
        <v>0.35714285714285715</v>
      </c>
    </row>
    <row r="41" spans="1:18" s="118" customFormat="1" ht="14.25">
      <c r="A41" s="115">
        <v>21375300</v>
      </c>
      <c r="B41" s="143" t="s">
        <v>434</v>
      </c>
      <c r="C41" s="115" t="s">
        <v>154</v>
      </c>
      <c r="D41" s="115" t="s">
        <v>155</v>
      </c>
      <c r="E41" s="121">
        <v>54412942</v>
      </c>
      <c r="F41" s="121">
        <v>54412942</v>
      </c>
      <c r="G41" s="121">
        <v>28603236</v>
      </c>
      <c r="H41" s="121">
        <v>3703373.76</v>
      </c>
      <c r="I41" s="121">
        <v>8072700</v>
      </c>
      <c r="J41" s="121">
        <v>8272610.9</v>
      </c>
      <c r="K41" s="121">
        <v>4454086.88</v>
      </c>
      <c r="L41" s="121">
        <v>4454086.88</v>
      </c>
      <c r="M41" s="121">
        <v>29910170.46</v>
      </c>
      <c r="N41" s="121">
        <v>4100464.46</v>
      </c>
      <c r="O41" s="112">
        <f t="shared" si="0"/>
        <v>0.08185712288815407</v>
      </c>
      <c r="P41" s="113">
        <f t="shared" si="1"/>
        <v>54412942</v>
      </c>
      <c r="Q41" s="113">
        <f t="shared" si="2"/>
        <v>4454086.88</v>
      </c>
      <c r="R41" s="112">
        <f t="shared" si="3"/>
        <v>0.08185712288815407</v>
      </c>
    </row>
    <row r="42" spans="1:18" s="118" customFormat="1" ht="14.25">
      <c r="A42" s="115">
        <v>21375300</v>
      </c>
      <c r="B42" s="143" t="s">
        <v>434</v>
      </c>
      <c r="C42" s="115" t="s">
        <v>156</v>
      </c>
      <c r="D42" s="115" t="s">
        <v>157</v>
      </c>
      <c r="E42" s="121">
        <v>272370248</v>
      </c>
      <c r="F42" s="121">
        <v>272370248</v>
      </c>
      <c r="G42" s="121">
        <v>151424251</v>
      </c>
      <c r="H42" s="121">
        <v>88515364</v>
      </c>
      <c r="I42" s="121">
        <v>18038203.5</v>
      </c>
      <c r="J42" s="121">
        <v>5908000</v>
      </c>
      <c r="K42" s="121">
        <v>3810024</v>
      </c>
      <c r="L42" s="121">
        <v>3810024</v>
      </c>
      <c r="M42" s="121">
        <v>156098656.5</v>
      </c>
      <c r="N42" s="121">
        <v>35152659.5</v>
      </c>
      <c r="O42" s="112">
        <f t="shared" si="0"/>
        <v>0.013988400083991553</v>
      </c>
      <c r="P42" s="113">
        <f t="shared" si="1"/>
        <v>272370248</v>
      </c>
      <c r="Q42" s="113">
        <f t="shared" si="2"/>
        <v>3810024</v>
      </c>
      <c r="R42" s="112">
        <f t="shared" si="3"/>
        <v>0.013988400083991553</v>
      </c>
    </row>
    <row r="43" spans="1:18" s="118" customFormat="1" ht="14.25">
      <c r="A43" s="115">
        <v>21375300</v>
      </c>
      <c r="B43" s="143" t="s">
        <v>434</v>
      </c>
      <c r="C43" s="115" t="s">
        <v>158</v>
      </c>
      <c r="D43" s="115" t="s">
        <v>159</v>
      </c>
      <c r="E43" s="121">
        <v>27274286</v>
      </c>
      <c r="F43" s="121">
        <v>27274286</v>
      </c>
      <c r="G43" s="121">
        <v>16114286</v>
      </c>
      <c r="H43" s="121">
        <v>0</v>
      </c>
      <c r="I43" s="121">
        <v>6204867.5</v>
      </c>
      <c r="J43" s="121">
        <v>0</v>
      </c>
      <c r="K43" s="121">
        <v>5694482.5</v>
      </c>
      <c r="L43" s="121">
        <v>5572512.5</v>
      </c>
      <c r="M43" s="121">
        <v>15374936</v>
      </c>
      <c r="N43" s="121">
        <v>4214936</v>
      </c>
      <c r="O43" s="112">
        <f t="shared" si="0"/>
        <v>0.20878575886459502</v>
      </c>
      <c r="P43" s="113">
        <f t="shared" si="1"/>
        <v>27274286</v>
      </c>
      <c r="Q43" s="113">
        <f t="shared" si="2"/>
        <v>5694482.5</v>
      </c>
      <c r="R43" s="112">
        <f t="shared" si="3"/>
        <v>0.20878575886459502</v>
      </c>
    </row>
    <row r="44" spans="1:18" s="118" customFormat="1" ht="14.25">
      <c r="A44" s="115">
        <v>21375300</v>
      </c>
      <c r="B44" s="143" t="s">
        <v>434</v>
      </c>
      <c r="C44" s="115" t="s">
        <v>160</v>
      </c>
      <c r="D44" s="115" t="s">
        <v>161</v>
      </c>
      <c r="E44" s="121">
        <v>2114286</v>
      </c>
      <c r="F44" s="121">
        <v>2114286</v>
      </c>
      <c r="G44" s="121">
        <v>2114286</v>
      </c>
      <c r="H44" s="121">
        <v>0</v>
      </c>
      <c r="I44" s="121">
        <v>1197947.5</v>
      </c>
      <c r="J44" s="121">
        <v>0</v>
      </c>
      <c r="K44" s="121">
        <v>890852.5</v>
      </c>
      <c r="L44" s="121">
        <v>882582.5</v>
      </c>
      <c r="M44" s="121">
        <v>25486</v>
      </c>
      <c r="N44" s="121">
        <v>25486</v>
      </c>
      <c r="O44" s="112">
        <f t="shared" si="0"/>
        <v>0.42134909846633806</v>
      </c>
      <c r="P44" s="113">
        <f t="shared" si="1"/>
        <v>2114286</v>
      </c>
      <c r="Q44" s="113">
        <f t="shared" si="2"/>
        <v>890852.5</v>
      </c>
      <c r="R44" s="112">
        <f t="shared" si="3"/>
        <v>0.42134909846633806</v>
      </c>
    </row>
    <row r="45" spans="1:18" s="118" customFormat="1" ht="14.25">
      <c r="A45" s="115">
        <v>21375300</v>
      </c>
      <c r="B45" s="143" t="s">
        <v>434</v>
      </c>
      <c r="C45" s="115" t="s">
        <v>162</v>
      </c>
      <c r="D45" s="115" t="s">
        <v>163</v>
      </c>
      <c r="E45" s="121">
        <v>23660000</v>
      </c>
      <c r="F45" s="121">
        <v>23660000</v>
      </c>
      <c r="G45" s="121">
        <v>12500000</v>
      </c>
      <c r="H45" s="121">
        <v>0</v>
      </c>
      <c r="I45" s="121">
        <v>5006920</v>
      </c>
      <c r="J45" s="121">
        <v>0</v>
      </c>
      <c r="K45" s="121">
        <v>4803630</v>
      </c>
      <c r="L45" s="121">
        <v>4689930</v>
      </c>
      <c r="M45" s="121">
        <v>13849450</v>
      </c>
      <c r="N45" s="121">
        <v>2689450</v>
      </c>
      <c r="O45" s="112">
        <f t="shared" si="0"/>
        <v>0.20302747252747252</v>
      </c>
      <c r="P45" s="113">
        <f t="shared" si="1"/>
        <v>23660000</v>
      </c>
      <c r="Q45" s="113">
        <f t="shared" si="2"/>
        <v>4803630</v>
      </c>
      <c r="R45" s="112">
        <f t="shared" si="3"/>
        <v>0.20302747252747252</v>
      </c>
    </row>
    <row r="46" spans="1:18" s="118" customFormat="1" ht="14.25">
      <c r="A46" s="115">
        <v>21375300</v>
      </c>
      <c r="B46" s="143" t="s">
        <v>434</v>
      </c>
      <c r="C46" s="115" t="s">
        <v>164</v>
      </c>
      <c r="D46" s="115" t="s">
        <v>165</v>
      </c>
      <c r="E46" s="121">
        <v>1000000</v>
      </c>
      <c r="F46" s="121">
        <v>1000000</v>
      </c>
      <c r="G46" s="121">
        <v>1000000</v>
      </c>
      <c r="H46" s="121">
        <v>0</v>
      </c>
      <c r="I46" s="121">
        <v>0</v>
      </c>
      <c r="J46" s="121">
        <v>0</v>
      </c>
      <c r="K46" s="121">
        <v>0</v>
      </c>
      <c r="L46" s="121">
        <v>0</v>
      </c>
      <c r="M46" s="121">
        <v>1000000</v>
      </c>
      <c r="N46" s="121">
        <v>1000000</v>
      </c>
      <c r="O46" s="112">
        <f t="shared" si="0"/>
        <v>0</v>
      </c>
      <c r="P46" s="113">
        <f t="shared" si="1"/>
        <v>1000000</v>
      </c>
      <c r="Q46" s="113">
        <f t="shared" si="2"/>
        <v>0</v>
      </c>
      <c r="R46" s="112">
        <f t="shared" si="3"/>
        <v>0</v>
      </c>
    </row>
    <row r="47" spans="1:18" s="118" customFormat="1" ht="14.25">
      <c r="A47" s="115">
        <v>21375300</v>
      </c>
      <c r="B47" s="143" t="s">
        <v>434</v>
      </c>
      <c r="C47" s="115" t="s">
        <v>166</v>
      </c>
      <c r="D47" s="115" t="s">
        <v>167</v>
      </c>
      <c r="E47" s="121">
        <v>500000</v>
      </c>
      <c r="F47" s="121">
        <v>500000</v>
      </c>
      <c r="G47" s="121">
        <v>500000</v>
      </c>
      <c r="H47" s="121">
        <v>0</v>
      </c>
      <c r="I47" s="121">
        <v>0</v>
      </c>
      <c r="J47" s="121">
        <v>0</v>
      </c>
      <c r="K47" s="121">
        <v>0</v>
      </c>
      <c r="L47" s="121">
        <v>0</v>
      </c>
      <c r="M47" s="121">
        <v>500000</v>
      </c>
      <c r="N47" s="121">
        <v>500000</v>
      </c>
      <c r="O47" s="112">
        <f t="shared" si="0"/>
        <v>0</v>
      </c>
      <c r="P47" s="113">
        <f t="shared" si="1"/>
        <v>500000</v>
      </c>
      <c r="Q47" s="113">
        <f t="shared" si="2"/>
        <v>0</v>
      </c>
      <c r="R47" s="112">
        <f t="shared" si="3"/>
        <v>0</v>
      </c>
    </row>
    <row r="48" spans="1:18" s="118" customFormat="1" ht="14.25">
      <c r="A48" s="115">
        <v>21375300</v>
      </c>
      <c r="B48" s="143" t="s">
        <v>434</v>
      </c>
      <c r="C48" s="115" t="s">
        <v>168</v>
      </c>
      <c r="D48" s="115" t="s">
        <v>169</v>
      </c>
      <c r="E48" s="121">
        <v>10678261</v>
      </c>
      <c r="F48" s="121">
        <v>10678261</v>
      </c>
      <c r="G48" s="121">
        <v>5000000</v>
      </c>
      <c r="H48" s="121">
        <v>0</v>
      </c>
      <c r="I48" s="121">
        <v>0</v>
      </c>
      <c r="J48" s="121">
        <v>0</v>
      </c>
      <c r="K48" s="121">
        <v>4982341</v>
      </c>
      <c r="L48" s="121">
        <v>4982341</v>
      </c>
      <c r="M48" s="121">
        <v>5695920</v>
      </c>
      <c r="N48" s="121">
        <v>17659</v>
      </c>
      <c r="O48" s="112">
        <f t="shared" si="0"/>
        <v>0.4665873029325655</v>
      </c>
      <c r="P48" s="113">
        <f t="shared" si="1"/>
        <v>10678261</v>
      </c>
      <c r="Q48" s="113">
        <f t="shared" si="2"/>
        <v>4982341</v>
      </c>
      <c r="R48" s="112">
        <f t="shared" si="3"/>
        <v>0.4665873029325655</v>
      </c>
    </row>
    <row r="49" spans="1:18" s="118" customFormat="1" ht="14.25">
      <c r="A49" s="115">
        <v>21375300</v>
      </c>
      <c r="B49" s="143" t="s">
        <v>434</v>
      </c>
      <c r="C49" s="115" t="s">
        <v>170</v>
      </c>
      <c r="D49" s="115" t="s">
        <v>171</v>
      </c>
      <c r="E49" s="121">
        <v>10678261</v>
      </c>
      <c r="F49" s="121">
        <v>10678261</v>
      </c>
      <c r="G49" s="121">
        <v>5000000</v>
      </c>
      <c r="H49" s="121">
        <v>0</v>
      </c>
      <c r="I49" s="121">
        <v>0</v>
      </c>
      <c r="J49" s="121">
        <v>0</v>
      </c>
      <c r="K49" s="121">
        <v>4982341</v>
      </c>
      <c r="L49" s="121">
        <v>4982341</v>
      </c>
      <c r="M49" s="121">
        <v>5695920</v>
      </c>
      <c r="N49" s="121">
        <v>17659</v>
      </c>
      <c r="O49" s="112">
        <f t="shared" si="0"/>
        <v>0.4665873029325655</v>
      </c>
      <c r="P49" s="113">
        <f t="shared" si="1"/>
        <v>10678261</v>
      </c>
      <c r="Q49" s="113">
        <f t="shared" si="2"/>
        <v>4982341</v>
      </c>
      <c r="R49" s="112">
        <f t="shared" si="3"/>
        <v>0.4665873029325655</v>
      </c>
    </row>
    <row r="50" spans="1:18" s="118" customFormat="1" ht="14.25">
      <c r="A50" s="115">
        <v>21375300</v>
      </c>
      <c r="B50" s="143" t="s">
        <v>434</v>
      </c>
      <c r="C50" s="115" t="s">
        <v>172</v>
      </c>
      <c r="D50" s="115" t="s">
        <v>173</v>
      </c>
      <c r="E50" s="121">
        <v>2864706</v>
      </c>
      <c r="F50" s="121">
        <v>2864706</v>
      </c>
      <c r="G50" s="121">
        <v>1864706</v>
      </c>
      <c r="H50" s="121">
        <v>0</v>
      </c>
      <c r="I50" s="121">
        <v>0</v>
      </c>
      <c r="J50" s="121">
        <v>0</v>
      </c>
      <c r="K50" s="121">
        <v>0</v>
      </c>
      <c r="L50" s="121">
        <v>0</v>
      </c>
      <c r="M50" s="121">
        <v>2864706</v>
      </c>
      <c r="N50" s="121">
        <v>1864706</v>
      </c>
      <c r="O50" s="112">
        <f t="shared" si="0"/>
        <v>0</v>
      </c>
      <c r="P50" s="113">
        <f t="shared" si="1"/>
        <v>2864706</v>
      </c>
      <c r="Q50" s="113">
        <f t="shared" si="2"/>
        <v>0</v>
      </c>
      <c r="R50" s="112">
        <f t="shared" si="3"/>
        <v>0</v>
      </c>
    </row>
    <row r="51" spans="1:18" s="118" customFormat="1" ht="14.25">
      <c r="A51" s="115">
        <v>21375300</v>
      </c>
      <c r="B51" s="143" t="s">
        <v>434</v>
      </c>
      <c r="C51" s="115" t="s">
        <v>174</v>
      </c>
      <c r="D51" s="115" t="s">
        <v>175</v>
      </c>
      <c r="E51" s="121">
        <v>1364706</v>
      </c>
      <c r="F51" s="121">
        <v>1364706</v>
      </c>
      <c r="G51" s="121">
        <v>1364706</v>
      </c>
      <c r="H51" s="121">
        <v>0</v>
      </c>
      <c r="I51" s="121">
        <v>0</v>
      </c>
      <c r="J51" s="121">
        <v>0</v>
      </c>
      <c r="K51" s="121">
        <v>0</v>
      </c>
      <c r="L51" s="121">
        <v>0</v>
      </c>
      <c r="M51" s="121">
        <v>1364706</v>
      </c>
      <c r="N51" s="121">
        <v>1364706</v>
      </c>
      <c r="O51" s="112">
        <f t="shared" si="0"/>
        <v>0</v>
      </c>
      <c r="P51" s="113">
        <f t="shared" si="1"/>
        <v>1364706</v>
      </c>
      <c r="Q51" s="113">
        <f t="shared" si="2"/>
        <v>0</v>
      </c>
      <c r="R51" s="112">
        <f t="shared" si="3"/>
        <v>0</v>
      </c>
    </row>
    <row r="52" spans="1:18" s="118" customFormat="1" ht="14.25">
      <c r="A52" s="115">
        <v>21375300</v>
      </c>
      <c r="B52" s="143" t="s">
        <v>434</v>
      </c>
      <c r="C52" s="115" t="s">
        <v>176</v>
      </c>
      <c r="D52" s="115" t="s">
        <v>177</v>
      </c>
      <c r="E52" s="121">
        <v>1500000</v>
      </c>
      <c r="F52" s="121">
        <v>1500000</v>
      </c>
      <c r="G52" s="121">
        <v>500000</v>
      </c>
      <c r="H52" s="121">
        <v>0</v>
      </c>
      <c r="I52" s="121">
        <v>0</v>
      </c>
      <c r="J52" s="121">
        <v>0</v>
      </c>
      <c r="K52" s="121">
        <v>0</v>
      </c>
      <c r="L52" s="121">
        <v>0</v>
      </c>
      <c r="M52" s="121">
        <v>1500000</v>
      </c>
      <c r="N52" s="121">
        <v>500000</v>
      </c>
      <c r="O52" s="112">
        <f t="shared" si="0"/>
        <v>0</v>
      </c>
      <c r="P52" s="113">
        <f t="shared" si="1"/>
        <v>1500000</v>
      </c>
      <c r="Q52" s="113">
        <f t="shared" si="2"/>
        <v>0</v>
      </c>
      <c r="R52" s="112">
        <f t="shared" si="3"/>
        <v>0</v>
      </c>
    </row>
    <row r="53" spans="1:18" s="118" customFormat="1" ht="14.25">
      <c r="A53" s="115">
        <v>21375300</v>
      </c>
      <c r="B53" s="143" t="s">
        <v>434</v>
      </c>
      <c r="C53" s="115" t="s">
        <v>180</v>
      </c>
      <c r="D53" s="115" t="s">
        <v>181</v>
      </c>
      <c r="E53" s="121">
        <v>42740860</v>
      </c>
      <c r="F53" s="121">
        <v>42740860</v>
      </c>
      <c r="G53" s="121">
        <v>25240860</v>
      </c>
      <c r="H53" s="121">
        <v>0</v>
      </c>
      <c r="I53" s="121">
        <v>2774252</v>
      </c>
      <c r="J53" s="121">
        <v>0</v>
      </c>
      <c r="K53" s="121">
        <v>4915851.41</v>
      </c>
      <c r="L53" s="121">
        <v>0</v>
      </c>
      <c r="M53" s="121">
        <v>35050756.59</v>
      </c>
      <c r="N53" s="121">
        <v>17550756.59</v>
      </c>
      <c r="O53" s="112">
        <f t="shared" si="0"/>
        <v>0.11501526665584175</v>
      </c>
      <c r="P53" s="113">
        <f t="shared" si="1"/>
        <v>42740860</v>
      </c>
      <c r="Q53" s="113">
        <f t="shared" si="2"/>
        <v>4915851.41</v>
      </c>
      <c r="R53" s="112">
        <f t="shared" si="3"/>
        <v>0.11501526665584175</v>
      </c>
    </row>
    <row r="54" spans="1:18" s="118" customFormat="1" ht="14.25">
      <c r="A54" s="115">
        <v>21375300</v>
      </c>
      <c r="B54" s="143" t="s">
        <v>434</v>
      </c>
      <c r="C54" s="115" t="s">
        <v>182</v>
      </c>
      <c r="D54" s="115" t="s">
        <v>183</v>
      </c>
      <c r="E54" s="121">
        <v>35000000</v>
      </c>
      <c r="F54" s="121">
        <v>35000000</v>
      </c>
      <c r="G54" s="121">
        <v>17500000</v>
      </c>
      <c r="H54" s="121">
        <v>0</v>
      </c>
      <c r="I54" s="121">
        <v>0</v>
      </c>
      <c r="J54" s="121">
        <v>0</v>
      </c>
      <c r="K54" s="121">
        <v>4915851.41</v>
      </c>
      <c r="L54" s="121">
        <v>0</v>
      </c>
      <c r="M54" s="121">
        <v>30084148.59</v>
      </c>
      <c r="N54" s="121">
        <v>12584148.59</v>
      </c>
      <c r="O54" s="112">
        <f t="shared" si="0"/>
        <v>0.14045289742857142</v>
      </c>
      <c r="P54" s="113">
        <f t="shared" si="1"/>
        <v>35000000</v>
      </c>
      <c r="Q54" s="113">
        <f t="shared" si="2"/>
        <v>4915851.41</v>
      </c>
      <c r="R54" s="112">
        <f t="shared" si="3"/>
        <v>0.14045289742857142</v>
      </c>
    </row>
    <row r="55" spans="1:18" s="118" customFormat="1" ht="14.25">
      <c r="A55" s="115">
        <v>21375300</v>
      </c>
      <c r="B55" s="143" t="s">
        <v>434</v>
      </c>
      <c r="C55" s="115" t="s">
        <v>186</v>
      </c>
      <c r="D55" s="115" t="s">
        <v>187</v>
      </c>
      <c r="E55" s="121">
        <v>5846154</v>
      </c>
      <c r="F55" s="121">
        <v>5846154</v>
      </c>
      <c r="G55" s="121">
        <v>5846154</v>
      </c>
      <c r="H55" s="121">
        <v>0</v>
      </c>
      <c r="I55" s="121">
        <v>2774252</v>
      </c>
      <c r="J55" s="121">
        <v>0</v>
      </c>
      <c r="K55" s="121">
        <v>0</v>
      </c>
      <c r="L55" s="121">
        <v>0</v>
      </c>
      <c r="M55" s="121">
        <v>3071902</v>
      </c>
      <c r="N55" s="121">
        <v>3071902</v>
      </c>
      <c r="O55" s="112">
        <f t="shared" si="0"/>
        <v>0</v>
      </c>
      <c r="P55" s="113">
        <f t="shared" si="1"/>
        <v>5846154</v>
      </c>
      <c r="Q55" s="113">
        <f t="shared" si="2"/>
        <v>0</v>
      </c>
      <c r="R55" s="112">
        <f t="shared" si="3"/>
        <v>0</v>
      </c>
    </row>
    <row r="56" spans="1:18" s="118" customFormat="1" ht="14.25">
      <c r="A56" s="115">
        <v>21375300</v>
      </c>
      <c r="B56" s="143" t="s">
        <v>434</v>
      </c>
      <c r="C56" s="115" t="s">
        <v>192</v>
      </c>
      <c r="D56" s="115" t="s">
        <v>193</v>
      </c>
      <c r="E56" s="121">
        <v>1894706</v>
      </c>
      <c r="F56" s="121">
        <v>1894706</v>
      </c>
      <c r="G56" s="121">
        <v>1894706</v>
      </c>
      <c r="H56" s="121">
        <v>0</v>
      </c>
      <c r="I56" s="121">
        <v>0</v>
      </c>
      <c r="J56" s="121">
        <v>0</v>
      </c>
      <c r="K56" s="121">
        <v>0</v>
      </c>
      <c r="L56" s="121">
        <v>0</v>
      </c>
      <c r="M56" s="121">
        <v>1894706</v>
      </c>
      <c r="N56" s="121">
        <v>1894706</v>
      </c>
      <c r="O56" s="112">
        <f t="shared" si="0"/>
        <v>0</v>
      </c>
      <c r="P56" s="113">
        <f t="shared" si="1"/>
        <v>1894706</v>
      </c>
      <c r="Q56" s="113">
        <f t="shared" si="2"/>
        <v>0</v>
      </c>
      <c r="R56" s="112">
        <f t="shared" si="3"/>
        <v>0</v>
      </c>
    </row>
    <row r="57" spans="1:18" s="118" customFormat="1" ht="14.25">
      <c r="A57" s="115">
        <v>21375300</v>
      </c>
      <c r="B57" s="143" t="s">
        <v>434</v>
      </c>
      <c r="C57" s="115" t="s">
        <v>196</v>
      </c>
      <c r="D57" s="115" t="s">
        <v>197</v>
      </c>
      <c r="E57" s="121">
        <v>400000</v>
      </c>
      <c r="F57" s="121">
        <v>400000</v>
      </c>
      <c r="G57" s="121">
        <v>400000</v>
      </c>
      <c r="H57" s="121">
        <v>0</v>
      </c>
      <c r="I57" s="121">
        <v>92854</v>
      </c>
      <c r="J57" s="121">
        <v>0</v>
      </c>
      <c r="K57" s="121">
        <v>307146</v>
      </c>
      <c r="L57" s="121">
        <v>307146</v>
      </c>
      <c r="M57" s="121">
        <v>0</v>
      </c>
      <c r="N57" s="121">
        <v>0</v>
      </c>
      <c r="O57" s="112">
        <f t="shared" si="0"/>
        <v>0.767865</v>
      </c>
      <c r="P57" s="113">
        <f t="shared" si="1"/>
        <v>400000</v>
      </c>
      <c r="Q57" s="113">
        <f t="shared" si="2"/>
        <v>307146</v>
      </c>
      <c r="R57" s="112">
        <f t="shared" si="3"/>
        <v>0.767865</v>
      </c>
    </row>
    <row r="58" spans="1:18" s="118" customFormat="1" ht="14.25">
      <c r="A58" s="115">
        <v>21375300</v>
      </c>
      <c r="B58" s="143" t="s">
        <v>434</v>
      </c>
      <c r="C58" s="115" t="s">
        <v>200</v>
      </c>
      <c r="D58" s="115" t="s">
        <v>201</v>
      </c>
      <c r="E58" s="121">
        <v>400000</v>
      </c>
      <c r="F58" s="121">
        <v>400000</v>
      </c>
      <c r="G58" s="121">
        <v>400000</v>
      </c>
      <c r="H58" s="121">
        <v>0</v>
      </c>
      <c r="I58" s="121">
        <v>92854</v>
      </c>
      <c r="J58" s="121">
        <v>0</v>
      </c>
      <c r="K58" s="121">
        <v>307146</v>
      </c>
      <c r="L58" s="121">
        <v>307146</v>
      </c>
      <c r="M58" s="121">
        <v>0</v>
      </c>
      <c r="N58" s="121">
        <v>0</v>
      </c>
      <c r="O58" s="112">
        <f t="shared" si="0"/>
        <v>0.767865</v>
      </c>
      <c r="P58" s="113">
        <f t="shared" si="1"/>
        <v>400000</v>
      </c>
      <c r="Q58" s="113">
        <f t="shared" si="2"/>
        <v>307146</v>
      </c>
      <c r="R58" s="112">
        <f t="shared" si="3"/>
        <v>0.767865</v>
      </c>
    </row>
    <row r="59" spans="1:18" s="118" customFormat="1" ht="14.25">
      <c r="A59" s="115">
        <v>21375300</v>
      </c>
      <c r="B59" s="143" t="s">
        <v>434</v>
      </c>
      <c r="C59" s="115" t="s">
        <v>202</v>
      </c>
      <c r="D59" s="115" t="s">
        <v>203</v>
      </c>
      <c r="E59" s="121">
        <v>550000</v>
      </c>
      <c r="F59" s="121">
        <v>550000</v>
      </c>
      <c r="G59" s="121">
        <v>0</v>
      </c>
      <c r="H59" s="121">
        <v>0</v>
      </c>
      <c r="I59" s="121">
        <v>0</v>
      </c>
      <c r="J59" s="121">
        <v>0</v>
      </c>
      <c r="K59" s="121">
        <v>0</v>
      </c>
      <c r="L59" s="121">
        <v>0</v>
      </c>
      <c r="M59" s="121">
        <v>550000</v>
      </c>
      <c r="N59" s="121">
        <v>0</v>
      </c>
      <c r="O59" s="112">
        <f t="shared" si="0"/>
        <v>0</v>
      </c>
      <c r="P59" s="113">
        <f t="shared" si="1"/>
        <v>550000</v>
      </c>
      <c r="Q59" s="113">
        <f aca="true" t="shared" si="4" ref="Q59:Q71">+K59</f>
        <v>0</v>
      </c>
      <c r="R59" s="112">
        <f t="shared" si="3"/>
        <v>0</v>
      </c>
    </row>
    <row r="60" spans="1:18" s="118" customFormat="1" ht="15" customHeight="1">
      <c r="A60" s="115">
        <v>21375300</v>
      </c>
      <c r="B60" s="143" t="s">
        <v>434</v>
      </c>
      <c r="C60" s="115" t="s">
        <v>206</v>
      </c>
      <c r="D60" s="115" t="s">
        <v>207</v>
      </c>
      <c r="E60" s="121">
        <v>550000</v>
      </c>
      <c r="F60" s="121">
        <v>550000</v>
      </c>
      <c r="G60" s="121">
        <v>0</v>
      </c>
      <c r="H60" s="121">
        <v>0</v>
      </c>
      <c r="I60" s="121">
        <v>0</v>
      </c>
      <c r="J60" s="121">
        <v>0</v>
      </c>
      <c r="K60" s="121">
        <v>0</v>
      </c>
      <c r="L60" s="121">
        <v>0</v>
      </c>
      <c r="M60" s="121">
        <v>550000</v>
      </c>
      <c r="N60" s="121">
        <v>0</v>
      </c>
      <c r="O60" s="112">
        <f t="shared" si="0"/>
        <v>0</v>
      </c>
      <c r="P60" s="113">
        <f t="shared" si="1"/>
        <v>550000</v>
      </c>
      <c r="Q60" s="113">
        <f t="shared" si="4"/>
        <v>0</v>
      </c>
      <c r="R60" s="112">
        <f t="shared" si="3"/>
        <v>0</v>
      </c>
    </row>
    <row r="61" spans="1:18" s="117" customFormat="1" ht="15" customHeight="1">
      <c r="A61" s="110">
        <v>21375300</v>
      </c>
      <c r="B61" s="139" t="s">
        <v>434</v>
      </c>
      <c r="C61" s="110" t="s">
        <v>210</v>
      </c>
      <c r="D61" s="110" t="s">
        <v>211</v>
      </c>
      <c r="E61" s="129">
        <v>21871429</v>
      </c>
      <c r="F61" s="129">
        <v>21871429</v>
      </c>
      <c r="G61" s="129">
        <v>14394953.15</v>
      </c>
      <c r="H61" s="129">
        <v>0</v>
      </c>
      <c r="I61" s="129">
        <v>3097754.69</v>
      </c>
      <c r="J61" s="129">
        <v>956692.09</v>
      </c>
      <c r="K61" s="129">
        <v>3817180.01</v>
      </c>
      <c r="L61" s="129">
        <v>3817180.01</v>
      </c>
      <c r="M61" s="129">
        <v>13999802.21</v>
      </c>
      <c r="N61" s="129">
        <v>6523326.36</v>
      </c>
      <c r="O61" s="112">
        <f t="shared" si="0"/>
        <v>0.17452814857227664</v>
      </c>
      <c r="P61" s="30">
        <f t="shared" si="1"/>
        <v>21871429</v>
      </c>
      <c r="Q61" s="30">
        <f t="shared" si="4"/>
        <v>3817180.01</v>
      </c>
      <c r="R61" s="116">
        <f t="shared" si="3"/>
        <v>0.17452814857227664</v>
      </c>
    </row>
    <row r="62" spans="1:18" s="118" customFormat="1" ht="14.25">
      <c r="A62" s="115">
        <v>21375300</v>
      </c>
      <c r="B62" s="143" t="s">
        <v>434</v>
      </c>
      <c r="C62" s="115" t="s">
        <v>212</v>
      </c>
      <c r="D62" s="115" t="s">
        <v>213</v>
      </c>
      <c r="E62" s="121">
        <v>8500000</v>
      </c>
      <c r="F62" s="121">
        <v>8960841.07</v>
      </c>
      <c r="G62" s="121">
        <v>8000000</v>
      </c>
      <c r="H62" s="121">
        <v>0</v>
      </c>
      <c r="I62" s="121">
        <v>2696117.82</v>
      </c>
      <c r="J62" s="121">
        <v>956692.09</v>
      </c>
      <c r="K62" s="121">
        <v>2326400.21</v>
      </c>
      <c r="L62" s="121">
        <v>2326400.21</v>
      </c>
      <c r="M62" s="121">
        <v>2981630.95</v>
      </c>
      <c r="N62" s="121">
        <v>2020789.88</v>
      </c>
      <c r="O62" s="112">
        <f t="shared" si="0"/>
        <v>0.2596185103414628</v>
      </c>
      <c r="P62" s="113">
        <f t="shared" si="1"/>
        <v>8960841.07</v>
      </c>
      <c r="Q62" s="113">
        <f t="shared" si="4"/>
        <v>2326400.21</v>
      </c>
      <c r="R62" s="112">
        <f t="shared" si="3"/>
        <v>0.2596185103414628</v>
      </c>
    </row>
    <row r="63" spans="1:19" s="117" customFormat="1" ht="14.25">
      <c r="A63" s="115">
        <v>21375300</v>
      </c>
      <c r="B63" s="143" t="s">
        <v>434</v>
      </c>
      <c r="C63" s="115" t="s">
        <v>214</v>
      </c>
      <c r="D63" s="115" t="s">
        <v>215</v>
      </c>
      <c r="E63" s="121">
        <v>7000000</v>
      </c>
      <c r="F63" s="121">
        <v>7000000</v>
      </c>
      <c r="G63" s="121">
        <v>6500000</v>
      </c>
      <c r="H63" s="121">
        <v>0</v>
      </c>
      <c r="I63" s="121">
        <v>1937028.26</v>
      </c>
      <c r="J63" s="121">
        <v>0</v>
      </c>
      <c r="K63" s="121">
        <v>2062971.74</v>
      </c>
      <c r="L63" s="121">
        <v>2062971.74</v>
      </c>
      <c r="M63" s="121">
        <v>3000000</v>
      </c>
      <c r="N63" s="121">
        <v>2500000</v>
      </c>
      <c r="O63" s="112">
        <f t="shared" si="0"/>
        <v>0.2947102485714286</v>
      </c>
      <c r="P63" s="113">
        <f t="shared" si="1"/>
        <v>7000000</v>
      </c>
      <c r="Q63" s="113">
        <f t="shared" si="4"/>
        <v>2062971.74</v>
      </c>
      <c r="R63" s="112">
        <f t="shared" si="3"/>
        <v>0.2947102485714286</v>
      </c>
      <c r="S63" s="118"/>
    </row>
    <row r="64" spans="1:18" s="118" customFormat="1" ht="14.25">
      <c r="A64" s="115">
        <v>21375300</v>
      </c>
      <c r="B64" s="143" t="s">
        <v>434</v>
      </c>
      <c r="C64" s="115" t="s">
        <v>218</v>
      </c>
      <c r="D64" s="115" t="s">
        <v>219</v>
      </c>
      <c r="E64" s="121">
        <v>1500000</v>
      </c>
      <c r="F64" s="121">
        <v>1960841.07</v>
      </c>
      <c r="G64" s="121">
        <v>1500000</v>
      </c>
      <c r="H64" s="121">
        <v>0</v>
      </c>
      <c r="I64" s="121">
        <v>759089.56</v>
      </c>
      <c r="J64" s="121">
        <v>956692.09</v>
      </c>
      <c r="K64" s="121">
        <v>263428.47</v>
      </c>
      <c r="L64" s="121">
        <v>263428.47</v>
      </c>
      <c r="M64" s="121">
        <v>-18369.05</v>
      </c>
      <c r="N64" s="121">
        <v>-479210.12</v>
      </c>
      <c r="O64" s="112">
        <f t="shared" si="0"/>
        <v>0.13434463100061442</v>
      </c>
      <c r="P64" s="113">
        <f t="shared" si="1"/>
        <v>1960841.07</v>
      </c>
      <c r="Q64" s="113">
        <f t="shared" si="4"/>
        <v>263428.47</v>
      </c>
      <c r="R64" s="112">
        <f t="shared" si="3"/>
        <v>0.13434463100061442</v>
      </c>
    </row>
    <row r="65" spans="1:18" s="118" customFormat="1" ht="14.25">
      <c r="A65" s="115">
        <v>21375300</v>
      </c>
      <c r="B65" s="143" t="s">
        <v>434</v>
      </c>
      <c r="C65" s="115" t="s">
        <v>228</v>
      </c>
      <c r="D65" s="115" t="s">
        <v>229</v>
      </c>
      <c r="E65" s="121">
        <v>600000</v>
      </c>
      <c r="F65" s="121">
        <v>600000</v>
      </c>
      <c r="G65" s="121">
        <v>600000</v>
      </c>
      <c r="H65" s="121">
        <v>0</v>
      </c>
      <c r="I65" s="121">
        <v>10000</v>
      </c>
      <c r="J65" s="121">
        <v>0</v>
      </c>
      <c r="K65" s="121">
        <v>299000</v>
      </c>
      <c r="L65" s="121">
        <v>299000</v>
      </c>
      <c r="M65" s="121">
        <v>291000</v>
      </c>
      <c r="N65" s="121">
        <v>291000</v>
      </c>
      <c r="O65" s="112">
        <f t="shared" si="0"/>
        <v>0.49833333333333335</v>
      </c>
      <c r="P65" s="113">
        <f t="shared" si="1"/>
        <v>600000</v>
      </c>
      <c r="Q65" s="113">
        <f t="shared" si="4"/>
        <v>299000</v>
      </c>
      <c r="R65" s="112">
        <v>0</v>
      </c>
    </row>
    <row r="66" spans="1:18" s="118" customFormat="1" ht="14.25">
      <c r="A66" s="115">
        <v>21375300</v>
      </c>
      <c r="B66" s="143" t="s">
        <v>434</v>
      </c>
      <c r="C66" s="115" t="s">
        <v>230</v>
      </c>
      <c r="D66" s="115" t="s">
        <v>231</v>
      </c>
      <c r="E66" s="121">
        <v>300000</v>
      </c>
      <c r="F66" s="121">
        <v>300000</v>
      </c>
      <c r="G66" s="121">
        <v>300000</v>
      </c>
      <c r="H66" s="121">
        <v>0</v>
      </c>
      <c r="I66" s="121">
        <v>10000</v>
      </c>
      <c r="J66" s="121">
        <v>0</v>
      </c>
      <c r="K66" s="121">
        <v>0</v>
      </c>
      <c r="L66" s="121">
        <v>0</v>
      </c>
      <c r="M66" s="121">
        <v>290000</v>
      </c>
      <c r="N66" s="121">
        <v>290000</v>
      </c>
      <c r="O66" s="112">
        <f t="shared" si="0"/>
        <v>0</v>
      </c>
      <c r="P66" s="113">
        <f t="shared" si="1"/>
        <v>300000</v>
      </c>
      <c r="Q66" s="113">
        <f t="shared" si="4"/>
        <v>0</v>
      </c>
      <c r="R66" s="112">
        <f t="shared" si="3"/>
        <v>0</v>
      </c>
    </row>
    <row r="67" spans="1:18" s="118" customFormat="1" ht="13.5" customHeight="1">
      <c r="A67" s="115">
        <v>21375300</v>
      </c>
      <c r="B67" s="143" t="s">
        <v>434</v>
      </c>
      <c r="C67" s="115" t="s">
        <v>236</v>
      </c>
      <c r="D67" s="115" t="s">
        <v>237</v>
      </c>
      <c r="E67" s="121">
        <v>300000</v>
      </c>
      <c r="F67" s="121">
        <v>300000</v>
      </c>
      <c r="G67" s="121">
        <v>300000</v>
      </c>
      <c r="H67" s="121">
        <v>0</v>
      </c>
      <c r="I67" s="121">
        <v>0</v>
      </c>
      <c r="J67" s="121">
        <v>0</v>
      </c>
      <c r="K67" s="121">
        <v>299000</v>
      </c>
      <c r="L67" s="121">
        <v>299000</v>
      </c>
      <c r="M67" s="121">
        <v>1000</v>
      </c>
      <c r="N67" s="121">
        <v>1000</v>
      </c>
      <c r="O67" s="112">
        <f t="shared" si="0"/>
        <v>0.9966666666666667</v>
      </c>
      <c r="P67" s="113">
        <f t="shared" si="1"/>
        <v>300000</v>
      </c>
      <c r="Q67" s="113">
        <f t="shared" si="4"/>
        <v>299000</v>
      </c>
      <c r="R67" s="112">
        <f t="shared" si="3"/>
        <v>0.9966666666666667</v>
      </c>
    </row>
    <row r="68" spans="1:18" s="118" customFormat="1" ht="14.25">
      <c r="A68" s="115">
        <v>21375300</v>
      </c>
      <c r="B68" s="143" t="s">
        <v>434</v>
      </c>
      <c r="C68" s="115" t="s">
        <v>242</v>
      </c>
      <c r="D68" s="115" t="s">
        <v>243</v>
      </c>
      <c r="E68" s="121">
        <v>771429</v>
      </c>
      <c r="F68" s="121">
        <v>771429</v>
      </c>
      <c r="G68" s="121">
        <v>771429</v>
      </c>
      <c r="H68" s="121">
        <v>0</v>
      </c>
      <c r="I68" s="121">
        <v>0</v>
      </c>
      <c r="J68" s="121">
        <v>0</v>
      </c>
      <c r="K68" s="121">
        <v>0</v>
      </c>
      <c r="L68" s="121">
        <v>0</v>
      </c>
      <c r="M68" s="121">
        <v>771429</v>
      </c>
      <c r="N68" s="121">
        <v>771429</v>
      </c>
      <c r="O68" s="112">
        <f t="shared" si="0"/>
        <v>0</v>
      </c>
      <c r="P68" s="113">
        <f t="shared" si="1"/>
        <v>771429</v>
      </c>
      <c r="Q68" s="113">
        <f t="shared" si="4"/>
        <v>0</v>
      </c>
      <c r="R68" s="112">
        <f t="shared" si="3"/>
        <v>0</v>
      </c>
    </row>
    <row r="69" spans="1:18" s="118" customFormat="1" ht="14.25">
      <c r="A69" s="115">
        <v>21375300</v>
      </c>
      <c r="B69" s="143" t="s">
        <v>434</v>
      </c>
      <c r="C69" s="115" t="s">
        <v>246</v>
      </c>
      <c r="D69" s="115" t="s">
        <v>247</v>
      </c>
      <c r="E69" s="121">
        <v>771429</v>
      </c>
      <c r="F69" s="121">
        <v>771429</v>
      </c>
      <c r="G69" s="121">
        <v>771429</v>
      </c>
      <c r="H69" s="121">
        <v>0</v>
      </c>
      <c r="I69" s="121">
        <v>0</v>
      </c>
      <c r="J69" s="121">
        <v>0</v>
      </c>
      <c r="K69" s="121">
        <v>0</v>
      </c>
      <c r="L69" s="121">
        <v>0</v>
      </c>
      <c r="M69" s="121">
        <v>771429</v>
      </c>
      <c r="N69" s="121">
        <v>771429</v>
      </c>
      <c r="O69" s="112">
        <f t="shared" si="0"/>
        <v>0</v>
      </c>
      <c r="P69" s="113">
        <f t="shared" si="1"/>
        <v>771429</v>
      </c>
      <c r="Q69" s="113">
        <f t="shared" si="4"/>
        <v>0</v>
      </c>
      <c r="R69" s="112">
        <f t="shared" si="3"/>
        <v>0</v>
      </c>
    </row>
    <row r="70" spans="1:18" s="118" customFormat="1" ht="14.25">
      <c r="A70" s="115">
        <v>21375300</v>
      </c>
      <c r="B70" s="143" t="s">
        <v>434</v>
      </c>
      <c r="C70" s="115" t="s">
        <v>248</v>
      </c>
      <c r="D70" s="115" t="s">
        <v>413</v>
      </c>
      <c r="E70" s="121">
        <v>12000000</v>
      </c>
      <c r="F70" s="121">
        <v>11539158.93</v>
      </c>
      <c r="G70" s="121">
        <v>5023524.15</v>
      </c>
      <c r="H70" s="121">
        <v>0</v>
      </c>
      <c r="I70" s="121">
        <v>391636.87</v>
      </c>
      <c r="J70" s="121">
        <v>0</v>
      </c>
      <c r="K70" s="121">
        <v>1191779.8</v>
      </c>
      <c r="L70" s="121">
        <v>1191779.8</v>
      </c>
      <c r="M70" s="121">
        <v>9955742.26</v>
      </c>
      <c r="N70" s="121">
        <v>3440107.48</v>
      </c>
      <c r="O70" s="112">
        <f t="shared" si="0"/>
        <v>0.10328134028049131</v>
      </c>
      <c r="P70" s="113">
        <f t="shared" si="1"/>
        <v>11539158.93</v>
      </c>
      <c r="Q70" s="113">
        <f t="shared" si="4"/>
        <v>1191779.8</v>
      </c>
      <c r="R70" s="112">
        <f t="shared" si="3"/>
        <v>0.10328134028049131</v>
      </c>
    </row>
    <row r="71" spans="1:18" s="118" customFormat="1" ht="14.25">
      <c r="A71" s="115">
        <v>21375300</v>
      </c>
      <c r="B71" s="143" t="s">
        <v>434</v>
      </c>
      <c r="C71" s="115" t="s">
        <v>249</v>
      </c>
      <c r="D71" s="115" t="s">
        <v>250</v>
      </c>
      <c r="E71" s="121">
        <v>5000000</v>
      </c>
      <c r="F71" s="121">
        <v>4539158.93</v>
      </c>
      <c r="G71" s="121">
        <v>1523524.15</v>
      </c>
      <c r="H71" s="121">
        <v>0</v>
      </c>
      <c r="I71" s="121">
        <v>331744.35</v>
      </c>
      <c r="J71" s="121">
        <v>0</v>
      </c>
      <c r="K71" s="121">
        <v>1191779.8</v>
      </c>
      <c r="L71" s="121">
        <v>1191779.8</v>
      </c>
      <c r="M71" s="121">
        <v>3015634.78</v>
      </c>
      <c r="N71" s="121">
        <v>0</v>
      </c>
      <c r="O71" s="112">
        <f t="shared" si="0"/>
        <v>0.26255520425234374</v>
      </c>
      <c r="P71" s="113">
        <f>+F71</f>
        <v>4539158.93</v>
      </c>
      <c r="Q71" s="113">
        <f t="shared" si="4"/>
        <v>1191779.8</v>
      </c>
      <c r="R71" s="112">
        <f t="shared" si="3"/>
        <v>0.26255520425234374</v>
      </c>
    </row>
    <row r="72" spans="1:18" s="117" customFormat="1" ht="14.25">
      <c r="A72" s="115">
        <v>21375300</v>
      </c>
      <c r="B72" s="143" t="s">
        <v>434</v>
      </c>
      <c r="C72" s="115" t="s">
        <v>253</v>
      </c>
      <c r="D72" s="115" t="s">
        <v>254</v>
      </c>
      <c r="E72" s="121">
        <v>6000000</v>
      </c>
      <c r="F72" s="121">
        <v>6000000</v>
      </c>
      <c r="G72" s="121">
        <v>2500000</v>
      </c>
      <c r="H72" s="121">
        <v>0</v>
      </c>
      <c r="I72" s="121">
        <v>10114.8</v>
      </c>
      <c r="J72" s="121">
        <v>0</v>
      </c>
      <c r="K72" s="121">
        <v>0</v>
      </c>
      <c r="L72" s="121">
        <v>0</v>
      </c>
      <c r="M72" s="121">
        <v>5989885.2</v>
      </c>
      <c r="N72" s="121">
        <v>2489885.2</v>
      </c>
      <c r="O72" s="112">
        <f aca="true" t="shared" si="5" ref="O72:O94">+K72/F72</f>
        <v>0</v>
      </c>
      <c r="P72" s="113">
        <f aca="true" t="shared" si="6" ref="P72:P80">+F72</f>
        <v>6000000</v>
      </c>
      <c r="Q72" s="113">
        <f aca="true" t="shared" si="7" ref="Q72:Q80">+K72</f>
        <v>0</v>
      </c>
      <c r="R72" s="112">
        <f aca="true" t="shared" si="8" ref="R72:R81">+Q72/P72</f>
        <v>0</v>
      </c>
    </row>
    <row r="73" spans="1:19" s="118" customFormat="1" ht="14.25">
      <c r="A73" s="115">
        <v>21375300</v>
      </c>
      <c r="B73" s="143" t="s">
        <v>434</v>
      </c>
      <c r="C73" s="115" t="s">
        <v>257</v>
      </c>
      <c r="D73" s="115" t="s">
        <v>258</v>
      </c>
      <c r="E73" s="121">
        <v>500000</v>
      </c>
      <c r="F73" s="121">
        <v>500000</v>
      </c>
      <c r="G73" s="121">
        <v>500000</v>
      </c>
      <c r="H73" s="121">
        <v>0</v>
      </c>
      <c r="I73" s="121">
        <v>49777.72</v>
      </c>
      <c r="J73" s="121">
        <v>0</v>
      </c>
      <c r="K73" s="121">
        <v>0</v>
      </c>
      <c r="L73" s="121">
        <v>0</v>
      </c>
      <c r="M73" s="121">
        <v>450222.28</v>
      </c>
      <c r="N73" s="121">
        <v>450222.28</v>
      </c>
      <c r="O73" s="112">
        <f t="shared" si="5"/>
        <v>0</v>
      </c>
      <c r="P73" s="113">
        <f t="shared" si="6"/>
        <v>500000</v>
      </c>
      <c r="Q73" s="113">
        <f t="shared" si="7"/>
        <v>0</v>
      </c>
      <c r="R73" s="112">
        <f t="shared" si="8"/>
        <v>0</v>
      </c>
      <c r="S73" s="112"/>
    </row>
    <row r="74" spans="1:19" s="118" customFormat="1" ht="14.25">
      <c r="A74" s="115">
        <v>21375300</v>
      </c>
      <c r="B74" s="143" t="s">
        <v>434</v>
      </c>
      <c r="C74" s="115" t="s">
        <v>261</v>
      </c>
      <c r="D74" s="115" t="s">
        <v>262</v>
      </c>
      <c r="E74" s="121">
        <v>500000</v>
      </c>
      <c r="F74" s="121">
        <v>500000</v>
      </c>
      <c r="G74" s="121">
        <v>500000</v>
      </c>
      <c r="H74" s="121">
        <v>0</v>
      </c>
      <c r="I74" s="121">
        <v>0</v>
      </c>
      <c r="J74" s="121">
        <v>0</v>
      </c>
      <c r="K74" s="121">
        <v>0</v>
      </c>
      <c r="L74" s="121">
        <v>0</v>
      </c>
      <c r="M74" s="121">
        <v>500000</v>
      </c>
      <c r="N74" s="121">
        <v>500000</v>
      </c>
      <c r="O74" s="112">
        <f t="shared" si="5"/>
        <v>0</v>
      </c>
      <c r="P74" s="113">
        <f t="shared" si="6"/>
        <v>500000</v>
      </c>
      <c r="Q74" s="113">
        <f t="shared" si="7"/>
        <v>0</v>
      </c>
      <c r="R74" s="112">
        <f t="shared" si="8"/>
        <v>0</v>
      </c>
      <c r="S74" s="112"/>
    </row>
    <row r="75" spans="1:19" s="117" customFormat="1" ht="14.25">
      <c r="A75" s="110">
        <v>21375300</v>
      </c>
      <c r="B75" s="139" t="s">
        <v>435</v>
      </c>
      <c r="C75" s="110" t="s">
        <v>265</v>
      </c>
      <c r="D75" s="110" t="s">
        <v>266</v>
      </c>
      <c r="E75" s="129">
        <v>18000000</v>
      </c>
      <c r="F75" s="129">
        <v>18000000</v>
      </c>
      <c r="G75" s="129">
        <v>5000000</v>
      </c>
      <c r="H75" s="129">
        <v>0</v>
      </c>
      <c r="I75" s="129">
        <v>0</v>
      </c>
      <c r="J75" s="129">
        <v>0</v>
      </c>
      <c r="K75" s="129">
        <v>0</v>
      </c>
      <c r="L75" s="129">
        <v>0</v>
      </c>
      <c r="M75" s="129">
        <v>18000000</v>
      </c>
      <c r="N75" s="129">
        <v>5000000</v>
      </c>
      <c r="O75" s="112">
        <f t="shared" si="5"/>
        <v>0</v>
      </c>
      <c r="P75" s="30">
        <f t="shared" si="6"/>
        <v>18000000</v>
      </c>
      <c r="Q75" s="30">
        <f t="shared" si="7"/>
        <v>0</v>
      </c>
      <c r="R75" s="116">
        <f t="shared" si="8"/>
        <v>0</v>
      </c>
      <c r="S75" s="116"/>
    </row>
    <row r="76" spans="1:19" s="118" customFormat="1" ht="14.25">
      <c r="A76" s="115">
        <v>21375300</v>
      </c>
      <c r="B76" s="143" t="s">
        <v>435</v>
      </c>
      <c r="C76" s="115" t="s">
        <v>267</v>
      </c>
      <c r="D76" s="115" t="s">
        <v>268</v>
      </c>
      <c r="E76" s="121">
        <v>18000000</v>
      </c>
      <c r="F76" s="121">
        <v>18000000</v>
      </c>
      <c r="G76" s="121">
        <v>5000000</v>
      </c>
      <c r="H76" s="121">
        <v>0</v>
      </c>
      <c r="I76" s="121">
        <v>0</v>
      </c>
      <c r="J76" s="121">
        <v>0</v>
      </c>
      <c r="K76" s="121">
        <v>0</v>
      </c>
      <c r="L76" s="121">
        <v>0</v>
      </c>
      <c r="M76" s="121">
        <v>18000000</v>
      </c>
      <c r="N76" s="121">
        <v>5000000</v>
      </c>
      <c r="O76" s="112">
        <f t="shared" si="5"/>
        <v>0</v>
      </c>
      <c r="P76" s="113">
        <f t="shared" si="6"/>
        <v>18000000</v>
      </c>
      <c r="Q76" s="113">
        <f t="shared" si="7"/>
        <v>0</v>
      </c>
      <c r="R76" s="112">
        <f t="shared" si="8"/>
        <v>0</v>
      </c>
      <c r="S76" s="112"/>
    </row>
    <row r="77" spans="1:19" s="118" customFormat="1" ht="14.25">
      <c r="A77" s="115">
        <v>21375300</v>
      </c>
      <c r="B77" s="143" t="s">
        <v>435</v>
      </c>
      <c r="C77" s="115" t="s">
        <v>271</v>
      </c>
      <c r="D77" s="115" t="s">
        <v>272</v>
      </c>
      <c r="E77" s="121">
        <v>1500000</v>
      </c>
      <c r="F77" s="121">
        <v>1500000</v>
      </c>
      <c r="G77" s="121">
        <v>0</v>
      </c>
      <c r="H77" s="121">
        <v>0</v>
      </c>
      <c r="I77" s="121">
        <v>0</v>
      </c>
      <c r="J77" s="121">
        <v>0</v>
      </c>
      <c r="K77" s="121">
        <v>0</v>
      </c>
      <c r="L77" s="121">
        <v>0</v>
      </c>
      <c r="M77" s="121">
        <v>1500000</v>
      </c>
      <c r="N77" s="121">
        <v>0</v>
      </c>
      <c r="O77" s="112">
        <f t="shared" si="5"/>
        <v>0</v>
      </c>
      <c r="P77" s="113">
        <f t="shared" si="6"/>
        <v>1500000</v>
      </c>
      <c r="Q77" s="113">
        <f t="shared" si="7"/>
        <v>0</v>
      </c>
      <c r="R77" s="112">
        <f t="shared" si="8"/>
        <v>0</v>
      </c>
      <c r="S77" s="112"/>
    </row>
    <row r="78" spans="1:19" s="118" customFormat="1" ht="14.25">
      <c r="A78" s="115">
        <v>21375300</v>
      </c>
      <c r="B78" s="143" t="s">
        <v>435</v>
      </c>
      <c r="C78" s="115" t="s">
        <v>273</v>
      </c>
      <c r="D78" s="115" t="s">
        <v>274</v>
      </c>
      <c r="E78" s="121">
        <v>2000000</v>
      </c>
      <c r="F78" s="121">
        <v>2000000</v>
      </c>
      <c r="G78" s="121">
        <v>0</v>
      </c>
      <c r="H78" s="121">
        <v>0</v>
      </c>
      <c r="I78" s="121">
        <v>0</v>
      </c>
      <c r="J78" s="121">
        <v>0</v>
      </c>
      <c r="K78" s="121">
        <v>0</v>
      </c>
      <c r="L78" s="121">
        <v>0</v>
      </c>
      <c r="M78" s="121">
        <v>2000000</v>
      </c>
      <c r="N78" s="121">
        <v>0</v>
      </c>
      <c r="O78" s="112">
        <f t="shared" si="5"/>
        <v>0</v>
      </c>
      <c r="P78" s="113">
        <f t="shared" si="6"/>
        <v>2000000</v>
      </c>
      <c r="Q78" s="113">
        <f t="shared" si="7"/>
        <v>0</v>
      </c>
      <c r="R78" s="112">
        <f t="shared" si="8"/>
        <v>0</v>
      </c>
      <c r="S78" s="112"/>
    </row>
    <row r="79" spans="1:19" s="118" customFormat="1" ht="14.25">
      <c r="A79" s="115">
        <v>21375300</v>
      </c>
      <c r="B79" s="143" t="s">
        <v>435</v>
      </c>
      <c r="C79" s="115" t="s">
        <v>275</v>
      </c>
      <c r="D79" s="115" t="s">
        <v>276</v>
      </c>
      <c r="E79" s="121">
        <v>13000000</v>
      </c>
      <c r="F79" s="121">
        <v>13000000</v>
      </c>
      <c r="G79" s="121">
        <v>5000000</v>
      </c>
      <c r="H79" s="121">
        <v>0</v>
      </c>
      <c r="I79" s="121">
        <v>0</v>
      </c>
      <c r="J79" s="121">
        <v>0</v>
      </c>
      <c r="K79" s="121">
        <v>0</v>
      </c>
      <c r="L79" s="121">
        <v>0</v>
      </c>
      <c r="M79" s="121">
        <v>13000000</v>
      </c>
      <c r="N79" s="121">
        <v>5000000</v>
      </c>
      <c r="O79" s="112">
        <f t="shared" si="5"/>
        <v>0</v>
      </c>
      <c r="P79" s="113">
        <f t="shared" si="6"/>
        <v>13000000</v>
      </c>
      <c r="Q79" s="113">
        <f t="shared" si="7"/>
        <v>0</v>
      </c>
      <c r="R79" s="112">
        <f t="shared" si="8"/>
        <v>0</v>
      </c>
      <c r="S79" s="112"/>
    </row>
    <row r="80" spans="1:19" s="117" customFormat="1" ht="14.25">
      <c r="A80" s="115">
        <v>21375300</v>
      </c>
      <c r="B80" s="143" t="s">
        <v>435</v>
      </c>
      <c r="C80" s="115" t="s">
        <v>277</v>
      </c>
      <c r="D80" s="115" t="s">
        <v>278</v>
      </c>
      <c r="E80" s="121">
        <v>1500000</v>
      </c>
      <c r="F80" s="121">
        <v>1500000</v>
      </c>
      <c r="G80" s="121">
        <v>0</v>
      </c>
      <c r="H80" s="121">
        <v>0</v>
      </c>
      <c r="I80" s="121">
        <v>0</v>
      </c>
      <c r="J80" s="121">
        <v>0</v>
      </c>
      <c r="K80" s="121">
        <v>0</v>
      </c>
      <c r="L80" s="121">
        <v>0</v>
      </c>
      <c r="M80" s="121">
        <v>1500000</v>
      </c>
      <c r="N80" s="121">
        <v>0</v>
      </c>
      <c r="O80" s="112">
        <f t="shared" si="5"/>
        <v>0</v>
      </c>
      <c r="P80" s="113">
        <f t="shared" si="6"/>
        <v>1500000</v>
      </c>
      <c r="Q80" s="113">
        <f t="shared" si="7"/>
        <v>0</v>
      </c>
      <c r="R80" s="112">
        <f t="shared" si="8"/>
        <v>0</v>
      </c>
      <c r="S80" s="116"/>
    </row>
    <row r="81" spans="1:19" s="117" customFormat="1" ht="14.25">
      <c r="A81" s="110">
        <v>21375300</v>
      </c>
      <c r="B81" s="139" t="s">
        <v>434</v>
      </c>
      <c r="C81" s="110" t="s">
        <v>289</v>
      </c>
      <c r="D81" s="110" t="s">
        <v>290</v>
      </c>
      <c r="E81" s="129">
        <v>534116178</v>
      </c>
      <c r="F81" s="129">
        <v>534116178</v>
      </c>
      <c r="G81" s="129">
        <v>247319788.75</v>
      </c>
      <c r="H81" s="129">
        <v>0</v>
      </c>
      <c r="I81" s="129">
        <v>110119967.74</v>
      </c>
      <c r="J81" s="129">
        <v>0</v>
      </c>
      <c r="K81" s="129">
        <v>100301525.01</v>
      </c>
      <c r="L81" s="129">
        <v>100301525.01</v>
      </c>
      <c r="M81" s="129">
        <v>323694685.25</v>
      </c>
      <c r="N81" s="129">
        <v>36898296</v>
      </c>
      <c r="O81" s="112">
        <f t="shared" si="5"/>
        <v>0.1877897153117126</v>
      </c>
      <c r="P81" s="30">
        <f>+P86+P88</f>
        <v>412400000</v>
      </c>
      <c r="Q81" s="30">
        <f>+Q86+Q88</f>
        <v>51454900</v>
      </c>
      <c r="R81" s="116">
        <f t="shared" si="8"/>
        <v>0.12476939864209505</v>
      </c>
      <c r="S81" s="116"/>
    </row>
    <row r="82" spans="1:19" s="118" customFormat="1" ht="14.25">
      <c r="A82" s="115">
        <v>21375300</v>
      </c>
      <c r="B82" s="143" t="s">
        <v>434</v>
      </c>
      <c r="C82" s="115" t="s">
        <v>291</v>
      </c>
      <c r="D82" s="115" t="s">
        <v>292</v>
      </c>
      <c r="E82" s="121">
        <v>101631178</v>
      </c>
      <c r="F82" s="121">
        <v>101631178</v>
      </c>
      <c r="G82" s="121">
        <v>57829742.75</v>
      </c>
      <c r="H82" s="121">
        <v>0</v>
      </c>
      <c r="I82" s="121">
        <v>23896397.74</v>
      </c>
      <c r="J82" s="121">
        <v>0</v>
      </c>
      <c r="K82" s="121">
        <v>33933345.01</v>
      </c>
      <c r="L82" s="121">
        <v>33933345.01</v>
      </c>
      <c r="M82" s="121">
        <v>43801435.25</v>
      </c>
      <c r="N82" s="121">
        <v>0</v>
      </c>
      <c r="O82" s="112">
        <f t="shared" si="5"/>
        <v>0.3338871562622249</v>
      </c>
      <c r="P82" s="113"/>
      <c r="Q82" s="113"/>
      <c r="R82" s="112"/>
      <c r="S82" s="112"/>
    </row>
    <row r="83" spans="1:19" s="118" customFormat="1" ht="14.25">
      <c r="A83" s="115">
        <v>21375300</v>
      </c>
      <c r="B83" s="143" t="s">
        <v>434</v>
      </c>
      <c r="C83" s="115" t="s">
        <v>317</v>
      </c>
      <c r="D83" s="115" t="s">
        <v>318</v>
      </c>
      <c r="E83" s="121">
        <v>90656137</v>
      </c>
      <c r="F83" s="121">
        <v>90656137</v>
      </c>
      <c r="G83" s="121">
        <v>46854701.75</v>
      </c>
      <c r="H83" s="121">
        <v>0</v>
      </c>
      <c r="I83" s="121">
        <v>14600478.75</v>
      </c>
      <c r="J83" s="121">
        <v>0</v>
      </c>
      <c r="K83" s="121">
        <v>32254223</v>
      </c>
      <c r="L83" s="121">
        <v>32254223</v>
      </c>
      <c r="M83" s="121">
        <v>43801435.25</v>
      </c>
      <c r="N83" s="121">
        <v>0</v>
      </c>
      <c r="O83" s="112">
        <f t="shared" si="5"/>
        <v>0.3557864262405092</v>
      </c>
      <c r="P83" s="113"/>
      <c r="Q83" s="113"/>
      <c r="R83" s="112"/>
      <c r="S83" s="112"/>
    </row>
    <row r="84" spans="1:19" s="118" customFormat="1" ht="14.25">
      <c r="A84" s="115">
        <v>21375300</v>
      </c>
      <c r="B84" s="143" t="s">
        <v>434</v>
      </c>
      <c r="C84" s="115" t="s">
        <v>321</v>
      </c>
      <c r="D84" s="115" t="s">
        <v>421</v>
      </c>
      <c r="E84" s="121">
        <v>9133591</v>
      </c>
      <c r="F84" s="121">
        <v>9133591</v>
      </c>
      <c r="G84" s="121">
        <v>9133591</v>
      </c>
      <c r="H84" s="121">
        <v>0</v>
      </c>
      <c r="I84" s="121">
        <v>7960228.64</v>
      </c>
      <c r="J84" s="121">
        <v>0</v>
      </c>
      <c r="K84" s="121">
        <v>1173362.36</v>
      </c>
      <c r="L84" s="121">
        <v>1173362.36</v>
      </c>
      <c r="M84" s="121">
        <v>0</v>
      </c>
      <c r="N84" s="121">
        <v>0</v>
      </c>
      <c r="O84" s="112">
        <f t="shared" si="5"/>
        <v>0.12846670712537928</v>
      </c>
      <c r="P84" s="113"/>
      <c r="Q84" s="113"/>
      <c r="R84" s="112"/>
      <c r="S84" s="112"/>
    </row>
    <row r="85" spans="1:19" s="118" customFormat="1" ht="14.25">
      <c r="A85" s="115">
        <v>21375300</v>
      </c>
      <c r="B85" s="143" t="s">
        <v>434</v>
      </c>
      <c r="C85" s="115" t="s">
        <v>326</v>
      </c>
      <c r="D85" s="115" t="s">
        <v>422</v>
      </c>
      <c r="E85" s="121">
        <v>1841450</v>
      </c>
      <c r="F85" s="121">
        <v>1841450</v>
      </c>
      <c r="G85" s="121">
        <v>1841450</v>
      </c>
      <c r="H85" s="121">
        <v>0</v>
      </c>
      <c r="I85" s="121">
        <v>1335690.35</v>
      </c>
      <c r="J85" s="121">
        <v>0</v>
      </c>
      <c r="K85" s="121">
        <v>505759.65</v>
      </c>
      <c r="L85" s="121">
        <v>505759.65</v>
      </c>
      <c r="M85" s="121">
        <v>0</v>
      </c>
      <c r="N85" s="121">
        <v>0</v>
      </c>
      <c r="O85" s="112">
        <f t="shared" si="5"/>
        <v>0.27465293654457085</v>
      </c>
      <c r="P85" s="113"/>
      <c r="Q85" s="113"/>
      <c r="R85" s="112"/>
      <c r="S85" s="112"/>
    </row>
    <row r="86" spans="1:19" s="118" customFormat="1" ht="14.25">
      <c r="A86" s="115">
        <v>21375300</v>
      </c>
      <c r="B86" s="143" t="s">
        <v>434</v>
      </c>
      <c r="C86" s="115" t="s">
        <v>331</v>
      </c>
      <c r="D86" s="115" t="s">
        <v>332</v>
      </c>
      <c r="E86" s="121">
        <v>375000000</v>
      </c>
      <c r="F86" s="121">
        <v>375000000</v>
      </c>
      <c r="G86" s="121">
        <v>161345046</v>
      </c>
      <c r="H86" s="121">
        <v>0</v>
      </c>
      <c r="I86" s="121">
        <v>84491850</v>
      </c>
      <c r="J86" s="121">
        <v>0</v>
      </c>
      <c r="K86" s="121">
        <v>48900000</v>
      </c>
      <c r="L86" s="121">
        <v>48900000</v>
      </c>
      <c r="M86" s="121">
        <v>241608150</v>
      </c>
      <c r="N86" s="121">
        <v>27953196</v>
      </c>
      <c r="O86" s="112">
        <f t="shared" si="5"/>
        <v>0.1304</v>
      </c>
      <c r="P86" s="113">
        <f>+F86</f>
        <v>375000000</v>
      </c>
      <c r="Q86" s="113">
        <f>+K86</f>
        <v>48900000</v>
      </c>
      <c r="R86" s="112">
        <f>+Q86/P86</f>
        <v>0.1304</v>
      </c>
      <c r="S86" s="112"/>
    </row>
    <row r="87" spans="1:19" s="118" customFormat="1" ht="14.25">
      <c r="A87" s="115">
        <v>21375300</v>
      </c>
      <c r="B87" s="143" t="s">
        <v>434</v>
      </c>
      <c r="C87" s="115" t="s">
        <v>335</v>
      </c>
      <c r="D87" s="115" t="s">
        <v>336</v>
      </c>
      <c r="E87" s="121">
        <v>375000000</v>
      </c>
      <c r="F87" s="121">
        <v>375000000</v>
      </c>
      <c r="G87" s="121">
        <v>161345046</v>
      </c>
      <c r="H87" s="121">
        <v>0</v>
      </c>
      <c r="I87" s="121">
        <v>84491850</v>
      </c>
      <c r="J87" s="121">
        <v>0</v>
      </c>
      <c r="K87" s="121">
        <v>48900000</v>
      </c>
      <c r="L87" s="121">
        <v>48900000</v>
      </c>
      <c r="M87" s="121">
        <v>241608150</v>
      </c>
      <c r="N87" s="121">
        <v>27953196</v>
      </c>
      <c r="O87" s="112">
        <f t="shared" si="5"/>
        <v>0.1304</v>
      </c>
      <c r="P87" s="113">
        <f>+F87</f>
        <v>375000000</v>
      </c>
      <c r="Q87" s="113">
        <f>+K87</f>
        <v>48900000</v>
      </c>
      <c r="R87" s="112">
        <f>+Q87/P87</f>
        <v>0.1304</v>
      </c>
      <c r="S87" s="112"/>
    </row>
    <row r="88" spans="1:19" s="118" customFormat="1" ht="14.25">
      <c r="A88" s="115">
        <v>21375300</v>
      </c>
      <c r="B88" s="143" t="s">
        <v>434</v>
      </c>
      <c r="C88" s="115" t="s">
        <v>337</v>
      </c>
      <c r="D88" s="115" t="s">
        <v>338</v>
      </c>
      <c r="E88" s="121">
        <v>37400000</v>
      </c>
      <c r="F88" s="121">
        <v>37400000</v>
      </c>
      <c r="G88" s="121">
        <v>11500000</v>
      </c>
      <c r="H88" s="121">
        <v>0</v>
      </c>
      <c r="I88" s="121">
        <v>0</v>
      </c>
      <c r="J88" s="121">
        <v>0</v>
      </c>
      <c r="K88" s="121">
        <v>2554900</v>
      </c>
      <c r="L88" s="121">
        <v>2554900</v>
      </c>
      <c r="M88" s="121">
        <v>34845100</v>
      </c>
      <c r="N88" s="121">
        <v>8945100</v>
      </c>
      <c r="O88" s="112">
        <f t="shared" si="5"/>
        <v>0.06831283422459893</v>
      </c>
      <c r="P88" s="113">
        <f>+F88</f>
        <v>37400000</v>
      </c>
      <c r="Q88" s="113">
        <f>+K88</f>
        <v>2554900</v>
      </c>
      <c r="R88" s="112">
        <f>+Q88/P88</f>
        <v>0.06831283422459893</v>
      </c>
      <c r="S88" s="112"/>
    </row>
    <row r="89" spans="1:19" s="118" customFormat="1" ht="14.25">
      <c r="A89" s="115">
        <v>21375300</v>
      </c>
      <c r="B89" s="143" t="s">
        <v>434</v>
      </c>
      <c r="C89" s="115" t="s">
        <v>339</v>
      </c>
      <c r="D89" s="115" t="s">
        <v>340</v>
      </c>
      <c r="E89" s="121">
        <v>27000000</v>
      </c>
      <c r="F89" s="121">
        <v>27000000</v>
      </c>
      <c r="G89" s="121">
        <v>6600000</v>
      </c>
      <c r="H89" s="121">
        <v>0</v>
      </c>
      <c r="I89" s="121">
        <v>0</v>
      </c>
      <c r="J89" s="121">
        <v>0</v>
      </c>
      <c r="K89" s="121">
        <v>0</v>
      </c>
      <c r="L89" s="121">
        <v>0</v>
      </c>
      <c r="M89" s="121">
        <v>27000000</v>
      </c>
      <c r="N89" s="121">
        <v>6600000</v>
      </c>
      <c r="O89" s="112">
        <f t="shared" si="5"/>
        <v>0</v>
      </c>
      <c r="P89" s="113">
        <f>+F89</f>
        <v>27000000</v>
      </c>
      <c r="Q89" s="113">
        <f>+K89</f>
        <v>0</v>
      </c>
      <c r="R89" s="112">
        <f>+Q89/P89</f>
        <v>0</v>
      </c>
      <c r="S89" s="112"/>
    </row>
    <row r="90" spans="1:19" s="118" customFormat="1" ht="14.25">
      <c r="A90" s="115">
        <v>21375300</v>
      </c>
      <c r="B90" s="143" t="s">
        <v>434</v>
      </c>
      <c r="C90" s="115" t="s">
        <v>341</v>
      </c>
      <c r="D90" s="115" t="s">
        <v>342</v>
      </c>
      <c r="E90" s="121">
        <v>10400000</v>
      </c>
      <c r="F90" s="121">
        <v>10400000</v>
      </c>
      <c r="G90" s="121">
        <v>4900000</v>
      </c>
      <c r="H90" s="121">
        <v>0</v>
      </c>
      <c r="I90" s="121">
        <v>0</v>
      </c>
      <c r="J90" s="121">
        <v>0</v>
      </c>
      <c r="K90" s="121">
        <v>2554900</v>
      </c>
      <c r="L90" s="121">
        <v>2554900</v>
      </c>
      <c r="M90" s="121">
        <v>7845100</v>
      </c>
      <c r="N90" s="121">
        <v>2345100</v>
      </c>
      <c r="O90" s="112">
        <f t="shared" si="5"/>
        <v>0.24566346153846153</v>
      </c>
      <c r="P90" s="113">
        <f>+F90</f>
        <v>10400000</v>
      </c>
      <c r="Q90" s="113">
        <f>+K90</f>
        <v>2554900</v>
      </c>
      <c r="R90" s="112">
        <f>+Q90/P90</f>
        <v>0.24566346153846153</v>
      </c>
      <c r="S90" s="112"/>
    </row>
    <row r="91" spans="1:18" s="118" customFormat="1" ht="14.25">
      <c r="A91" s="115">
        <v>21375300</v>
      </c>
      <c r="B91" s="143" t="s">
        <v>434</v>
      </c>
      <c r="C91" s="115" t="s">
        <v>343</v>
      </c>
      <c r="D91" s="115" t="s">
        <v>344</v>
      </c>
      <c r="E91" s="121">
        <v>5160000</v>
      </c>
      <c r="F91" s="121">
        <v>5160000</v>
      </c>
      <c r="G91" s="121">
        <v>1720000</v>
      </c>
      <c r="H91" s="121">
        <v>0</v>
      </c>
      <c r="I91" s="121">
        <v>1720000</v>
      </c>
      <c r="J91" s="121">
        <v>0</v>
      </c>
      <c r="K91" s="121">
        <v>0</v>
      </c>
      <c r="L91" s="121">
        <v>0</v>
      </c>
      <c r="M91" s="121">
        <v>3440000</v>
      </c>
      <c r="N91" s="121">
        <v>0</v>
      </c>
      <c r="O91" s="112">
        <f t="shared" si="5"/>
        <v>0</v>
      </c>
      <c r="P91" s="113"/>
      <c r="Q91" s="113"/>
      <c r="R91" s="112"/>
    </row>
    <row r="92" spans="1:18" s="118" customFormat="1" ht="14.25">
      <c r="A92" s="115">
        <v>21375300</v>
      </c>
      <c r="B92" s="143" t="s">
        <v>434</v>
      </c>
      <c r="C92" s="115" t="s">
        <v>347</v>
      </c>
      <c r="D92" s="115" t="s">
        <v>394</v>
      </c>
      <c r="E92" s="121">
        <v>5160000</v>
      </c>
      <c r="F92" s="121">
        <v>5160000</v>
      </c>
      <c r="G92" s="121">
        <v>1720000</v>
      </c>
      <c r="H92" s="121">
        <v>0</v>
      </c>
      <c r="I92" s="121">
        <v>1720000</v>
      </c>
      <c r="J92" s="121">
        <v>0</v>
      </c>
      <c r="K92" s="121">
        <v>0</v>
      </c>
      <c r="L92" s="121">
        <v>0</v>
      </c>
      <c r="M92" s="121">
        <v>3440000</v>
      </c>
      <c r="N92" s="121">
        <v>0</v>
      </c>
      <c r="O92" s="112">
        <f t="shared" si="5"/>
        <v>0</v>
      </c>
      <c r="P92" s="113"/>
      <c r="Q92" s="113"/>
      <c r="R92" s="112"/>
    </row>
    <row r="93" spans="1:18" ht="14.25">
      <c r="A93" s="21">
        <v>21375300</v>
      </c>
      <c r="B93" s="141" t="s">
        <v>434</v>
      </c>
      <c r="C93" s="21" t="s">
        <v>358</v>
      </c>
      <c r="D93" s="21" t="s">
        <v>359</v>
      </c>
      <c r="E93" s="119">
        <v>14925000</v>
      </c>
      <c r="F93" s="119">
        <v>14925000</v>
      </c>
      <c r="G93" s="119">
        <v>14925000</v>
      </c>
      <c r="H93" s="119">
        <v>0</v>
      </c>
      <c r="I93" s="119">
        <v>11720</v>
      </c>
      <c r="J93" s="119">
        <v>0</v>
      </c>
      <c r="K93" s="119">
        <v>14913280</v>
      </c>
      <c r="L93" s="119">
        <v>14913280</v>
      </c>
      <c r="M93" s="119">
        <v>0</v>
      </c>
      <c r="N93" s="119">
        <v>0</v>
      </c>
      <c r="O93" s="24">
        <f t="shared" si="5"/>
        <v>0.9992147403685092</v>
      </c>
      <c r="P93" s="113"/>
      <c r="Q93" s="113"/>
      <c r="R93" s="112"/>
    </row>
    <row r="94" spans="1:18" ht="14.25">
      <c r="A94" s="21">
        <v>21375300</v>
      </c>
      <c r="B94" s="141" t="s">
        <v>434</v>
      </c>
      <c r="C94" s="21" t="s">
        <v>361</v>
      </c>
      <c r="D94" s="21" t="s">
        <v>362</v>
      </c>
      <c r="E94" s="119">
        <v>14925000</v>
      </c>
      <c r="F94" s="119">
        <v>14925000</v>
      </c>
      <c r="G94" s="119">
        <v>14925000</v>
      </c>
      <c r="H94" s="119">
        <v>0</v>
      </c>
      <c r="I94" s="119">
        <v>11720</v>
      </c>
      <c r="J94" s="119">
        <v>0</v>
      </c>
      <c r="K94" s="119">
        <v>14913280</v>
      </c>
      <c r="L94" s="119">
        <v>14913280</v>
      </c>
      <c r="M94" s="119">
        <v>0</v>
      </c>
      <c r="N94" s="119">
        <v>0</v>
      </c>
      <c r="O94" s="24">
        <f t="shared" si="5"/>
        <v>0.9992147403685092</v>
      </c>
      <c r="P94" s="113"/>
      <c r="Q94" s="113"/>
      <c r="R94" s="112"/>
    </row>
    <row r="95" spans="1:18" ht="14.25">
      <c r="A95" s="21"/>
      <c r="B95" s="141"/>
      <c r="C95" s="21"/>
      <c r="D95" s="21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24"/>
      <c r="P95" s="113"/>
      <c r="Q95" s="113"/>
      <c r="R95" s="112"/>
    </row>
    <row r="96" spans="1:18" ht="14.25">
      <c r="A96" s="21"/>
      <c r="B96" s="141"/>
      <c r="C96" s="21"/>
      <c r="D96" s="21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24"/>
      <c r="P96" s="113"/>
      <c r="Q96" s="113"/>
      <c r="R96" s="112"/>
    </row>
    <row r="97" spans="1:18" ht="14.25">
      <c r="A97" s="21"/>
      <c r="B97" s="141"/>
      <c r="C97" s="21"/>
      <c r="D97" s="21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24"/>
      <c r="P97" s="113"/>
      <c r="Q97" s="113"/>
      <c r="R97" s="112"/>
    </row>
    <row r="98" spans="1:18" ht="14.25">
      <c r="A98" s="21"/>
      <c r="B98" s="141"/>
      <c r="C98" s="21"/>
      <c r="D98" s="21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24"/>
      <c r="P98" s="113"/>
      <c r="Q98" s="113"/>
      <c r="R98" s="112"/>
    </row>
    <row r="99" spans="1:18" ht="14.25">
      <c r="A99" s="21"/>
      <c r="B99" s="141"/>
      <c r="C99" s="21"/>
      <c r="D99" s="21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24"/>
      <c r="P99" s="113"/>
      <c r="Q99" s="113"/>
      <c r="R99" s="112"/>
    </row>
    <row r="100" spans="1:18" ht="14.25">
      <c r="A100" s="21"/>
      <c r="B100" s="141"/>
      <c r="C100" s="21"/>
      <c r="D100" s="21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2"/>
      <c r="P100" s="113"/>
      <c r="Q100" s="113"/>
      <c r="R100" s="112"/>
    </row>
    <row r="101" spans="1:18" ht="15" customHeight="1" thickBot="1">
      <c r="A101" s="21"/>
      <c r="B101" s="141"/>
      <c r="C101" s="137" t="s">
        <v>26</v>
      </c>
      <c r="D101" s="137"/>
      <c r="E101" s="137"/>
      <c r="F101" s="137"/>
      <c r="G101" s="137"/>
      <c r="H101" s="119"/>
      <c r="I101" s="119"/>
      <c r="J101" s="119"/>
      <c r="K101" s="119"/>
      <c r="L101" s="119"/>
      <c r="M101" s="119"/>
      <c r="N101" s="119"/>
      <c r="O101" s="112"/>
      <c r="P101" s="113"/>
      <c r="Q101" s="113"/>
      <c r="R101" s="112"/>
    </row>
    <row r="102" spans="2:10" s="76" customFormat="1" ht="30" thickBot="1" thickTop="1">
      <c r="B102" s="140"/>
      <c r="C102" s="77" t="s">
        <v>44</v>
      </c>
      <c r="D102" s="77" t="s">
        <v>7</v>
      </c>
      <c r="E102" s="77" t="s">
        <v>8</v>
      </c>
      <c r="F102" s="77" t="s">
        <v>9</v>
      </c>
      <c r="G102" s="77" t="s">
        <v>21</v>
      </c>
      <c r="H102" s="78"/>
      <c r="I102" s="78"/>
      <c r="J102" s="79"/>
    </row>
    <row r="103" spans="3:18" ht="15" thickTop="1">
      <c r="C103" s="17" t="s">
        <v>22</v>
      </c>
      <c r="D103" s="64">
        <f>+F8</f>
        <v>928188416</v>
      </c>
      <c r="E103" s="33">
        <f>+K8</f>
        <v>241545989.81</v>
      </c>
      <c r="F103" s="8">
        <f>+D103-E103</f>
        <v>686642426.19</v>
      </c>
      <c r="G103" s="60">
        <f aca="true" t="shared" si="9" ref="G103:G108">+E103/D103</f>
        <v>0.26023379051737705</v>
      </c>
      <c r="H103" s="10"/>
      <c r="I103" s="10"/>
      <c r="J103" s="28"/>
      <c r="K103" s="8"/>
      <c r="R103" s="8"/>
    </row>
    <row r="104" spans="3:18" ht="14.25">
      <c r="C104" s="17" t="s">
        <v>109</v>
      </c>
      <c r="D104" s="8">
        <f>+F27</f>
        <v>464624962</v>
      </c>
      <c r="E104" s="28">
        <f>+K27</f>
        <v>39461948.59</v>
      </c>
      <c r="F104" s="8">
        <f>+D104-E104</f>
        <v>425163013.40999997</v>
      </c>
      <c r="G104" s="60">
        <f t="shared" si="9"/>
        <v>0.08493290679031576</v>
      </c>
      <c r="H104" s="10"/>
      <c r="I104" s="10"/>
      <c r="J104" s="28"/>
      <c r="K104" s="8"/>
      <c r="O104" s="8"/>
      <c r="P104" s="8"/>
      <c r="Q104" s="8"/>
      <c r="R104" s="8"/>
    </row>
    <row r="105" spans="3:18" ht="14.25">
      <c r="C105" s="17" t="s">
        <v>23</v>
      </c>
      <c r="D105" s="8">
        <f>+F61</f>
        <v>21871429</v>
      </c>
      <c r="E105" s="28">
        <f>+K61</f>
        <v>3817180.01</v>
      </c>
      <c r="F105" s="8">
        <f>+D105-E105</f>
        <v>18054248.990000002</v>
      </c>
      <c r="G105" s="60">
        <f t="shared" si="9"/>
        <v>0.17452814857227664</v>
      </c>
      <c r="H105" s="10"/>
      <c r="I105" s="10"/>
      <c r="J105" s="28"/>
      <c r="K105" s="8"/>
      <c r="R105" s="8"/>
    </row>
    <row r="106" spans="3:18" ht="14.25">
      <c r="C106" s="17" t="s">
        <v>24</v>
      </c>
      <c r="D106" s="8">
        <f>+F75</f>
        <v>18000000</v>
      </c>
      <c r="E106" s="28">
        <f>+K75</f>
        <v>0</v>
      </c>
      <c r="F106" s="8">
        <f>+D106-E106</f>
        <v>18000000</v>
      </c>
      <c r="G106" s="60">
        <v>0</v>
      </c>
      <c r="H106" s="10"/>
      <c r="I106" s="10"/>
      <c r="J106" s="28"/>
      <c r="K106" s="8"/>
      <c r="R106" s="8"/>
    </row>
    <row r="107" spans="3:18" ht="15" thickBot="1">
      <c r="C107" s="17" t="s">
        <v>25</v>
      </c>
      <c r="D107" s="8">
        <f>+E81</f>
        <v>534116178</v>
      </c>
      <c r="E107" s="28">
        <f>+K81</f>
        <v>100301525.01</v>
      </c>
      <c r="F107" s="8">
        <f>+D107-E107</f>
        <v>433814652.99</v>
      </c>
      <c r="G107" s="60">
        <f t="shared" si="9"/>
        <v>0.1877897153117126</v>
      </c>
      <c r="H107" s="10"/>
      <c r="I107" s="10"/>
      <c r="J107" s="28"/>
      <c r="K107" s="8"/>
      <c r="R107" s="8"/>
    </row>
    <row r="108" spans="3:18" ht="15" thickBot="1" thickTop="1">
      <c r="C108" s="65" t="s">
        <v>10</v>
      </c>
      <c r="D108" s="65">
        <f>SUM(D103:D107)</f>
        <v>1966800985</v>
      </c>
      <c r="E108" s="65">
        <f>SUM(E103:E107)</f>
        <v>385126643.41999996</v>
      </c>
      <c r="F108" s="65">
        <f>SUM(F103:F107)</f>
        <v>1581674341.58</v>
      </c>
      <c r="G108" s="50">
        <f t="shared" si="9"/>
        <v>0.19581373324357979</v>
      </c>
      <c r="H108" s="10"/>
      <c r="I108" s="10"/>
      <c r="J108" s="28"/>
      <c r="K108" s="8"/>
      <c r="O108" s="8"/>
      <c r="P108" s="8"/>
      <c r="Q108" s="8"/>
      <c r="R108" s="8"/>
    </row>
    <row r="109" spans="1:18" ht="15" thickBot="1" thickTop="1">
      <c r="A109" s="10"/>
      <c r="E109" s="10"/>
      <c r="F109" s="10"/>
      <c r="G109" s="10"/>
      <c r="H109" s="10"/>
      <c r="I109" s="10"/>
      <c r="J109" s="28"/>
      <c r="K109" s="8"/>
      <c r="N109" s="23"/>
      <c r="O109" s="8"/>
      <c r="Q109" s="8"/>
      <c r="R109" s="8"/>
    </row>
    <row r="110" spans="3:17" ht="15" thickTop="1">
      <c r="C110" s="136" t="s">
        <v>27</v>
      </c>
      <c r="D110" s="136"/>
      <c r="E110" s="136"/>
      <c r="F110" s="136"/>
      <c r="G110" s="136"/>
      <c r="H110" s="10"/>
      <c r="I110" s="10"/>
      <c r="J110" s="10"/>
      <c r="P110" s="8"/>
      <c r="Q110" s="60"/>
    </row>
    <row r="111" spans="3:10" ht="29.25" thickBot="1">
      <c r="C111" s="57" t="s">
        <v>44</v>
      </c>
      <c r="D111" s="57" t="s">
        <v>31</v>
      </c>
      <c r="E111" s="57" t="s">
        <v>32</v>
      </c>
      <c r="F111" s="57" t="s">
        <v>36</v>
      </c>
      <c r="G111" s="57" t="s">
        <v>33</v>
      </c>
      <c r="H111" s="10"/>
      <c r="I111" s="10"/>
      <c r="J111" s="10"/>
    </row>
    <row r="112" spans="3:10" ht="15" thickTop="1">
      <c r="C112" s="17" t="s">
        <v>109</v>
      </c>
      <c r="D112" s="8">
        <f aca="true" t="shared" si="10" ref="D112:E114">+D104</f>
        <v>464624962</v>
      </c>
      <c r="E112" s="8">
        <f t="shared" si="10"/>
        <v>39461948.59</v>
      </c>
      <c r="F112" s="8">
        <f>+D112-E112</f>
        <v>425163013.40999997</v>
      </c>
      <c r="G112" s="60">
        <f>+E112/D112</f>
        <v>0.08493290679031576</v>
      </c>
      <c r="H112" s="10"/>
      <c r="I112" s="10"/>
      <c r="J112" s="10"/>
    </row>
    <row r="113" spans="3:10" ht="14.25">
      <c r="C113" s="17" t="s">
        <v>23</v>
      </c>
      <c r="D113" s="8">
        <f t="shared" si="10"/>
        <v>21871429</v>
      </c>
      <c r="E113" s="8">
        <f t="shared" si="10"/>
        <v>3817180.01</v>
      </c>
      <c r="F113" s="8">
        <f>+D113-E113</f>
        <v>18054248.990000002</v>
      </c>
      <c r="G113" s="60">
        <f>+E113/D113</f>
        <v>0.17452814857227664</v>
      </c>
      <c r="H113" s="10"/>
      <c r="I113" s="10"/>
      <c r="J113" s="10"/>
    </row>
    <row r="114" spans="3:10" ht="14.25">
      <c r="C114" s="17" t="s">
        <v>24</v>
      </c>
      <c r="D114" s="8">
        <f t="shared" si="10"/>
        <v>18000000</v>
      </c>
      <c r="E114" s="8">
        <f t="shared" si="10"/>
        <v>0</v>
      </c>
      <c r="F114" s="8">
        <f>+D114-E114</f>
        <v>18000000</v>
      </c>
      <c r="G114" s="60">
        <v>0</v>
      </c>
      <c r="H114" s="10"/>
      <c r="I114" s="10"/>
      <c r="J114" s="10"/>
    </row>
    <row r="115" spans="3:10" ht="15" thickBot="1">
      <c r="C115" s="17" t="s">
        <v>25</v>
      </c>
      <c r="D115" s="8">
        <f>+P81</f>
        <v>412400000</v>
      </c>
      <c r="E115" s="8">
        <f>+Q81</f>
        <v>51454900</v>
      </c>
      <c r="F115" s="8">
        <f>+D115-E115</f>
        <v>360945100</v>
      </c>
      <c r="G115" s="60">
        <f>+E115/D115</f>
        <v>0.12476939864209505</v>
      </c>
      <c r="H115" s="10"/>
      <c r="I115" s="10"/>
      <c r="J115" s="10"/>
    </row>
    <row r="116" spans="3:10" ht="15" thickBot="1" thickTop="1">
      <c r="C116" s="58" t="s">
        <v>10</v>
      </c>
      <c r="D116" s="58">
        <f>SUM(D112:D115)</f>
        <v>916896391</v>
      </c>
      <c r="E116" s="58">
        <f>SUM(E112:E115)</f>
        <v>94734028.6</v>
      </c>
      <c r="F116" s="58">
        <f>SUM(F112:F115)</f>
        <v>822162362.4</v>
      </c>
      <c r="G116" s="59">
        <f>+E116/D116</f>
        <v>0.10332032008183571</v>
      </c>
      <c r="H116" s="10"/>
      <c r="I116" s="10"/>
      <c r="J116" s="10"/>
    </row>
    <row r="117" spans="1:10" ht="15" thickTop="1">
      <c r="A117" s="10"/>
      <c r="E117" s="10"/>
      <c r="F117" s="10"/>
      <c r="G117" s="10"/>
      <c r="H117" s="10"/>
      <c r="I117" s="10"/>
      <c r="J117" s="10"/>
    </row>
    <row r="118" spans="1:10" ht="14.25">
      <c r="A118" s="10"/>
      <c r="E118" s="10"/>
      <c r="F118" s="10"/>
      <c r="G118" s="10"/>
      <c r="H118" s="10"/>
      <c r="I118" s="10"/>
      <c r="J118" s="10"/>
    </row>
    <row r="119" spans="1:10" ht="14.25">
      <c r="A119" s="10"/>
      <c r="E119" s="10"/>
      <c r="F119" s="10"/>
      <c r="G119" s="10"/>
      <c r="H119" s="10"/>
      <c r="I119" s="10"/>
      <c r="J119" s="10"/>
    </row>
    <row r="120" spans="1:10" ht="14.25">
      <c r="A120" s="10"/>
      <c r="E120" s="10"/>
      <c r="F120" s="10"/>
      <c r="G120" s="10"/>
      <c r="H120" s="10"/>
      <c r="I120" s="10"/>
      <c r="J120" s="10"/>
    </row>
    <row r="121" spans="1:10" ht="14.25">
      <c r="A121" s="10"/>
      <c r="E121" s="10"/>
      <c r="F121" s="10"/>
      <c r="G121" s="10"/>
      <c r="H121" s="10"/>
      <c r="I121" s="10"/>
      <c r="J121" s="10"/>
    </row>
    <row r="122" spans="1:10" ht="14.25">
      <c r="A122" s="10"/>
      <c r="E122" s="10"/>
      <c r="F122" s="10"/>
      <c r="G122" s="10"/>
      <c r="H122" s="10"/>
      <c r="I122" s="10"/>
      <c r="J122" s="10"/>
    </row>
    <row r="123" spans="1:10" ht="14.25">
      <c r="A123" s="10"/>
      <c r="E123" s="10"/>
      <c r="F123" s="10"/>
      <c r="G123" s="10"/>
      <c r="H123" s="10"/>
      <c r="I123" s="10"/>
      <c r="J123" s="10"/>
    </row>
    <row r="124" spans="1:10" ht="14.25">
      <c r="A124" s="10"/>
      <c r="E124" s="10"/>
      <c r="F124" s="10"/>
      <c r="G124" s="10"/>
      <c r="H124" s="10"/>
      <c r="I124" s="10"/>
      <c r="J124" s="10"/>
    </row>
    <row r="125" spans="1:10" ht="14.25">
      <c r="A125" s="10"/>
      <c r="C125" s="103" t="s">
        <v>51</v>
      </c>
      <c r="D125" s="104" t="s">
        <v>52</v>
      </c>
      <c r="E125" s="104" t="s">
        <v>53</v>
      </c>
      <c r="F125" s="103" t="s">
        <v>7</v>
      </c>
      <c r="G125" s="103" t="s">
        <v>19</v>
      </c>
      <c r="H125" s="10"/>
      <c r="I125" s="10"/>
      <c r="J125" s="10"/>
    </row>
    <row r="126" spans="1:10" ht="14.25">
      <c r="A126" s="10"/>
      <c r="C126" s="105" t="s">
        <v>22</v>
      </c>
      <c r="D126" s="106">
        <f>+G126/F126</f>
        <v>0.26023379051737705</v>
      </c>
      <c r="E126" s="106">
        <f>+(100%/12)*4</f>
        <v>0.3333333333333333</v>
      </c>
      <c r="F126" s="107">
        <f>+D103</f>
        <v>928188416</v>
      </c>
      <c r="G126" s="107">
        <f>+E103</f>
        <v>241545989.81</v>
      </c>
      <c r="H126" s="10"/>
      <c r="I126" s="10"/>
      <c r="J126" s="10"/>
    </row>
    <row r="127" spans="1:10" ht="14.25">
      <c r="A127" s="10"/>
      <c r="C127" s="105" t="s">
        <v>109</v>
      </c>
      <c r="D127" s="106">
        <f>+G127/F127</f>
        <v>0.08493290679031576</v>
      </c>
      <c r="E127" s="106">
        <f>+(100%/12)*4</f>
        <v>0.3333333333333333</v>
      </c>
      <c r="F127" s="107">
        <f aca="true" t="shared" si="11" ref="F127:G130">+D104</f>
        <v>464624962</v>
      </c>
      <c r="G127" s="107">
        <f t="shared" si="11"/>
        <v>39461948.59</v>
      </c>
      <c r="H127" s="10"/>
      <c r="I127" s="10"/>
      <c r="J127" s="10"/>
    </row>
    <row r="128" spans="1:10" ht="14.25">
      <c r="A128" s="10"/>
      <c r="C128" s="105" t="s">
        <v>23</v>
      </c>
      <c r="D128" s="106">
        <f>+G128/F128</f>
        <v>0.17452814857227664</v>
      </c>
      <c r="E128" s="106">
        <f>+(100%/12)*4</f>
        <v>0.3333333333333333</v>
      </c>
      <c r="F128" s="107">
        <f t="shared" si="11"/>
        <v>21871429</v>
      </c>
      <c r="G128" s="107">
        <f t="shared" si="11"/>
        <v>3817180.01</v>
      </c>
      <c r="H128" s="10"/>
      <c r="I128" s="10"/>
      <c r="J128" s="10"/>
    </row>
    <row r="129" spans="1:10" ht="14.25">
      <c r="A129" s="10"/>
      <c r="C129" s="105" t="s">
        <v>24</v>
      </c>
      <c r="D129" s="106">
        <f>+G129/F129</f>
        <v>0</v>
      </c>
      <c r="E129" s="106">
        <f>+(100%/12)*4</f>
        <v>0.3333333333333333</v>
      </c>
      <c r="F129" s="107">
        <f t="shared" si="11"/>
        <v>18000000</v>
      </c>
      <c r="G129" s="107">
        <f t="shared" si="11"/>
        <v>0</v>
      </c>
      <c r="H129" s="10"/>
      <c r="I129" s="10"/>
      <c r="J129" s="10"/>
    </row>
    <row r="130" spans="1:10" ht="14.25">
      <c r="A130" s="10"/>
      <c r="C130" s="105" t="s">
        <v>25</v>
      </c>
      <c r="D130" s="106">
        <f>+G130/F130</f>
        <v>0.1877897153117126</v>
      </c>
      <c r="E130" s="106">
        <f>+(100%/12)*4</f>
        <v>0.3333333333333333</v>
      </c>
      <c r="F130" s="107">
        <f t="shared" si="11"/>
        <v>534116178</v>
      </c>
      <c r="G130" s="107">
        <f t="shared" si="11"/>
        <v>100301525.01</v>
      </c>
      <c r="H130" s="10"/>
      <c r="I130" s="10"/>
      <c r="J130" s="10"/>
    </row>
    <row r="131" spans="1:10" ht="14.25">
      <c r="A131" s="10"/>
      <c r="C131" s="105"/>
      <c r="D131" s="106"/>
      <c r="E131" s="106"/>
      <c r="F131" s="107"/>
      <c r="G131" s="107"/>
      <c r="H131" s="10"/>
      <c r="I131" s="10"/>
      <c r="J131" s="10"/>
    </row>
    <row r="132" spans="1:10" ht="14.25">
      <c r="A132" s="10"/>
      <c r="C132" s="105"/>
      <c r="D132" s="106"/>
      <c r="E132" s="106"/>
      <c r="F132" s="107"/>
      <c r="G132" s="107"/>
      <c r="H132" s="10"/>
      <c r="I132" s="10"/>
      <c r="J132" s="10"/>
    </row>
    <row r="133" spans="1:10" ht="14.25">
      <c r="A133" s="10"/>
      <c r="C133" s="105"/>
      <c r="D133" s="106"/>
      <c r="E133" s="106"/>
      <c r="F133" s="107"/>
      <c r="G133" s="107"/>
      <c r="H133" s="10"/>
      <c r="I133" s="10"/>
      <c r="J133" s="10"/>
    </row>
    <row r="134" spans="1:10" ht="14.25">
      <c r="A134" s="10"/>
      <c r="E134" s="10"/>
      <c r="F134" s="10"/>
      <c r="G134" s="10"/>
      <c r="H134" s="10"/>
      <c r="I134" s="10"/>
      <c r="J134" s="10"/>
    </row>
    <row r="135" spans="1:10" ht="14.25">
      <c r="A135" s="10"/>
      <c r="E135" s="10"/>
      <c r="F135" s="10"/>
      <c r="G135" s="10"/>
      <c r="H135" s="10"/>
      <c r="I135" s="10"/>
      <c r="J135" s="10"/>
    </row>
    <row r="136" spans="1:10" ht="14.25">
      <c r="A136" s="10"/>
      <c r="E136" s="10"/>
      <c r="F136" s="10"/>
      <c r="G136" s="10"/>
      <c r="H136" s="10"/>
      <c r="I136" s="10"/>
      <c r="J136" s="10"/>
    </row>
    <row r="137" spans="1:10" ht="14.25">
      <c r="A137" s="10"/>
      <c r="E137" s="10"/>
      <c r="F137" s="10"/>
      <c r="G137" s="10"/>
      <c r="H137" s="10"/>
      <c r="I137" s="10"/>
      <c r="J137" s="10"/>
    </row>
    <row r="138" spans="1:10" ht="14.25">
      <c r="A138" s="10"/>
      <c r="E138" s="10"/>
      <c r="F138" s="10"/>
      <c r="G138" s="10"/>
      <c r="H138" s="10"/>
      <c r="I138" s="10"/>
      <c r="J138" s="10"/>
    </row>
    <row r="139" spans="1:10" ht="14.25">
      <c r="A139" s="10"/>
      <c r="E139" s="10"/>
      <c r="F139" s="10"/>
      <c r="G139" s="10"/>
      <c r="H139" s="10"/>
      <c r="I139" s="10"/>
      <c r="J139" s="10"/>
    </row>
    <row r="140" spans="1:10" ht="14.25">
      <c r="A140" s="10"/>
      <c r="E140" s="10"/>
      <c r="F140" s="10"/>
      <c r="G140" s="10"/>
      <c r="H140" s="10"/>
      <c r="I140" s="10"/>
      <c r="J140" s="10"/>
    </row>
    <row r="141" spans="1:10" ht="14.25">
      <c r="A141" s="10"/>
      <c r="E141" s="10"/>
      <c r="F141" s="10"/>
      <c r="G141" s="10"/>
      <c r="H141" s="10"/>
      <c r="I141" s="10"/>
      <c r="J141" s="10"/>
    </row>
    <row r="142" spans="1:10" ht="14.25">
      <c r="A142" s="10"/>
      <c r="E142" s="10"/>
      <c r="F142" s="10"/>
      <c r="G142" s="10"/>
      <c r="H142" s="10"/>
      <c r="I142" s="10"/>
      <c r="J142" s="10"/>
    </row>
    <row r="143" spans="1:10" ht="14.25">
      <c r="A143" s="10"/>
      <c r="E143" s="10"/>
      <c r="F143" s="10"/>
      <c r="G143" s="10"/>
      <c r="H143" s="10"/>
      <c r="I143" s="10"/>
      <c r="J143" s="10"/>
    </row>
    <row r="144" spans="1:10" ht="14.25">
      <c r="A144" s="10"/>
      <c r="E144" s="10"/>
      <c r="F144" s="10"/>
      <c r="G144" s="10"/>
      <c r="H144" s="10"/>
      <c r="I144" s="10"/>
      <c r="J144" s="10"/>
    </row>
    <row r="145" spans="1:10" ht="14.25">
      <c r="A145" s="10"/>
      <c r="E145" s="10"/>
      <c r="F145" s="10"/>
      <c r="G145" s="10"/>
      <c r="H145" s="10"/>
      <c r="I145" s="10"/>
      <c r="J145" s="10"/>
    </row>
    <row r="146" spans="1:10" ht="14.25">
      <c r="A146" s="10"/>
      <c r="E146" s="10"/>
      <c r="F146" s="10"/>
      <c r="G146" s="10"/>
      <c r="H146" s="10"/>
      <c r="I146" s="10"/>
      <c r="J146" s="10"/>
    </row>
    <row r="147" spans="1:10" ht="14.25">
      <c r="A147" s="10"/>
      <c r="E147" s="10"/>
      <c r="F147" s="10"/>
      <c r="G147" s="10"/>
      <c r="H147" s="10"/>
      <c r="I147" s="10"/>
      <c r="J147" s="10"/>
    </row>
    <row r="148" spans="1:10" ht="14.25">
      <c r="A148" s="10"/>
      <c r="E148" s="10"/>
      <c r="F148" s="10"/>
      <c r="G148" s="10"/>
      <c r="H148" s="10"/>
      <c r="I148" s="10"/>
      <c r="J148" s="10"/>
    </row>
    <row r="149" spans="1:10" ht="14.25">
      <c r="A149" s="10"/>
      <c r="E149" s="10"/>
      <c r="F149" s="10"/>
      <c r="G149" s="10"/>
      <c r="H149" s="10"/>
      <c r="I149" s="10"/>
      <c r="J149" s="10"/>
    </row>
    <row r="150" spans="1:10" ht="14.25">
      <c r="A150" s="10"/>
      <c r="E150" s="10"/>
      <c r="F150" s="10"/>
      <c r="G150" s="10"/>
      <c r="H150" s="10"/>
      <c r="I150" s="10"/>
      <c r="J150" s="10"/>
    </row>
    <row r="151" spans="1:10" ht="14.25">
      <c r="A151" s="10"/>
      <c r="E151" s="10"/>
      <c r="F151" s="10"/>
      <c r="G151" s="10"/>
      <c r="H151" s="10"/>
      <c r="I151" s="10"/>
      <c r="J151" s="10"/>
    </row>
    <row r="152" spans="1:10" ht="14.25">
      <c r="A152" s="10"/>
      <c r="E152" s="10"/>
      <c r="F152" s="10"/>
      <c r="G152" s="10"/>
      <c r="H152" s="10"/>
      <c r="I152" s="10"/>
      <c r="J152" s="10"/>
    </row>
    <row r="153" spans="1:10" ht="14.25">
      <c r="A153" s="10"/>
      <c r="E153" s="10"/>
      <c r="F153" s="10"/>
      <c r="G153" s="10"/>
      <c r="H153" s="10"/>
      <c r="I153" s="10"/>
      <c r="J153" s="10"/>
    </row>
    <row r="154" spans="1:10" ht="14.25">
      <c r="A154" s="10"/>
      <c r="E154" s="10"/>
      <c r="F154" s="10"/>
      <c r="G154" s="10"/>
      <c r="H154" s="10"/>
      <c r="I154" s="10"/>
      <c r="J154" s="10"/>
    </row>
    <row r="155" spans="1:10" ht="14.25">
      <c r="A155" s="10"/>
      <c r="E155" s="10"/>
      <c r="F155" s="10"/>
      <c r="G155" s="10"/>
      <c r="H155" s="10"/>
      <c r="I155" s="10"/>
      <c r="J155" s="10"/>
    </row>
    <row r="156" spans="1:10" ht="14.25">
      <c r="A156" s="10"/>
      <c r="E156" s="10"/>
      <c r="F156" s="10"/>
      <c r="G156" s="10"/>
      <c r="H156" s="10"/>
      <c r="I156" s="10"/>
      <c r="J156" s="10"/>
    </row>
    <row r="157" spans="1:10" ht="14.25">
      <c r="A157" s="10"/>
      <c r="E157" s="10"/>
      <c r="F157" s="10"/>
      <c r="G157" s="10"/>
      <c r="H157" s="10"/>
      <c r="I157" s="10"/>
      <c r="J157" s="10"/>
    </row>
    <row r="158" spans="1:10" ht="14.25">
      <c r="A158" s="10"/>
      <c r="E158" s="10"/>
      <c r="F158" s="10"/>
      <c r="G158" s="10"/>
      <c r="H158" s="10"/>
      <c r="I158" s="10"/>
      <c r="J158" s="10"/>
    </row>
    <row r="159" spans="1:10" ht="14.25">
      <c r="A159" s="10"/>
      <c r="E159" s="10"/>
      <c r="F159" s="10"/>
      <c r="G159" s="10"/>
      <c r="H159" s="10"/>
      <c r="I159" s="10"/>
      <c r="J159" s="10"/>
    </row>
    <row r="160" spans="1:10" ht="14.25">
      <c r="A160" s="10"/>
      <c r="E160" s="10"/>
      <c r="F160" s="10"/>
      <c r="G160" s="10"/>
      <c r="H160" s="10"/>
      <c r="I160" s="10"/>
      <c r="J160" s="10"/>
    </row>
    <row r="161" spans="1:10" ht="14.25">
      <c r="A161" s="10"/>
      <c r="E161" s="10"/>
      <c r="F161" s="10"/>
      <c r="G161" s="10"/>
      <c r="H161" s="10"/>
      <c r="I161" s="10"/>
      <c r="J161" s="10"/>
    </row>
    <row r="162" spans="1:10" ht="14.25">
      <c r="A162" s="10"/>
      <c r="E162" s="10"/>
      <c r="F162" s="10"/>
      <c r="G162" s="10"/>
      <c r="H162" s="10"/>
      <c r="I162" s="10"/>
      <c r="J162" s="10"/>
    </row>
    <row r="163" spans="1:10" ht="14.25">
      <c r="A163" s="10"/>
      <c r="E163" s="10"/>
      <c r="F163" s="10"/>
      <c r="G163" s="10"/>
      <c r="H163" s="10"/>
      <c r="I163" s="10"/>
      <c r="J163" s="10"/>
    </row>
    <row r="164" spans="1:10" ht="14.25">
      <c r="A164" s="10"/>
      <c r="E164" s="10"/>
      <c r="F164" s="10"/>
      <c r="G164" s="10"/>
      <c r="H164" s="10"/>
      <c r="I164" s="10"/>
      <c r="J164" s="10"/>
    </row>
    <row r="165" spans="1:10" ht="14.25">
      <c r="A165" s="10"/>
      <c r="E165" s="10"/>
      <c r="F165" s="10"/>
      <c r="G165" s="10"/>
      <c r="H165" s="10"/>
      <c r="I165" s="10"/>
      <c r="J165" s="10"/>
    </row>
    <row r="166" spans="1:10" ht="14.25">
      <c r="A166" s="10"/>
      <c r="E166" s="10"/>
      <c r="F166" s="10"/>
      <c r="G166" s="10"/>
      <c r="H166" s="10"/>
      <c r="I166" s="10"/>
      <c r="J166" s="10"/>
    </row>
    <row r="167" spans="1:10" ht="14.25">
      <c r="A167" s="10"/>
      <c r="E167" s="10"/>
      <c r="F167" s="10"/>
      <c r="G167" s="10"/>
      <c r="H167" s="10"/>
      <c r="I167" s="10"/>
      <c r="J167" s="10"/>
    </row>
    <row r="168" spans="1:10" ht="14.25">
      <c r="A168" s="10"/>
      <c r="E168" s="10"/>
      <c r="F168" s="10"/>
      <c r="G168" s="10"/>
      <c r="H168" s="10"/>
      <c r="I168" s="10"/>
      <c r="J168" s="10"/>
    </row>
    <row r="169" spans="1:10" ht="14.25">
      <c r="A169" s="10"/>
      <c r="E169" s="10"/>
      <c r="F169" s="10"/>
      <c r="G169" s="10"/>
      <c r="H169" s="10"/>
      <c r="I169" s="10"/>
      <c r="J169" s="10"/>
    </row>
    <row r="170" spans="1:10" ht="14.25">
      <c r="A170" s="10"/>
      <c r="E170" s="10"/>
      <c r="F170" s="10"/>
      <c r="G170" s="10"/>
      <c r="H170" s="10"/>
      <c r="I170" s="10"/>
      <c r="J170" s="10"/>
    </row>
    <row r="171" spans="1:10" ht="14.25">
      <c r="A171" s="10"/>
      <c r="E171" s="10"/>
      <c r="F171" s="10"/>
      <c r="G171" s="10"/>
      <c r="H171" s="10"/>
      <c r="I171" s="10"/>
      <c r="J171" s="10"/>
    </row>
    <row r="172" spans="1:10" ht="14.25">
      <c r="A172" s="10"/>
      <c r="E172" s="10"/>
      <c r="F172" s="10"/>
      <c r="G172" s="10"/>
      <c r="H172" s="10"/>
      <c r="I172" s="10"/>
      <c r="J172" s="10"/>
    </row>
    <row r="173" spans="1:10" ht="14.25">
      <c r="A173" s="10"/>
      <c r="E173" s="10"/>
      <c r="F173" s="10"/>
      <c r="G173" s="10"/>
      <c r="H173" s="10"/>
      <c r="I173" s="10"/>
      <c r="J173" s="10"/>
    </row>
    <row r="174" spans="1:10" ht="14.25">
      <c r="A174" s="10"/>
      <c r="E174" s="10"/>
      <c r="F174" s="10"/>
      <c r="G174" s="10"/>
      <c r="H174" s="10"/>
      <c r="I174" s="10"/>
      <c r="J174" s="10"/>
    </row>
    <row r="175" spans="1:10" ht="14.25">
      <c r="A175" s="10"/>
      <c r="E175" s="10"/>
      <c r="F175" s="10"/>
      <c r="G175" s="10"/>
      <c r="H175" s="10"/>
      <c r="I175" s="10"/>
      <c r="J175" s="10"/>
    </row>
    <row r="176" spans="1:10" ht="14.25">
      <c r="A176" s="10"/>
      <c r="E176" s="10"/>
      <c r="F176" s="10"/>
      <c r="G176" s="10"/>
      <c r="H176" s="10"/>
      <c r="I176" s="10"/>
      <c r="J176" s="10"/>
    </row>
    <row r="177" spans="1:10" ht="14.25">
      <c r="A177" s="10"/>
      <c r="E177" s="10"/>
      <c r="F177" s="10"/>
      <c r="G177" s="10"/>
      <c r="H177" s="10"/>
      <c r="I177" s="10"/>
      <c r="J177" s="10"/>
    </row>
    <row r="178" spans="1:10" ht="14.25">
      <c r="A178" s="10"/>
      <c r="E178" s="10"/>
      <c r="F178" s="10"/>
      <c r="G178" s="10"/>
      <c r="H178" s="10"/>
      <c r="I178" s="10"/>
      <c r="J178" s="10"/>
    </row>
    <row r="179" spans="1:10" ht="14.25">
      <c r="A179" s="10"/>
      <c r="E179" s="10"/>
      <c r="F179" s="10"/>
      <c r="G179" s="10"/>
      <c r="H179" s="10"/>
      <c r="I179" s="10"/>
      <c r="J179" s="10"/>
    </row>
    <row r="180" spans="1:10" ht="14.25">
      <c r="A180" s="10"/>
      <c r="E180" s="10"/>
      <c r="F180" s="10"/>
      <c r="G180" s="10"/>
      <c r="H180" s="10"/>
      <c r="I180" s="10"/>
      <c r="J180" s="10"/>
    </row>
    <row r="181" spans="1:10" ht="14.25">
      <c r="A181" s="10"/>
      <c r="E181" s="10"/>
      <c r="F181" s="10"/>
      <c r="G181" s="10"/>
      <c r="H181" s="10"/>
      <c r="I181" s="10"/>
      <c r="J181" s="10"/>
    </row>
    <row r="182" spans="1:10" ht="14.25">
      <c r="A182" s="10"/>
      <c r="E182" s="10"/>
      <c r="F182" s="10"/>
      <c r="G182" s="10"/>
      <c r="H182" s="10"/>
      <c r="I182" s="10"/>
      <c r="J182" s="10"/>
    </row>
    <row r="183" spans="1:9" ht="14.25">
      <c r="A183" s="10"/>
      <c r="E183" s="10"/>
      <c r="F183" s="10"/>
      <c r="G183" s="10"/>
      <c r="H183" s="10"/>
      <c r="I183" s="10"/>
    </row>
    <row r="184" spans="1:9" ht="14.25">
      <c r="A184" s="10"/>
      <c r="E184" s="10"/>
      <c r="F184" s="10"/>
      <c r="G184" s="10"/>
      <c r="H184" s="10"/>
      <c r="I184" s="10"/>
    </row>
    <row r="185" spans="1:9" ht="14.25">
      <c r="A185" s="10"/>
      <c r="E185" s="10"/>
      <c r="F185" s="10"/>
      <c r="G185" s="10"/>
      <c r="H185" s="10"/>
      <c r="I185" s="10"/>
    </row>
    <row r="186" spans="1:9" ht="14.25">
      <c r="A186" s="10"/>
      <c r="E186" s="10"/>
      <c r="F186" s="10"/>
      <c r="G186" s="10"/>
      <c r="H186" s="10"/>
      <c r="I186" s="10"/>
    </row>
    <row r="187" spans="1:9" ht="14.25">
      <c r="A187" s="10"/>
      <c r="E187" s="10"/>
      <c r="F187" s="10"/>
      <c r="G187" s="10"/>
      <c r="H187" s="10"/>
      <c r="I187" s="10"/>
    </row>
    <row r="188" spans="1:9" ht="14.25">
      <c r="A188" s="10"/>
      <c r="E188" s="10"/>
      <c r="F188" s="10"/>
      <c r="G188" s="10"/>
      <c r="H188" s="10"/>
      <c r="I188" s="10"/>
    </row>
    <row r="189" spans="1:9" ht="14.25">
      <c r="A189" s="10"/>
      <c r="E189" s="10"/>
      <c r="F189" s="10"/>
      <c r="G189" s="10"/>
      <c r="H189" s="10"/>
      <c r="I189" s="10"/>
    </row>
    <row r="190" spans="1:9" ht="14.25">
      <c r="A190" s="10"/>
      <c r="E190" s="10"/>
      <c r="F190" s="10"/>
      <c r="G190" s="10"/>
      <c r="H190" s="10"/>
      <c r="I190" s="10"/>
    </row>
    <row r="191" spans="1:9" ht="14.25">
      <c r="A191" s="10"/>
      <c r="E191" s="10"/>
      <c r="F191" s="10"/>
      <c r="G191" s="10"/>
      <c r="H191" s="10"/>
      <c r="I191" s="10"/>
    </row>
    <row r="192" spans="1:9" ht="14.25">
      <c r="A192" s="10"/>
      <c r="E192" s="10"/>
      <c r="F192" s="10"/>
      <c r="G192" s="10"/>
      <c r="H192" s="10"/>
      <c r="I192" s="10"/>
    </row>
    <row r="193" spans="1:9" ht="14.25">
      <c r="A193" s="10"/>
      <c r="E193" s="10"/>
      <c r="F193" s="10"/>
      <c r="G193" s="10"/>
      <c r="H193" s="10"/>
      <c r="I193" s="10"/>
    </row>
    <row r="194" spans="1:9" ht="14.25">
      <c r="A194" s="10"/>
      <c r="E194" s="10"/>
      <c r="F194" s="10"/>
      <c r="G194" s="10"/>
      <c r="H194" s="10"/>
      <c r="I194" s="10"/>
    </row>
    <row r="195" spans="1:9" ht="14.25">
      <c r="A195" s="10"/>
      <c r="E195" s="10"/>
      <c r="F195" s="10"/>
      <c r="G195" s="10"/>
      <c r="H195" s="10"/>
      <c r="I195" s="10"/>
    </row>
    <row r="196" spans="1:9" ht="14.25">
      <c r="A196" s="10"/>
      <c r="E196" s="10"/>
      <c r="F196" s="10"/>
      <c r="G196" s="10"/>
      <c r="H196" s="10"/>
      <c r="I196" s="10"/>
    </row>
    <row r="197" spans="1:9" ht="14.25">
      <c r="A197" s="10"/>
      <c r="E197" s="10"/>
      <c r="F197" s="10"/>
      <c r="G197" s="10"/>
      <c r="H197" s="10"/>
      <c r="I197" s="10"/>
    </row>
    <row r="198" spans="1:9" ht="14.25">
      <c r="A198" s="10"/>
      <c r="E198" s="10"/>
      <c r="F198" s="10"/>
      <c r="G198" s="10"/>
      <c r="H198" s="10"/>
      <c r="I198" s="10"/>
    </row>
    <row r="199" spans="1:9" ht="14.25">
      <c r="A199" s="10"/>
      <c r="E199" s="10"/>
      <c r="F199" s="10"/>
      <c r="G199" s="10"/>
      <c r="H199" s="10"/>
      <c r="I199" s="10"/>
    </row>
    <row r="200" spans="1:9" ht="14.25">
      <c r="A200" s="10"/>
      <c r="E200" s="10"/>
      <c r="F200" s="10"/>
      <c r="G200" s="10"/>
      <c r="H200" s="10"/>
      <c r="I200" s="10"/>
    </row>
    <row r="201" spans="1:9" ht="14.25">
      <c r="A201" s="10"/>
      <c r="E201" s="10"/>
      <c r="F201" s="10"/>
      <c r="G201" s="10"/>
      <c r="H201" s="10"/>
      <c r="I201" s="10"/>
    </row>
    <row r="202" spans="1:9" ht="14.25">
      <c r="A202" s="10"/>
      <c r="E202" s="10"/>
      <c r="F202" s="10"/>
      <c r="G202" s="10"/>
      <c r="H202" s="10"/>
      <c r="I202" s="10"/>
    </row>
    <row r="203" spans="1:9" ht="14.25">
      <c r="A203" s="10"/>
      <c r="E203" s="10"/>
      <c r="F203" s="10"/>
      <c r="G203" s="10"/>
      <c r="H203" s="10"/>
      <c r="I203" s="10"/>
    </row>
    <row r="204" spans="1:9" ht="14.25">
      <c r="A204" s="10"/>
      <c r="E204" s="10"/>
      <c r="F204" s="10"/>
      <c r="G204" s="10"/>
      <c r="H204" s="10"/>
      <c r="I204" s="10"/>
    </row>
    <row r="205" spans="1:9" ht="14.25">
      <c r="A205" s="10"/>
      <c r="E205" s="10"/>
      <c r="F205" s="10"/>
      <c r="G205" s="10"/>
      <c r="H205" s="10"/>
      <c r="I205" s="10"/>
    </row>
    <row r="206" spans="1:9" ht="14.25">
      <c r="A206" s="10"/>
      <c r="E206" s="10"/>
      <c r="F206" s="10"/>
      <c r="G206" s="10"/>
      <c r="H206" s="10"/>
      <c r="I206" s="10"/>
    </row>
    <row r="207" spans="1:9" ht="14.25">
      <c r="A207" s="10"/>
      <c r="E207" s="10"/>
      <c r="F207" s="10"/>
      <c r="G207" s="10"/>
      <c r="H207" s="10"/>
      <c r="I207" s="10"/>
    </row>
    <row r="208" spans="1:9" ht="14.25">
      <c r="A208" s="10"/>
      <c r="E208" s="10"/>
      <c r="F208" s="10"/>
      <c r="G208" s="10"/>
      <c r="H208" s="10"/>
      <c r="I208" s="10"/>
    </row>
    <row r="209" spans="1:9" ht="14.25">
      <c r="A209" s="10"/>
      <c r="E209" s="10"/>
      <c r="F209" s="10"/>
      <c r="G209" s="10"/>
      <c r="H209" s="10"/>
      <c r="I209" s="10"/>
    </row>
    <row r="210" spans="1:9" ht="14.25">
      <c r="A210" s="10"/>
      <c r="E210" s="10"/>
      <c r="F210" s="10"/>
      <c r="G210" s="10"/>
      <c r="H210" s="10"/>
      <c r="I210" s="10"/>
    </row>
    <row r="211" spans="1:9" ht="14.25">
      <c r="A211" s="10"/>
      <c r="E211" s="10"/>
      <c r="F211" s="10"/>
      <c r="G211" s="10"/>
      <c r="H211" s="10"/>
      <c r="I211" s="10"/>
    </row>
    <row r="212" spans="1:9" ht="14.25">
      <c r="A212" s="10"/>
      <c r="E212" s="10"/>
      <c r="F212" s="10"/>
      <c r="G212" s="10"/>
      <c r="H212" s="10"/>
      <c r="I212" s="10"/>
    </row>
    <row r="213" spans="1:9" ht="14.25">
      <c r="A213" s="10"/>
      <c r="E213" s="10"/>
      <c r="F213" s="10"/>
      <c r="G213" s="10"/>
      <c r="H213" s="10"/>
      <c r="I213" s="10"/>
    </row>
    <row r="214" spans="1:9" ht="14.25">
      <c r="A214" s="10"/>
      <c r="E214" s="10"/>
      <c r="F214" s="10"/>
      <c r="G214" s="10"/>
      <c r="H214" s="10"/>
      <c r="I214" s="10"/>
    </row>
    <row r="215" spans="1:9" ht="14.25">
      <c r="A215" s="10"/>
      <c r="E215" s="10"/>
      <c r="F215" s="10"/>
      <c r="G215" s="10"/>
      <c r="H215" s="10"/>
      <c r="I215" s="10"/>
    </row>
    <row r="216" spans="1:9" ht="14.25">
      <c r="A216" s="10"/>
      <c r="E216" s="10"/>
      <c r="F216" s="10"/>
      <c r="G216" s="10"/>
      <c r="H216" s="10"/>
      <c r="I216" s="10"/>
    </row>
    <row r="217" spans="1:9" ht="14.25">
      <c r="A217" s="10"/>
      <c r="E217" s="10"/>
      <c r="F217" s="10"/>
      <c r="G217" s="10"/>
      <c r="H217" s="10"/>
      <c r="I217" s="10"/>
    </row>
    <row r="218" spans="1:9" ht="14.25">
      <c r="A218" s="10"/>
      <c r="E218" s="10"/>
      <c r="F218" s="10"/>
      <c r="G218" s="10"/>
      <c r="H218" s="10"/>
      <c r="I218" s="10"/>
    </row>
    <row r="219" spans="1:9" ht="14.25">
      <c r="A219" s="10"/>
      <c r="E219" s="10"/>
      <c r="F219" s="10"/>
      <c r="G219" s="10"/>
      <c r="H219" s="10"/>
      <c r="I219" s="10"/>
    </row>
    <row r="220" spans="1:9" ht="14.25">
      <c r="A220" s="10"/>
      <c r="E220" s="10"/>
      <c r="F220" s="10"/>
      <c r="G220" s="10"/>
      <c r="H220" s="10"/>
      <c r="I220" s="10"/>
    </row>
    <row r="221" spans="1:9" ht="14.25">
      <c r="A221" s="10"/>
      <c r="E221" s="10"/>
      <c r="F221" s="10"/>
      <c r="G221" s="10"/>
      <c r="H221" s="10"/>
      <c r="I221" s="10"/>
    </row>
    <row r="222" spans="1:9" ht="14.25">
      <c r="A222" s="10"/>
      <c r="E222" s="10"/>
      <c r="F222" s="10"/>
      <c r="G222" s="10"/>
      <c r="H222" s="10"/>
      <c r="I222" s="10"/>
    </row>
    <row r="223" spans="1:9" ht="14.25">
      <c r="A223" s="10"/>
      <c r="E223" s="10"/>
      <c r="F223" s="10"/>
      <c r="G223" s="10"/>
      <c r="H223" s="10"/>
      <c r="I223" s="10"/>
    </row>
    <row r="224" spans="1:9" ht="14.25">
      <c r="A224" s="10"/>
      <c r="E224" s="10"/>
      <c r="F224" s="10"/>
      <c r="G224" s="10"/>
      <c r="H224" s="10"/>
      <c r="I224" s="10"/>
    </row>
    <row r="225" spans="1:9" ht="14.25">
      <c r="A225" s="10"/>
      <c r="E225" s="10"/>
      <c r="F225" s="10"/>
      <c r="G225" s="10"/>
      <c r="H225" s="10"/>
      <c r="I225" s="10"/>
    </row>
    <row r="226" spans="1:9" ht="14.25">
      <c r="A226" s="10"/>
      <c r="E226" s="10"/>
      <c r="F226" s="10"/>
      <c r="G226" s="10"/>
      <c r="H226" s="10"/>
      <c r="I226" s="10"/>
    </row>
    <row r="227" spans="1:9" ht="14.25">
      <c r="A227" s="10"/>
      <c r="E227" s="10"/>
      <c r="F227" s="10"/>
      <c r="G227" s="10"/>
      <c r="H227" s="10"/>
      <c r="I227" s="10"/>
    </row>
    <row r="228" spans="1:9" ht="14.25">
      <c r="A228" s="10"/>
      <c r="E228" s="10"/>
      <c r="F228" s="10"/>
      <c r="G228" s="10"/>
      <c r="H228" s="10"/>
      <c r="I228" s="10"/>
    </row>
    <row r="229" spans="1:9" ht="14.25">
      <c r="A229" s="10"/>
      <c r="E229" s="10"/>
      <c r="F229" s="10"/>
      <c r="G229" s="10"/>
      <c r="H229" s="10"/>
      <c r="I229" s="10"/>
    </row>
    <row r="230" spans="1:9" ht="14.25">
      <c r="A230" s="10"/>
      <c r="E230" s="10"/>
      <c r="F230" s="10"/>
      <c r="G230" s="10"/>
      <c r="H230" s="10"/>
      <c r="I230" s="10"/>
    </row>
    <row r="231" spans="1:9" ht="14.25">
      <c r="A231" s="10"/>
      <c r="E231" s="10"/>
      <c r="F231" s="10"/>
      <c r="G231" s="10"/>
      <c r="H231" s="10"/>
      <c r="I231" s="10"/>
    </row>
    <row r="232" spans="1:9" ht="14.25">
      <c r="A232" s="10"/>
      <c r="E232" s="10"/>
      <c r="F232" s="10"/>
      <c r="G232" s="10"/>
      <c r="H232" s="10"/>
      <c r="I232" s="10"/>
    </row>
    <row r="233" spans="1:9" ht="14.25">
      <c r="A233" s="10"/>
      <c r="E233" s="10"/>
      <c r="F233" s="10"/>
      <c r="G233" s="10"/>
      <c r="H233" s="10"/>
      <c r="I233" s="10"/>
    </row>
    <row r="234" spans="1:9" ht="14.25">
      <c r="A234" s="10"/>
      <c r="E234" s="10"/>
      <c r="F234" s="10"/>
      <c r="G234" s="10"/>
      <c r="H234" s="10"/>
      <c r="I234" s="10"/>
    </row>
    <row r="235" spans="1:9" ht="14.25">
      <c r="A235" s="10"/>
      <c r="E235" s="10"/>
      <c r="F235" s="10"/>
      <c r="G235" s="10"/>
      <c r="H235" s="10"/>
      <c r="I235" s="10"/>
    </row>
    <row r="236" spans="1:9" ht="14.25">
      <c r="A236" s="10"/>
      <c r="E236" s="10"/>
      <c r="F236" s="10"/>
      <c r="G236" s="10"/>
      <c r="H236" s="10"/>
      <c r="I236" s="10"/>
    </row>
    <row r="237" spans="1:9" ht="14.25">
      <c r="A237" s="10"/>
      <c r="E237" s="10"/>
      <c r="F237" s="10"/>
      <c r="G237" s="10"/>
      <c r="H237" s="10"/>
      <c r="I237" s="10"/>
    </row>
    <row r="238" spans="1:9" ht="14.25">
      <c r="A238" s="10"/>
      <c r="E238" s="10"/>
      <c r="F238" s="10"/>
      <c r="G238" s="10"/>
      <c r="H238" s="10"/>
      <c r="I238" s="10"/>
    </row>
    <row r="239" spans="1:9" ht="14.25">
      <c r="A239" s="10"/>
      <c r="E239" s="10"/>
      <c r="F239" s="10"/>
      <c r="G239" s="10"/>
      <c r="H239" s="10"/>
      <c r="I239" s="10"/>
    </row>
    <row r="240" spans="1:9" ht="14.25">
      <c r="A240" s="10"/>
      <c r="E240" s="10"/>
      <c r="F240" s="10"/>
      <c r="G240" s="10"/>
      <c r="H240" s="10"/>
      <c r="I240" s="10"/>
    </row>
    <row r="241" spans="1:9" ht="14.25">
      <c r="A241" s="10"/>
      <c r="E241" s="10"/>
      <c r="F241" s="10"/>
      <c r="G241" s="10"/>
      <c r="H241" s="10"/>
      <c r="I241" s="10"/>
    </row>
    <row r="242" spans="1:9" ht="14.25">
      <c r="A242" s="10"/>
      <c r="E242" s="10"/>
      <c r="F242" s="10"/>
      <c r="G242" s="10"/>
      <c r="H242" s="10"/>
      <c r="I242" s="10"/>
    </row>
    <row r="243" spans="1:9" ht="14.25">
      <c r="A243" s="10"/>
      <c r="E243" s="10"/>
      <c r="F243" s="10"/>
      <c r="G243" s="10"/>
      <c r="H243" s="10"/>
      <c r="I243" s="10"/>
    </row>
    <row r="244" spans="1:9" ht="14.25">
      <c r="A244" s="10"/>
      <c r="E244" s="10"/>
      <c r="F244" s="10"/>
      <c r="G244" s="10"/>
      <c r="H244" s="10"/>
      <c r="I244" s="10"/>
    </row>
    <row r="245" spans="1:9" ht="14.25">
      <c r="A245" s="10"/>
      <c r="E245" s="10"/>
      <c r="F245" s="10"/>
      <c r="G245" s="10"/>
      <c r="H245" s="10"/>
      <c r="I245" s="10"/>
    </row>
    <row r="246" spans="1:9" ht="14.25">
      <c r="A246" s="10"/>
      <c r="E246" s="10"/>
      <c r="F246" s="10"/>
      <c r="G246" s="10"/>
      <c r="H246" s="10"/>
      <c r="I246" s="10"/>
    </row>
    <row r="247" spans="1:9" ht="14.25">
      <c r="A247" s="10"/>
      <c r="E247" s="10"/>
      <c r="F247" s="10"/>
      <c r="G247" s="10"/>
      <c r="H247" s="10"/>
      <c r="I247" s="10"/>
    </row>
    <row r="248" spans="1:9" ht="14.25">
      <c r="A248" s="10"/>
      <c r="E248" s="10"/>
      <c r="F248" s="10"/>
      <c r="G248" s="10"/>
      <c r="H248" s="10"/>
      <c r="I248" s="10"/>
    </row>
    <row r="249" spans="1:9" ht="14.25">
      <c r="A249" s="10"/>
      <c r="E249" s="10"/>
      <c r="F249" s="10"/>
      <c r="G249" s="10"/>
      <c r="H249" s="10"/>
      <c r="I249" s="10"/>
    </row>
    <row r="250" spans="1:9" ht="14.25">
      <c r="A250" s="10"/>
      <c r="E250" s="10"/>
      <c r="F250" s="10"/>
      <c r="G250" s="10"/>
      <c r="H250" s="10"/>
      <c r="I250" s="10"/>
    </row>
    <row r="251" spans="1:9" ht="14.25">
      <c r="A251" s="10"/>
      <c r="E251" s="10"/>
      <c r="F251" s="10"/>
      <c r="G251" s="10"/>
      <c r="H251" s="10"/>
      <c r="I251" s="10"/>
    </row>
    <row r="252" spans="1:9" ht="14.25">
      <c r="A252" s="10"/>
      <c r="E252" s="10"/>
      <c r="F252" s="10"/>
      <c r="G252" s="10"/>
      <c r="H252" s="10"/>
      <c r="I252" s="10"/>
    </row>
    <row r="253" spans="1:9" ht="14.25">
      <c r="A253" s="10"/>
      <c r="E253" s="10"/>
      <c r="F253" s="10"/>
      <c r="G253" s="10"/>
      <c r="H253" s="10"/>
      <c r="I253" s="10"/>
    </row>
    <row r="254" spans="1:9" ht="14.25">
      <c r="A254" s="10"/>
      <c r="E254" s="10"/>
      <c r="F254" s="10"/>
      <c r="G254" s="10"/>
      <c r="H254" s="10"/>
      <c r="I254" s="10"/>
    </row>
    <row r="255" spans="1:9" ht="14.25">
      <c r="A255" s="10"/>
      <c r="E255" s="10"/>
      <c r="F255" s="10"/>
      <c r="G255" s="10"/>
      <c r="H255" s="10"/>
      <c r="I255" s="10"/>
    </row>
    <row r="256" spans="1:9" ht="14.25">
      <c r="A256" s="10"/>
      <c r="E256" s="10"/>
      <c r="F256" s="10"/>
      <c r="G256" s="10"/>
      <c r="H256" s="10"/>
      <c r="I256" s="10"/>
    </row>
    <row r="257" spans="1:9" ht="14.25">
      <c r="A257" s="10"/>
      <c r="E257" s="10"/>
      <c r="F257" s="10"/>
      <c r="G257" s="10"/>
      <c r="H257" s="10"/>
      <c r="I257" s="10"/>
    </row>
    <row r="258" spans="1:9" ht="14.25">
      <c r="A258" s="10"/>
      <c r="E258" s="10"/>
      <c r="F258" s="10"/>
      <c r="G258" s="10"/>
      <c r="H258" s="10"/>
      <c r="I258" s="10"/>
    </row>
    <row r="259" spans="1:9" ht="14.25">
      <c r="A259" s="10"/>
      <c r="E259" s="10"/>
      <c r="F259" s="10"/>
      <c r="G259" s="10"/>
      <c r="H259" s="10"/>
      <c r="I259" s="10"/>
    </row>
    <row r="260" spans="1:9" ht="14.25">
      <c r="A260" s="10"/>
      <c r="E260" s="10"/>
      <c r="F260" s="10"/>
      <c r="G260" s="10"/>
      <c r="H260" s="10"/>
      <c r="I260" s="10"/>
    </row>
    <row r="261" spans="1:9" ht="14.25">
      <c r="A261" s="10"/>
      <c r="E261" s="10"/>
      <c r="F261" s="10"/>
      <c r="G261" s="10"/>
      <c r="H261" s="10"/>
      <c r="I261" s="10"/>
    </row>
    <row r="262" spans="1:9" ht="14.25">
      <c r="A262" s="10"/>
      <c r="E262" s="10"/>
      <c r="F262" s="10"/>
      <c r="G262" s="10"/>
      <c r="H262" s="10"/>
      <c r="I262" s="10"/>
    </row>
    <row r="263" spans="1:9" ht="14.25">
      <c r="A263" s="10"/>
      <c r="E263" s="10"/>
      <c r="F263" s="10"/>
      <c r="G263" s="10"/>
      <c r="H263" s="10"/>
      <c r="I263" s="10"/>
    </row>
    <row r="264" spans="1:9" ht="14.25">
      <c r="A264" s="10"/>
      <c r="E264" s="10"/>
      <c r="F264" s="10"/>
      <c r="G264" s="10"/>
      <c r="H264" s="10"/>
      <c r="I264" s="10"/>
    </row>
    <row r="265" spans="1:9" ht="14.25">
      <c r="A265" s="10"/>
      <c r="E265" s="10"/>
      <c r="F265" s="10"/>
      <c r="G265" s="10"/>
      <c r="H265" s="10"/>
      <c r="I265" s="10"/>
    </row>
    <row r="266" spans="1:9" ht="14.25">
      <c r="A266" s="10"/>
      <c r="E266" s="10"/>
      <c r="F266" s="10"/>
      <c r="G266" s="10"/>
      <c r="H266" s="10"/>
      <c r="I266" s="10"/>
    </row>
    <row r="267" spans="1:9" ht="14.25">
      <c r="A267" s="10"/>
      <c r="E267" s="10"/>
      <c r="F267" s="10"/>
      <c r="G267" s="10"/>
      <c r="H267" s="10"/>
      <c r="I267" s="10"/>
    </row>
    <row r="268" spans="1:9" ht="14.25">
      <c r="A268" s="10"/>
      <c r="E268" s="10"/>
      <c r="F268" s="10"/>
      <c r="G268" s="10"/>
      <c r="H268" s="10"/>
      <c r="I268" s="10"/>
    </row>
    <row r="269" spans="1:9" ht="14.25">
      <c r="A269" s="10"/>
      <c r="E269" s="10"/>
      <c r="F269" s="10"/>
      <c r="G269" s="10"/>
      <c r="H269" s="10"/>
      <c r="I269" s="10"/>
    </row>
    <row r="270" spans="1:9" ht="14.25">
      <c r="A270" s="10"/>
      <c r="E270" s="10"/>
      <c r="F270" s="10"/>
      <c r="G270" s="10"/>
      <c r="H270" s="10"/>
      <c r="I270" s="10"/>
    </row>
    <row r="271" spans="1:9" ht="14.25">
      <c r="A271" s="10"/>
      <c r="E271" s="10"/>
      <c r="F271" s="10"/>
      <c r="G271" s="10"/>
      <c r="H271" s="10"/>
      <c r="I271" s="10"/>
    </row>
    <row r="272" spans="1:9" ht="14.25">
      <c r="A272" s="10"/>
      <c r="E272" s="10"/>
      <c r="F272" s="10"/>
      <c r="G272" s="10"/>
      <c r="H272" s="10"/>
      <c r="I272" s="10"/>
    </row>
    <row r="273" spans="1:9" ht="14.25">
      <c r="A273" s="10"/>
      <c r="E273" s="10"/>
      <c r="F273" s="10"/>
      <c r="G273" s="10"/>
      <c r="H273" s="10"/>
      <c r="I273" s="10"/>
    </row>
    <row r="274" spans="1:9" ht="14.25">
      <c r="A274" s="10"/>
      <c r="E274" s="10"/>
      <c r="F274" s="10"/>
      <c r="G274" s="10"/>
      <c r="H274" s="10"/>
      <c r="I274" s="10"/>
    </row>
    <row r="275" spans="1:9" ht="14.25">
      <c r="A275" s="10"/>
      <c r="E275" s="10"/>
      <c r="F275" s="10"/>
      <c r="G275" s="10"/>
      <c r="H275" s="10"/>
      <c r="I275" s="10"/>
    </row>
    <row r="276" spans="1:9" ht="14.25">
      <c r="A276" s="10"/>
      <c r="E276" s="10"/>
      <c r="F276" s="10"/>
      <c r="G276" s="10"/>
      <c r="H276" s="10"/>
      <c r="I276" s="10"/>
    </row>
    <row r="277" spans="1:9" ht="14.25">
      <c r="A277" s="10"/>
      <c r="E277" s="10"/>
      <c r="F277" s="10"/>
      <c r="G277" s="10"/>
      <c r="H277" s="10"/>
      <c r="I277" s="10"/>
    </row>
    <row r="278" spans="1:9" ht="14.25">
      <c r="A278" s="10"/>
      <c r="E278" s="10"/>
      <c r="F278" s="10"/>
      <c r="G278" s="10"/>
      <c r="H278" s="10"/>
      <c r="I278" s="10"/>
    </row>
    <row r="279" spans="1:9" ht="14.25">
      <c r="A279" s="10"/>
      <c r="E279" s="10"/>
      <c r="F279" s="10"/>
      <c r="G279" s="10"/>
      <c r="H279" s="10"/>
      <c r="I279" s="10"/>
    </row>
    <row r="280" spans="1:9" ht="14.25">
      <c r="A280" s="10"/>
      <c r="E280" s="10"/>
      <c r="F280" s="10"/>
      <c r="G280" s="10"/>
      <c r="H280" s="10"/>
      <c r="I280" s="10"/>
    </row>
    <row r="281" spans="1:9" ht="14.25">
      <c r="A281" s="10"/>
      <c r="E281" s="10"/>
      <c r="F281" s="10"/>
      <c r="G281" s="10"/>
      <c r="H281" s="10"/>
      <c r="I281" s="10"/>
    </row>
    <row r="282" spans="1:9" ht="14.25">
      <c r="A282" s="10"/>
      <c r="E282" s="10"/>
      <c r="F282" s="10"/>
      <c r="G282" s="10"/>
      <c r="H282" s="10"/>
      <c r="I282" s="10"/>
    </row>
    <row r="283" spans="1:9" ht="14.25">
      <c r="A283" s="10"/>
      <c r="E283" s="10"/>
      <c r="F283" s="10"/>
      <c r="G283" s="10"/>
      <c r="H283" s="10"/>
      <c r="I283" s="10"/>
    </row>
    <row r="284" spans="1:9" ht="14.25">
      <c r="A284" s="10"/>
      <c r="E284" s="10"/>
      <c r="F284" s="10"/>
      <c r="G284" s="10"/>
      <c r="H284" s="10"/>
      <c r="I284" s="10"/>
    </row>
    <row r="285" spans="1:9" ht="14.25">
      <c r="A285" s="10"/>
      <c r="E285" s="10"/>
      <c r="F285" s="10"/>
      <c r="G285" s="10"/>
      <c r="H285" s="10"/>
      <c r="I285" s="10"/>
    </row>
    <row r="286" spans="1:9" ht="14.25">
      <c r="A286" s="10"/>
      <c r="E286" s="10"/>
      <c r="F286" s="10"/>
      <c r="G286" s="10"/>
      <c r="H286" s="10"/>
      <c r="I286" s="10"/>
    </row>
    <row r="287" spans="1:9" ht="14.25">
      <c r="A287" s="10"/>
      <c r="E287" s="10"/>
      <c r="F287" s="10"/>
      <c r="G287" s="10"/>
      <c r="H287" s="10"/>
      <c r="I287" s="10"/>
    </row>
    <row r="288" spans="1:9" ht="14.25">
      <c r="A288" s="10"/>
      <c r="E288" s="10"/>
      <c r="F288" s="10"/>
      <c r="G288" s="10"/>
      <c r="H288" s="10"/>
      <c r="I288" s="10"/>
    </row>
    <row r="289" spans="1:9" ht="14.25">
      <c r="A289" s="10"/>
      <c r="E289" s="10"/>
      <c r="F289" s="10"/>
      <c r="G289" s="10"/>
      <c r="H289" s="10"/>
      <c r="I289" s="10"/>
    </row>
    <row r="290" spans="1:9" ht="14.25">
      <c r="A290" s="10"/>
      <c r="E290" s="10"/>
      <c r="F290" s="10"/>
      <c r="G290" s="10"/>
      <c r="H290" s="10"/>
      <c r="I290" s="10"/>
    </row>
    <row r="291" spans="1:9" ht="14.25">
      <c r="A291" s="10"/>
      <c r="E291" s="10"/>
      <c r="F291" s="10"/>
      <c r="G291" s="10"/>
      <c r="H291" s="10"/>
      <c r="I291" s="10"/>
    </row>
    <row r="292" spans="1:9" ht="14.25">
      <c r="A292" s="10"/>
      <c r="E292" s="10"/>
      <c r="F292" s="10"/>
      <c r="G292" s="10"/>
      <c r="H292" s="10"/>
      <c r="I292" s="10"/>
    </row>
    <row r="293" spans="1:9" ht="14.25">
      <c r="A293" s="10"/>
      <c r="E293" s="10"/>
      <c r="F293" s="10"/>
      <c r="G293" s="10"/>
      <c r="H293" s="10"/>
      <c r="I293" s="10"/>
    </row>
    <row r="294" spans="1:9" ht="14.25">
      <c r="A294" s="10"/>
      <c r="E294" s="10"/>
      <c r="F294" s="10"/>
      <c r="G294" s="10"/>
      <c r="H294" s="10"/>
      <c r="I294" s="10"/>
    </row>
    <row r="295" spans="1:9" ht="14.25">
      <c r="A295" s="10"/>
      <c r="E295" s="10"/>
      <c r="F295" s="10"/>
      <c r="G295" s="10"/>
      <c r="H295" s="10"/>
      <c r="I295" s="10"/>
    </row>
    <row r="296" spans="1:9" ht="14.25">
      <c r="A296" s="10"/>
      <c r="E296" s="10"/>
      <c r="F296" s="10"/>
      <c r="G296" s="10"/>
      <c r="H296" s="10"/>
      <c r="I296" s="10"/>
    </row>
    <row r="297" spans="1:9" ht="14.25">
      <c r="A297" s="10"/>
      <c r="E297" s="10"/>
      <c r="F297" s="10"/>
      <c r="G297" s="10"/>
      <c r="H297" s="10"/>
      <c r="I297" s="10"/>
    </row>
    <row r="298" spans="1:9" ht="14.25">
      <c r="A298" s="10"/>
      <c r="E298" s="10"/>
      <c r="F298" s="10"/>
      <c r="G298" s="10"/>
      <c r="H298" s="10"/>
      <c r="I298" s="10"/>
    </row>
    <row r="299" spans="1:9" ht="14.25">
      <c r="A299" s="10"/>
      <c r="E299" s="10"/>
      <c r="F299" s="10"/>
      <c r="G299" s="10"/>
      <c r="H299" s="10"/>
      <c r="I299" s="10"/>
    </row>
    <row r="300" spans="1:9" ht="14.25">
      <c r="A300" s="10"/>
      <c r="E300" s="10"/>
      <c r="F300" s="10"/>
      <c r="G300" s="10"/>
      <c r="H300" s="10"/>
      <c r="I300" s="10"/>
    </row>
    <row r="301" spans="1:9" ht="14.25">
      <c r="A301" s="10"/>
      <c r="E301" s="10"/>
      <c r="F301" s="10"/>
      <c r="G301" s="10"/>
      <c r="H301" s="10"/>
      <c r="I301" s="10"/>
    </row>
    <row r="302" spans="1:9" ht="14.25">
      <c r="A302" s="10"/>
      <c r="E302" s="10"/>
      <c r="F302" s="10"/>
      <c r="G302" s="10"/>
      <c r="H302" s="10"/>
      <c r="I302" s="10"/>
    </row>
    <row r="303" spans="1:9" ht="14.25">
      <c r="A303" s="10"/>
      <c r="E303" s="10"/>
      <c r="F303" s="10"/>
      <c r="G303" s="10"/>
      <c r="H303" s="10"/>
      <c r="I303" s="10"/>
    </row>
    <row r="304" spans="1:9" ht="14.25">
      <c r="A304" s="10"/>
      <c r="E304" s="10"/>
      <c r="F304" s="10"/>
      <c r="G304" s="10"/>
      <c r="H304" s="10"/>
      <c r="I304" s="10"/>
    </row>
    <row r="305" spans="1:9" ht="14.25">
      <c r="A305" s="10"/>
      <c r="E305" s="10"/>
      <c r="F305" s="10"/>
      <c r="G305" s="10"/>
      <c r="H305" s="10"/>
      <c r="I305" s="10"/>
    </row>
    <row r="306" spans="1:9" ht="14.25">
      <c r="A306" s="10"/>
      <c r="E306" s="10"/>
      <c r="F306" s="10"/>
      <c r="G306" s="10"/>
      <c r="H306" s="10"/>
      <c r="I306" s="10"/>
    </row>
    <row r="307" spans="1:9" ht="14.25">
      <c r="A307" s="10"/>
      <c r="E307" s="10"/>
      <c r="F307" s="10"/>
      <c r="G307" s="10"/>
      <c r="H307" s="10"/>
      <c r="I307" s="10"/>
    </row>
    <row r="308" spans="1:9" ht="14.25">
      <c r="A308" s="10"/>
      <c r="E308" s="10"/>
      <c r="F308" s="10"/>
      <c r="G308" s="10"/>
      <c r="H308" s="10"/>
      <c r="I308" s="10"/>
    </row>
    <row r="309" spans="1:9" ht="14.25">
      <c r="A309" s="10"/>
      <c r="E309" s="10"/>
      <c r="F309" s="10"/>
      <c r="G309" s="10"/>
      <c r="H309" s="10"/>
      <c r="I309" s="10"/>
    </row>
    <row r="310" spans="1:9" ht="14.25">
      <c r="A310" s="10"/>
      <c r="E310" s="10"/>
      <c r="F310" s="10"/>
      <c r="G310" s="10"/>
      <c r="H310" s="10"/>
      <c r="I310" s="10"/>
    </row>
    <row r="311" spans="1:9" ht="14.25">
      <c r="A311" s="10"/>
      <c r="E311" s="10"/>
      <c r="F311" s="10"/>
      <c r="G311" s="10"/>
      <c r="H311" s="10"/>
      <c r="I311" s="10"/>
    </row>
    <row r="312" spans="1:9" ht="14.25">
      <c r="A312" s="10"/>
      <c r="E312" s="10"/>
      <c r="F312" s="10"/>
      <c r="G312" s="10"/>
      <c r="H312" s="10"/>
      <c r="I312" s="10"/>
    </row>
    <row r="313" spans="1:9" ht="14.25">
      <c r="A313" s="10"/>
      <c r="E313" s="10"/>
      <c r="F313" s="10"/>
      <c r="G313" s="10"/>
      <c r="H313" s="10"/>
      <c r="I313" s="10"/>
    </row>
    <row r="314" spans="1:9" ht="14.25">
      <c r="A314" s="10"/>
      <c r="E314" s="10"/>
      <c r="F314" s="10"/>
      <c r="G314" s="10"/>
      <c r="H314" s="10"/>
      <c r="I314" s="10"/>
    </row>
    <row r="315" spans="1:9" ht="14.25">
      <c r="A315" s="10"/>
      <c r="E315" s="10"/>
      <c r="F315" s="10"/>
      <c r="G315" s="10"/>
      <c r="H315" s="10"/>
      <c r="I315" s="10"/>
    </row>
    <row r="316" spans="1:9" ht="14.25">
      <c r="A316" s="10"/>
      <c r="E316" s="10"/>
      <c r="F316" s="10"/>
      <c r="G316" s="10"/>
      <c r="H316" s="10"/>
      <c r="I316" s="10"/>
    </row>
    <row r="317" spans="1:9" ht="14.25">
      <c r="A317" s="10"/>
      <c r="E317" s="10"/>
      <c r="F317" s="10"/>
      <c r="G317" s="10"/>
      <c r="H317" s="10"/>
      <c r="I317" s="10"/>
    </row>
    <row r="318" spans="1:9" ht="14.25">
      <c r="A318" s="10"/>
      <c r="E318" s="10"/>
      <c r="F318" s="10"/>
      <c r="G318" s="10"/>
      <c r="H318" s="10"/>
      <c r="I318" s="10"/>
    </row>
    <row r="319" spans="1:9" ht="14.25">
      <c r="A319" s="10"/>
      <c r="E319" s="10"/>
      <c r="F319" s="10"/>
      <c r="G319" s="10"/>
      <c r="H319" s="10"/>
      <c r="I319" s="10"/>
    </row>
    <row r="320" spans="1:9" ht="14.25">
      <c r="A320" s="10"/>
      <c r="E320" s="10"/>
      <c r="F320" s="10"/>
      <c r="G320" s="10"/>
      <c r="H320" s="10"/>
      <c r="I320" s="10"/>
    </row>
    <row r="321" spans="1:9" ht="14.25">
      <c r="A321" s="10"/>
      <c r="E321" s="10"/>
      <c r="F321" s="10"/>
      <c r="G321" s="10"/>
      <c r="H321" s="10"/>
      <c r="I321" s="10"/>
    </row>
    <row r="322" spans="1:9" ht="14.25">
      <c r="A322" s="10"/>
      <c r="E322" s="10"/>
      <c r="F322" s="10"/>
      <c r="G322" s="10"/>
      <c r="H322" s="10"/>
      <c r="I322" s="10"/>
    </row>
    <row r="323" spans="1:9" ht="14.25">
      <c r="A323" s="10"/>
      <c r="E323" s="10"/>
      <c r="F323" s="10"/>
      <c r="G323" s="10"/>
      <c r="H323" s="10"/>
      <c r="I323" s="10"/>
    </row>
    <row r="324" spans="1:9" ht="14.25">
      <c r="A324" s="10"/>
      <c r="E324" s="10"/>
      <c r="F324" s="10"/>
      <c r="G324" s="10"/>
      <c r="H324" s="10"/>
      <c r="I324" s="10"/>
    </row>
    <row r="325" spans="1:9" ht="14.25">
      <c r="A325" s="10"/>
      <c r="E325" s="10"/>
      <c r="F325" s="10"/>
      <c r="G325" s="10"/>
      <c r="H325" s="10"/>
      <c r="I325" s="10"/>
    </row>
    <row r="326" spans="1:9" ht="14.25">
      <c r="A326" s="10"/>
      <c r="E326" s="10"/>
      <c r="F326" s="10"/>
      <c r="G326" s="10"/>
      <c r="H326" s="10"/>
      <c r="I326" s="10"/>
    </row>
    <row r="327" spans="1:9" ht="14.25">
      <c r="A327" s="10"/>
      <c r="E327" s="10"/>
      <c r="F327" s="10"/>
      <c r="G327" s="10"/>
      <c r="H327" s="10"/>
      <c r="I327" s="10"/>
    </row>
    <row r="328" spans="1:9" ht="14.25">
      <c r="A328" s="10"/>
      <c r="E328" s="10"/>
      <c r="F328" s="10"/>
      <c r="G328" s="10"/>
      <c r="H328" s="10"/>
      <c r="I328" s="10"/>
    </row>
    <row r="329" spans="1:9" ht="14.25">
      <c r="A329" s="10"/>
      <c r="E329" s="10"/>
      <c r="F329" s="10"/>
      <c r="G329" s="10"/>
      <c r="H329" s="10"/>
      <c r="I329" s="10"/>
    </row>
    <row r="330" spans="1:9" ht="14.25">
      <c r="A330" s="10"/>
      <c r="E330" s="10"/>
      <c r="F330" s="10"/>
      <c r="G330" s="10"/>
      <c r="H330" s="10"/>
      <c r="I330" s="10"/>
    </row>
    <row r="331" spans="1:9" ht="14.25">
      <c r="A331" s="10"/>
      <c r="E331" s="10"/>
      <c r="F331" s="10"/>
      <c r="G331" s="10"/>
      <c r="H331" s="10"/>
      <c r="I331" s="10"/>
    </row>
    <row r="332" spans="1:9" ht="14.25">
      <c r="A332" s="10"/>
      <c r="E332" s="10"/>
      <c r="F332" s="10"/>
      <c r="G332" s="10"/>
      <c r="H332" s="10"/>
      <c r="I332" s="10"/>
    </row>
    <row r="333" spans="1:9" ht="14.25">
      <c r="A333" s="10"/>
      <c r="E333" s="10"/>
      <c r="F333" s="10"/>
      <c r="G333" s="10"/>
      <c r="H333" s="10"/>
      <c r="I333" s="10"/>
    </row>
    <row r="334" spans="1:9" ht="14.25">
      <c r="A334" s="10"/>
      <c r="E334" s="10"/>
      <c r="F334" s="10"/>
      <c r="G334" s="10"/>
      <c r="H334" s="10"/>
      <c r="I334" s="10"/>
    </row>
    <row r="335" spans="1:9" ht="14.25">
      <c r="A335" s="10"/>
      <c r="E335" s="10"/>
      <c r="F335" s="10"/>
      <c r="G335" s="10"/>
      <c r="H335" s="10"/>
      <c r="I335" s="10"/>
    </row>
    <row r="336" spans="1:9" ht="14.25">
      <c r="A336" s="10"/>
      <c r="E336" s="10"/>
      <c r="F336" s="10"/>
      <c r="G336" s="10"/>
      <c r="H336" s="10"/>
      <c r="I336" s="10"/>
    </row>
    <row r="337" spans="1:9" ht="14.25">
      <c r="A337" s="10"/>
      <c r="E337" s="10"/>
      <c r="F337" s="10"/>
      <c r="G337" s="10"/>
      <c r="H337" s="10"/>
      <c r="I337" s="10"/>
    </row>
    <row r="338" spans="1:9" ht="14.25">
      <c r="A338" s="10"/>
      <c r="E338" s="10"/>
      <c r="F338" s="10"/>
      <c r="G338" s="10"/>
      <c r="H338" s="10"/>
      <c r="I338" s="10"/>
    </row>
    <row r="339" spans="1:9" ht="14.25">
      <c r="A339" s="10"/>
      <c r="E339" s="10"/>
      <c r="F339" s="10"/>
      <c r="G339" s="10"/>
      <c r="H339" s="10"/>
      <c r="I339" s="10"/>
    </row>
    <row r="340" spans="1:9" ht="14.25">
      <c r="A340" s="10"/>
      <c r="E340" s="10"/>
      <c r="F340" s="10"/>
      <c r="G340" s="10"/>
      <c r="H340" s="10"/>
      <c r="I340" s="10"/>
    </row>
    <row r="341" spans="1:9" ht="14.25">
      <c r="A341" s="10"/>
      <c r="E341" s="10"/>
      <c r="F341" s="10"/>
      <c r="G341" s="10"/>
      <c r="H341" s="10"/>
      <c r="I341" s="10"/>
    </row>
    <row r="342" spans="1:9" ht="14.25">
      <c r="A342" s="10"/>
      <c r="E342" s="10"/>
      <c r="F342" s="10"/>
      <c r="G342" s="10"/>
      <c r="H342" s="10"/>
      <c r="I342" s="10"/>
    </row>
    <row r="343" spans="1:9" ht="14.25">
      <c r="A343" s="10"/>
      <c r="E343" s="10"/>
      <c r="F343" s="10"/>
      <c r="G343" s="10"/>
      <c r="H343" s="10"/>
      <c r="I343" s="10"/>
    </row>
    <row r="344" spans="1:9" ht="14.25">
      <c r="A344" s="10"/>
      <c r="E344" s="10"/>
      <c r="F344" s="10"/>
      <c r="G344" s="10"/>
      <c r="H344" s="10"/>
      <c r="I344" s="10"/>
    </row>
    <row r="345" spans="1:9" ht="14.25">
      <c r="A345" s="10"/>
      <c r="E345" s="10"/>
      <c r="F345" s="10"/>
      <c r="G345" s="10"/>
      <c r="H345" s="10"/>
      <c r="I345" s="10"/>
    </row>
    <row r="346" spans="1:9" ht="14.25">
      <c r="A346" s="10"/>
      <c r="E346" s="10"/>
      <c r="F346" s="10"/>
      <c r="G346" s="10"/>
      <c r="H346" s="10"/>
      <c r="I346" s="10"/>
    </row>
    <row r="347" spans="1:9" ht="14.25">
      <c r="A347" s="10"/>
      <c r="E347" s="10"/>
      <c r="F347" s="10"/>
      <c r="G347" s="10"/>
      <c r="H347" s="10"/>
      <c r="I347" s="10"/>
    </row>
    <row r="348" spans="1:9" ht="14.25">
      <c r="A348" s="10"/>
      <c r="E348" s="10"/>
      <c r="F348" s="10"/>
      <c r="G348" s="10"/>
      <c r="H348" s="10"/>
      <c r="I348" s="10"/>
    </row>
    <row r="349" spans="1:9" ht="14.25">
      <c r="A349" s="10"/>
      <c r="E349" s="10"/>
      <c r="F349" s="10"/>
      <c r="G349" s="10"/>
      <c r="H349" s="10"/>
      <c r="I349" s="10"/>
    </row>
    <row r="350" spans="1:9" ht="14.25">
      <c r="A350" s="10"/>
      <c r="E350" s="10"/>
      <c r="F350" s="10"/>
      <c r="G350" s="10"/>
      <c r="H350" s="10"/>
      <c r="I350" s="10"/>
    </row>
    <row r="351" spans="1:9" ht="14.25">
      <c r="A351" s="10"/>
      <c r="E351" s="10"/>
      <c r="F351" s="10"/>
      <c r="G351" s="10"/>
      <c r="H351" s="10"/>
      <c r="I351" s="10"/>
    </row>
    <row r="352" spans="1:9" ht="14.25">
      <c r="A352" s="10"/>
      <c r="E352" s="10"/>
      <c r="F352" s="10"/>
      <c r="G352" s="10"/>
      <c r="H352" s="10"/>
      <c r="I352" s="10"/>
    </row>
    <row r="353" spans="1:9" ht="14.25">
      <c r="A353" s="10"/>
      <c r="E353" s="10"/>
      <c r="F353" s="10"/>
      <c r="G353" s="10"/>
      <c r="H353" s="10"/>
      <c r="I353" s="10"/>
    </row>
    <row r="354" spans="1:9" ht="14.25">
      <c r="A354" s="10"/>
      <c r="E354" s="10"/>
      <c r="F354" s="10"/>
      <c r="G354" s="10"/>
      <c r="H354" s="10"/>
      <c r="I354" s="10"/>
    </row>
    <row r="355" spans="1:9" ht="14.25">
      <c r="A355" s="10"/>
      <c r="E355" s="10"/>
      <c r="F355" s="10"/>
      <c r="G355" s="10"/>
      <c r="H355" s="10"/>
      <c r="I355" s="10"/>
    </row>
    <row r="356" spans="1:9" ht="14.25">
      <c r="A356" s="10"/>
      <c r="E356" s="10"/>
      <c r="F356" s="10"/>
      <c r="G356" s="10"/>
      <c r="H356" s="10"/>
      <c r="I356" s="10"/>
    </row>
    <row r="357" spans="1:9" ht="14.25">
      <c r="A357" s="10"/>
      <c r="E357" s="10"/>
      <c r="F357" s="10"/>
      <c r="G357" s="10"/>
      <c r="H357" s="10"/>
      <c r="I357" s="10"/>
    </row>
    <row r="358" spans="1:9" ht="14.25">
      <c r="A358" s="10"/>
      <c r="E358" s="10"/>
      <c r="F358" s="10"/>
      <c r="G358" s="10"/>
      <c r="H358" s="10"/>
      <c r="I358" s="10"/>
    </row>
    <row r="359" spans="1:9" ht="14.25">
      <c r="A359" s="10"/>
      <c r="E359" s="10"/>
      <c r="F359" s="10"/>
      <c r="G359" s="10"/>
      <c r="H359" s="10"/>
      <c r="I359" s="10"/>
    </row>
    <row r="360" spans="1:9" ht="14.25">
      <c r="A360" s="10"/>
      <c r="E360" s="10"/>
      <c r="F360" s="10"/>
      <c r="G360" s="10"/>
      <c r="H360" s="10"/>
      <c r="I360" s="10"/>
    </row>
    <row r="361" spans="1:9" ht="14.25">
      <c r="A361" s="10"/>
      <c r="E361" s="10"/>
      <c r="F361" s="10"/>
      <c r="G361" s="10"/>
      <c r="H361" s="10"/>
      <c r="I361" s="10"/>
    </row>
    <row r="362" spans="1:9" ht="14.25">
      <c r="A362" s="10"/>
      <c r="E362" s="10"/>
      <c r="F362" s="10"/>
      <c r="G362" s="10"/>
      <c r="H362" s="10"/>
      <c r="I362" s="10"/>
    </row>
    <row r="363" spans="1:9" ht="14.25">
      <c r="A363" s="10"/>
      <c r="E363" s="10"/>
      <c r="F363" s="10"/>
      <c r="G363" s="10"/>
      <c r="H363" s="10"/>
      <c r="I363" s="10"/>
    </row>
    <row r="364" spans="1:9" ht="14.25">
      <c r="A364" s="10"/>
      <c r="E364" s="10"/>
      <c r="F364" s="10"/>
      <c r="G364" s="10"/>
      <c r="H364" s="10"/>
      <c r="I364" s="10"/>
    </row>
    <row r="365" spans="1:9" ht="14.25">
      <c r="A365" s="10"/>
      <c r="E365" s="10"/>
      <c r="F365" s="10"/>
      <c r="G365" s="10"/>
      <c r="H365" s="10"/>
      <c r="I365" s="10"/>
    </row>
    <row r="366" spans="1:9" ht="14.25">
      <c r="A366" s="10"/>
      <c r="E366" s="10"/>
      <c r="F366" s="10"/>
      <c r="G366" s="10"/>
      <c r="H366" s="10"/>
      <c r="I366" s="10"/>
    </row>
    <row r="367" spans="1:9" ht="14.25">
      <c r="A367" s="10"/>
      <c r="E367" s="10"/>
      <c r="F367" s="10"/>
      <c r="G367" s="10"/>
      <c r="H367" s="10"/>
      <c r="I367" s="10"/>
    </row>
    <row r="368" spans="1:9" ht="14.25">
      <c r="A368" s="10"/>
      <c r="E368" s="10"/>
      <c r="F368" s="10"/>
      <c r="G368" s="10"/>
      <c r="H368" s="10"/>
      <c r="I368" s="10"/>
    </row>
    <row r="369" spans="1:9" ht="14.25">
      <c r="A369" s="10"/>
      <c r="E369" s="10"/>
      <c r="F369" s="10"/>
      <c r="G369" s="10"/>
      <c r="H369" s="10"/>
      <c r="I369" s="10"/>
    </row>
    <row r="370" spans="1:9" ht="14.25">
      <c r="A370" s="10"/>
      <c r="E370" s="10"/>
      <c r="F370" s="10"/>
      <c r="G370" s="10"/>
      <c r="H370" s="10"/>
      <c r="I370" s="10"/>
    </row>
    <row r="371" spans="1:9" ht="14.25">
      <c r="A371" s="10"/>
      <c r="E371" s="10"/>
      <c r="F371" s="10"/>
      <c r="G371" s="10"/>
      <c r="H371" s="10"/>
      <c r="I371" s="10"/>
    </row>
    <row r="372" spans="1:9" ht="14.25">
      <c r="A372" s="10"/>
      <c r="E372" s="10"/>
      <c r="F372" s="10"/>
      <c r="G372" s="10"/>
      <c r="H372" s="10"/>
      <c r="I372" s="10"/>
    </row>
    <row r="373" spans="1:9" ht="14.25">
      <c r="A373" s="10"/>
      <c r="E373" s="10"/>
      <c r="F373" s="10"/>
      <c r="G373" s="10"/>
      <c r="H373" s="10"/>
      <c r="I373" s="10"/>
    </row>
    <row r="374" spans="1:9" ht="14.25">
      <c r="A374" s="10"/>
      <c r="E374" s="10"/>
      <c r="F374" s="10"/>
      <c r="G374" s="10"/>
      <c r="H374" s="10"/>
      <c r="I374" s="10"/>
    </row>
    <row r="375" spans="1:9" ht="14.25">
      <c r="A375" s="10"/>
      <c r="E375" s="10"/>
      <c r="F375" s="10"/>
      <c r="G375" s="10"/>
      <c r="H375" s="10"/>
      <c r="I375" s="10"/>
    </row>
    <row r="376" spans="1:9" ht="14.25">
      <c r="A376" s="10"/>
      <c r="E376" s="10"/>
      <c r="F376" s="10"/>
      <c r="G376" s="10"/>
      <c r="H376" s="10"/>
      <c r="I376" s="10"/>
    </row>
    <row r="377" spans="1:9" ht="14.25">
      <c r="A377" s="10"/>
      <c r="E377" s="10"/>
      <c r="F377" s="10"/>
      <c r="G377" s="10"/>
      <c r="H377" s="10"/>
      <c r="I377" s="10"/>
    </row>
    <row r="378" spans="1:9" ht="14.25">
      <c r="A378" s="10"/>
      <c r="E378" s="10"/>
      <c r="F378" s="10"/>
      <c r="G378" s="10"/>
      <c r="H378" s="10"/>
      <c r="I378" s="10"/>
    </row>
    <row r="379" spans="1:9" ht="14.25">
      <c r="A379" s="10"/>
      <c r="E379" s="10"/>
      <c r="F379" s="10"/>
      <c r="G379" s="10"/>
      <c r="H379" s="10"/>
      <c r="I379" s="10"/>
    </row>
    <row r="380" spans="1:9" ht="14.25">
      <c r="A380" s="10"/>
      <c r="E380" s="10"/>
      <c r="F380" s="10"/>
      <c r="G380" s="10"/>
      <c r="H380" s="10"/>
      <c r="I380" s="10"/>
    </row>
    <row r="381" spans="1:9" ht="14.25">
      <c r="A381" s="10"/>
      <c r="E381" s="10"/>
      <c r="F381" s="10"/>
      <c r="G381" s="10"/>
      <c r="H381" s="10"/>
      <c r="I381" s="10"/>
    </row>
    <row r="382" spans="1:9" ht="14.25">
      <c r="A382" s="10"/>
      <c r="E382" s="10"/>
      <c r="F382" s="10"/>
      <c r="G382" s="10"/>
      <c r="H382" s="10"/>
      <c r="I382" s="10"/>
    </row>
    <row r="383" spans="1:9" ht="14.25">
      <c r="A383" s="10"/>
      <c r="E383" s="10"/>
      <c r="F383" s="10"/>
      <c r="G383" s="10"/>
      <c r="H383" s="10"/>
      <c r="I383" s="10"/>
    </row>
    <row r="384" spans="1:9" ht="14.25">
      <c r="A384" s="10"/>
      <c r="E384" s="10"/>
      <c r="F384" s="10"/>
      <c r="G384" s="10"/>
      <c r="H384" s="10"/>
      <c r="I384" s="10"/>
    </row>
    <row r="385" spans="1:9" ht="14.25">
      <c r="A385" s="10"/>
      <c r="E385" s="10"/>
      <c r="F385" s="10"/>
      <c r="G385" s="10"/>
      <c r="H385" s="10"/>
      <c r="I385" s="10"/>
    </row>
    <row r="386" spans="1:9" ht="14.25">
      <c r="A386" s="10"/>
      <c r="E386" s="10"/>
      <c r="F386" s="10"/>
      <c r="G386" s="10"/>
      <c r="H386" s="10"/>
      <c r="I386" s="10"/>
    </row>
    <row r="387" spans="1:9" ht="14.25">
      <c r="A387" s="10"/>
      <c r="E387" s="10"/>
      <c r="F387" s="10"/>
      <c r="G387" s="10"/>
      <c r="H387" s="10"/>
      <c r="I387" s="10"/>
    </row>
    <row r="388" spans="1:9" ht="14.25">
      <c r="A388" s="10"/>
      <c r="E388" s="10"/>
      <c r="F388" s="10"/>
      <c r="G388" s="10"/>
      <c r="H388" s="10"/>
      <c r="I388" s="10"/>
    </row>
    <row r="389" spans="1:9" ht="14.25">
      <c r="A389" s="10"/>
      <c r="E389" s="10"/>
      <c r="F389" s="10"/>
      <c r="G389" s="10"/>
      <c r="H389" s="10"/>
      <c r="I389" s="10"/>
    </row>
    <row r="390" spans="1:9" ht="14.25">
      <c r="A390" s="10"/>
      <c r="E390" s="10"/>
      <c r="F390" s="10"/>
      <c r="G390" s="10"/>
      <c r="H390" s="10"/>
      <c r="I390" s="10"/>
    </row>
    <row r="391" spans="1:9" ht="14.25">
      <c r="A391" s="10"/>
      <c r="E391" s="10"/>
      <c r="F391" s="10"/>
      <c r="G391" s="10"/>
      <c r="H391" s="10"/>
      <c r="I391" s="10"/>
    </row>
    <row r="392" spans="1:9" ht="14.25">
      <c r="A392" s="10"/>
      <c r="E392" s="10"/>
      <c r="F392" s="10"/>
      <c r="G392" s="10"/>
      <c r="H392" s="10"/>
      <c r="I392" s="10"/>
    </row>
    <row r="393" spans="1:9" ht="14.25">
      <c r="A393" s="10"/>
      <c r="E393" s="10"/>
      <c r="F393" s="10"/>
      <c r="G393" s="10"/>
      <c r="H393" s="10"/>
      <c r="I393" s="10"/>
    </row>
    <row r="394" spans="1:9" ht="14.25">
      <c r="A394" s="10"/>
      <c r="E394" s="10"/>
      <c r="F394" s="10"/>
      <c r="G394" s="10"/>
      <c r="H394" s="10"/>
      <c r="I394" s="10"/>
    </row>
    <row r="395" spans="1:9" ht="14.25">
      <c r="A395" s="10"/>
      <c r="E395" s="10"/>
      <c r="F395" s="10"/>
      <c r="G395" s="10"/>
      <c r="H395" s="10"/>
      <c r="I395" s="10"/>
    </row>
    <row r="396" spans="1:9" ht="14.25">
      <c r="A396" s="10"/>
      <c r="E396" s="10"/>
      <c r="F396" s="10"/>
      <c r="G396" s="10"/>
      <c r="H396" s="10"/>
      <c r="I396" s="10"/>
    </row>
    <row r="397" spans="1:9" ht="14.25">
      <c r="A397" s="10"/>
      <c r="E397" s="10"/>
      <c r="F397" s="10"/>
      <c r="G397" s="10"/>
      <c r="H397" s="10"/>
      <c r="I397" s="10"/>
    </row>
    <row r="398" spans="1:9" ht="14.25">
      <c r="A398" s="10"/>
      <c r="E398" s="10"/>
      <c r="F398" s="10"/>
      <c r="G398" s="10"/>
      <c r="H398" s="10"/>
      <c r="I398" s="10"/>
    </row>
    <row r="399" spans="1:9" ht="14.25">
      <c r="A399" s="10"/>
      <c r="E399" s="10"/>
      <c r="F399" s="10"/>
      <c r="G399" s="10"/>
      <c r="H399" s="10"/>
      <c r="I399" s="10"/>
    </row>
    <row r="400" spans="1:9" ht="14.25">
      <c r="A400" s="10"/>
      <c r="E400" s="10"/>
      <c r="F400" s="10"/>
      <c r="G400" s="10"/>
      <c r="H400" s="10"/>
      <c r="I400" s="10"/>
    </row>
    <row r="401" spans="1:9" ht="14.25">
      <c r="A401" s="10"/>
      <c r="E401" s="10"/>
      <c r="F401" s="10"/>
      <c r="G401" s="10"/>
      <c r="H401" s="10"/>
      <c r="I401" s="10"/>
    </row>
    <row r="402" spans="1:9" ht="14.25">
      <c r="A402" s="10"/>
      <c r="E402" s="10"/>
      <c r="F402" s="10"/>
      <c r="G402" s="10"/>
      <c r="H402" s="10"/>
      <c r="I402" s="10"/>
    </row>
    <row r="403" spans="1:9" ht="14.25">
      <c r="A403" s="10"/>
      <c r="E403" s="10"/>
      <c r="F403" s="10"/>
      <c r="G403" s="10"/>
      <c r="H403" s="10"/>
      <c r="I403" s="10"/>
    </row>
    <row r="404" spans="1:9" ht="14.25">
      <c r="A404" s="10"/>
      <c r="E404" s="10"/>
      <c r="F404" s="10"/>
      <c r="G404" s="10"/>
      <c r="H404" s="10"/>
      <c r="I404" s="10"/>
    </row>
    <row r="405" spans="1:9" ht="14.25">
      <c r="A405" s="10"/>
      <c r="E405" s="10"/>
      <c r="F405" s="10"/>
      <c r="G405" s="10"/>
      <c r="H405" s="10"/>
      <c r="I405" s="10"/>
    </row>
    <row r="406" spans="1:9" ht="14.25">
      <c r="A406" s="10"/>
      <c r="E406" s="10"/>
      <c r="F406" s="10"/>
      <c r="G406" s="10"/>
      <c r="H406" s="10"/>
      <c r="I406" s="10"/>
    </row>
    <row r="407" spans="1:9" ht="14.25">
      <c r="A407" s="10"/>
      <c r="E407" s="10"/>
      <c r="F407" s="10"/>
      <c r="G407" s="10"/>
      <c r="H407" s="10"/>
      <c r="I407" s="10"/>
    </row>
    <row r="408" spans="1:9" ht="14.25">
      <c r="A408" s="10"/>
      <c r="E408" s="10"/>
      <c r="F408" s="10"/>
      <c r="G408" s="10"/>
      <c r="H408" s="10"/>
      <c r="I408" s="10"/>
    </row>
    <row r="409" spans="1:9" ht="14.25">
      <c r="A409" s="10"/>
      <c r="E409" s="10"/>
      <c r="F409" s="10"/>
      <c r="G409" s="10"/>
      <c r="H409" s="10"/>
      <c r="I409" s="10"/>
    </row>
    <row r="410" spans="1:9" ht="14.25">
      <c r="A410" s="10"/>
      <c r="E410" s="10"/>
      <c r="F410" s="10"/>
      <c r="G410" s="10"/>
      <c r="H410" s="10"/>
      <c r="I410" s="10"/>
    </row>
    <row r="411" spans="1:9" ht="14.25">
      <c r="A411" s="10"/>
      <c r="E411" s="10"/>
      <c r="F411" s="10"/>
      <c r="G411" s="10"/>
      <c r="H411" s="10"/>
      <c r="I411" s="10"/>
    </row>
    <row r="412" spans="1:9" ht="14.25">
      <c r="A412" s="10"/>
      <c r="E412" s="10"/>
      <c r="F412" s="10"/>
      <c r="G412" s="10"/>
      <c r="H412" s="10"/>
      <c r="I412" s="10"/>
    </row>
    <row r="413" spans="1:9" ht="14.25">
      <c r="A413" s="10"/>
      <c r="E413" s="10"/>
      <c r="F413" s="10"/>
      <c r="G413" s="10"/>
      <c r="H413" s="10"/>
      <c r="I413" s="10"/>
    </row>
    <row r="414" spans="1:9" ht="14.25">
      <c r="A414" s="10"/>
      <c r="E414" s="10"/>
      <c r="F414" s="10"/>
      <c r="G414" s="10"/>
      <c r="H414" s="10"/>
      <c r="I414" s="10"/>
    </row>
    <row r="415" spans="1:9" ht="14.25">
      <c r="A415" s="10"/>
      <c r="E415" s="10"/>
      <c r="F415" s="10"/>
      <c r="G415" s="10"/>
      <c r="H415" s="10"/>
      <c r="I415" s="10"/>
    </row>
    <row r="416" spans="1:9" ht="14.25">
      <c r="A416" s="10"/>
      <c r="E416" s="10"/>
      <c r="F416" s="10"/>
      <c r="G416" s="10"/>
      <c r="H416" s="10"/>
      <c r="I416" s="10"/>
    </row>
    <row r="417" spans="1:9" ht="14.25">
      <c r="A417" s="10"/>
      <c r="E417" s="10"/>
      <c r="F417" s="10"/>
      <c r="G417" s="10"/>
      <c r="H417" s="10"/>
      <c r="I417" s="10"/>
    </row>
    <row r="418" spans="1:9" ht="14.25">
      <c r="A418" s="10"/>
      <c r="E418" s="10"/>
      <c r="F418" s="10"/>
      <c r="G418" s="10"/>
      <c r="H418" s="10"/>
      <c r="I418" s="10"/>
    </row>
    <row r="419" spans="1:9" ht="14.25">
      <c r="A419" s="10"/>
      <c r="E419" s="10"/>
      <c r="F419" s="10"/>
      <c r="G419" s="10"/>
      <c r="H419" s="10"/>
      <c r="I419" s="10"/>
    </row>
    <row r="420" spans="1:9" ht="14.25">
      <c r="A420" s="10"/>
      <c r="E420" s="10"/>
      <c r="F420" s="10"/>
      <c r="G420" s="10"/>
      <c r="H420" s="10"/>
      <c r="I420" s="10"/>
    </row>
    <row r="421" spans="1:9" ht="14.25">
      <c r="A421" s="10"/>
      <c r="E421" s="10"/>
      <c r="F421" s="10"/>
      <c r="G421" s="10"/>
      <c r="H421" s="10"/>
      <c r="I421" s="10"/>
    </row>
    <row r="422" spans="1:9" ht="14.25">
      <c r="A422" s="10"/>
      <c r="E422" s="10"/>
      <c r="F422" s="10"/>
      <c r="G422" s="10"/>
      <c r="H422" s="10"/>
      <c r="I422" s="10"/>
    </row>
    <row r="423" spans="1:9" ht="14.25">
      <c r="A423" s="10"/>
      <c r="E423" s="10"/>
      <c r="F423" s="10"/>
      <c r="G423" s="10"/>
      <c r="H423" s="10"/>
      <c r="I423" s="10"/>
    </row>
    <row r="424" spans="1:9" ht="14.25">
      <c r="A424" s="10"/>
      <c r="E424" s="10"/>
      <c r="F424" s="10"/>
      <c r="G424" s="10"/>
      <c r="H424" s="10"/>
      <c r="I424" s="10"/>
    </row>
    <row r="425" spans="1:9" ht="14.25">
      <c r="A425" s="10"/>
      <c r="E425" s="10"/>
      <c r="F425" s="10"/>
      <c r="G425" s="10"/>
      <c r="H425" s="10"/>
      <c r="I425" s="10"/>
    </row>
    <row r="426" spans="1:9" ht="14.25">
      <c r="A426" s="10"/>
      <c r="E426" s="10"/>
      <c r="F426" s="10"/>
      <c r="G426" s="10"/>
      <c r="H426" s="10"/>
      <c r="I426" s="10"/>
    </row>
    <row r="427" spans="1:9" ht="14.25">
      <c r="A427" s="10"/>
      <c r="E427" s="10"/>
      <c r="F427" s="10"/>
      <c r="G427" s="10"/>
      <c r="H427" s="10"/>
      <c r="I427" s="10"/>
    </row>
    <row r="428" spans="1:9" ht="14.25">
      <c r="A428" s="10"/>
      <c r="E428" s="10"/>
      <c r="F428" s="10"/>
      <c r="G428" s="10"/>
      <c r="H428" s="10"/>
      <c r="I428" s="10"/>
    </row>
    <row r="429" spans="1:9" ht="14.25">
      <c r="A429" s="10"/>
      <c r="E429" s="10"/>
      <c r="F429" s="10"/>
      <c r="G429" s="10"/>
      <c r="H429" s="10"/>
      <c r="I429" s="10"/>
    </row>
    <row r="430" spans="1:9" ht="14.25">
      <c r="A430" s="10"/>
      <c r="E430" s="10"/>
      <c r="F430" s="10"/>
      <c r="G430" s="10"/>
      <c r="H430" s="10"/>
      <c r="I430" s="10"/>
    </row>
    <row r="431" spans="1:9" ht="14.25">
      <c r="A431" s="10"/>
      <c r="E431" s="10"/>
      <c r="F431" s="10"/>
      <c r="G431" s="10"/>
      <c r="H431" s="10"/>
      <c r="I431" s="10"/>
    </row>
    <row r="432" spans="1:9" ht="14.25">
      <c r="A432" s="10"/>
      <c r="E432" s="10"/>
      <c r="F432" s="10"/>
      <c r="G432" s="10"/>
      <c r="H432" s="10"/>
      <c r="I432" s="10"/>
    </row>
    <row r="433" spans="1:9" ht="14.25">
      <c r="A433" s="10"/>
      <c r="E433" s="10"/>
      <c r="F433" s="10"/>
      <c r="G433" s="10"/>
      <c r="H433" s="10"/>
      <c r="I433" s="10"/>
    </row>
    <row r="434" spans="1:9" ht="14.25">
      <c r="A434" s="10"/>
      <c r="E434" s="10"/>
      <c r="F434" s="10"/>
      <c r="G434" s="10"/>
      <c r="H434" s="10"/>
      <c r="I434" s="10"/>
    </row>
    <row r="435" spans="1:9" ht="14.25">
      <c r="A435" s="10"/>
      <c r="E435" s="10"/>
      <c r="F435" s="10"/>
      <c r="G435" s="10"/>
      <c r="H435" s="10"/>
      <c r="I435" s="10"/>
    </row>
    <row r="436" spans="1:9" ht="14.25">
      <c r="A436" s="10"/>
      <c r="E436" s="10"/>
      <c r="F436" s="10"/>
      <c r="G436" s="10"/>
      <c r="H436" s="10"/>
      <c r="I436" s="10"/>
    </row>
    <row r="437" spans="1:9" ht="14.25">
      <c r="A437" s="10"/>
      <c r="E437" s="10"/>
      <c r="F437" s="10"/>
      <c r="G437" s="10"/>
      <c r="H437" s="10"/>
      <c r="I437" s="10"/>
    </row>
    <row r="438" spans="1:9" ht="14.25">
      <c r="A438" s="10"/>
      <c r="E438" s="10"/>
      <c r="F438" s="10"/>
      <c r="G438" s="10"/>
      <c r="H438" s="10"/>
      <c r="I438" s="10"/>
    </row>
    <row r="439" spans="1:9" ht="14.25">
      <c r="A439" s="10"/>
      <c r="E439" s="10"/>
      <c r="F439" s="10"/>
      <c r="G439" s="10"/>
      <c r="H439" s="10"/>
      <c r="I439" s="10"/>
    </row>
    <row r="440" spans="1:9" ht="14.25">
      <c r="A440" s="10"/>
      <c r="E440" s="10"/>
      <c r="F440" s="10"/>
      <c r="G440" s="10"/>
      <c r="H440" s="10"/>
      <c r="I440" s="10"/>
    </row>
    <row r="441" spans="1:9" ht="14.25">
      <c r="A441" s="10"/>
      <c r="E441" s="10"/>
      <c r="F441" s="10"/>
      <c r="G441" s="10"/>
      <c r="H441" s="10"/>
      <c r="I441" s="10"/>
    </row>
    <row r="442" spans="1:9" ht="14.25">
      <c r="A442" s="10"/>
      <c r="E442" s="10"/>
      <c r="F442" s="10"/>
      <c r="G442" s="10"/>
      <c r="H442" s="10"/>
      <c r="I442" s="10"/>
    </row>
    <row r="443" spans="1:9" ht="14.25">
      <c r="A443" s="10"/>
      <c r="E443" s="10"/>
      <c r="F443" s="10"/>
      <c r="G443" s="10"/>
      <c r="H443" s="10"/>
      <c r="I443" s="10"/>
    </row>
    <row r="444" spans="1:9" ht="14.25">
      <c r="A444" s="10"/>
      <c r="E444" s="10"/>
      <c r="F444" s="10"/>
      <c r="G444" s="10"/>
      <c r="H444" s="10"/>
      <c r="I444" s="10"/>
    </row>
    <row r="445" spans="1:9" ht="14.25">
      <c r="A445" s="10"/>
      <c r="E445" s="10"/>
      <c r="F445" s="10"/>
      <c r="G445" s="10"/>
      <c r="H445" s="10"/>
      <c r="I445" s="10"/>
    </row>
    <row r="446" spans="1:9" ht="14.25">
      <c r="A446" s="10"/>
      <c r="E446" s="10"/>
      <c r="F446" s="10"/>
      <c r="G446" s="10"/>
      <c r="H446" s="10"/>
      <c r="I446" s="10"/>
    </row>
    <row r="447" spans="1:9" ht="14.25">
      <c r="A447" s="10"/>
      <c r="E447" s="10"/>
      <c r="F447" s="10"/>
      <c r="G447" s="10"/>
      <c r="H447" s="10"/>
      <c r="I447" s="10"/>
    </row>
    <row r="448" spans="1:9" ht="14.25">
      <c r="A448" s="10"/>
      <c r="E448" s="10"/>
      <c r="F448" s="10"/>
      <c r="G448" s="10"/>
      <c r="H448" s="10"/>
      <c r="I448" s="10"/>
    </row>
    <row r="449" spans="1:9" ht="14.25">
      <c r="A449" s="10"/>
      <c r="E449" s="10"/>
      <c r="F449" s="10"/>
      <c r="G449" s="10"/>
      <c r="H449" s="10"/>
      <c r="I449" s="10"/>
    </row>
    <row r="450" spans="1:9" ht="14.25">
      <c r="A450" s="10"/>
      <c r="E450" s="10"/>
      <c r="F450" s="10"/>
      <c r="G450" s="10"/>
      <c r="H450" s="10"/>
      <c r="I450" s="10"/>
    </row>
    <row r="451" spans="1:9" ht="14.25">
      <c r="A451" s="10"/>
      <c r="E451" s="10"/>
      <c r="F451" s="10"/>
      <c r="G451" s="10"/>
      <c r="H451" s="10"/>
      <c r="I451" s="10"/>
    </row>
    <row r="452" spans="1:9" ht="14.25">
      <c r="A452" s="10"/>
      <c r="E452" s="10"/>
      <c r="F452" s="10"/>
      <c r="G452" s="10"/>
      <c r="H452" s="10"/>
      <c r="I452" s="10"/>
    </row>
    <row r="453" spans="1:9" ht="14.25">
      <c r="A453" s="10"/>
      <c r="E453" s="10"/>
      <c r="F453" s="10"/>
      <c r="G453" s="10"/>
      <c r="H453" s="10"/>
      <c r="I453" s="10"/>
    </row>
    <row r="454" spans="1:9" ht="14.25">
      <c r="A454" s="10"/>
      <c r="E454" s="10"/>
      <c r="F454" s="10"/>
      <c r="G454" s="10"/>
      <c r="H454" s="10"/>
      <c r="I454" s="10"/>
    </row>
    <row r="455" spans="1:9" ht="14.25">
      <c r="A455" s="10"/>
      <c r="E455" s="10"/>
      <c r="F455" s="10"/>
      <c r="G455" s="10"/>
      <c r="H455" s="10"/>
      <c r="I455" s="10"/>
    </row>
    <row r="456" spans="1:9" ht="14.25">
      <c r="A456" s="10"/>
      <c r="E456" s="10"/>
      <c r="F456" s="10"/>
      <c r="G456" s="10"/>
      <c r="H456" s="10"/>
      <c r="I456" s="10"/>
    </row>
    <row r="457" spans="1:9" ht="14.25">
      <c r="A457" s="10"/>
      <c r="E457" s="10"/>
      <c r="F457" s="10"/>
      <c r="G457" s="10"/>
      <c r="H457" s="10"/>
      <c r="I457" s="10"/>
    </row>
    <row r="458" spans="1:9" ht="14.25">
      <c r="A458" s="10"/>
      <c r="E458" s="10"/>
      <c r="F458" s="10"/>
      <c r="G458" s="10"/>
      <c r="H458" s="10"/>
      <c r="I458" s="10"/>
    </row>
    <row r="459" spans="1:9" ht="14.25">
      <c r="A459" s="10"/>
      <c r="E459" s="10"/>
      <c r="F459" s="10"/>
      <c r="G459" s="10"/>
      <c r="H459" s="10"/>
      <c r="I459" s="10"/>
    </row>
    <row r="460" spans="1:9" ht="14.25">
      <c r="A460" s="10"/>
      <c r="E460" s="10"/>
      <c r="F460" s="10"/>
      <c r="G460" s="10"/>
      <c r="H460" s="10"/>
      <c r="I460" s="10"/>
    </row>
    <row r="461" spans="1:9" ht="14.25">
      <c r="A461" s="10"/>
      <c r="E461" s="10"/>
      <c r="F461" s="10"/>
      <c r="G461" s="10"/>
      <c r="H461" s="10"/>
      <c r="I461" s="10"/>
    </row>
    <row r="462" spans="1:9" ht="14.25">
      <c r="A462" s="10"/>
      <c r="E462" s="10"/>
      <c r="F462" s="10"/>
      <c r="G462" s="10"/>
      <c r="H462" s="10"/>
      <c r="I462" s="10"/>
    </row>
    <row r="463" spans="1:9" ht="14.25">
      <c r="A463" s="10"/>
      <c r="E463" s="10"/>
      <c r="F463" s="10"/>
      <c r="G463" s="10"/>
      <c r="H463" s="10"/>
      <c r="I463" s="10"/>
    </row>
    <row r="464" spans="1:9" ht="14.25">
      <c r="A464" s="10"/>
      <c r="E464" s="10"/>
      <c r="F464" s="10"/>
      <c r="G464" s="10"/>
      <c r="H464" s="10"/>
      <c r="I464" s="10"/>
    </row>
    <row r="465" spans="1:9" ht="14.25">
      <c r="A465" s="10"/>
      <c r="E465" s="10"/>
      <c r="F465" s="10"/>
      <c r="G465" s="10"/>
      <c r="H465" s="10"/>
      <c r="I465" s="10"/>
    </row>
    <row r="466" spans="1:9" ht="14.25">
      <c r="A466" s="10"/>
      <c r="E466" s="10"/>
      <c r="F466" s="10"/>
      <c r="G466" s="10"/>
      <c r="H466" s="10"/>
      <c r="I466" s="10"/>
    </row>
    <row r="467" spans="1:9" ht="14.25">
      <c r="A467" s="10"/>
      <c r="E467" s="10"/>
      <c r="F467" s="10"/>
      <c r="G467" s="10"/>
      <c r="H467" s="10"/>
      <c r="I467" s="10"/>
    </row>
    <row r="468" spans="1:9" ht="14.25">
      <c r="A468" s="10"/>
      <c r="E468" s="10"/>
      <c r="F468" s="10"/>
      <c r="G468" s="10"/>
      <c r="H468" s="10"/>
      <c r="I468" s="10"/>
    </row>
    <row r="469" spans="1:9" ht="14.25">
      <c r="A469" s="10"/>
      <c r="E469" s="10"/>
      <c r="F469" s="10"/>
      <c r="G469" s="10"/>
      <c r="H469" s="10"/>
      <c r="I469" s="10"/>
    </row>
    <row r="470" spans="1:9" ht="14.25">
      <c r="A470" s="10"/>
      <c r="E470" s="10"/>
      <c r="F470" s="10"/>
      <c r="G470" s="10"/>
      <c r="H470" s="10"/>
      <c r="I470" s="10"/>
    </row>
    <row r="471" spans="1:9" ht="14.25">
      <c r="A471" s="10"/>
      <c r="E471" s="10"/>
      <c r="F471" s="10"/>
      <c r="G471" s="10"/>
      <c r="H471" s="10"/>
      <c r="I471" s="10"/>
    </row>
    <row r="472" spans="1:9" ht="14.25">
      <c r="A472" s="10"/>
      <c r="E472" s="10"/>
      <c r="F472" s="10"/>
      <c r="G472" s="10"/>
      <c r="H472" s="10"/>
      <c r="I472" s="10"/>
    </row>
    <row r="473" spans="1:9" ht="14.25">
      <c r="A473" s="10"/>
      <c r="E473" s="10"/>
      <c r="F473" s="10"/>
      <c r="G473" s="10"/>
      <c r="H473" s="10"/>
      <c r="I473" s="10"/>
    </row>
    <row r="474" spans="1:9" ht="14.25">
      <c r="A474" s="10"/>
      <c r="E474" s="10"/>
      <c r="F474" s="10"/>
      <c r="G474" s="10"/>
      <c r="H474" s="10"/>
      <c r="I474" s="10"/>
    </row>
    <row r="475" spans="1:9" ht="14.25">
      <c r="A475" s="10"/>
      <c r="E475" s="10"/>
      <c r="F475" s="10"/>
      <c r="G475" s="10"/>
      <c r="H475" s="10"/>
      <c r="I475" s="10"/>
    </row>
    <row r="476" spans="1:9" ht="14.25">
      <c r="A476" s="10"/>
      <c r="E476" s="10"/>
      <c r="F476" s="10"/>
      <c r="G476" s="10"/>
      <c r="H476" s="10"/>
      <c r="I476" s="10"/>
    </row>
    <row r="477" spans="1:9" ht="14.25">
      <c r="A477" s="10"/>
      <c r="E477" s="10"/>
      <c r="F477" s="10"/>
      <c r="G477" s="10"/>
      <c r="H477" s="10"/>
      <c r="I477" s="10"/>
    </row>
    <row r="478" spans="1:9" ht="14.25">
      <c r="A478" s="10"/>
      <c r="E478" s="10"/>
      <c r="F478" s="10"/>
      <c r="G478" s="10"/>
      <c r="H478" s="10"/>
      <c r="I478" s="10"/>
    </row>
    <row r="479" spans="1:9" ht="14.25">
      <c r="A479" s="10"/>
      <c r="E479" s="10"/>
      <c r="F479" s="10"/>
      <c r="G479" s="10"/>
      <c r="H479" s="10"/>
      <c r="I479" s="10"/>
    </row>
    <row r="480" spans="1:9" ht="14.25">
      <c r="A480" s="10"/>
      <c r="E480" s="10"/>
      <c r="F480" s="10"/>
      <c r="G480" s="10"/>
      <c r="H480" s="10"/>
      <c r="I480" s="10"/>
    </row>
    <row r="481" spans="1:9" ht="14.25">
      <c r="A481" s="10"/>
      <c r="E481" s="10"/>
      <c r="F481" s="10"/>
      <c r="G481" s="10"/>
      <c r="H481" s="10"/>
      <c r="I481" s="10"/>
    </row>
    <row r="482" spans="1:9" ht="14.25">
      <c r="A482" s="10"/>
      <c r="E482" s="10"/>
      <c r="F482" s="10"/>
      <c r="G482" s="10"/>
      <c r="H482" s="10"/>
      <c r="I482" s="10"/>
    </row>
    <row r="483" spans="1:9" ht="14.25">
      <c r="A483" s="10"/>
      <c r="E483" s="10"/>
      <c r="F483" s="10"/>
      <c r="G483" s="10"/>
      <c r="H483" s="10"/>
      <c r="I483" s="10"/>
    </row>
    <row r="484" spans="1:9" ht="14.25">
      <c r="A484" s="10"/>
      <c r="E484" s="10"/>
      <c r="F484" s="10"/>
      <c r="G484" s="10"/>
      <c r="H484" s="10"/>
      <c r="I484" s="10"/>
    </row>
    <row r="485" spans="1:9" ht="14.25">
      <c r="A485" s="10"/>
      <c r="E485" s="10"/>
      <c r="F485" s="10"/>
      <c r="G485" s="10"/>
      <c r="H485" s="10"/>
      <c r="I485" s="10"/>
    </row>
    <row r="486" spans="1:9" ht="14.25">
      <c r="A486" s="10"/>
      <c r="E486" s="10"/>
      <c r="F486" s="10"/>
      <c r="G486" s="10"/>
      <c r="H486" s="10"/>
      <c r="I486" s="10"/>
    </row>
    <row r="487" spans="1:9" ht="14.25">
      <c r="A487" s="10"/>
      <c r="E487" s="10"/>
      <c r="F487" s="10"/>
      <c r="G487" s="10"/>
      <c r="H487" s="10"/>
      <c r="I487" s="10"/>
    </row>
    <row r="488" spans="1:9" ht="14.25">
      <c r="A488" s="10"/>
      <c r="E488" s="10"/>
      <c r="F488" s="10"/>
      <c r="G488" s="10"/>
      <c r="H488" s="10"/>
      <c r="I488" s="10"/>
    </row>
    <row r="489" spans="1:9" ht="14.25">
      <c r="A489" s="10"/>
      <c r="E489" s="10"/>
      <c r="F489" s="10"/>
      <c r="G489" s="10"/>
      <c r="H489" s="10"/>
      <c r="I489" s="10"/>
    </row>
    <row r="490" spans="1:9" ht="14.25">
      <c r="A490" s="10"/>
      <c r="E490" s="10"/>
      <c r="F490" s="10"/>
      <c r="G490" s="10"/>
      <c r="H490" s="10"/>
      <c r="I490" s="10"/>
    </row>
    <row r="491" spans="1:9" ht="14.25">
      <c r="A491" s="10"/>
      <c r="E491" s="10"/>
      <c r="F491" s="10"/>
      <c r="G491" s="10"/>
      <c r="H491" s="10"/>
      <c r="I491" s="10"/>
    </row>
    <row r="492" spans="1:9" ht="14.25">
      <c r="A492" s="10"/>
      <c r="E492" s="10"/>
      <c r="F492" s="10"/>
      <c r="G492" s="10"/>
      <c r="H492" s="10"/>
      <c r="I492" s="10"/>
    </row>
    <row r="493" spans="1:9" ht="14.25">
      <c r="A493" s="10"/>
      <c r="E493" s="10"/>
      <c r="F493" s="10"/>
      <c r="G493" s="10"/>
      <c r="H493" s="10"/>
      <c r="I493" s="10"/>
    </row>
    <row r="494" spans="1:9" ht="14.25">
      <c r="A494" s="10"/>
      <c r="E494" s="10"/>
      <c r="F494" s="10"/>
      <c r="G494" s="10"/>
      <c r="H494" s="10"/>
      <c r="I494" s="10"/>
    </row>
    <row r="495" spans="1:9" ht="14.25">
      <c r="A495" s="10"/>
      <c r="E495" s="10"/>
      <c r="F495" s="10"/>
      <c r="G495" s="10"/>
      <c r="H495" s="10"/>
      <c r="I495" s="10"/>
    </row>
    <row r="496" spans="1:9" ht="14.25">
      <c r="A496" s="10"/>
      <c r="E496" s="10"/>
      <c r="F496" s="10"/>
      <c r="G496" s="10"/>
      <c r="H496" s="10"/>
      <c r="I496" s="10"/>
    </row>
    <row r="497" spans="1:9" ht="14.25">
      <c r="A497" s="10"/>
      <c r="E497" s="10"/>
      <c r="F497" s="10"/>
      <c r="G497" s="10"/>
      <c r="H497" s="10"/>
      <c r="I497" s="10"/>
    </row>
    <row r="498" spans="1:9" ht="14.25">
      <c r="A498" s="10"/>
      <c r="E498" s="10"/>
      <c r="F498" s="10"/>
      <c r="G498" s="10"/>
      <c r="H498" s="10"/>
      <c r="I498" s="10"/>
    </row>
    <row r="499" spans="1:9" ht="14.25">
      <c r="A499" s="10"/>
      <c r="E499" s="10"/>
      <c r="F499" s="10"/>
      <c r="G499" s="10"/>
      <c r="H499" s="10"/>
      <c r="I499" s="10"/>
    </row>
    <row r="500" spans="1:9" ht="14.25">
      <c r="A500" s="10"/>
      <c r="E500" s="10"/>
      <c r="F500" s="10"/>
      <c r="G500" s="10"/>
      <c r="H500" s="10"/>
      <c r="I500" s="10"/>
    </row>
    <row r="501" spans="1:9" ht="14.25">
      <c r="A501" s="10"/>
      <c r="E501" s="10"/>
      <c r="F501" s="10"/>
      <c r="G501" s="10"/>
      <c r="H501" s="10"/>
      <c r="I501" s="10"/>
    </row>
    <row r="502" spans="1:9" ht="14.25">
      <c r="A502" s="10"/>
      <c r="E502" s="10"/>
      <c r="F502" s="10"/>
      <c r="G502" s="10"/>
      <c r="H502" s="10"/>
      <c r="I502" s="10"/>
    </row>
    <row r="503" spans="1:9" ht="14.25">
      <c r="A503" s="10"/>
      <c r="E503" s="10"/>
      <c r="F503" s="10"/>
      <c r="G503" s="10"/>
      <c r="H503" s="10"/>
      <c r="I503" s="10"/>
    </row>
    <row r="504" spans="1:9" ht="14.25">
      <c r="A504" s="10"/>
      <c r="E504" s="10"/>
      <c r="F504" s="10"/>
      <c r="G504" s="10"/>
      <c r="H504" s="10"/>
      <c r="I504" s="10"/>
    </row>
    <row r="505" spans="1:9" ht="14.25">
      <c r="A505" s="10"/>
      <c r="E505" s="10"/>
      <c r="F505" s="10"/>
      <c r="G505" s="10"/>
      <c r="H505" s="10"/>
      <c r="I505" s="10"/>
    </row>
    <row r="506" spans="1:9" ht="14.25">
      <c r="A506" s="10"/>
      <c r="E506" s="10"/>
      <c r="F506" s="10"/>
      <c r="G506" s="10"/>
      <c r="H506" s="10"/>
      <c r="I506" s="10"/>
    </row>
    <row r="507" spans="1:9" ht="14.25">
      <c r="A507" s="10"/>
      <c r="E507" s="10"/>
      <c r="F507" s="10"/>
      <c r="G507" s="10"/>
      <c r="H507" s="10"/>
      <c r="I507" s="10"/>
    </row>
    <row r="508" spans="1:9" ht="14.25">
      <c r="A508" s="10"/>
      <c r="E508" s="10"/>
      <c r="F508" s="10"/>
      <c r="G508" s="10"/>
      <c r="H508" s="10"/>
      <c r="I508" s="10"/>
    </row>
    <row r="509" spans="1:9" ht="14.25">
      <c r="A509" s="10"/>
      <c r="E509" s="10"/>
      <c r="F509" s="10"/>
      <c r="G509" s="10"/>
      <c r="H509" s="10"/>
      <c r="I509" s="10"/>
    </row>
    <row r="510" spans="1:9" ht="14.25">
      <c r="A510" s="10"/>
      <c r="E510" s="10"/>
      <c r="F510" s="10"/>
      <c r="G510" s="10"/>
      <c r="H510" s="10"/>
      <c r="I510" s="10"/>
    </row>
    <row r="511" spans="1:9" ht="14.25">
      <c r="A511" s="10"/>
      <c r="E511" s="10"/>
      <c r="F511" s="10"/>
      <c r="G511" s="10"/>
      <c r="H511" s="10"/>
      <c r="I511" s="10"/>
    </row>
    <row r="512" spans="1:9" ht="14.25">
      <c r="A512" s="10"/>
      <c r="E512" s="10"/>
      <c r="F512" s="10"/>
      <c r="G512" s="10"/>
      <c r="H512" s="10"/>
      <c r="I512" s="10"/>
    </row>
    <row r="513" spans="1:9" ht="14.25">
      <c r="A513" s="10"/>
      <c r="E513" s="10"/>
      <c r="F513" s="10"/>
      <c r="G513" s="10"/>
      <c r="H513" s="10"/>
      <c r="I513" s="10"/>
    </row>
    <row r="514" spans="1:9" ht="14.25">
      <c r="A514" s="10"/>
      <c r="E514" s="10"/>
      <c r="F514" s="10"/>
      <c r="G514" s="10"/>
      <c r="H514" s="10"/>
      <c r="I514" s="10"/>
    </row>
    <row r="515" spans="1:9" ht="14.25">
      <c r="A515" s="10"/>
      <c r="E515" s="10"/>
      <c r="F515" s="10"/>
      <c r="G515" s="10"/>
      <c r="H515" s="10"/>
      <c r="I515" s="10"/>
    </row>
    <row r="516" spans="1:9" ht="14.25">
      <c r="A516" s="10"/>
      <c r="E516" s="10"/>
      <c r="F516" s="10"/>
      <c r="G516" s="10"/>
      <c r="H516" s="10"/>
      <c r="I516" s="10"/>
    </row>
    <row r="517" spans="1:9" ht="14.25">
      <c r="A517" s="10"/>
      <c r="E517" s="10"/>
      <c r="F517" s="10"/>
      <c r="G517" s="10"/>
      <c r="H517" s="10"/>
      <c r="I517" s="10"/>
    </row>
    <row r="518" spans="1:9" ht="14.25">
      <c r="A518" s="10"/>
      <c r="E518" s="10"/>
      <c r="F518" s="10"/>
      <c r="G518" s="10"/>
      <c r="H518" s="10"/>
      <c r="I518" s="10"/>
    </row>
    <row r="519" spans="1:9" ht="14.25">
      <c r="A519" s="10"/>
      <c r="E519" s="10"/>
      <c r="F519" s="10"/>
      <c r="G519" s="10"/>
      <c r="H519" s="10"/>
      <c r="I519" s="10"/>
    </row>
    <row r="520" spans="1:9" ht="14.25">
      <c r="A520" s="10"/>
      <c r="E520" s="10"/>
      <c r="F520" s="10"/>
      <c r="G520" s="10"/>
      <c r="H520" s="10"/>
      <c r="I520" s="10"/>
    </row>
    <row r="521" spans="1:9" ht="14.25">
      <c r="A521" s="10"/>
      <c r="E521" s="10"/>
      <c r="F521" s="10"/>
      <c r="G521" s="10"/>
      <c r="H521" s="10"/>
      <c r="I521" s="10"/>
    </row>
    <row r="522" spans="1:9" ht="14.25">
      <c r="A522" s="10"/>
      <c r="E522" s="10"/>
      <c r="F522" s="10"/>
      <c r="G522" s="10"/>
      <c r="H522" s="10"/>
      <c r="I522" s="10"/>
    </row>
    <row r="523" spans="1:9" ht="14.25">
      <c r="A523" s="10"/>
      <c r="E523" s="10"/>
      <c r="F523" s="10"/>
      <c r="G523" s="10"/>
      <c r="H523" s="10"/>
      <c r="I523" s="10"/>
    </row>
    <row r="524" spans="1:9" ht="14.25">
      <c r="A524" s="10"/>
      <c r="E524" s="10"/>
      <c r="F524" s="10"/>
      <c r="G524" s="10"/>
      <c r="H524" s="10"/>
      <c r="I524" s="10"/>
    </row>
    <row r="525" spans="1:9" ht="14.25">
      <c r="A525" s="10"/>
      <c r="E525" s="10"/>
      <c r="F525" s="10"/>
      <c r="G525" s="10"/>
      <c r="H525" s="10"/>
      <c r="I525" s="10"/>
    </row>
    <row r="526" spans="1:9" ht="14.25">
      <c r="A526" s="10"/>
      <c r="E526" s="10"/>
      <c r="F526" s="10"/>
      <c r="G526" s="10"/>
      <c r="H526" s="10"/>
      <c r="I526" s="10"/>
    </row>
    <row r="527" spans="1:9" ht="14.25">
      <c r="A527" s="10"/>
      <c r="E527" s="10"/>
      <c r="F527" s="10"/>
      <c r="G527" s="10"/>
      <c r="H527" s="10"/>
      <c r="I527" s="10"/>
    </row>
    <row r="528" spans="1:9" ht="14.25">
      <c r="A528" s="10"/>
      <c r="E528" s="10"/>
      <c r="F528" s="10"/>
      <c r="G528" s="10"/>
      <c r="H528" s="10"/>
      <c r="I528" s="10"/>
    </row>
    <row r="529" spans="1:9" ht="14.25">
      <c r="A529" s="10"/>
      <c r="E529" s="10"/>
      <c r="F529" s="10"/>
      <c r="G529" s="10"/>
      <c r="H529" s="10"/>
      <c r="I529" s="10"/>
    </row>
    <row r="530" spans="1:9" ht="14.25">
      <c r="A530" s="10"/>
      <c r="E530" s="10"/>
      <c r="F530" s="10"/>
      <c r="G530" s="10"/>
      <c r="H530" s="10"/>
      <c r="I530" s="10"/>
    </row>
    <row r="531" spans="1:9" ht="14.25">
      <c r="A531" s="10"/>
      <c r="E531" s="10"/>
      <c r="F531" s="10"/>
      <c r="G531" s="10"/>
      <c r="H531" s="10"/>
      <c r="I531" s="10"/>
    </row>
    <row r="532" spans="1:9" ht="14.25">
      <c r="A532" s="10"/>
      <c r="E532" s="10"/>
      <c r="F532" s="10"/>
      <c r="G532" s="10"/>
      <c r="H532" s="10"/>
      <c r="I532" s="10"/>
    </row>
    <row r="533" spans="1:9" ht="14.25">
      <c r="A533" s="10"/>
      <c r="E533" s="10"/>
      <c r="F533" s="10"/>
      <c r="G533" s="10"/>
      <c r="H533" s="10"/>
      <c r="I533" s="10"/>
    </row>
    <row r="534" spans="1:9" ht="14.25">
      <c r="A534" s="10"/>
      <c r="E534" s="10"/>
      <c r="F534" s="10"/>
      <c r="G534" s="10"/>
      <c r="H534" s="10"/>
      <c r="I534" s="10"/>
    </row>
    <row r="535" spans="1:9" ht="14.25">
      <c r="A535" s="10"/>
      <c r="E535" s="10"/>
      <c r="F535" s="10"/>
      <c r="G535" s="10"/>
      <c r="H535" s="10"/>
      <c r="I535" s="10"/>
    </row>
    <row r="536" spans="1:9" ht="14.25">
      <c r="A536" s="10"/>
      <c r="E536" s="10"/>
      <c r="F536" s="10"/>
      <c r="G536" s="10"/>
      <c r="H536" s="10"/>
      <c r="I536" s="10"/>
    </row>
    <row r="537" spans="1:9" ht="14.25">
      <c r="A537" s="10"/>
      <c r="E537" s="10"/>
      <c r="F537" s="10"/>
      <c r="G537" s="10"/>
      <c r="H537" s="10"/>
      <c r="I537" s="10"/>
    </row>
    <row r="538" spans="1:9" ht="14.25">
      <c r="A538" s="10"/>
      <c r="E538" s="10"/>
      <c r="F538" s="10"/>
      <c r="G538" s="10"/>
      <c r="H538" s="10"/>
      <c r="I538" s="10"/>
    </row>
    <row r="539" spans="1:9" ht="14.25">
      <c r="A539" s="10"/>
      <c r="E539" s="10"/>
      <c r="F539" s="10"/>
      <c r="G539" s="10"/>
      <c r="H539" s="10"/>
      <c r="I539" s="10"/>
    </row>
    <row r="540" spans="1:9" ht="14.25">
      <c r="A540" s="10"/>
      <c r="E540" s="10"/>
      <c r="F540" s="10"/>
      <c r="G540" s="10"/>
      <c r="H540" s="10"/>
      <c r="I540" s="10"/>
    </row>
    <row r="541" spans="1:9" ht="14.25">
      <c r="A541" s="10"/>
      <c r="E541" s="10"/>
      <c r="F541" s="10"/>
      <c r="G541" s="10"/>
      <c r="H541" s="10"/>
      <c r="I541" s="10"/>
    </row>
    <row r="542" spans="1:9" ht="14.25">
      <c r="A542" s="10"/>
      <c r="E542" s="10"/>
      <c r="F542" s="10"/>
      <c r="G542" s="10"/>
      <c r="H542" s="10"/>
      <c r="I542" s="10"/>
    </row>
    <row r="543" spans="1:9" ht="14.25">
      <c r="A543" s="10"/>
      <c r="E543" s="10"/>
      <c r="F543" s="10"/>
      <c r="G543" s="10"/>
      <c r="H543" s="10"/>
      <c r="I543" s="10"/>
    </row>
    <row r="544" spans="1:9" ht="14.25">
      <c r="A544" s="10"/>
      <c r="E544" s="10"/>
      <c r="F544" s="10"/>
      <c r="G544" s="10"/>
      <c r="I544" s="10"/>
    </row>
    <row r="545" spans="1:7" ht="14.25">
      <c r="A545" s="10"/>
      <c r="E545" s="10"/>
      <c r="F545" s="10"/>
      <c r="G545" s="10"/>
    </row>
    <row r="546" spans="1:7" ht="14.25">
      <c r="A546" s="10"/>
      <c r="E546" s="10"/>
      <c r="F546" s="10"/>
      <c r="G546" s="10"/>
    </row>
    <row r="547" spans="1:7" ht="14.25">
      <c r="A547" s="10"/>
      <c r="E547" s="10"/>
      <c r="F547" s="10"/>
      <c r="G547" s="10"/>
    </row>
    <row r="548" spans="1:7" ht="14.25">
      <c r="A548" s="10"/>
      <c r="E548" s="10"/>
      <c r="F548" s="10"/>
      <c r="G548" s="10"/>
    </row>
    <row r="549" spans="1:7" ht="14.25">
      <c r="A549" s="10"/>
      <c r="E549" s="10"/>
      <c r="F549" s="10"/>
      <c r="G549" s="10"/>
    </row>
    <row r="550" spans="1:7" ht="14.25">
      <c r="A550" s="10"/>
      <c r="E550" s="10"/>
      <c r="F550" s="10"/>
      <c r="G550" s="10"/>
    </row>
    <row r="551" spans="1:7" ht="14.25">
      <c r="A551" s="10"/>
      <c r="E551" s="10"/>
      <c r="F551" s="10"/>
      <c r="G551" s="10"/>
    </row>
    <row r="552" spans="1:7" ht="14.25">
      <c r="A552" s="10"/>
      <c r="E552" s="10"/>
      <c r="F552" s="10"/>
      <c r="G552" s="10"/>
    </row>
    <row r="553" spans="1:7" ht="14.25">
      <c r="A553" s="10"/>
      <c r="E553" s="10"/>
      <c r="F553" s="10"/>
      <c r="G553" s="10"/>
    </row>
    <row r="554" spans="1:7" ht="14.25">
      <c r="A554" s="10"/>
      <c r="E554" s="10"/>
      <c r="F554" s="10"/>
      <c r="G554" s="10"/>
    </row>
    <row r="555" spans="1:7" ht="14.25">
      <c r="A555" s="10"/>
      <c r="E555" s="10"/>
      <c r="F555" s="10"/>
      <c r="G555" s="10"/>
    </row>
    <row r="556" spans="1:7" ht="14.25">
      <c r="A556" s="10"/>
      <c r="E556" s="10"/>
      <c r="F556" s="10"/>
      <c r="G556" s="10"/>
    </row>
    <row r="557" spans="1:7" ht="14.25">
      <c r="A557" s="10"/>
      <c r="E557" s="10"/>
      <c r="F557" s="10"/>
      <c r="G557" s="10"/>
    </row>
    <row r="558" spans="1:7" ht="14.25">
      <c r="A558" s="10"/>
      <c r="E558" s="10"/>
      <c r="F558" s="10"/>
      <c r="G558" s="10"/>
    </row>
    <row r="559" spans="1:7" ht="14.25">
      <c r="A559" s="10"/>
      <c r="E559" s="10"/>
      <c r="F559" s="10"/>
      <c r="G559" s="10"/>
    </row>
    <row r="560" spans="1:7" ht="14.25">
      <c r="A560" s="10"/>
      <c r="E560" s="10"/>
      <c r="F560" s="10"/>
      <c r="G560" s="10"/>
    </row>
    <row r="561" spans="1:7" ht="14.25">
      <c r="A561" s="10"/>
      <c r="E561" s="10"/>
      <c r="F561" s="10"/>
      <c r="G561" s="10"/>
    </row>
    <row r="562" spans="1:7" ht="14.25">
      <c r="A562" s="10"/>
      <c r="E562" s="10"/>
      <c r="F562" s="10"/>
      <c r="G562" s="10"/>
    </row>
    <row r="563" spans="1:7" ht="14.25">
      <c r="A563" s="10"/>
      <c r="E563" s="10"/>
      <c r="F563" s="10"/>
      <c r="G563" s="10"/>
    </row>
    <row r="564" spans="1:7" ht="14.25">
      <c r="A564" s="10"/>
      <c r="E564" s="10"/>
      <c r="F564" s="10"/>
      <c r="G564" s="10"/>
    </row>
    <row r="565" spans="1:7" ht="14.25">
      <c r="A565" s="10"/>
      <c r="E565" s="10"/>
      <c r="F565" s="10"/>
      <c r="G565" s="10"/>
    </row>
    <row r="566" spans="1:7" ht="14.25">
      <c r="A566" s="10"/>
      <c r="E566" s="10"/>
      <c r="F566" s="10"/>
      <c r="G566" s="10"/>
    </row>
    <row r="567" spans="1:7" ht="14.25">
      <c r="A567" s="10"/>
      <c r="E567" s="10"/>
      <c r="F567" s="10"/>
      <c r="G567" s="10"/>
    </row>
    <row r="568" spans="1:7" ht="14.25">
      <c r="A568" s="10"/>
      <c r="E568" s="10"/>
      <c r="F568" s="10"/>
      <c r="G568" s="10"/>
    </row>
    <row r="569" spans="1:7" ht="14.25">
      <c r="A569" s="10"/>
      <c r="E569" s="10"/>
      <c r="F569" s="10"/>
      <c r="G569" s="10"/>
    </row>
    <row r="570" spans="1:7" ht="14.25">
      <c r="A570" s="10"/>
      <c r="E570" s="10"/>
      <c r="F570" s="10"/>
      <c r="G570" s="10"/>
    </row>
    <row r="571" spans="1:7" ht="14.25">
      <c r="A571" s="10"/>
      <c r="E571" s="10"/>
      <c r="F571" s="10"/>
      <c r="G571" s="10"/>
    </row>
    <row r="572" spans="1:7" ht="14.25">
      <c r="A572" s="10"/>
      <c r="E572" s="10"/>
      <c r="F572" s="10"/>
      <c r="G572" s="10"/>
    </row>
    <row r="573" spans="1:7" ht="14.25">
      <c r="A573" s="10"/>
      <c r="E573" s="10"/>
      <c r="F573" s="10"/>
      <c r="G573" s="10"/>
    </row>
    <row r="574" spans="1:7" ht="14.25">
      <c r="A574" s="10"/>
      <c r="E574" s="10"/>
      <c r="F574" s="10"/>
      <c r="G574" s="10"/>
    </row>
    <row r="575" spans="1:7" ht="14.25">
      <c r="A575" s="10"/>
      <c r="E575" s="10"/>
      <c r="F575" s="10"/>
      <c r="G575" s="10"/>
    </row>
    <row r="576" spans="1:7" ht="14.25">
      <c r="A576" s="10"/>
      <c r="E576" s="10"/>
      <c r="F576" s="10"/>
      <c r="G576" s="10"/>
    </row>
    <row r="577" spans="1:7" ht="14.25">
      <c r="A577" s="10"/>
      <c r="E577" s="10"/>
      <c r="F577" s="10"/>
      <c r="G577" s="10"/>
    </row>
    <row r="578" spans="1:7" ht="14.25">
      <c r="A578" s="10"/>
      <c r="E578" s="10"/>
      <c r="F578" s="10"/>
      <c r="G578" s="10"/>
    </row>
    <row r="579" spans="1:7" ht="14.25">
      <c r="A579" s="10"/>
      <c r="E579" s="10"/>
      <c r="F579" s="10"/>
      <c r="G579" s="10"/>
    </row>
    <row r="580" spans="1:7" ht="14.25">
      <c r="A580" s="10"/>
      <c r="E580" s="10"/>
      <c r="F580" s="10"/>
      <c r="G580" s="10"/>
    </row>
    <row r="581" spans="1:7" ht="14.25">
      <c r="A581" s="10"/>
      <c r="E581" s="10"/>
      <c r="F581" s="10"/>
      <c r="G581" s="10"/>
    </row>
    <row r="582" spans="1:7" ht="14.25">
      <c r="A582" s="10"/>
      <c r="E582" s="10"/>
      <c r="F582" s="10"/>
      <c r="G582" s="10"/>
    </row>
    <row r="583" spans="1:7" ht="14.25">
      <c r="A583" s="10"/>
      <c r="E583" s="10"/>
      <c r="F583" s="10"/>
      <c r="G583" s="10"/>
    </row>
    <row r="584" spans="1:7" ht="14.25">
      <c r="A584" s="10"/>
      <c r="E584" s="10"/>
      <c r="F584" s="10"/>
      <c r="G584" s="10"/>
    </row>
    <row r="585" spans="1:7" ht="14.25">
      <c r="A585" s="10"/>
      <c r="E585" s="10"/>
      <c r="F585" s="10"/>
      <c r="G585" s="10"/>
    </row>
    <row r="586" spans="1:7" ht="14.25">
      <c r="A586" s="10"/>
      <c r="E586" s="10"/>
      <c r="F586" s="10"/>
      <c r="G586" s="10"/>
    </row>
    <row r="587" spans="1:7" ht="14.25">
      <c r="A587" s="10"/>
      <c r="E587" s="10"/>
      <c r="F587" s="10"/>
      <c r="G587" s="10"/>
    </row>
    <row r="588" spans="1:7" ht="14.25">
      <c r="A588" s="10"/>
      <c r="E588" s="10"/>
      <c r="F588" s="10"/>
      <c r="G588" s="10"/>
    </row>
    <row r="589" spans="1:7" ht="14.25">
      <c r="A589" s="10"/>
      <c r="E589" s="10"/>
      <c r="F589" s="10"/>
      <c r="G589" s="10"/>
    </row>
    <row r="590" spans="1:7" ht="14.25">
      <c r="A590" s="10"/>
      <c r="E590" s="10"/>
      <c r="F590" s="10"/>
      <c r="G590" s="10"/>
    </row>
    <row r="591" spans="1:7" ht="14.25">
      <c r="A591" s="10"/>
      <c r="E591" s="10"/>
      <c r="F591" s="10"/>
      <c r="G591" s="10"/>
    </row>
    <row r="592" spans="1:7" ht="14.25">
      <c r="A592" s="10"/>
      <c r="E592" s="10"/>
      <c r="F592" s="10"/>
      <c r="G592" s="10"/>
    </row>
    <row r="593" spans="1:7" ht="14.25">
      <c r="A593" s="10"/>
      <c r="E593" s="10"/>
      <c r="F593" s="10"/>
      <c r="G593" s="10"/>
    </row>
    <row r="594" spans="1:7" ht="14.25">
      <c r="A594" s="10"/>
      <c r="E594" s="10"/>
      <c r="F594" s="10"/>
      <c r="G594" s="10"/>
    </row>
    <row r="595" spans="1:7" ht="14.25">
      <c r="A595" s="10"/>
      <c r="E595" s="10"/>
      <c r="F595" s="10"/>
      <c r="G595" s="10"/>
    </row>
    <row r="596" spans="1:7" ht="14.25">
      <c r="A596" s="10"/>
      <c r="E596" s="10"/>
      <c r="F596" s="10"/>
      <c r="G596" s="10"/>
    </row>
    <row r="597" spans="1:7" ht="14.25">
      <c r="A597" s="10"/>
      <c r="E597" s="10"/>
      <c r="F597" s="10"/>
      <c r="G597" s="10"/>
    </row>
    <row r="598" spans="1:7" ht="14.25">
      <c r="A598" s="10"/>
      <c r="E598" s="10"/>
      <c r="F598" s="10"/>
      <c r="G598" s="10"/>
    </row>
    <row r="599" spans="1:7" ht="14.25">
      <c r="A599" s="10"/>
      <c r="E599" s="10"/>
      <c r="F599" s="10"/>
      <c r="G599" s="10"/>
    </row>
    <row r="600" spans="1:7" ht="14.25">
      <c r="A600" s="10"/>
      <c r="E600" s="10"/>
      <c r="F600" s="10"/>
      <c r="G600" s="10"/>
    </row>
    <row r="601" spans="1:7" ht="14.25">
      <c r="A601" s="10"/>
      <c r="E601" s="10"/>
      <c r="F601" s="10"/>
      <c r="G601" s="10"/>
    </row>
    <row r="602" spans="1:7" ht="14.25">
      <c r="A602" s="10"/>
      <c r="E602" s="10"/>
      <c r="F602" s="10"/>
      <c r="G602" s="10"/>
    </row>
    <row r="603" spans="1:7" ht="14.25">
      <c r="A603" s="10"/>
      <c r="E603" s="10"/>
      <c r="F603" s="10"/>
      <c r="G603" s="10"/>
    </row>
    <row r="604" spans="1:7" ht="14.25">
      <c r="A604" s="10"/>
      <c r="E604" s="10"/>
      <c r="F604" s="10"/>
      <c r="G604" s="10"/>
    </row>
    <row r="605" spans="1:7" ht="14.25">
      <c r="A605" s="10"/>
      <c r="E605" s="10"/>
      <c r="F605" s="10"/>
      <c r="G605" s="10"/>
    </row>
    <row r="606" spans="1:7" ht="14.25">
      <c r="A606" s="10"/>
      <c r="E606" s="10"/>
      <c r="F606" s="10"/>
      <c r="G606" s="10"/>
    </row>
    <row r="607" spans="1:7" ht="14.25">
      <c r="A607" s="10"/>
      <c r="E607" s="10"/>
      <c r="F607" s="10"/>
      <c r="G607" s="10"/>
    </row>
    <row r="608" spans="1:7" ht="14.25">
      <c r="A608" s="10"/>
      <c r="E608" s="10"/>
      <c r="F608" s="10"/>
      <c r="G608" s="10"/>
    </row>
    <row r="609" spans="1:7" ht="14.25">
      <c r="A609" s="10"/>
      <c r="E609" s="10"/>
      <c r="F609" s="10"/>
      <c r="G609" s="10"/>
    </row>
    <row r="610" spans="1:7" ht="14.25">
      <c r="A610" s="10"/>
      <c r="E610" s="10"/>
      <c r="F610" s="10"/>
      <c r="G610" s="10"/>
    </row>
    <row r="611" spans="1:7" ht="14.25">
      <c r="A611" s="10"/>
      <c r="E611" s="10"/>
      <c r="F611" s="10"/>
      <c r="G611" s="10"/>
    </row>
    <row r="612" spans="1:7" ht="14.25">
      <c r="A612" s="10"/>
      <c r="E612" s="10"/>
      <c r="F612" s="10"/>
      <c r="G612" s="10"/>
    </row>
    <row r="613" spans="1:7" ht="14.25">
      <c r="A613" s="10"/>
      <c r="E613" s="10"/>
      <c r="F613" s="10"/>
      <c r="G613" s="10"/>
    </row>
    <row r="614" spans="1:7" ht="14.25">
      <c r="A614" s="10"/>
      <c r="E614" s="10"/>
      <c r="F614" s="10"/>
      <c r="G614" s="10"/>
    </row>
    <row r="615" spans="1:7" ht="14.25">
      <c r="A615" s="10"/>
      <c r="E615" s="10"/>
      <c r="F615" s="10"/>
      <c r="G615" s="10"/>
    </row>
    <row r="616" spans="1:7" ht="14.25">
      <c r="A616" s="10"/>
      <c r="E616" s="10"/>
      <c r="F616" s="10"/>
      <c r="G616" s="10"/>
    </row>
    <row r="617" spans="1:7" ht="14.25">
      <c r="A617" s="10"/>
      <c r="E617" s="10"/>
      <c r="F617" s="10"/>
      <c r="G617" s="10"/>
    </row>
    <row r="618" spans="1:7" ht="14.25">
      <c r="A618" s="10"/>
      <c r="E618" s="10"/>
      <c r="F618" s="10"/>
      <c r="G618" s="10"/>
    </row>
    <row r="619" spans="1:7" ht="14.25">
      <c r="A619" s="10"/>
      <c r="E619" s="10"/>
      <c r="F619" s="10"/>
      <c r="G619" s="10"/>
    </row>
    <row r="620" spans="1:7" ht="14.25">
      <c r="A620" s="10"/>
      <c r="E620" s="10"/>
      <c r="F620" s="10"/>
      <c r="G620" s="10"/>
    </row>
    <row r="621" spans="1:7" ht="14.25">
      <c r="A621" s="10"/>
      <c r="E621" s="10"/>
      <c r="F621" s="10"/>
      <c r="G621" s="10"/>
    </row>
    <row r="622" spans="1:7" ht="14.25">
      <c r="A622" s="10"/>
      <c r="E622" s="10"/>
      <c r="F622" s="10"/>
      <c r="G622" s="10"/>
    </row>
    <row r="623" spans="1:7" ht="14.25">
      <c r="A623" s="10"/>
      <c r="E623" s="10"/>
      <c r="F623" s="10"/>
      <c r="G623" s="10"/>
    </row>
    <row r="624" spans="1:7" ht="14.25">
      <c r="A624" s="10"/>
      <c r="E624" s="10"/>
      <c r="F624" s="10"/>
      <c r="G624" s="10"/>
    </row>
    <row r="625" spans="1:7" ht="14.25">
      <c r="A625" s="10"/>
      <c r="E625" s="10"/>
      <c r="F625" s="10"/>
      <c r="G625" s="10"/>
    </row>
    <row r="626" spans="1:7" ht="14.25">
      <c r="A626" s="10"/>
      <c r="E626" s="10"/>
      <c r="F626" s="10"/>
      <c r="G626" s="10"/>
    </row>
    <row r="627" spans="1:7" ht="14.25">
      <c r="A627" s="10"/>
      <c r="E627" s="10"/>
      <c r="F627" s="10"/>
      <c r="G627" s="10"/>
    </row>
    <row r="628" spans="1:7" ht="14.25">
      <c r="A628" s="10"/>
      <c r="E628" s="10"/>
      <c r="F628" s="10"/>
      <c r="G628" s="10"/>
    </row>
    <row r="629" spans="1:7" ht="14.25">
      <c r="A629" s="10"/>
      <c r="E629" s="10"/>
      <c r="F629" s="10"/>
      <c r="G629" s="10"/>
    </row>
    <row r="630" spans="1:7" ht="14.25">
      <c r="A630" s="10"/>
      <c r="E630" s="10"/>
      <c r="F630" s="10"/>
      <c r="G630" s="10"/>
    </row>
    <row r="631" spans="1:7" ht="14.25">
      <c r="A631" s="10"/>
      <c r="E631" s="10"/>
      <c r="F631" s="10"/>
      <c r="G631" s="10"/>
    </row>
    <row r="632" spans="1:7" ht="14.25">
      <c r="A632" s="10"/>
      <c r="E632" s="10"/>
      <c r="F632" s="10"/>
      <c r="G632" s="10"/>
    </row>
    <row r="633" spans="1:7" ht="14.25">
      <c r="A633" s="10"/>
      <c r="E633" s="10"/>
      <c r="F633" s="10"/>
      <c r="G633" s="10"/>
    </row>
    <row r="634" spans="1:7" ht="14.25">
      <c r="A634" s="10"/>
      <c r="E634" s="10"/>
      <c r="F634" s="10"/>
      <c r="G634" s="10"/>
    </row>
    <row r="635" ht="14.25">
      <c r="A635" s="10"/>
    </row>
    <row r="636" ht="14.25">
      <c r="A636" s="10"/>
    </row>
    <row r="637" ht="14.25">
      <c r="A637" s="10"/>
    </row>
    <row r="638" ht="14.25">
      <c r="A638" s="10"/>
    </row>
    <row r="639" ht="14.25">
      <c r="A639" s="10"/>
    </row>
    <row r="640" ht="14.25">
      <c r="A640" s="10"/>
    </row>
    <row r="641" ht="14.25">
      <c r="A641" s="10"/>
    </row>
    <row r="642" ht="14.25">
      <c r="A642" s="10"/>
    </row>
    <row r="643" ht="14.25">
      <c r="A643" s="10"/>
    </row>
    <row r="644" ht="14.25">
      <c r="A644" s="10"/>
    </row>
    <row r="645" ht="14.25">
      <c r="A645" s="10"/>
    </row>
    <row r="646" ht="14.25">
      <c r="A646" s="10"/>
    </row>
    <row r="647" ht="14.25">
      <c r="A647" s="10"/>
    </row>
    <row r="648" ht="14.25">
      <c r="A648" s="10"/>
    </row>
    <row r="649" ht="14.25">
      <c r="A649" s="10"/>
    </row>
    <row r="650" ht="14.25">
      <c r="A650" s="10"/>
    </row>
    <row r="651" ht="14.25">
      <c r="A651" s="10"/>
    </row>
    <row r="652" ht="14.25">
      <c r="A652" s="10"/>
    </row>
    <row r="653" ht="14.25">
      <c r="A653" s="10"/>
    </row>
    <row r="654" ht="14.25">
      <c r="A654" s="10"/>
    </row>
    <row r="655" ht="14.25">
      <c r="A655" s="10"/>
    </row>
    <row r="656" ht="14.25">
      <c r="A656" s="10"/>
    </row>
    <row r="657" ht="14.25">
      <c r="A657" s="10"/>
    </row>
    <row r="658" ht="14.25">
      <c r="A658" s="10"/>
    </row>
    <row r="659" ht="14.25">
      <c r="A659" s="10"/>
    </row>
    <row r="660" ht="14.25">
      <c r="A660" s="10"/>
    </row>
    <row r="661" ht="14.25">
      <c r="A661" s="10"/>
    </row>
    <row r="662" ht="14.25">
      <c r="A662" s="10"/>
    </row>
    <row r="663" ht="14.25">
      <c r="A663" s="10"/>
    </row>
    <row r="664" ht="14.25">
      <c r="A664" s="10"/>
    </row>
    <row r="665" ht="14.25">
      <c r="A665" s="10"/>
    </row>
    <row r="666" ht="14.25">
      <c r="A666" s="10"/>
    </row>
    <row r="667" ht="14.25">
      <c r="A667" s="10"/>
    </row>
    <row r="668" ht="14.25">
      <c r="A668" s="10"/>
    </row>
    <row r="669" ht="14.25">
      <c r="A669" s="10"/>
    </row>
    <row r="670" ht="14.25">
      <c r="A670" s="10"/>
    </row>
    <row r="671" ht="14.25">
      <c r="A671" s="10"/>
    </row>
    <row r="672" ht="14.25">
      <c r="A672" s="10"/>
    </row>
    <row r="673" ht="14.25">
      <c r="A673" s="10"/>
    </row>
    <row r="674" ht="14.25">
      <c r="A674" s="10"/>
    </row>
    <row r="675" ht="14.25">
      <c r="A675" s="10"/>
    </row>
    <row r="676" ht="14.25">
      <c r="A676" s="10"/>
    </row>
    <row r="677" ht="14.25">
      <c r="A677" s="10"/>
    </row>
    <row r="678" ht="14.25">
      <c r="A678" s="10"/>
    </row>
    <row r="679" ht="14.25">
      <c r="A679" s="10"/>
    </row>
    <row r="680" ht="14.25">
      <c r="A680" s="10"/>
    </row>
    <row r="681" ht="14.25">
      <c r="A681" s="10"/>
    </row>
    <row r="682" ht="14.25">
      <c r="A682" s="10"/>
    </row>
    <row r="683" ht="14.25">
      <c r="A683" s="10"/>
    </row>
    <row r="684" ht="14.25">
      <c r="A684" s="10"/>
    </row>
    <row r="685" ht="14.25">
      <c r="A685" s="10"/>
    </row>
    <row r="686" ht="14.25">
      <c r="A686" s="10"/>
    </row>
    <row r="687" ht="14.25">
      <c r="A687" s="10"/>
    </row>
    <row r="688" ht="14.25">
      <c r="A688" s="10"/>
    </row>
    <row r="689" ht="14.25">
      <c r="A689" s="10"/>
    </row>
    <row r="690" ht="14.25">
      <c r="A690" s="10"/>
    </row>
    <row r="691" ht="14.25">
      <c r="A691" s="10"/>
    </row>
    <row r="692" ht="14.25">
      <c r="A692" s="10"/>
    </row>
    <row r="693" ht="14.25">
      <c r="A693" s="10"/>
    </row>
    <row r="694" ht="14.25">
      <c r="A694" s="10"/>
    </row>
    <row r="695" ht="14.25">
      <c r="A695" s="10"/>
    </row>
    <row r="696" ht="14.25">
      <c r="A696" s="10"/>
    </row>
    <row r="697" ht="14.25">
      <c r="A697" s="10"/>
    </row>
    <row r="698" ht="14.25">
      <c r="A698" s="10"/>
    </row>
    <row r="699" ht="14.25">
      <c r="A699" s="10"/>
    </row>
    <row r="700" ht="14.25">
      <c r="A700" s="10"/>
    </row>
    <row r="701" ht="14.25">
      <c r="A701" s="10"/>
    </row>
    <row r="702" ht="14.25">
      <c r="A702" s="10"/>
    </row>
    <row r="703" ht="14.25">
      <c r="A703" s="10"/>
    </row>
    <row r="704" ht="14.25">
      <c r="A704" s="10"/>
    </row>
    <row r="705" ht="14.25">
      <c r="A705" s="10"/>
    </row>
    <row r="706" ht="14.25">
      <c r="A706" s="10"/>
    </row>
    <row r="707" ht="14.25">
      <c r="A707" s="10"/>
    </row>
    <row r="708" ht="14.25">
      <c r="A708" s="10"/>
    </row>
    <row r="709" ht="14.25">
      <c r="A709" s="10"/>
    </row>
    <row r="710" ht="14.25">
      <c r="A710" s="10"/>
    </row>
    <row r="711" ht="14.25">
      <c r="A711" s="10"/>
    </row>
    <row r="712" ht="14.25">
      <c r="A712" s="10"/>
    </row>
    <row r="713" ht="14.25">
      <c r="A713" s="10"/>
    </row>
    <row r="714" ht="14.25">
      <c r="A714" s="10"/>
    </row>
    <row r="715" ht="14.25">
      <c r="A715" s="10"/>
    </row>
    <row r="716" ht="14.25">
      <c r="A716" s="10"/>
    </row>
    <row r="717" ht="14.25">
      <c r="A717" s="10"/>
    </row>
    <row r="718" ht="14.25">
      <c r="A718" s="10"/>
    </row>
    <row r="719" ht="14.25">
      <c r="A719" s="10"/>
    </row>
    <row r="720" ht="14.25">
      <c r="A720" s="10"/>
    </row>
    <row r="721" ht="14.25">
      <c r="A721" s="10"/>
    </row>
    <row r="722" ht="14.25">
      <c r="A722" s="10"/>
    </row>
    <row r="723" ht="14.25">
      <c r="A723" s="10"/>
    </row>
    <row r="724" ht="14.25">
      <c r="A724" s="10"/>
    </row>
    <row r="725" ht="14.25">
      <c r="A725" s="10"/>
    </row>
  </sheetData>
  <sheetProtection/>
  <mergeCells count="6">
    <mergeCell ref="C110:G110"/>
    <mergeCell ref="A4:O4"/>
    <mergeCell ref="A3:O3"/>
    <mergeCell ref="A2:O2"/>
    <mergeCell ref="A1:O1"/>
    <mergeCell ref="C101:G101"/>
  </mergeCells>
  <printOptions horizontalCentered="1" verticalCentered="1"/>
  <pageMargins left="0.7874015748031497" right="0" top="0.5118110236220472" bottom="0.4724409448818898" header="0" footer="0"/>
  <pageSetup horizontalDpi="600" verticalDpi="600" orientation="landscape" paperSize="5" scale="60" r:id="rId1"/>
  <headerFooter alignWithMargins="0">
    <oddFooter>&amp;R&amp;P de &amp;N</oddFooter>
  </headerFooter>
  <rowBreaks count="1" manualBreakCount="1">
    <brk id="6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R747"/>
  <sheetViews>
    <sheetView showGridLines="0" zoomScale="80" zoomScaleNormal="80" zoomScalePageLayoutView="50" workbookViewId="0" topLeftCell="A1">
      <selection activeCell="O39" sqref="O39"/>
    </sheetView>
  </sheetViews>
  <sheetFormatPr defaultColWidth="12.00390625" defaultRowHeight="12.75"/>
  <cols>
    <col min="1" max="1" width="10.421875" style="23" customWidth="1"/>
    <col min="2" max="2" width="10.421875" style="141" customWidth="1"/>
    <col min="3" max="3" width="14.7109375" style="23" customWidth="1"/>
    <col min="4" max="4" width="21.57421875" style="126" customWidth="1"/>
    <col min="5" max="5" width="22.28125" style="21" bestFit="1" customWidth="1"/>
    <col min="6" max="6" width="18.00390625" style="21" bestFit="1" customWidth="1"/>
    <col min="7" max="7" width="23.421875" style="21" bestFit="1" customWidth="1"/>
    <col min="8" max="8" width="15.7109375" style="23" customWidth="1"/>
    <col min="9" max="9" width="18.140625" style="23" customWidth="1"/>
    <col min="10" max="10" width="12.140625" style="23" customWidth="1"/>
    <col min="11" max="11" width="21.28125" style="126" customWidth="1"/>
    <col min="12" max="12" width="14.8515625" style="23" customWidth="1"/>
    <col min="13" max="13" width="18.8515625" style="23" customWidth="1"/>
    <col min="14" max="14" width="15.28125" style="23" bestFit="1" customWidth="1"/>
    <col min="15" max="15" width="14.57421875" style="23" customWidth="1"/>
    <col min="16" max="16" width="23.8515625" style="126" customWidth="1"/>
    <col min="17" max="17" width="21.28125" style="126" customWidth="1"/>
    <col min="18" max="18" width="15.421875" style="23" customWidth="1"/>
    <col min="19" max="16384" width="12.00390625" style="23" customWidth="1"/>
  </cols>
  <sheetData>
    <row r="1" spans="1:15" s="156" customFormat="1" ht="12.7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15" s="156" customFormat="1" ht="12.75">
      <c r="A2" s="157" t="s">
        <v>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5" s="156" customFormat="1" ht="12.75">
      <c r="A3" s="155" t="s">
        <v>38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5" s="19" customFormat="1" ht="12.75">
      <c r="A4" s="158" t="s">
        <v>432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8" s="19" customFormat="1" ht="12.75">
      <c r="A5" s="156"/>
      <c r="B5" s="138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</row>
    <row r="6" spans="1:18" s="165" customFormat="1" ht="39.75" thickBot="1">
      <c r="A6" s="159" t="s">
        <v>12</v>
      </c>
      <c r="B6" s="160" t="s">
        <v>433</v>
      </c>
      <c r="C6" s="159" t="s">
        <v>41</v>
      </c>
      <c r="D6" s="161" t="s">
        <v>40</v>
      </c>
      <c r="E6" s="161" t="s">
        <v>13</v>
      </c>
      <c r="F6" s="161" t="s">
        <v>14</v>
      </c>
      <c r="G6" s="161" t="s">
        <v>15</v>
      </c>
      <c r="H6" s="161" t="s">
        <v>16</v>
      </c>
      <c r="I6" s="161" t="s">
        <v>17</v>
      </c>
      <c r="J6" s="161" t="s">
        <v>18</v>
      </c>
      <c r="K6" s="161" t="s">
        <v>19</v>
      </c>
      <c r="L6" s="162" t="s">
        <v>20</v>
      </c>
      <c r="M6" s="162" t="s">
        <v>42</v>
      </c>
      <c r="N6" s="162" t="s">
        <v>43</v>
      </c>
      <c r="O6" s="163" t="s">
        <v>34</v>
      </c>
      <c r="P6" s="164" t="s">
        <v>30</v>
      </c>
      <c r="Q6" s="164" t="s">
        <v>28</v>
      </c>
      <c r="R6" s="164" t="s">
        <v>29</v>
      </c>
    </row>
    <row r="7" spans="1:18" s="110" customFormat="1" ht="13.5" thickTop="1">
      <c r="A7" s="110">
        <v>21375500</v>
      </c>
      <c r="B7" s="139" t="s">
        <v>434</v>
      </c>
      <c r="E7" s="129">
        <v>4238942013</v>
      </c>
      <c r="F7" s="129">
        <v>4238942013</v>
      </c>
      <c r="G7" s="129">
        <v>3706731849</v>
      </c>
      <c r="H7" s="129">
        <v>71499007.34</v>
      </c>
      <c r="I7" s="129">
        <v>429867158.84</v>
      </c>
      <c r="J7" s="129">
        <v>14152667.98</v>
      </c>
      <c r="K7" s="129">
        <v>1164665830.02</v>
      </c>
      <c r="L7" s="129">
        <v>1136834992.49</v>
      </c>
      <c r="M7" s="129">
        <v>2558757348.82</v>
      </c>
      <c r="N7" s="129">
        <v>2026547184.82</v>
      </c>
      <c r="O7" s="112">
        <f>+K7/F7</f>
        <v>0.2747538952993929</v>
      </c>
      <c r="P7" s="30">
        <f>+P27+P72+P95+P106</f>
        <v>924075506</v>
      </c>
      <c r="Q7" s="30">
        <f>+Q27+Q72+Q95+Q106</f>
        <v>149308233.31</v>
      </c>
      <c r="R7" s="116">
        <f>+Q7/P7</f>
        <v>0.16157579368844346</v>
      </c>
    </row>
    <row r="8" spans="1:18" s="127" customFormat="1" ht="12.75">
      <c r="A8" s="110">
        <v>21375500</v>
      </c>
      <c r="B8" s="139" t="s">
        <v>434</v>
      </c>
      <c r="C8" s="110" t="s">
        <v>54</v>
      </c>
      <c r="D8" s="110" t="s">
        <v>22</v>
      </c>
      <c r="E8" s="129">
        <v>3257231948</v>
      </c>
      <c r="F8" s="129">
        <v>3257231948</v>
      </c>
      <c r="G8" s="129">
        <v>3229899948</v>
      </c>
      <c r="H8" s="129">
        <v>0</v>
      </c>
      <c r="I8" s="129">
        <v>328513952.49</v>
      </c>
      <c r="J8" s="129">
        <v>0</v>
      </c>
      <c r="K8" s="129">
        <v>989051813.97</v>
      </c>
      <c r="L8" s="129">
        <v>989051813.97</v>
      </c>
      <c r="M8" s="129">
        <v>1939666181.54</v>
      </c>
      <c r="N8" s="129">
        <v>1912334181.54</v>
      </c>
      <c r="O8" s="112">
        <f aca="true" t="shared" si="0" ref="O8:O71">+K8/F8</f>
        <v>0.3036479531576792</v>
      </c>
      <c r="P8" s="30"/>
      <c r="Q8" s="30"/>
      <c r="R8" s="116"/>
    </row>
    <row r="9" spans="1:18" s="127" customFormat="1" ht="12.75">
      <c r="A9" s="115">
        <v>21375500</v>
      </c>
      <c r="B9" s="143" t="s">
        <v>434</v>
      </c>
      <c r="C9" s="115" t="s">
        <v>55</v>
      </c>
      <c r="D9" s="115" t="s">
        <v>56</v>
      </c>
      <c r="E9" s="121">
        <v>1219195000</v>
      </c>
      <c r="F9" s="121">
        <v>1219195000</v>
      </c>
      <c r="G9" s="121">
        <v>1197395000</v>
      </c>
      <c r="H9" s="121">
        <v>0</v>
      </c>
      <c r="I9" s="121">
        <v>0</v>
      </c>
      <c r="J9" s="121">
        <v>0</v>
      </c>
      <c r="K9" s="121">
        <v>368310148.99</v>
      </c>
      <c r="L9" s="121">
        <v>368310148.99</v>
      </c>
      <c r="M9" s="121">
        <v>850884851.01</v>
      </c>
      <c r="N9" s="121">
        <v>829084851.01</v>
      </c>
      <c r="O9" s="112">
        <f t="shared" si="0"/>
        <v>0.3020928965341885</v>
      </c>
      <c r="P9" s="113"/>
      <c r="Q9" s="113"/>
      <c r="R9" s="112"/>
    </row>
    <row r="10" spans="1:18" s="126" customFormat="1" ht="12.75">
      <c r="A10" s="115">
        <v>21375500</v>
      </c>
      <c r="B10" s="143" t="s">
        <v>434</v>
      </c>
      <c r="C10" s="115" t="s">
        <v>57</v>
      </c>
      <c r="D10" s="115" t="s">
        <v>58</v>
      </c>
      <c r="E10" s="121">
        <v>1211790000</v>
      </c>
      <c r="F10" s="121">
        <v>1211790000</v>
      </c>
      <c r="G10" s="121">
        <v>1189990000</v>
      </c>
      <c r="H10" s="121">
        <v>0</v>
      </c>
      <c r="I10" s="121">
        <v>0</v>
      </c>
      <c r="J10" s="121">
        <v>0</v>
      </c>
      <c r="K10" s="121">
        <v>366269140.65</v>
      </c>
      <c r="L10" s="121">
        <v>366269140.65</v>
      </c>
      <c r="M10" s="121">
        <v>845520859.35</v>
      </c>
      <c r="N10" s="121">
        <v>823720859.35</v>
      </c>
      <c r="O10" s="112">
        <f t="shared" si="0"/>
        <v>0.3022546321144753</v>
      </c>
      <c r="P10" s="113"/>
      <c r="Q10" s="113"/>
      <c r="R10" s="112"/>
    </row>
    <row r="11" spans="1:18" s="126" customFormat="1" ht="12.75">
      <c r="A11" s="115">
        <v>21375500</v>
      </c>
      <c r="B11" s="143" t="s">
        <v>434</v>
      </c>
      <c r="C11" s="115" t="s">
        <v>59</v>
      </c>
      <c r="D11" s="115" t="s">
        <v>60</v>
      </c>
      <c r="E11" s="121">
        <v>7405000</v>
      </c>
      <c r="F11" s="121">
        <v>7405000</v>
      </c>
      <c r="G11" s="121">
        <v>7405000</v>
      </c>
      <c r="H11" s="121">
        <v>0</v>
      </c>
      <c r="I11" s="121">
        <v>0</v>
      </c>
      <c r="J11" s="121">
        <v>0</v>
      </c>
      <c r="K11" s="121">
        <v>2041008.34</v>
      </c>
      <c r="L11" s="121">
        <v>2041008.34</v>
      </c>
      <c r="M11" s="121">
        <v>5363991.66</v>
      </c>
      <c r="N11" s="121">
        <v>5363991.66</v>
      </c>
      <c r="O11" s="112">
        <f t="shared" si="0"/>
        <v>0.2756257042538825</v>
      </c>
      <c r="P11" s="113"/>
      <c r="Q11" s="113"/>
      <c r="R11" s="112"/>
    </row>
    <row r="12" spans="1:18" s="126" customFormat="1" ht="12.75">
      <c r="A12" s="115">
        <v>21375500</v>
      </c>
      <c r="B12" s="143" t="s">
        <v>434</v>
      </c>
      <c r="C12" s="115" t="s">
        <v>61</v>
      </c>
      <c r="D12" s="115" t="s">
        <v>62</v>
      </c>
      <c r="E12" s="121">
        <v>6039131</v>
      </c>
      <c r="F12" s="121">
        <v>6039131</v>
      </c>
      <c r="G12" s="121">
        <v>6039131</v>
      </c>
      <c r="H12" s="121">
        <v>0</v>
      </c>
      <c r="I12" s="121">
        <v>0</v>
      </c>
      <c r="J12" s="121">
        <v>0</v>
      </c>
      <c r="K12" s="121">
        <v>837758</v>
      </c>
      <c r="L12" s="121">
        <v>837758</v>
      </c>
      <c r="M12" s="121">
        <v>5201373</v>
      </c>
      <c r="N12" s="121">
        <v>5201373</v>
      </c>
      <c r="O12" s="112">
        <f t="shared" si="0"/>
        <v>0.13872161408653</v>
      </c>
      <c r="P12" s="113"/>
      <c r="Q12" s="113"/>
      <c r="R12" s="112"/>
    </row>
    <row r="13" spans="1:18" s="126" customFormat="1" ht="12.75">
      <c r="A13" s="115">
        <v>21375500</v>
      </c>
      <c r="B13" s="143" t="s">
        <v>434</v>
      </c>
      <c r="C13" s="115" t="s">
        <v>63</v>
      </c>
      <c r="D13" s="115" t="s">
        <v>64</v>
      </c>
      <c r="E13" s="121">
        <v>6039131</v>
      </c>
      <c r="F13" s="121">
        <v>6039131</v>
      </c>
      <c r="G13" s="121">
        <v>6039131</v>
      </c>
      <c r="H13" s="121">
        <v>0</v>
      </c>
      <c r="I13" s="121">
        <v>0</v>
      </c>
      <c r="J13" s="121">
        <v>0</v>
      </c>
      <c r="K13" s="121">
        <v>837758</v>
      </c>
      <c r="L13" s="121">
        <v>837758</v>
      </c>
      <c r="M13" s="121">
        <v>5201373</v>
      </c>
      <c r="N13" s="121">
        <v>5201373</v>
      </c>
      <c r="O13" s="112">
        <f t="shared" si="0"/>
        <v>0.13872161408653</v>
      </c>
      <c r="P13" s="113"/>
      <c r="Q13" s="113"/>
      <c r="R13" s="112"/>
    </row>
    <row r="14" spans="1:18" s="126" customFormat="1" ht="12.75">
      <c r="A14" s="115">
        <v>21375500</v>
      </c>
      <c r="B14" s="143" t="s">
        <v>434</v>
      </c>
      <c r="C14" s="115" t="s">
        <v>65</v>
      </c>
      <c r="D14" s="115" t="s">
        <v>66</v>
      </c>
      <c r="E14" s="121">
        <v>1539183941</v>
      </c>
      <c r="F14" s="121">
        <v>1539183941</v>
      </c>
      <c r="G14" s="121">
        <v>1537517941</v>
      </c>
      <c r="H14" s="121">
        <v>0</v>
      </c>
      <c r="I14" s="121">
        <v>0</v>
      </c>
      <c r="J14" s="121">
        <v>0</v>
      </c>
      <c r="K14" s="121">
        <v>459469983.47</v>
      </c>
      <c r="L14" s="121">
        <v>459469983.47</v>
      </c>
      <c r="M14" s="121">
        <v>1079713957.53</v>
      </c>
      <c r="N14" s="121">
        <v>1078047957.53</v>
      </c>
      <c r="O14" s="112">
        <f t="shared" si="0"/>
        <v>0.2985153179102718</v>
      </c>
      <c r="P14" s="113"/>
      <c r="Q14" s="113"/>
      <c r="R14" s="112"/>
    </row>
    <row r="15" spans="1:18" s="126" customFormat="1" ht="12.75">
      <c r="A15" s="115">
        <v>21375500</v>
      </c>
      <c r="B15" s="143" t="s">
        <v>434</v>
      </c>
      <c r="C15" s="115" t="s">
        <v>67</v>
      </c>
      <c r="D15" s="115" t="s">
        <v>68</v>
      </c>
      <c r="E15" s="121">
        <v>566508408</v>
      </c>
      <c r="F15" s="121">
        <v>566508408</v>
      </c>
      <c r="G15" s="121">
        <v>566508408</v>
      </c>
      <c r="H15" s="121">
        <v>0</v>
      </c>
      <c r="I15" s="121">
        <v>0</v>
      </c>
      <c r="J15" s="121">
        <v>0</v>
      </c>
      <c r="K15" s="121">
        <v>138038663.44</v>
      </c>
      <c r="L15" s="121">
        <v>138038663.44</v>
      </c>
      <c r="M15" s="121">
        <v>428469744.56</v>
      </c>
      <c r="N15" s="121">
        <v>428469744.56</v>
      </c>
      <c r="O15" s="112">
        <f t="shared" si="0"/>
        <v>0.2436656923192568</v>
      </c>
      <c r="P15" s="113"/>
      <c r="Q15" s="113"/>
      <c r="R15" s="112"/>
    </row>
    <row r="16" spans="1:18" s="126" customFormat="1" ht="12.75">
      <c r="A16" s="115">
        <v>21375500</v>
      </c>
      <c r="B16" s="143" t="s">
        <v>434</v>
      </c>
      <c r="C16" s="115" t="s">
        <v>69</v>
      </c>
      <c r="D16" s="115" t="s">
        <v>70</v>
      </c>
      <c r="E16" s="121">
        <v>452790120</v>
      </c>
      <c r="F16" s="121">
        <v>452790120</v>
      </c>
      <c r="G16" s="121">
        <v>452790120</v>
      </c>
      <c r="H16" s="121">
        <v>0</v>
      </c>
      <c r="I16" s="121">
        <v>0</v>
      </c>
      <c r="J16" s="121">
        <v>0</v>
      </c>
      <c r="K16" s="121">
        <v>120400306.13</v>
      </c>
      <c r="L16" s="121">
        <v>120400306.13</v>
      </c>
      <c r="M16" s="121">
        <v>332389813.87</v>
      </c>
      <c r="N16" s="121">
        <v>332389813.87</v>
      </c>
      <c r="O16" s="112">
        <f t="shared" si="0"/>
        <v>0.2659075381989342</v>
      </c>
      <c r="P16" s="113"/>
      <c r="Q16" s="113"/>
      <c r="R16" s="112"/>
    </row>
    <row r="17" spans="1:18" s="126" customFormat="1" ht="12.75">
      <c r="A17" s="115">
        <v>21375500</v>
      </c>
      <c r="B17" s="143" t="s">
        <v>434</v>
      </c>
      <c r="C17" s="115" t="s">
        <v>73</v>
      </c>
      <c r="D17" s="115" t="s">
        <v>74</v>
      </c>
      <c r="E17" s="121">
        <v>172383331</v>
      </c>
      <c r="F17" s="121">
        <v>172383331</v>
      </c>
      <c r="G17" s="121">
        <v>172383331</v>
      </c>
      <c r="H17" s="121">
        <v>0</v>
      </c>
      <c r="I17" s="121">
        <v>0</v>
      </c>
      <c r="J17" s="121">
        <v>0</v>
      </c>
      <c r="K17" s="121">
        <v>169140964.44</v>
      </c>
      <c r="L17" s="121">
        <v>169140964.44</v>
      </c>
      <c r="M17" s="121">
        <v>3242366.56</v>
      </c>
      <c r="N17" s="121">
        <v>3242366.56</v>
      </c>
      <c r="O17" s="112">
        <f t="shared" si="0"/>
        <v>0.9811909507654194</v>
      </c>
      <c r="P17" s="113"/>
      <c r="Q17" s="113"/>
      <c r="R17" s="112"/>
    </row>
    <row r="18" spans="1:18" s="126" customFormat="1" ht="12.75">
      <c r="A18" s="115">
        <v>21375500</v>
      </c>
      <c r="B18" s="143" t="s">
        <v>434</v>
      </c>
      <c r="C18" s="115" t="s">
        <v>75</v>
      </c>
      <c r="D18" s="115" t="s">
        <v>76</v>
      </c>
      <c r="E18" s="121">
        <v>138000000</v>
      </c>
      <c r="F18" s="121">
        <v>138000000</v>
      </c>
      <c r="G18" s="121">
        <v>138000000</v>
      </c>
      <c r="H18" s="121">
        <v>0</v>
      </c>
      <c r="I18" s="121">
        <v>0</v>
      </c>
      <c r="J18" s="121">
        <v>0</v>
      </c>
      <c r="K18" s="121">
        <v>31890049.46</v>
      </c>
      <c r="L18" s="121">
        <v>31890049.46</v>
      </c>
      <c r="M18" s="121">
        <v>106109950.54</v>
      </c>
      <c r="N18" s="121">
        <v>106109950.54</v>
      </c>
      <c r="O18" s="112">
        <f t="shared" si="0"/>
        <v>0.23108731492753623</v>
      </c>
      <c r="P18" s="113"/>
      <c r="Q18" s="113"/>
      <c r="R18" s="112"/>
    </row>
    <row r="19" spans="1:18" s="126" customFormat="1" ht="12.75">
      <c r="A19" s="115">
        <v>21375500</v>
      </c>
      <c r="B19" s="143" t="s">
        <v>435</v>
      </c>
      <c r="C19" s="115" t="s">
        <v>71</v>
      </c>
      <c r="D19" s="115" t="s">
        <v>72</v>
      </c>
      <c r="E19" s="121">
        <v>209502082</v>
      </c>
      <c r="F19" s="121">
        <v>209502082</v>
      </c>
      <c r="G19" s="121">
        <v>207836082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v>209502082</v>
      </c>
      <c r="N19" s="121">
        <v>207836082</v>
      </c>
      <c r="O19" s="112">
        <f t="shared" si="0"/>
        <v>0</v>
      </c>
      <c r="P19" s="113"/>
      <c r="Q19" s="113"/>
      <c r="R19" s="112"/>
    </row>
    <row r="20" spans="1:18" s="126" customFormat="1" ht="12.75">
      <c r="A20" s="115">
        <v>21375500</v>
      </c>
      <c r="B20" s="143" t="s">
        <v>434</v>
      </c>
      <c r="C20" s="115" t="s">
        <v>77</v>
      </c>
      <c r="D20" s="115" t="s">
        <v>78</v>
      </c>
      <c r="E20" s="121">
        <v>248573993</v>
      </c>
      <c r="F20" s="121">
        <v>248573993</v>
      </c>
      <c r="G20" s="121">
        <v>246623993</v>
      </c>
      <c r="H20" s="121">
        <v>0</v>
      </c>
      <c r="I20" s="121">
        <v>165438255.45</v>
      </c>
      <c r="J20" s="121">
        <v>0</v>
      </c>
      <c r="K20" s="121">
        <v>81185737.55</v>
      </c>
      <c r="L20" s="121">
        <v>81185737.55</v>
      </c>
      <c r="M20" s="121">
        <v>1950000</v>
      </c>
      <c r="N20" s="121">
        <v>0</v>
      </c>
      <c r="O20" s="112">
        <f t="shared" si="0"/>
        <v>0.3266059195098499</v>
      </c>
      <c r="P20" s="113"/>
      <c r="Q20" s="113"/>
      <c r="R20" s="112"/>
    </row>
    <row r="21" spans="1:18" s="126" customFormat="1" ht="12.75">
      <c r="A21" s="115">
        <v>21375500</v>
      </c>
      <c r="B21" s="143" t="s">
        <v>434</v>
      </c>
      <c r="C21" s="115" t="s">
        <v>82</v>
      </c>
      <c r="D21" s="115" t="s">
        <v>401</v>
      </c>
      <c r="E21" s="121">
        <v>235826609</v>
      </c>
      <c r="F21" s="121">
        <v>235826609</v>
      </c>
      <c r="G21" s="121">
        <v>233976609</v>
      </c>
      <c r="H21" s="121">
        <v>0</v>
      </c>
      <c r="I21" s="121">
        <v>156953006.75</v>
      </c>
      <c r="J21" s="121">
        <v>0</v>
      </c>
      <c r="K21" s="121">
        <v>77023602.25</v>
      </c>
      <c r="L21" s="121">
        <v>77023602.25</v>
      </c>
      <c r="M21" s="121">
        <v>1850000</v>
      </c>
      <c r="N21" s="121">
        <v>0</v>
      </c>
      <c r="O21" s="112">
        <f t="shared" si="0"/>
        <v>0.32661115968469867</v>
      </c>
      <c r="P21" s="113"/>
      <c r="Q21" s="113"/>
      <c r="R21" s="112"/>
    </row>
    <row r="22" spans="1:18" s="126" customFormat="1" ht="12.75">
      <c r="A22" s="115">
        <v>21375500</v>
      </c>
      <c r="B22" s="143" t="s">
        <v>434</v>
      </c>
      <c r="C22" s="115" t="s">
        <v>87</v>
      </c>
      <c r="D22" s="115" t="s">
        <v>388</v>
      </c>
      <c r="E22" s="121">
        <v>12747384</v>
      </c>
      <c r="F22" s="121">
        <v>12747384</v>
      </c>
      <c r="G22" s="121">
        <v>12647384</v>
      </c>
      <c r="H22" s="121">
        <v>0</v>
      </c>
      <c r="I22" s="121">
        <v>8485248.7</v>
      </c>
      <c r="J22" s="121">
        <v>0</v>
      </c>
      <c r="K22" s="121">
        <v>4162135.3</v>
      </c>
      <c r="L22" s="121">
        <v>4162135.3</v>
      </c>
      <c r="M22" s="121">
        <v>100000</v>
      </c>
      <c r="N22" s="121">
        <v>0</v>
      </c>
      <c r="O22" s="112">
        <f t="shared" si="0"/>
        <v>0.32650897627309255</v>
      </c>
      <c r="P22" s="113"/>
      <c r="Q22" s="113"/>
      <c r="R22" s="112"/>
    </row>
    <row r="23" spans="1:18" s="126" customFormat="1" ht="12.75">
      <c r="A23" s="115">
        <v>21375500</v>
      </c>
      <c r="B23" s="143" t="s">
        <v>434</v>
      </c>
      <c r="C23" s="115" t="s">
        <v>89</v>
      </c>
      <c r="D23" s="115" t="s">
        <v>90</v>
      </c>
      <c r="E23" s="121">
        <v>244239883</v>
      </c>
      <c r="F23" s="121">
        <v>244239883</v>
      </c>
      <c r="G23" s="121">
        <v>242323883</v>
      </c>
      <c r="H23" s="121">
        <v>0</v>
      </c>
      <c r="I23" s="121">
        <v>163075697.04</v>
      </c>
      <c r="J23" s="121">
        <v>0</v>
      </c>
      <c r="K23" s="121">
        <v>79248185.96</v>
      </c>
      <c r="L23" s="121">
        <v>79248185.96</v>
      </c>
      <c r="M23" s="121">
        <v>1916000</v>
      </c>
      <c r="N23" s="121">
        <v>0</v>
      </c>
      <c r="O23" s="112">
        <f t="shared" si="0"/>
        <v>0.32446865346721443</v>
      </c>
      <c r="P23" s="113"/>
      <c r="Q23" s="113"/>
      <c r="R23" s="112"/>
    </row>
    <row r="24" spans="1:18" s="126" customFormat="1" ht="12.75">
      <c r="A24" s="115">
        <v>21375500</v>
      </c>
      <c r="B24" s="143" t="s">
        <v>434</v>
      </c>
      <c r="C24" s="115" t="s">
        <v>94</v>
      </c>
      <c r="D24" s="115" t="s">
        <v>402</v>
      </c>
      <c r="E24" s="121">
        <v>129513424</v>
      </c>
      <c r="F24" s="121">
        <v>129513424</v>
      </c>
      <c r="G24" s="121">
        <v>128497424</v>
      </c>
      <c r="H24" s="121">
        <v>0</v>
      </c>
      <c r="I24" s="121">
        <v>86708170.61</v>
      </c>
      <c r="J24" s="121">
        <v>0</v>
      </c>
      <c r="K24" s="121">
        <v>41789253.39</v>
      </c>
      <c r="L24" s="121">
        <v>41789253.39</v>
      </c>
      <c r="M24" s="121">
        <v>1016000</v>
      </c>
      <c r="N24" s="121">
        <v>0</v>
      </c>
      <c r="O24" s="112">
        <f t="shared" si="0"/>
        <v>0.3226634900023954</v>
      </c>
      <c r="P24" s="113"/>
      <c r="Q24" s="113"/>
      <c r="R24" s="112"/>
    </row>
    <row r="25" spans="1:18" s="126" customFormat="1" ht="12.75">
      <c r="A25" s="115">
        <v>21375500</v>
      </c>
      <c r="B25" s="143" t="s">
        <v>434</v>
      </c>
      <c r="C25" s="115" t="s">
        <v>99</v>
      </c>
      <c r="D25" s="115" t="s">
        <v>403</v>
      </c>
      <c r="E25" s="121">
        <v>38242153</v>
      </c>
      <c r="F25" s="121">
        <v>38242153</v>
      </c>
      <c r="G25" s="121">
        <v>37942153</v>
      </c>
      <c r="H25" s="121">
        <v>0</v>
      </c>
      <c r="I25" s="121">
        <v>25455831.96</v>
      </c>
      <c r="J25" s="121">
        <v>0</v>
      </c>
      <c r="K25" s="121">
        <v>12486321.04</v>
      </c>
      <c r="L25" s="121">
        <v>12486321.04</v>
      </c>
      <c r="M25" s="121">
        <v>300000</v>
      </c>
      <c r="N25" s="121">
        <v>0</v>
      </c>
      <c r="O25" s="112">
        <f t="shared" si="0"/>
        <v>0.32650674871783497</v>
      </c>
      <c r="P25" s="113"/>
      <c r="Q25" s="113"/>
      <c r="R25" s="112"/>
    </row>
    <row r="26" spans="1:18" s="126" customFormat="1" ht="12.75">
      <c r="A26" s="115">
        <v>21375500</v>
      </c>
      <c r="B26" s="143" t="s">
        <v>434</v>
      </c>
      <c r="C26" s="115" t="s">
        <v>104</v>
      </c>
      <c r="D26" s="115" t="s">
        <v>404</v>
      </c>
      <c r="E26" s="121">
        <v>76484306</v>
      </c>
      <c r="F26" s="121">
        <v>76484306</v>
      </c>
      <c r="G26" s="121">
        <v>75884306</v>
      </c>
      <c r="H26" s="121">
        <v>0</v>
      </c>
      <c r="I26" s="121">
        <v>50911694.47</v>
      </c>
      <c r="J26" s="121">
        <v>0</v>
      </c>
      <c r="K26" s="121">
        <v>24972611.53</v>
      </c>
      <c r="L26" s="121">
        <v>24972611.53</v>
      </c>
      <c r="M26" s="121">
        <v>600000</v>
      </c>
      <c r="N26" s="121">
        <v>0</v>
      </c>
      <c r="O26" s="112">
        <f t="shared" si="0"/>
        <v>0.3265063492894869</v>
      </c>
      <c r="P26" s="113"/>
      <c r="Q26" s="113"/>
      <c r="R26" s="112"/>
    </row>
    <row r="27" spans="1:18" s="127" customFormat="1" ht="12.75">
      <c r="A27" s="110">
        <v>21375500</v>
      </c>
      <c r="B27" s="139" t="s">
        <v>434</v>
      </c>
      <c r="C27" s="110" t="s">
        <v>108</v>
      </c>
      <c r="D27" s="110" t="s">
        <v>109</v>
      </c>
      <c r="E27" s="129">
        <v>610711344</v>
      </c>
      <c r="F27" s="129">
        <v>610711344</v>
      </c>
      <c r="G27" s="129">
        <v>290351213</v>
      </c>
      <c r="H27" s="129">
        <v>70684007.34</v>
      </c>
      <c r="I27" s="129">
        <v>52721088.21</v>
      </c>
      <c r="J27" s="129">
        <v>11325815.07</v>
      </c>
      <c r="K27" s="129">
        <v>95091250.6</v>
      </c>
      <c r="L27" s="129">
        <v>81429356.47</v>
      </c>
      <c r="M27" s="129">
        <v>380889182.78</v>
      </c>
      <c r="N27" s="129">
        <v>60529051.78</v>
      </c>
      <c r="O27" s="112">
        <f t="shared" si="0"/>
        <v>0.1557057217525666</v>
      </c>
      <c r="P27" s="30">
        <f>+F27</f>
        <v>610711344</v>
      </c>
      <c r="Q27" s="30">
        <f aca="true" t="shared" si="1" ref="Q27:Q36">+K27</f>
        <v>95091250.6</v>
      </c>
      <c r="R27" s="116">
        <f aca="true" t="shared" si="2" ref="R27:R36">+Q27/P27</f>
        <v>0.1557057217525666</v>
      </c>
    </row>
    <row r="28" spans="1:18" s="126" customFormat="1" ht="12.75">
      <c r="A28" s="115">
        <v>21375500</v>
      </c>
      <c r="B28" s="143" t="s">
        <v>434</v>
      </c>
      <c r="C28" s="115" t="s">
        <v>110</v>
      </c>
      <c r="D28" s="115" t="s">
        <v>111</v>
      </c>
      <c r="E28" s="121">
        <v>500000</v>
      </c>
      <c r="F28" s="121">
        <v>500000</v>
      </c>
      <c r="G28" s="121">
        <v>125000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21">
        <v>500000</v>
      </c>
      <c r="N28" s="121">
        <v>125000</v>
      </c>
      <c r="O28" s="112">
        <f t="shared" si="0"/>
        <v>0</v>
      </c>
      <c r="P28" s="113">
        <f aca="true" t="shared" si="3" ref="P28:P36">+F28</f>
        <v>500000</v>
      </c>
      <c r="Q28" s="113">
        <f t="shared" si="1"/>
        <v>0</v>
      </c>
      <c r="R28" s="112">
        <f t="shared" si="2"/>
        <v>0</v>
      </c>
    </row>
    <row r="29" spans="1:18" s="127" customFormat="1" ht="12.75">
      <c r="A29" s="115">
        <v>21375500</v>
      </c>
      <c r="B29" s="143" t="s">
        <v>434</v>
      </c>
      <c r="C29" s="115" t="s">
        <v>118</v>
      </c>
      <c r="D29" s="115" t="s">
        <v>119</v>
      </c>
      <c r="E29" s="121">
        <v>500000</v>
      </c>
      <c r="F29" s="121">
        <v>500000</v>
      </c>
      <c r="G29" s="121">
        <v>125000</v>
      </c>
      <c r="H29" s="121">
        <v>0</v>
      </c>
      <c r="I29" s="121">
        <v>0</v>
      </c>
      <c r="J29" s="121">
        <v>0</v>
      </c>
      <c r="K29" s="121">
        <v>0</v>
      </c>
      <c r="L29" s="121">
        <v>0</v>
      </c>
      <c r="M29" s="121">
        <v>500000</v>
      </c>
      <c r="N29" s="121">
        <v>125000</v>
      </c>
      <c r="O29" s="112">
        <f t="shared" si="0"/>
        <v>0</v>
      </c>
      <c r="P29" s="113">
        <f t="shared" si="3"/>
        <v>500000</v>
      </c>
      <c r="Q29" s="113">
        <f t="shared" si="1"/>
        <v>0</v>
      </c>
      <c r="R29" s="112">
        <f t="shared" si="2"/>
        <v>0</v>
      </c>
    </row>
    <row r="30" spans="1:18" s="126" customFormat="1" ht="12.75">
      <c r="A30" s="115">
        <v>21375500</v>
      </c>
      <c r="B30" s="143" t="s">
        <v>434</v>
      </c>
      <c r="C30" s="115" t="s">
        <v>120</v>
      </c>
      <c r="D30" s="115" t="s">
        <v>121</v>
      </c>
      <c r="E30" s="121">
        <v>95922173</v>
      </c>
      <c r="F30" s="121">
        <v>96422173</v>
      </c>
      <c r="G30" s="121">
        <v>54386085</v>
      </c>
      <c r="H30" s="121">
        <v>0</v>
      </c>
      <c r="I30" s="121">
        <v>10612254.15</v>
      </c>
      <c r="J30" s="121">
        <v>0</v>
      </c>
      <c r="K30" s="121">
        <v>34257592.75</v>
      </c>
      <c r="L30" s="121">
        <v>27510490.5</v>
      </c>
      <c r="M30" s="121">
        <v>51552326.1</v>
      </c>
      <c r="N30" s="121">
        <v>9516238.1</v>
      </c>
      <c r="O30" s="112">
        <f t="shared" si="0"/>
        <v>0.3552874995878801</v>
      </c>
      <c r="P30" s="113">
        <f t="shared" si="3"/>
        <v>96422173</v>
      </c>
      <c r="Q30" s="113">
        <f t="shared" si="1"/>
        <v>34257592.75</v>
      </c>
      <c r="R30" s="112">
        <f t="shared" si="2"/>
        <v>0.3552874995878801</v>
      </c>
    </row>
    <row r="31" spans="1:18" s="126" customFormat="1" ht="12.75">
      <c r="A31" s="115">
        <v>21375500</v>
      </c>
      <c r="B31" s="143" t="s">
        <v>434</v>
      </c>
      <c r="C31" s="115" t="s">
        <v>122</v>
      </c>
      <c r="D31" s="115" t="s">
        <v>123</v>
      </c>
      <c r="E31" s="121">
        <v>21661539</v>
      </c>
      <c r="F31" s="121">
        <v>21661539</v>
      </c>
      <c r="G31" s="121">
        <v>10830769</v>
      </c>
      <c r="H31" s="121">
        <v>0</v>
      </c>
      <c r="I31" s="121">
        <v>2079929</v>
      </c>
      <c r="J31" s="121">
        <v>0</v>
      </c>
      <c r="K31" s="121">
        <v>6661090.5</v>
      </c>
      <c r="L31" s="121">
        <v>4559285.5</v>
      </c>
      <c r="M31" s="121">
        <v>12920519.5</v>
      </c>
      <c r="N31" s="121">
        <v>2089749.5</v>
      </c>
      <c r="O31" s="112">
        <f t="shared" si="0"/>
        <v>0.3075077214042825</v>
      </c>
      <c r="P31" s="113">
        <f t="shared" si="3"/>
        <v>21661539</v>
      </c>
      <c r="Q31" s="113">
        <f t="shared" si="1"/>
        <v>6661090.5</v>
      </c>
      <c r="R31" s="112">
        <f t="shared" si="2"/>
        <v>0.3075077214042825</v>
      </c>
    </row>
    <row r="32" spans="1:18" s="126" customFormat="1" ht="12.75">
      <c r="A32" s="115">
        <v>21375500</v>
      </c>
      <c r="B32" s="143" t="s">
        <v>434</v>
      </c>
      <c r="C32" s="115" t="s">
        <v>124</v>
      </c>
      <c r="D32" s="115" t="s">
        <v>125</v>
      </c>
      <c r="E32" s="121">
        <v>46727273</v>
      </c>
      <c r="F32" s="121">
        <v>46727273</v>
      </c>
      <c r="G32" s="121">
        <v>27363636</v>
      </c>
      <c r="H32" s="121">
        <v>0</v>
      </c>
      <c r="I32" s="121">
        <v>5918522.34</v>
      </c>
      <c r="J32" s="121">
        <v>0</v>
      </c>
      <c r="K32" s="121">
        <v>15203787.2</v>
      </c>
      <c r="L32" s="121">
        <v>14808475.2</v>
      </c>
      <c r="M32" s="121">
        <v>25604963.46</v>
      </c>
      <c r="N32" s="121">
        <v>6241326.46</v>
      </c>
      <c r="O32" s="112">
        <f t="shared" si="0"/>
        <v>0.3253728759219482</v>
      </c>
      <c r="P32" s="113">
        <f t="shared" si="3"/>
        <v>46727273</v>
      </c>
      <c r="Q32" s="113">
        <f t="shared" si="1"/>
        <v>15203787.2</v>
      </c>
      <c r="R32" s="112">
        <f t="shared" si="2"/>
        <v>0.3253728759219482</v>
      </c>
    </row>
    <row r="33" spans="1:18" s="127" customFormat="1" ht="12.75">
      <c r="A33" s="115">
        <v>21375500</v>
      </c>
      <c r="B33" s="143" t="s">
        <v>434</v>
      </c>
      <c r="C33" s="115" t="s">
        <v>126</v>
      </c>
      <c r="D33" s="115" t="s">
        <v>127</v>
      </c>
      <c r="E33" s="121">
        <v>72000</v>
      </c>
      <c r="F33" s="121">
        <v>72000</v>
      </c>
      <c r="G33" s="121">
        <v>36000</v>
      </c>
      <c r="H33" s="121">
        <v>0</v>
      </c>
      <c r="I33" s="121">
        <v>0</v>
      </c>
      <c r="J33" s="121">
        <v>0</v>
      </c>
      <c r="K33" s="121">
        <v>16400</v>
      </c>
      <c r="L33" s="121">
        <v>16400</v>
      </c>
      <c r="M33" s="121">
        <v>55600</v>
      </c>
      <c r="N33" s="121">
        <v>19600</v>
      </c>
      <c r="O33" s="112">
        <f t="shared" si="0"/>
        <v>0.22777777777777777</v>
      </c>
      <c r="P33" s="113">
        <f t="shared" si="3"/>
        <v>72000</v>
      </c>
      <c r="Q33" s="113">
        <f t="shared" si="1"/>
        <v>16400</v>
      </c>
      <c r="R33" s="112">
        <f t="shared" si="2"/>
        <v>0.22777777777777777</v>
      </c>
    </row>
    <row r="34" spans="1:18" s="126" customFormat="1" ht="12.75">
      <c r="A34" s="115">
        <v>21375500</v>
      </c>
      <c r="B34" s="143" t="s">
        <v>434</v>
      </c>
      <c r="C34" s="115" t="s">
        <v>128</v>
      </c>
      <c r="D34" s="115" t="s">
        <v>129</v>
      </c>
      <c r="E34" s="121">
        <v>24976745</v>
      </c>
      <c r="F34" s="121">
        <v>24976745</v>
      </c>
      <c r="G34" s="121">
        <v>14513372</v>
      </c>
      <c r="H34" s="121">
        <v>0</v>
      </c>
      <c r="I34" s="121">
        <v>1884480.31</v>
      </c>
      <c r="J34" s="121">
        <v>0</v>
      </c>
      <c r="K34" s="121">
        <v>11557962.55</v>
      </c>
      <c r="L34" s="121">
        <v>7307977.3</v>
      </c>
      <c r="M34" s="121">
        <v>11534302.14</v>
      </c>
      <c r="N34" s="121">
        <v>1070929.14</v>
      </c>
      <c r="O34" s="112">
        <f t="shared" si="0"/>
        <v>0.4627489510742893</v>
      </c>
      <c r="P34" s="113">
        <f t="shared" si="3"/>
        <v>24976745</v>
      </c>
      <c r="Q34" s="113">
        <f t="shared" si="1"/>
        <v>11557962.55</v>
      </c>
      <c r="R34" s="112">
        <f t="shared" si="2"/>
        <v>0.4627489510742893</v>
      </c>
    </row>
    <row r="35" spans="1:18" s="126" customFormat="1" ht="12.75">
      <c r="A35" s="115">
        <v>21375500</v>
      </c>
      <c r="B35" s="143" t="s">
        <v>434</v>
      </c>
      <c r="C35" s="115" t="s">
        <v>130</v>
      </c>
      <c r="D35" s="115" t="s">
        <v>131</v>
      </c>
      <c r="E35" s="121">
        <v>2484616</v>
      </c>
      <c r="F35" s="121">
        <v>2984616</v>
      </c>
      <c r="G35" s="121">
        <v>1642308</v>
      </c>
      <c r="H35" s="121">
        <v>0</v>
      </c>
      <c r="I35" s="121">
        <v>729322.5</v>
      </c>
      <c r="J35" s="121">
        <v>0</v>
      </c>
      <c r="K35" s="121">
        <v>818352.5</v>
      </c>
      <c r="L35" s="121">
        <v>818352.5</v>
      </c>
      <c r="M35" s="121">
        <v>1436941</v>
      </c>
      <c r="N35" s="121">
        <v>94633</v>
      </c>
      <c r="O35" s="112">
        <f t="shared" si="0"/>
        <v>0.27419021408449196</v>
      </c>
      <c r="P35" s="113">
        <f t="shared" si="3"/>
        <v>2984616</v>
      </c>
      <c r="Q35" s="113">
        <f t="shared" si="1"/>
        <v>818352.5</v>
      </c>
      <c r="R35" s="112">
        <f t="shared" si="2"/>
        <v>0.27419021408449196</v>
      </c>
    </row>
    <row r="36" spans="1:18" s="126" customFormat="1" ht="12.75">
      <c r="A36" s="115">
        <v>21375500</v>
      </c>
      <c r="B36" s="143" t="s">
        <v>434</v>
      </c>
      <c r="C36" s="115" t="s">
        <v>132</v>
      </c>
      <c r="D36" s="115" t="s">
        <v>133</v>
      </c>
      <c r="E36" s="121">
        <v>29064483</v>
      </c>
      <c r="F36" s="121">
        <v>21064483</v>
      </c>
      <c r="G36" s="121">
        <v>19681120</v>
      </c>
      <c r="H36" s="121">
        <v>0</v>
      </c>
      <c r="I36" s="121">
        <v>18480960</v>
      </c>
      <c r="J36" s="121">
        <v>0</v>
      </c>
      <c r="K36" s="121">
        <v>0</v>
      </c>
      <c r="L36" s="121">
        <v>0</v>
      </c>
      <c r="M36" s="121">
        <v>2583523</v>
      </c>
      <c r="N36" s="121">
        <v>1200160</v>
      </c>
      <c r="O36" s="112">
        <f t="shared" si="0"/>
        <v>0</v>
      </c>
      <c r="P36" s="113">
        <f t="shared" si="3"/>
        <v>21064483</v>
      </c>
      <c r="Q36" s="113">
        <f t="shared" si="1"/>
        <v>0</v>
      </c>
      <c r="R36" s="112">
        <f t="shared" si="2"/>
        <v>0</v>
      </c>
    </row>
    <row r="37" spans="1:18" s="126" customFormat="1" ht="12.75">
      <c r="A37" s="115">
        <v>21375500</v>
      </c>
      <c r="B37" s="143" t="s">
        <v>434</v>
      </c>
      <c r="C37" s="115" t="s">
        <v>134</v>
      </c>
      <c r="D37" s="115" t="s">
        <v>135</v>
      </c>
      <c r="E37" s="121">
        <v>4560000</v>
      </c>
      <c r="F37" s="121">
        <v>1560000</v>
      </c>
      <c r="G37" s="121">
        <v>690000</v>
      </c>
      <c r="H37" s="121">
        <v>0</v>
      </c>
      <c r="I37" s="121">
        <v>0</v>
      </c>
      <c r="J37" s="121">
        <v>0</v>
      </c>
      <c r="K37" s="121">
        <v>0</v>
      </c>
      <c r="L37" s="121">
        <v>0</v>
      </c>
      <c r="M37" s="121">
        <v>1560000</v>
      </c>
      <c r="N37" s="121">
        <v>690000</v>
      </c>
      <c r="O37" s="112">
        <f t="shared" si="0"/>
        <v>0</v>
      </c>
      <c r="P37" s="113">
        <f aca="true" t="shared" si="4" ref="P37:P56">+F37</f>
        <v>1560000</v>
      </c>
      <c r="Q37" s="113">
        <f aca="true" t="shared" si="5" ref="Q37:Q56">+K37</f>
        <v>0</v>
      </c>
      <c r="R37" s="112">
        <f aca="true" t="shared" si="6" ref="R37:R56">+Q37/P37</f>
        <v>0</v>
      </c>
    </row>
    <row r="38" spans="1:18" s="126" customFormat="1" ht="12.75">
      <c r="A38" s="115">
        <v>21375500</v>
      </c>
      <c r="B38" s="143" t="s">
        <v>434</v>
      </c>
      <c r="C38" s="115" t="s">
        <v>136</v>
      </c>
      <c r="D38" s="115" t="s">
        <v>137</v>
      </c>
      <c r="E38" s="121"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v>0</v>
      </c>
      <c r="M38" s="121">
        <v>0</v>
      </c>
      <c r="N38" s="121">
        <v>0</v>
      </c>
      <c r="O38" s="112">
        <v>0</v>
      </c>
      <c r="P38" s="113">
        <f t="shared" si="4"/>
        <v>0</v>
      </c>
      <c r="Q38" s="113">
        <f t="shared" si="5"/>
        <v>0</v>
      </c>
      <c r="R38" s="112" t="e">
        <f t="shared" si="6"/>
        <v>#DIV/0!</v>
      </c>
    </row>
    <row r="39" spans="1:18" s="126" customFormat="1" ht="12.75">
      <c r="A39" s="115">
        <v>21375500</v>
      </c>
      <c r="B39" s="143" t="s">
        <v>434</v>
      </c>
      <c r="C39" s="115" t="s">
        <v>138</v>
      </c>
      <c r="D39" s="115" t="s">
        <v>139</v>
      </c>
      <c r="E39" s="121">
        <v>420000</v>
      </c>
      <c r="F39" s="121">
        <v>420000</v>
      </c>
      <c r="G39" s="121">
        <v>210000</v>
      </c>
      <c r="H39" s="121">
        <v>0</v>
      </c>
      <c r="I39" s="121">
        <v>0</v>
      </c>
      <c r="J39" s="121">
        <v>0</v>
      </c>
      <c r="K39" s="121">
        <v>0</v>
      </c>
      <c r="L39" s="121">
        <v>0</v>
      </c>
      <c r="M39" s="121">
        <v>420000</v>
      </c>
      <c r="N39" s="121">
        <v>210000</v>
      </c>
      <c r="O39" s="112">
        <f t="shared" si="0"/>
        <v>0</v>
      </c>
      <c r="P39" s="113">
        <f t="shared" si="4"/>
        <v>420000</v>
      </c>
      <c r="Q39" s="113">
        <f t="shared" si="5"/>
        <v>0</v>
      </c>
      <c r="R39" s="112">
        <f t="shared" si="6"/>
        <v>0</v>
      </c>
    </row>
    <row r="40" spans="1:18" s="126" customFormat="1" ht="12.75">
      <c r="A40" s="115">
        <v>21375500</v>
      </c>
      <c r="B40" s="143" t="s">
        <v>434</v>
      </c>
      <c r="C40" s="115" t="s">
        <v>140</v>
      </c>
      <c r="D40" s="115" t="s">
        <v>141</v>
      </c>
      <c r="E40" s="121">
        <v>300000</v>
      </c>
      <c r="F40" s="121">
        <v>300000</v>
      </c>
      <c r="G40" s="121">
        <v>150000</v>
      </c>
      <c r="H40" s="121">
        <v>0</v>
      </c>
      <c r="I40" s="121">
        <v>0</v>
      </c>
      <c r="J40" s="121">
        <v>0</v>
      </c>
      <c r="K40" s="121">
        <v>0</v>
      </c>
      <c r="L40" s="121">
        <v>0</v>
      </c>
      <c r="M40" s="121">
        <v>300000</v>
      </c>
      <c r="N40" s="121">
        <v>150000</v>
      </c>
      <c r="O40" s="112">
        <f t="shared" si="0"/>
        <v>0</v>
      </c>
      <c r="P40" s="113">
        <f t="shared" si="4"/>
        <v>300000</v>
      </c>
      <c r="Q40" s="113">
        <f t="shared" si="5"/>
        <v>0</v>
      </c>
      <c r="R40" s="112">
        <f t="shared" si="6"/>
        <v>0</v>
      </c>
    </row>
    <row r="41" spans="1:18" s="126" customFormat="1" ht="12.75">
      <c r="A41" s="115">
        <v>21375500</v>
      </c>
      <c r="B41" s="143" t="s">
        <v>434</v>
      </c>
      <c r="C41" s="115" t="s">
        <v>142</v>
      </c>
      <c r="D41" s="115" t="s">
        <v>143</v>
      </c>
      <c r="E41" s="121">
        <v>300000</v>
      </c>
      <c r="F41" s="121">
        <v>300000</v>
      </c>
      <c r="G41" s="121">
        <v>150000</v>
      </c>
      <c r="H41" s="121">
        <v>0</v>
      </c>
      <c r="I41" s="121">
        <v>0</v>
      </c>
      <c r="J41" s="121">
        <v>0</v>
      </c>
      <c r="K41" s="121">
        <v>0</v>
      </c>
      <c r="L41" s="121">
        <v>0</v>
      </c>
      <c r="M41" s="121">
        <v>300000</v>
      </c>
      <c r="N41" s="121">
        <v>150000</v>
      </c>
      <c r="O41" s="112">
        <f t="shared" si="0"/>
        <v>0</v>
      </c>
      <c r="P41" s="113">
        <f t="shared" si="4"/>
        <v>300000</v>
      </c>
      <c r="Q41" s="113">
        <f t="shared" si="5"/>
        <v>0</v>
      </c>
      <c r="R41" s="112">
        <f t="shared" si="6"/>
        <v>0</v>
      </c>
    </row>
    <row r="42" spans="1:18" s="126" customFormat="1" ht="12.75">
      <c r="A42" s="115">
        <v>21375500</v>
      </c>
      <c r="B42" s="143" t="s">
        <v>434</v>
      </c>
      <c r="C42" s="115" t="s">
        <v>144</v>
      </c>
      <c r="D42" s="115" t="s">
        <v>145</v>
      </c>
      <c r="E42" s="121">
        <v>23484483</v>
      </c>
      <c r="F42" s="121">
        <v>18484483</v>
      </c>
      <c r="G42" s="121">
        <v>18481120</v>
      </c>
      <c r="H42" s="121">
        <v>0</v>
      </c>
      <c r="I42" s="121">
        <v>18480960</v>
      </c>
      <c r="J42" s="121">
        <v>0</v>
      </c>
      <c r="K42" s="121">
        <v>0</v>
      </c>
      <c r="L42" s="121">
        <v>0</v>
      </c>
      <c r="M42" s="121">
        <v>3523</v>
      </c>
      <c r="N42" s="121">
        <v>160</v>
      </c>
      <c r="O42" s="112">
        <f t="shared" si="0"/>
        <v>0</v>
      </c>
      <c r="P42" s="113">
        <f t="shared" si="4"/>
        <v>18484483</v>
      </c>
      <c r="Q42" s="113">
        <f t="shared" si="5"/>
        <v>0</v>
      </c>
      <c r="R42" s="112">
        <f t="shared" si="6"/>
        <v>0</v>
      </c>
    </row>
    <row r="43" spans="1:18" s="126" customFormat="1" ht="12.75">
      <c r="A43" s="115">
        <v>21375500</v>
      </c>
      <c r="B43" s="143" t="s">
        <v>434</v>
      </c>
      <c r="C43" s="115" t="s">
        <v>146</v>
      </c>
      <c r="D43" s="115" t="s">
        <v>147</v>
      </c>
      <c r="E43" s="121">
        <v>162311760</v>
      </c>
      <c r="F43" s="121">
        <v>178111760</v>
      </c>
      <c r="G43" s="121">
        <v>92746303</v>
      </c>
      <c r="H43" s="121">
        <v>0</v>
      </c>
      <c r="I43" s="121">
        <v>16712295.13</v>
      </c>
      <c r="J43" s="121">
        <v>10405500</v>
      </c>
      <c r="K43" s="121">
        <v>35324935</v>
      </c>
      <c r="L43" s="121">
        <v>31482445</v>
      </c>
      <c r="M43" s="121">
        <v>115669029.87</v>
      </c>
      <c r="N43" s="121">
        <v>30303572.87</v>
      </c>
      <c r="O43" s="112">
        <f t="shared" si="0"/>
        <v>0.19833016640787784</v>
      </c>
      <c r="P43" s="113">
        <f t="shared" si="4"/>
        <v>178111760</v>
      </c>
      <c r="Q43" s="113">
        <f t="shared" si="5"/>
        <v>35324935</v>
      </c>
      <c r="R43" s="112">
        <f t="shared" si="6"/>
        <v>0.19833016640787784</v>
      </c>
    </row>
    <row r="44" spans="1:18" s="126" customFormat="1" ht="12.75">
      <c r="A44" s="115">
        <v>21375500</v>
      </c>
      <c r="B44" s="143" t="s">
        <v>434</v>
      </c>
      <c r="C44" s="115" t="s">
        <v>150</v>
      </c>
      <c r="D44" s="115" t="s">
        <v>409</v>
      </c>
      <c r="E44" s="121">
        <v>25000000</v>
      </c>
      <c r="F44" s="121">
        <v>25000000</v>
      </c>
      <c r="G44" s="121">
        <v>5000000</v>
      </c>
      <c r="H44" s="121">
        <v>0</v>
      </c>
      <c r="I44" s="121">
        <v>0</v>
      </c>
      <c r="J44" s="121">
        <v>0</v>
      </c>
      <c r="K44" s="121">
        <v>0</v>
      </c>
      <c r="L44" s="121">
        <v>0</v>
      </c>
      <c r="M44" s="121">
        <v>25000000</v>
      </c>
      <c r="N44" s="121">
        <v>5000000</v>
      </c>
      <c r="O44" s="112">
        <f t="shared" si="0"/>
        <v>0</v>
      </c>
      <c r="P44" s="113">
        <f t="shared" si="4"/>
        <v>25000000</v>
      </c>
      <c r="Q44" s="113">
        <f t="shared" si="5"/>
        <v>0</v>
      </c>
      <c r="R44" s="112">
        <f t="shared" si="6"/>
        <v>0</v>
      </c>
    </row>
    <row r="45" spans="1:18" s="126" customFormat="1" ht="12.75">
      <c r="A45" s="115">
        <v>21375500</v>
      </c>
      <c r="B45" s="143" t="s">
        <v>434</v>
      </c>
      <c r="C45" s="115" t="s">
        <v>153</v>
      </c>
      <c r="D45" s="115" t="s">
        <v>410</v>
      </c>
      <c r="E45" s="121">
        <v>14266305</v>
      </c>
      <c r="F45" s="121">
        <v>14266305</v>
      </c>
      <c r="G45" s="121">
        <v>14200576</v>
      </c>
      <c r="H45" s="121">
        <v>0</v>
      </c>
      <c r="I45" s="121">
        <v>14200000</v>
      </c>
      <c r="J45" s="121">
        <v>0</v>
      </c>
      <c r="K45" s="121">
        <v>0</v>
      </c>
      <c r="L45" s="121">
        <v>0</v>
      </c>
      <c r="M45" s="121">
        <v>66305</v>
      </c>
      <c r="N45" s="121">
        <v>576</v>
      </c>
      <c r="O45" s="112">
        <f t="shared" si="0"/>
        <v>0</v>
      </c>
      <c r="P45" s="113">
        <f t="shared" si="4"/>
        <v>14266305</v>
      </c>
      <c r="Q45" s="113">
        <f t="shared" si="5"/>
        <v>0</v>
      </c>
      <c r="R45" s="112">
        <f t="shared" si="6"/>
        <v>0</v>
      </c>
    </row>
    <row r="46" spans="1:18" s="126" customFormat="1" ht="12.75">
      <c r="A46" s="115">
        <v>21375500</v>
      </c>
      <c r="B46" s="143" t="s">
        <v>434</v>
      </c>
      <c r="C46" s="115" t="s">
        <v>154</v>
      </c>
      <c r="D46" s="115" t="s">
        <v>155</v>
      </c>
      <c r="E46" s="121">
        <v>100000000</v>
      </c>
      <c r="F46" s="121">
        <v>115800000</v>
      </c>
      <c r="G46" s="121">
        <v>60450000</v>
      </c>
      <c r="H46" s="121">
        <v>0</v>
      </c>
      <c r="I46" s="121">
        <v>450000</v>
      </c>
      <c r="J46" s="121">
        <v>10405500</v>
      </c>
      <c r="K46" s="121">
        <v>29866500</v>
      </c>
      <c r="L46" s="121">
        <v>29866500</v>
      </c>
      <c r="M46" s="121">
        <v>75078000</v>
      </c>
      <c r="N46" s="121">
        <v>19728000</v>
      </c>
      <c r="O46" s="112">
        <f t="shared" si="0"/>
        <v>0.25791450777202074</v>
      </c>
      <c r="P46" s="113">
        <f t="shared" si="4"/>
        <v>115800000</v>
      </c>
      <c r="Q46" s="113">
        <f t="shared" si="5"/>
        <v>29866500</v>
      </c>
      <c r="R46" s="112">
        <f t="shared" si="6"/>
        <v>0.25791450777202074</v>
      </c>
    </row>
    <row r="47" spans="1:18" s="126" customFormat="1" ht="12.75">
      <c r="A47" s="115">
        <v>21375500</v>
      </c>
      <c r="B47" s="143" t="s">
        <v>434</v>
      </c>
      <c r="C47" s="115" t="s">
        <v>156</v>
      </c>
      <c r="D47" s="115" t="s">
        <v>157</v>
      </c>
      <c r="E47" s="121">
        <v>23045455</v>
      </c>
      <c r="F47" s="121">
        <v>23045455</v>
      </c>
      <c r="G47" s="121">
        <v>13095727</v>
      </c>
      <c r="H47" s="121">
        <v>0</v>
      </c>
      <c r="I47" s="121">
        <v>2062295.13</v>
      </c>
      <c r="J47" s="121">
        <v>0</v>
      </c>
      <c r="K47" s="121">
        <v>5458435</v>
      </c>
      <c r="L47" s="121">
        <v>1615945</v>
      </c>
      <c r="M47" s="121">
        <v>15524724.87</v>
      </c>
      <c r="N47" s="121">
        <v>5574996.87</v>
      </c>
      <c r="O47" s="112">
        <f t="shared" si="0"/>
        <v>0.2368551629811605</v>
      </c>
      <c r="P47" s="113">
        <f t="shared" si="4"/>
        <v>23045455</v>
      </c>
      <c r="Q47" s="113">
        <f t="shared" si="5"/>
        <v>5458435</v>
      </c>
      <c r="R47" s="112">
        <f t="shared" si="6"/>
        <v>0.2368551629811605</v>
      </c>
    </row>
    <row r="48" spans="1:18" s="126" customFormat="1" ht="12.75">
      <c r="A48" s="115">
        <v>21375500</v>
      </c>
      <c r="B48" s="143" t="s">
        <v>434</v>
      </c>
      <c r="C48" s="115" t="s">
        <v>158</v>
      </c>
      <c r="D48" s="115" t="s">
        <v>159</v>
      </c>
      <c r="E48" s="121">
        <v>19720000</v>
      </c>
      <c r="F48" s="121">
        <v>19720000</v>
      </c>
      <c r="G48" s="121">
        <v>9960000</v>
      </c>
      <c r="H48" s="121">
        <v>51350</v>
      </c>
      <c r="I48" s="121">
        <v>2741055.62</v>
      </c>
      <c r="J48" s="121">
        <v>0</v>
      </c>
      <c r="K48" s="121">
        <v>3699574.38</v>
      </c>
      <c r="L48" s="121">
        <v>2434573.5</v>
      </c>
      <c r="M48" s="121">
        <v>13228020</v>
      </c>
      <c r="N48" s="121">
        <v>3468020</v>
      </c>
      <c r="O48" s="112">
        <f t="shared" si="0"/>
        <v>0.18760519168356998</v>
      </c>
      <c r="P48" s="113">
        <f t="shared" si="4"/>
        <v>19720000</v>
      </c>
      <c r="Q48" s="113">
        <f t="shared" si="5"/>
        <v>3699574.38</v>
      </c>
      <c r="R48" s="112">
        <f t="shared" si="6"/>
        <v>0.18760519168356998</v>
      </c>
    </row>
    <row r="49" spans="1:18" s="126" customFormat="1" ht="12.75">
      <c r="A49" s="115">
        <v>21375500</v>
      </c>
      <c r="B49" s="143" t="s">
        <v>434</v>
      </c>
      <c r="C49" s="115" t="s">
        <v>160</v>
      </c>
      <c r="D49" s="115" t="s">
        <v>161</v>
      </c>
      <c r="E49" s="121">
        <v>800000</v>
      </c>
      <c r="F49" s="121">
        <v>800000</v>
      </c>
      <c r="G49" s="121">
        <v>500000</v>
      </c>
      <c r="H49" s="121">
        <v>0</v>
      </c>
      <c r="I49" s="121">
        <v>166406.5</v>
      </c>
      <c r="J49" s="121">
        <v>0</v>
      </c>
      <c r="K49" s="121">
        <v>327573.5</v>
      </c>
      <c r="L49" s="121">
        <v>327573.5</v>
      </c>
      <c r="M49" s="121">
        <v>306020</v>
      </c>
      <c r="N49" s="121">
        <v>6020</v>
      </c>
      <c r="O49" s="112">
        <f t="shared" si="0"/>
        <v>0.409466875</v>
      </c>
      <c r="P49" s="113">
        <f t="shared" si="4"/>
        <v>800000</v>
      </c>
      <c r="Q49" s="113">
        <f t="shared" si="5"/>
        <v>327573.5</v>
      </c>
      <c r="R49" s="112">
        <f t="shared" si="6"/>
        <v>0.409466875</v>
      </c>
    </row>
    <row r="50" spans="1:18" s="126" customFormat="1" ht="12.75">
      <c r="A50" s="115">
        <v>21375500</v>
      </c>
      <c r="B50" s="143" t="s">
        <v>434</v>
      </c>
      <c r="C50" s="115" t="s">
        <v>162</v>
      </c>
      <c r="D50" s="115" t="s">
        <v>163</v>
      </c>
      <c r="E50" s="121">
        <v>9920000</v>
      </c>
      <c r="F50" s="121">
        <v>9920000</v>
      </c>
      <c r="G50" s="121">
        <v>4960000</v>
      </c>
      <c r="H50" s="121">
        <v>51350</v>
      </c>
      <c r="I50" s="121">
        <v>1466850</v>
      </c>
      <c r="J50" s="121">
        <v>0</v>
      </c>
      <c r="K50" s="121">
        <v>2379800</v>
      </c>
      <c r="L50" s="121">
        <v>2107000</v>
      </c>
      <c r="M50" s="121">
        <v>6022000</v>
      </c>
      <c r="N50" s="121">
        <v>1062000</v>
      </c>
      <c r="O50" s="112">
        <f t="shared" si="0"/>
        <v>0.2398991935483871</v>
      </c>
      <c r="P50" s="113">
        <f t="shared" si="4"/>
        <v>9920000</v>
      </c>
      <c r="Q50" s="113">
        <f t="shared" si="5"/>
        <v>2379800</v>
      </c>
      <c r="R50" s="112">
        <f t="shared" si="6"/>
        <v>0.2398991935483871</v>
      </c>
    </row>
    <row r="51" spans="1:18" s="126" customFormat="1" ht="12.75">
      <c r="A51" s="115">
        <v>21375500</v>
      </c>
      <c r="B51" s="143" t="s">
        <v>434</v>
      </c>
      <c r="C51" s="115" t="s">
        <v>164</v>
      </c>
      <c r="D51" s="115" t="s">
        <v>165</v>
      </c>
      <c r="E51" s="121">
        <v>6000000</v>
      </c>
      <c r="F51" s="121">
        <v>6000000</v>
      </c>
      <c r="G51" s="121">
        <v>3000000</v>
      </c>
      <c r="H51" s="121">
        <v>0</v>
      </c>
      <c r="I51" s="121">
        <v>507799.12</v>
      </c>
      <c r="J51" s="121">
        <v>0</v>
      </c>
      <c r="K51" s="121">
        <v>992200.88</v>
      </c>
      <c r="L51" s="121">
        <v>0</v>
      </c>
      <c r="M51" s="121">
        <v>4500000</v>
      </c>
      <c r="N51" s="121">
        <v>1500000</v>
      </c>
      <c r="O51" s="112">
        <f t="shared" si="0"/>
        <v>0.16536681333333333</v>
      </c>
      <c r="P51" s="113">
        <f t="shared" si="4"/>
        <v>6000000</v>
      </c>
      <c r="Q51" s="113">
        <f t="shared" si="5"/>
        <v>992200.88</v>
      </c>
      <c r="R51" s="112">
        <f t="shared" si="6"/>
        <v>0.16536681333333333</v>
      </c>
    </row>
    <row r="52" spans="1:18" s="126" customFormat="1" ht="12.75">
      <c r="A52" s="115">
        <v>21375500</v>
      </c>
      <c r="B52" s="143" t="s">
        <v>434</v>
      </c>
      <c r="C52" s="115" t="s">
        <v>166</v>
      </c>
      <c r="D52" s="115" t="s">
        <v>167</v>
      </c>
      <c r="E52" s="121">
        <v>3000000</v>
      </c>
      <c r="F52" s="121">
        <v>3000000</v>
      </c>
      <c r="G52" s="121">
        <v>1500000</v>
      </c>
      <c r="H52" s="121">
        <v>0</v>
      </c>
      <c r="I52" s="121">
        <v>600000</v>
      </c>
      <c r="J52" s="121">
        <v>0</v>
      </c>
      <c r="K52" s="121">
        <v>0</v>
      </c>
      <c r="L52" s="121">
        <v>0</v>
      </c>
      <c r="M52" s="121">
        <v>2400000</v>
      </c>
      <c r="N52" s="121">
        <v>900000</v>
      </c>
      <c r="O52" s="112">
        <f t="shared" si="0"/>
        <v>0</v>
      </c>
      <c r="P52" s="113">
        <f t="shared" si="4"/>
        <v>3000000</v>
      </c>
      <c r="Q52" s="113">
        <f t="shared" si="5"/>
        <v>0</v>
      </c>
      <c r="R52" s="112">
        <f t="shared" si="6"/>
        <v>0</v>
      </c>
    </row>
    <row r="53" spans="1:18" s="126" customFormat="1" ht="12.75">
      <c r="A53" s="115">
        <v>21375500</v>
      </c>
      <c r="B53" s="143" t="s">
        <v>434</v>
      </c>
      <c r="C53" s="115" t="s">
        <v>168</v>
      </c>
      <c r="D53" s="115" t="s">
        <v>169</v>
      </c>
      <c r="E53" s="121">
        <v>16000000</v>
      </c>
      <c r="F53" s="121">
        <v>16000000</v>
      </c>
      <c r="G53" s="121">
        <v>8000000</v>
      </c>
      <c r="H53" s="121">
        <v>0</v>
      </c>
      <c r="I53" s="121">
        <v>4529</v>
      </c>
      <c r="J53" s="121">
        <v>0</v>
      </c>
      <c r="K53" s="121">
        <v>3420471</v>
      </c>
      <c r="L53" s="121">
        <v>2624431</v>
      </c>
      <c r="M53" s="121">
        <v>12575000</v>
      </c>
      <c r="N53" s="121">
        <v>4575000</v>
      </c>
      <c r="O53" s="112">
        <f t="shared" si="0"/>
        <v>0.2137794375</v>
      </c>
      <c r="P53" s="113">
        <f t="shared" si="4"/>
        <v>16000000</v>
      </c>
      <c r="Q53" s="113">
        <f t="shared" si="5"/>
        <v>3420471</v>
      </c>
      <c r="R53" s="112">
        <f t="shared" si="6"/>
        <v>0.2137794375</v>
      </c>
    </row>
    <row r="54" spans="1:18" s="126" customFormat="1" ht="12.75">
      <c r="A54" s="115">
        <v>21375500</v>
      </c>
      <c r="B54" s="143" t="s">
        <v>434</v>
      </c>
      <c r="C54" s="115" t="s">
        <v>170</v>
      </c>
      <c r="D54" s="115" t="s">
        <v>171</v>
      </c>
      <c r="E54" s="121">
        <v>16000000</v>
      </c>
      <c r="F54" s="121">
        <v>16000000</v>
      </c>
      <c r="G54" s="121">
        <v>8000000</v>
      </c>
      <c r="H54" s="121">
        <v>0</v>
      </c>
      <c r="I54" s="121">
        <v>4529</v>
      </c>
      <c r="J54" s="121">
        <v>0</v>
      </c>
      <c r="K54" s="121">
        <v>3420471</v>
      </c>
      <c r="L54" s="121">
        <v>2624431</v>
      </c>
      <c r="M54" s="121">
        <v>12575000</v>
      </c>
      <c r="N54" s="121">
        <v>4575000</v>
      </c>
      <c r="O54" s="112">
        <f t="shared" si="0"/>
        <v>0.2137794375</v>
      </c>
      <c r="P54" s="113">
        <f t="shared" si="4"/>
        <v>16000000</v>
      </c>
      <c r="Q54" s="113">
        <f t="shared" si="5"/>
        <v>3420471</v>
      </c>
      <c r="R54" s="112">
        <f t="shared" si="6"/>
        <v>0.2137794375</v>
      </c>
    </row>
    <row r="55" spans="1:18" s="126" customFormat="1" ht="12.75">
      <c r="A55" s="115">
        <v>21375500</v>
      </c>
      <c r="B55" s="143" t="s">
        <v>434</v>
      </c>
      <c r="C55" s="115" t="s">
        <v>172</v>
      </c>
      <c r="D55" s="115" t="s">
        <v>173</v>
      </c>
      <c r="E55" s="121">
        <v>3507883</v>
      </c>
      <c r="F55" s="121">
        <v>3507883</v>
      </c>
      <c r="G55" s="121">
        <v>1776970</v>
      </c>
      <c r="H55" s="121">
        <v>0</v>
      </c>
      <c r="I55" s="121">
        <v>174000</v>
      </c>
      <c r="J55" s="121">
        <v>0</v>
      </c>
      <c r="K55" s="121">
        <v>500000</v>
      </c>
      <c r="L55" s="121">
        <v>0</v>
      </c>
      <c r="M55" s="121">
        <v>2833883</v>
      </c>
      <c r="N55" s="121">
        <v>1102970</v>
      </c>
      <c r="O55" s="112">
        <f t="shared" si="0"/>
        <v>0.1425361108109934</v>
      </c>
      <c r="P55" s="113">
        <f t="shared" si="4"/>
        <v>3507883</v>
      </c>
      <c r="Q55" s="113">
        <f t="shared" si="5"/>
        <v>500000</v>
      </c>
      <c r="R55" s="112">
        <f t="shared" si="6"/>
        <v>0.1425361108109934</v>
      </c>
    </row>
    <row r="56" spans="1:18" s="126" customFormat="1" ht="12.75">
      <c r="A56" s="115">
        <v>21375500</v>
      </c>
      <c r="B56" s="143" t="s">
        <v>434</v>
      </c>
      <c r="C56" s="115" t="s">
        <v>174</v>
      </c>
      <c r="D56" s="115" t="s">
        <v>175</v>
      </c>
      <c r="E56" s="121">
        <v>3200000</v>
      </c>
      <c r="F56" s="121">
        <v>3200000</v>
      </c>
      <c r="G56" s="121">
        <v>1600000</v>
      </c>
      <c r="H56" s="121">
        <v>0</v>
      </c>
      <c r="I56" s="121">
        <v>0</v>
      </c>
      <c r="J56" s="121">
        <v>0</v>
      </c>
      <c r="K56" s="121">
        <v>500000</v>
      </c>
      <c r="L56" s="121">
        <v>0</v>
      </c>
      <c r="M56" s="121">
        <v>2700000</v>
      </c>
      <c r="N56" s="121">
        <v>1100000</v>
      </c>
      <c r="O56" s="112">
        <f t="shared" si="0"/>
        <v>0.15625</v>
      </c>
      <c r="P56" s="113">
        <f t="shared" si="4"/>
        <v>3200000</v>
      </c>
      <c r="Q56" s="113">
        <f t="shared" si="5"/>
        <v>500000</v>
      </c>
      <c r="R56" s="112">
        <f t="shared" si="6"/>
        <v>0.15625</v>
      </c>
    </row>
    <row r="57" spans="1:18" s="126" customFormat="1" ht="12.75">
      <c r="A57" s="115">
        <v>21375500</v>
      </c>
      <c r="B57" s="143" t="s">
        <v>434</v>
      </c>
      <c r="C57" s="115" t="s">
        <v>176</v>
      </c>
      <c r="D57" s="115" t="s">
        <v>177</v>
      </c>
      <c r="E57" s="121">
        <v>307883</v>
      </c>
      <c r="F57" s="121">
        <v>307883</v>
      </c>
      <c r="G57" s="121">
        <v>176970</v>
      </c>
      <c r="H57" s="121">
        <v>0</v>
      </c>
      <c r="I57" s="121">
        <v>174000</v>
      </c>
      <c r="J57" s="121">
        <v>0</v>
      </c>
      <c r="K57" s="121">
        <v>0</v>
      </c>
      <c r="L57" s="121">
        <v>0</v>
      </c>
      <c r="M57" s="121">
        <v>133883</v>
      </c>
      <c r="N57" s="121">
        <v>2970</v>
      </c>
      <c r="O57" s="112">
        <f t="shared" si="0"/>
        <v>0</v>
      </c>
      <c r="P57" s="113">
        <f aca="true" t="shared" si="7" ref="P57:P90">+F57</f>
        <v>307883</v>
      </c>
      <c r="Q57" s="113">
        <f aca="true" t="shared" si="8" ref="Q57:Q90">+K57</f>
        <v>0</v>
      </c>
      <c r="R57" s="112">
        <f aca="true" t="shared" si="9" ref="R57:R90">+Q57/P57</f>
        <v>0</v>
      </c>
    </row>
    <row r="58" spans="1:18" s="126" customFormat="1" ht="12.75">
      <c r="A58" s="115">
        <v>21375500</v>
      </c>
      <c r="B58" s="143" t="s">
        <v>434</v>
      </c>
      <c r="C58" s="115" t="s">
        <v>180</v>
      </c>
      <c r="D58" s="115" t="s">
        <v>181</v>
      </c>
      <c r="E58" s="121">
        <v>282115045</v>
      </c>
      <c r="F58" s="121">
        <v>273815045</v>
      </c>
      <c r="G58" s="121">
        <v>102973735</v>
      </c>
      <c r="H58" s="121">
        <v>70632657.34</v>
      </c>
      <c r="I58" s="121">
        <v>3995994.31</v>
      </c>
      <c r="J58" s="121">
        <v>920315.07</v>
      </c>
      <c r="K58" s="121">
        <v>17692079.47</v>
      </c>
      <c r="L58" s="121">
        <v>17180818.47</v>
      </c>
      <c r="M58" s="121">
        <v>180573998.81</v>
      </c>
      <c r="N58" s="121">
        <v>9732688.81</v>
      </c>
      <c r="O58" s="112">
        <f t="shared" si="0"/>
        <v>0.06461324822381473</v>
      </c>
      <c r="P58" s="113">
        <f t="shared" si="7"/>
        <v>273815045</v>
      </c>
      <c r="Q58" s="113">
        <f t="shared" si="8"/>
        <v>17692079.47</v>
      </c>
      <c r="R58" s="112">
        <f t="shared" si="9"/>
        <v>0.06461324822381473</v>
      </c>
    </row>
    <row r="59" spans="1:18" s="126" customFormat="1" ht="12.75">
      <c r="A59" s="115">
        <v>21375500</v>
      </c>
      <c r="B59" s="143" t="s">
        <v>434</v>
      </c>
      <c r="C59" s="115" t="s">
        <v>182</v>
      </c>
      <c r="D59" s="115" t="s">
        <v>183</v>
      </c>
      <c r="E59" s="121">
        <v>270000000</v>
      </c>
      <c r="F59" s="121">
        <v>255000000</v>
      </c>
      <c r="G59" s="121">
        <v>94691000</v>
      </c>
      <c r="H59" s="121">
        <v>70632657.34</v>
      </c>
      <c r="I59" s="121">
        <v>3130250</v>
      </c>
      <c r="J59" s="121">
        <v>280000</v>
      </c>
      <c r="K59" s="121">
        <v>12506560.78</v>
      </c>
      <c r="L59" s="121">
        <v>12286060.78</v>
      </c>
      <c r="M59" s="121">
        <v>168450531.88</v>
      </c>
      <c r="N59" s="121">
        <v>8141531.88</v>
      </c>
      <c r="O59" s="112">
        <f t="shared" si="0"/>
        <v>0.04904533639215686</v>
      </c>
      <c r="P59" s="113">
        <f t="shared" si="7"/>
        <v>255000000</v>
      </c>
      <c r="Q59" s="113">
        <f t="shared" si="8"/>
        <v>12506560.78</v>
      </c>
      <c r="R59" s="112">
        <f t="shared" si="9"/>
        <v>0.04904533639215686</v>
      </c>
    </row>
    <row r="60" spans="1:18" s="126" customFormat="1" ht="12.75">
      <c r="A60" s="115">
        <v>21375500</v>
      </c>
      <c r="B60" s="143" t="s">
        <v>434</v>
      </c>
      <c r="C60" s="115" t="s">
        <v>184</v>
      </c>
      <c r="D60" s="115" t="s">
        <v>185</v>
      </c>
      <c r="E60" s="121">
        <v>457143</v>
      </c>
      <c r="F60" s="121">
        <v>457143</v>
      </c>
      <c r="G60" s="121">
        <v>359285</v>
      </c>
      <c r="H60" s="121">
        <v>0</v>
      </c>
      <c r="I60" s="121">
        <v>0</v>
      </c>
      <c r="J60" s="121">
        <v>0</v>
      </c>
      <c r="K60" s="121">
        <v>90000</v>
      </c>
      <c r="L60" s="121">
        <v>90000</v>
      </c>
      <c r="M60" s="121">
        <v>367143</v>
      </c>
      <c r="N60" s="121">
        <v>269285</v>
      </c>
      <c r="O60" s="112">
        <f t="shared" si="0"/>
        <v>0.19687493847658172</v>
      </c>
      <c r="P60" s="113">
        <f t="shared" si="7"/>
        <v>457143</v>
      </c>
      <c r="Q60" s="113">
        <f t="shared" si="8"/>
        <v>90000</v>
      </c>
      <c r="R60" s="112">
        <f t="shared" si="9"/>
        <v>0.19687493847658172</v>
      </c>
    </row>
    <row r="61" spans="1:18" s="126" customFormat="1" ht="12.75">
      <c r="A61" s="115">
        <v>21375500</v>
      </c>
      <c r="B61" s="143" t="s">
        <v>434</v>
      </c>
      <c r="C61" s="115" t="s">
        <v>186</v>
      </c>
      <c r="D61" s="115" t="s">
        <v>187</v>
      </c>
      <c r="E61" s="121">
        <v>2357143</v>
      </c>
      <c r="F61" s="121">
        <v>2357143</v>
      </c>
      <c r="G61" s="121">
        <v>1178571</v>
      </c>
      <c r="H61" s="121">
        <v>0</v>
      </c>
      <c r="I61" s="121">
        <v>177544.31</v>
      </c>
      <c r="J61" s="121">
        <v>412815.07</v>
      </c>
      <c r="K61" s="121">
        <v>402455.69</v>
      </c>
      <c r="L61" s="121">
        <v>111694.69</v>
      </c>
      <c r="M61" s="121">
        <v>1364327.93</v>
      </c>
      <c r="N61" s="121">
        <v>185755.93</v>
      </c>
      <c r="O61" s="112">
        <f t="shared" si="0"/>
        <v>0.1707387672279535</v>
      </c>
      <c r="P61" s="113">
        <f t="shared" si="7"/>
        <v>2357143</v>
      </c>
      <c r="Q61" s="113">
        <f t="shared" si="8"/>
        <v>402455.69</v>
      </c>
      <c r="R61" s="112">
        <f t="shared" si="9"/>
        <v>0.1707387672279535</v>
      </c>
    </row>
    <row r="62" spans="1:18" s="126" customFormat="1" ht="12.75">
      <c r="A62" s="115">
        <v>21375500</v>
      </c>
      <c r="B62" s="143" t="s">
        <v>434</v>
      </c>
      <c r="C62" s="115" t="s">
        <v>188</v>
      </c>
      <c r="D62" s="115" t="s">
        <v>189</v>
      </c>
      <c r="E62" s="121">
        <v>768000</v>
      </c>
      <c r="F62" s="121">
        <v>768000</v>
      </c>
      <c r="G62" s="121">
        <v>192000</v>
      </c>
      <c r="H62" s="121">
        <v>0</v>
      </c>
      <c r="I62" s="121">
        <v>0</v>
      </c>
      <c r="J62" s="121">
        <v>0</v>
      </c>
      <c r="K62" s="121">
        <v>0</v>
      </c>
      <c r="L62" s="121">
        <v>0</v>
      </c>
      <c r="M62" s="121">
        <v>768000</v>
      </c>
      <c r="N62" s="121">
        <v>192000</v>
      </c>
      <c r="O62" s="112">
        <f t="shared" si="0"/>
        <v>0</v>
      </c>
      <c r="P62" s="113">
        <f t="shared" si="7"/>
        <v>768000</v>
      </c>
      <c r="Q62" s="113">
        <f t="shared" si="8"/>
        <v>0</v>
      </c>
      <c r="R62" s="112">
        <f t="shared" si="9"/>
        <v>0</v>
      </c>
    </row>
    <row r="63" spans="1:18" s="126" customFormat="1" ht="12.75">
      <c r="A63" s="115">
        <v>21375500</v>
      </c>
      <c r="B63" s="143" t="s">
        <v>434</v>
      </c>
      <c r="C63" s="115" t="s">
        <v>190</v>
      </c>
      <c r="D63" s="115" t="s">
        <v>191</v>
      </c>
      <c r="E63" s="121">
        <v>3282759</v>
      </c>
      <c r="F63" s="121">
        <v>3282759</v>
      </c>
      <c r="G63" s="121">
        <v>1793379</v>
      </c>
      <c r="H63" s="121">
        <v>0</v>
      </c>
      <c r="I63" s="121">
        <v>688200</v>
      </c>
      <c r="J63" s="121">
        <v>227500</v>
      </c>
      <c r="K63" s="121">
        <v>0</v>
      </c>
      <c r="L63" s="121">
        <v>0</v>
      </c>
      <c r="M63" s="121">
        <v>2367059</v>
      </c>
      <c r="N63" s="121">
        <v>877679</v>
      </c>
      <c r="O63" s="112">
        <f t="shared" si="0"/>
        <v>0</v>
      </c>
      <c r="P63" s="113">
        <f t="shared" si="7"/>
        <v>3282759</v>
      </c>
      <c r="Q63" s="113">
        <f t="shared" si="8"/>
        <v>0</v>
      </c>
      <c r="R63" s="112">
        <f t="shared" si="9"/>
        <v>0</v>
      </c>
    </row>
    <row r="64" spans="1:18" s="126" customFormat="1" ht="12.75">
      <c r="A64" s="115">
        <v>21375500</v>
      </c>
      <c r="B64" s="143" t="s">
        <v>434</v>
      </c>
      <c r="C64" s="115" t="s">
        <v>192</v>
      </c>
      <c r="D64" s="115" t="s">
        <v>193</v>
      </c>
      <c r="E64" s="121">
        <v>5000000</v>
      </c>
      <c r="F64" s="121">
        <v>11700000</v>
      </c>
      <c r="G64" s="121">
        <v>4697000</v>
      </c>
      <c r="H64" s="121">
        <v>0</v>
      </c>
      <c r="I64" s="121">
        <v>0</v>
      </c>
      <c r="J64" s="121">
        <v>0</v>
      </c>
      <c r="K64" s="121">
        <v>4693063</v>
      </c>
      <c r="L64" s="121">
        <v>4693063</v>
      </c>
      <c r="M64" s="121">
        <v>7006937</v>
      </c>
      <c r="N64" s="121">
        <v>3937</v>
      </c>
      <c r="O64" s="112">
        <f t="shared" si="0"/>
        <v>0.4011164957264957</v>
      </c>
      <c r="P64" s="113">
        <f t="shared" si="7"/>
        <v>11700000</v>
      </c>
      <c r="Q64" s="113">
        <f t="shared" si="8"/>
        <v>4693063</v>
      </c>
      <c r="R64" s="112">
        <f t="shared" si="9"/>
        <v>0.4011164957264957</v>
      </c>
    </row>
    <row r="65" spans="1:18" s="126" customFormat="1" ht="12.75">
      <c r="A65" s="115">
        <v>21375500</v>
      </c>
      <c r="B65" s="143" t="s">
        <v>434</v>
      </c>
      <c r="C65" s="115" t="s">
        <v>194</v>
      </c>
      <c r="D65" s="115" t="s">
        <v>195</v>
      </c>
      <c r="E65" s="121">
        <v>250000</v>
      </c>
      <c r="F65" s="121">
        <v>250000</v>
      </c>
      <c r="G65" s="121">
        <v>62500</v>
      </c>
      <c r="H65" s="121">
        <v>0</v>
      </c>
      <c r="I65" s="121">
        <v>0</v>
      </c>
      <c r="J65" s="121">
        <v>0</v>
      </c>
      <c r="K65" s="121">
        <v>0</v>
      </c>
      <c r="L65" s="121">
        <v>0</v>
      </c>
      <c r="M65" s="121">
        <v>250000</v>
      </c>
      <c r="N65" s="121">
        <v>62500</v>
      </c>
      <c r="O65" s="112">
        <f t="shared" si="0"/>
        <v>0</v>
      </c>
      <c r="P65" s="113">
        <f t="shared" si="7"/>
        <v>250000</v>
      </c>
      <c r="Q65" s="113">
        <f t="shared" si="8"/>
        <v>0</v>
      </c>
      <c r="R65" s="112">
        <f t="shared" si="9"/>
        <v>0</v>
      </c>
    </row>
    <row r="66" spans="1:18" s="126" customFormat="1" ht="12.75">
      <c r="A66" s="115">
        <v>21375500</v>
      </c>
      <c r="B66" s="143" t="s">
        <v>434</v>
      </c>
      <c r="C66" s="115" t="s">
        <v>196</v>
      </c>
      <c r="D66" s="115" t="s">
        <v>197</v>
      </c>
      <c r="E66" s="121">
        <v>500000</v>
      </c>
      <c r="F66" s="121">
        <v>500000</v>
      </c>
      <c r="G66" s="121">
        <v>292000</v>
      </c>
      <c r="H66" s="121">
        <v>0</v>
      </c>
      <c r="I66" s="121">
        <v>0</v>
      </c>
      <c r="J66" s="121">
        <v>0</v>
      </c>
      <c r="K66" s="121">
        <v>166598</v>
      </c>
      <c r="L66" s="121">
        <v>166598</v>
      </c>
      <c r="M66" s="121">
        <v>333402</v>
      </c>
      <c r="N66" s="121">
        <v>125402</v>
      </c>
      <c r="O66" s="112">
        <f t="shared" si="0"/>
        <v>0.333196</v>
      </c>
      <c r="P66" s="113">
        <f t="shared" si="7"/>
        <v>500000</v>
      </c>
      <c r="Q66" s="113">
        <f t="shared" si="8"/>
        <v>166598</v>
      </c>
      <c r="R66" s="112">
        <f t="shared" si="9"/>
        <v>0.333196</v>
      </c>
    </row>
    <row r="67" spans="1:18" s="126" customFormat="1" ht="12.75">
      <c r="A67" s="115">
        <v>21375500</v>
      </c>
      <c r="B67" s="143" t="s">
        <v>434</v>
      </c>
      <c r="C67" s="115" t="s">
        <v>200</v>
      </c>
      <c r="D67" s="115" t="s">
        <v>201</v>
      </c>
      <c r="E67" s="121">
        <v>500000</v>
      </c>
      <c r="F67" s="121">
        <v>500000</v>
      </c>
      <c r="G67" s="121">
        <v>292000</v>
      </c>
      <c r="H67" s="121">
        <v>0</v>
      </c>
      <c r="I67" s="121">
        <v>0</v>
      </c>
      <c r="J67" s="121">
        <v>0</v>
      </c>
      <c r="K67" s="121">
        <v>166598</v>
      </c>
      <c r="L67" s="121">
        <v>166598</v>
      </c>
      <c r="M67" s="121">
        <v>333402</v>
      </c>
      <c r="N67" s="121">
        <v>125402</v>
      </c>
      <c r="O67" s="112">
        <f t="shared" si="0"/>
        <v>0.333196</v>
      </c>
      <c r="P67" s="113">
        <f t="shared" si="7"/>
        <v>500000</v>
      </c>
      <c r="Q67" s="113">
        <f t="shared" si="8"/>
        <v>166598</v>
      </c>
      <c r="R67" s="112">
        <f t="shared" si="9"/>
        <v>0.333196</v>
      </c>
    </row>
    <row r="68" spans="1:18" s="126" customFormat="1" ht="12.75">
      <c r="A68" s="115">
        <v>21375500</v>
      </c>
      <c r="B68" s="143" t="s">
        <v>434</v>
      </c>
      <c r="C68" s="115" t="s">
        <v>202</v>
      </c>
      <c r="D68" s="115" t="s">
        <v>203</v>
      </c>
      <c r="E68" s="121">
        <v>1070000</v>
      </c>
      <c r="F68" s="121">
        <v>1070000</v>
      </c>
      <c r="G68" s="121">
        <v>410000</v>
      </c>
      <c r="H68" s="121">
        <v>0</v>
      </c>
      <c r="I68" s="121">
        <v>0</v>
      </c>
      <c r="J68" s="121">
        <v>0</v>
      </c>
      <c r="K68" s="121">
        <v>30000</v>
      </c>
      <c r="L68" s="121">
        <v>30000</v>
      </c>
      <c r="M68" s="121">
        <v>1040000</v>
      </c>
      <c r="N68" s="121">
        <v>380000</v>
      </c>
      <c r="O68" s="112">
        <f t="shared" si="0"/>
        <v>0.028037383177570093</v>
      </c>
      <c r="P68" s="113">
        <f t="shared" si="7"/>
        <v>1070000</v>
      </c>
      <c r="Q68" s="113">
        <f t="shared" si="8"/>
        <v>30000</v>
      </c>
      <c r="R68" s="112">
        <f t="shared" si="9"/>
        <v>0.028037383177570093</v>
      </c>
    </row>
    <row r="69" spans="1:18" s="126" customFormat="1" ht="12.75">
      <c r="A69" s="115">
        <v>21375500</v>
      </c>
      <c r="B69" s="143" t="s">
        <v>434</v>
      </c>
      <c r="C69" s="115" t="s">
        <v>204</v>
      </c>
      <c r="D69" s="115" t="s">
        <v>205</v>
      </c>
      <c r="E69" s="121">
        <v>300000</v>
      </c>
      <c r="F69" s="121">
        <v>300000</v>
      </c>
      <c r="G69" s="121">
        <v>75000</v>
      </c>
      <c r="H69" s="121">
        <v>0</v>
      </c>
      <c r="I69" s="121">
        <v>0</v>
      </c>
      <c r="J69" s="121">
        <v>0</v>
      </c>
      <c r="K69" s="121">
        <v>0</v>
      </c>
      <c r="L69" s="121">
        <v>0</v>
      </c>
      <c r="M69" s="121">
        <v>300000</v>
      </c>
      <c r="N69" s="121">
        <v>75000</v>
      </c>
      <c r="O69" s="112">
        <f t="shared" si="0"/>
        <v>0</v>
      </c>
      <c r="P69" s="113">
        <f t="shared" si="7"/>
        <v>300000</v>
      </c>
      <c r="Q69" s="113">
        <f t="shared" si="8"/>
        <v>0</v>
      </c>
      <c r="R69" s="112">
        <f t="shared" si="9"/>
        <v>0</v>
      </c>
    </row>
    <row r="70" spans="1:18" s="126" customFormat="1" ht="12.75">
      <c r="A70" s="115">
        <v>21375500</v>
      </c>
      <c r="B70" s="143" t="s">
        <v>434</v>
      </c>
      <c r="C70" s="115" t="s">
        <v>206</v>
      </c>
      <c r="D70" s="115" t="s">
        <v>207</v>
      </c>
      <c r="E70" s="121">
        <v>570000</v>
      </c>
      <c r="F70" s="121">
        <v>570000</v>
      </c>
      <c r="G70" s="121">
        <v>285000</v>
      </c>
      <c r="H70" s="121">
        <v>0</v>
      </c>
      <c r="I70" s="121">
        <v>0</v>
      </c>
      <c r="J70" s="121">
        <v>0</v>
      </c>
      <c r="K70" s="121">
        <v>0</v>
      </c>
      <c r="L70" s="121">
        <v>0</v>
      </c>
      <c r="M70" s="121">
        <v>570000</v>
      </c>
      <c r="N70" s="121">
        <v>285000</v>
      </c>
      <c r="O70" s="112">
        <f t="shared" si="0"/>
        <v>0</v>
      </c>
      <c r="P70" s="113">
        <f>+F70</f>
        <v>570000</v>
      </c>
      <c r="Q70" s="113">
        <f>+K70</f>
        <v>0</v>
      </c>
      <c r="R70" s="112">
        <f t="shared" si="9"/>
        <v>0</v>
      </c>
    </row>
    <row r="71" spans="1:18" s="127" customFormat="1" ht="12.75">
      <c r="A71" s="115">
        <v>21375500</v>
      </c>
      <c r="B71" s="143" t="s">
        <v>434</v>
      </c>
      <c r="C71" s="115" t="s">
        <v>208</v>
      </c>
      <c r="D71" s="115" t="s">
        <v>209</v>
      </c>
      <c r="E71" s="121">
        <v>200000</v>
      </c>
      <c r="F71" s="121">
        <v>200000</v>
      </c>
      <c r="G71" s="121">
        <v>50000</v>
      </c>
      <c r="H71" s="121">
        <v>0</v>
      </c>
      <c r="I71" s="121">
        <v>0</v>
      </c>
      <c r="J71" s="121">
        <v>0</v>
      </c>
      <c r="K71" s="121">
        <v>30000</v>
      </c>
      <c r="L71" s="121">
        <v>30000</v>
      </c>
      <c r="M71" s="121">
        <v>170000</v>
      </c>
      <c r="N71" s="121">
        <v>20000</v>
      </c>
      <c r="O71" s="112">
        <f t="shared" si="0"/>
        <v>0.15</v>
      </c>
      <c r="P71" s="113">
        <f t="shared" si="7"/>
        <v>200000</v>
      </c>
      <c r="Q71" s="113">
        <f t="shared" si="8"/>
        <v>30000</v>
      </c>
      <c r="R71" s="112">
        <f t="shared" si="9"/>
        <v>0.15</v>
      </c>
    </row>
    <row r="72" spans="1:18" s="127" customFormat="1" ht="12.75">
      <c r="A72" s="110">
        <v>21375500</v>
      </c>
      <c r="B72" s="139" t="s">
        <v>434</v>
      </c>
      <c r="C72" s="110" t="s">
        <v>210</v>
      </c>
      <c r="D72" s="110" t="s">
        <v>211</v>
      </c>
      <c r="E72" s="129">
        <v>77864162</v>
      </c>
      <c r="F72" s="129">
        <v>77864162</v>
      </c>
      <c r="G72" s="129">
        <v>38323129</v>
      </c>
      <c r="H72" s="129">
        <v>815000</v>
      </c>
      <c r="I72" s="129">
        <v>998669</v>
      </c>
      <c r="J72" s="129">
        <v>0</v>
      </c>
      <c r="K72" s="129">
        <v>7837371.77</v>
      </c>
      <c r="L72" s="129">
        <v>1897371.77</v>
      </c>
      <c r="M72" s="129">
        <v>68213121.23</v>
      </c>
      <c r="N72" s="129">
        <v>28672088.23</v>
      </c>
      <c r="O72" s="112">
        <f aca="true" t="shared" si="10" ref="O72:O90">+K72/F72</f>
        <v>0.10065441621268588</v>
      </c>
      <c r="P72" s="30">
        <f t="shared" si="7"/>
        <v>77864162</v>
      </c>
      <c r="Q72" s="30">
        <f t="shared" si="8"/>
        <v>7837371.77</v>
      </c>
      <c r="R72" s="116">
        <f t="shared" si="9"/>
        <v>0.10065441621268588</v>
      </c>
    </row>
    <row r="73" spans="1:18" s="126" customFormat="1" ht="12.75">
      <c r="A73" s="115">
        <v>21375500</v>
      </c>
      <c r="B73" s="143" t="s">
        <v>434</v>
      </c>
      <c r="C73" s="115" t="s">
        <v>212</v>
      </c>
      <c r="D73" s="115" t="s">
        <v>213</v>
      </c>
      <c r="E73" s="121">
        <v>13625000</v>
      </c>
      <c r="F73" s="121">
        <v>13625000</v>
      </c>
      <c r="G73" s="121">
        <v>7113549</v>
      </c>
      <c r="H73" s="121">
        <v>0</v>
      </c>
      <c r="I73" s="121">
        <v>233149</v>
      </c>
      <c r="J73" s="121">
        <v>0</v>
      </c>
      <c r="K73" s="121">
        <v>848499.54</v>
      </c>
      <c r="L73" s="121">
        <v>848499.54</v>
      </c>
      <c r="M73" s="121">
        <v>12543351.46</v>
      </c>
      <c r="N73" s="121">
        <v>6031900.46</v>
      </c>
      <c r="O73" s="112">
        <f t="shared" si="10"/>
        <v>0.062275195596330275</v>
      </c>
      <c r="P73" s="113">
        <f t="shared" si="7"/>
        <v>13625000</v>
      </c>
      <c r="Q73" s="113">
        <f t="shared" si="8"/>
        <v>848499.54</v>
      </c>
      <c r="R73" s="112">
        <f t="shared" si="9"/>
        <v>0.062275195596330275</v>
      </c>
    </row>
    <row r="74" spans="1:18" s="126" customFormat="1" ht="12.75">
      <c r="A74" s="115">
        <v>21375500</v>
      </c>
      <c r="B74" s="143" t="s">
        <v>434</v>
      </c>
      <c r="C74" s="115" t="s">
        <v>214</v>
      </c>
      <c r="D74" s="115" t="s">
        <v>215</v>
      </c>
      <c r="E74" s="121">
        <v>3025000</v>
      </c>
      <c r="F74" s="121">
        <v>3025000</v>
      </c>
      <c r="G74" s="121">
        <v>1913549</v>
      </c>
      <c r="H74" s="121">
        <v>0</v>
      </c>
      <c r="I74" s="121">
        <v>43114</v>
      </c>
      <c r="J74" s="121">
        <v>0</v>
      </c>
      <c r="K74" s="121">
        <v>762702</v>
      </c>
      <c r="L74" s="121">
        <v>762702</v>
      </c>
      <c r="M74" s="121">
        <v>2219184</v>
      </c>
      <c r="N74" s="121">
        <v>1107733</v>
      </c>
      <c r="O74" s="112">
        <f t="shared" si="10"/>
        <v>0.25213289256198346</v>
      </c>
      <c r="P74" s="113">
        <f t="shared" si="7"/>
        <v>3025000</v>
      </c>
      <c r="Q74" s="113">
        <f t="shared" si="8"/>
        <v>762702</v>
      </c>
      <c r="R74" s="112">
        <f t="shared" si="9"/>
        <v>0.25213289256198346</v>
      </c>
    </row>
    <row r="75" spans="1:18" s="127" customFormat="1" ht="12.75">
      <c r="A75" s="115">
        <v>21375500</v>
      </c>
      <c r="B75" s="143" t="s">
        <v>434</v>
      </c>
      <c r="C75" s="115" t="s">
        <v>216</v>
      </c>
      <c r="D75" s="115" t="s">
        <v>217</v>
      </c>
      <c r="E75" s="121">
        <v>350000</v>
      </c>
      <c r="F75" s="121">
        <v>350000</v>
      </c>
      <c r="G75" s="121">
        <v>175000</v>
      </c>
      <c r="H75" s="121">
        <v>0</v>
      </c>
      <c r="I75" s="121">
        <v>0</v>
      </c>
      <c r="J75" s="121">
        <v>0</v>
      </c>
      <c r="K75" s="121">
        <v>0</v>
      </c>
      <c r="L75" s="121">
        <v>0</v>
      </c>
      <c r="M75" s="121">
        <v>350000</v>
      </c>
      <c r="N75" s="121">
        <v>175000</v>
      </c>
      <c r="O75" s="112">
        <f t="shared" si="10"/>
        <v>0</v>
      </c>
      <c r="P75" s="113">
        <f t="shared" si="7"/>
        <v>350000</v>
      </c>
      <c r="Q75" s="113">
        <f t="shared" si="8"/>
        <v>0</v>
      </c>
      <c r="R75" s="112">
        <f t="shared" si="9"/>
        <v>0</v>
      </c>
    </row>
    <row r="76" spans="1:18" s="126" customFormat="1" ht="12.75">
      <c r="A76" s="115">
        <v>21375500</v>
      </c>
      <c r="B76" s="143" t="s">
        <v>434</v>
      </c>
      <c r="C76" s="115" t="s">
        <v>218</v>
      </c>
      <c r="D76" s="115" t="s">
        <v>219</v>
      </c>
      <c r="E76" s="121">
        <v>8250000</v>
      </c>
      <c r="F76" s="121">
        <v>8250000</v>
      </c>
      <c r="G76" s="121">
        <v>4125000</v>
      </c>
      <c r="H76" s="121">
        <v>0</v>
      </c>
      <c r="I76" s="121">
        <v>190035</v>
      </c>
      <c r="J76" s="121">
        <v>0</v>
      </c>
      <c r="K76" s="121">
        <v>85797.54</v>
      </c>
      <c r="L76" s="121">
        <v>85797.54</v>
      </c>
      <c r="M76" s="121">
        <v>7974167.46</v>
      </c>
      <c r="N76" s="121">
        <v>3849167.46</v>
      </c>
      <c r="O76" s="112">
        <f t="shared" si="10"/>
        <v>0.010399701818181818</v>
      </c>
      <c r="P76" s="113">
        <f t="shared" si="7"/>
        <v>8250000</v>
      </c>
      <c r="Q76" s="113">
        <f t="shared" si="8"/>
        <v>85797.54</v>
      </c>
      <c r="R76" s="112">
        <f t="shared" si="9"/>
        <v>0.010399701818181818</v>
      </c>
    </row>
    <row r="77" spans="1:18" s="126" customFormat="1" ht="12.75">
      <c r="A77" s="115">
        <v>21375500</v>
      </c>
      <c r="B77" s="143" t="s">
        <v>434</v>
      </c>
      <c r="C77" s="115" t="s">
        <v>220</v>
      </c>
      <c r="D77" s="115" t="s">
        <v>221</v>
      </c>
      <c r="E77" s="121">
        <v>2000000</v>
      </c>
      <c r="F77" s="121">
        <v>2000000</v>
      </c>
      <c r="G77" s="121">
        <v>900000</v>
      </c>
      <c r="H77" s="121">
        <v>0</v>
      </c>
      <c r="I77" s="121">
        <v>0</v>
      </c>
      <c r="J77" s="121">
        <v>0</v>
      </c>
      <c r="K77" s="121">
        <v>0</v>
      </c>
      <c r="L77" s="121">
        <v>0</v>
      </c>
      <c r="M77" s="121">
        <v>2000000</v>
      </c>
      <c r="N77" s="121">
        <v>900000</v>
      </c>
      <c r="O77" s="112">
        <f t="shared" si="10"/>
        <v>0</v>
      </c>
      <c r="P77" s="113">
        <f t="shared" si="7"/>
        <v>2000000</v>
      </c>
      <c r="Q77" s="113">
        <f t="shared" si="8"/>
        <v>0</v>
      </c>
      <c r="R77" s="112">
        <f t="shared" si="9"/>
        <v>0</v>
      </c>
    </row>
    <row r="78" spans="1:18" s="126" customFormat="1" ht="12.75">
      <c r="A78" s="115">
        <v>21375500</v>
      </c>
      <c r="B78" s="143" t="s">
        <v>434</v>
      </c>
      <c r="C78" s="115" t="s">
        <v>228</v>
      </c>
      <c r="D78" s="115" t="s">
        <v>229</v>
      </c>
      <c r="E78" s="121">
        <v>10000000</v>
      </c>
      <c r="F78" s="121">
        <v>10000000</v>
      </c>
      <c r="G78" s="121">
        <v>4846000</v>
      </c>
      <c r="H78" s="121">
        <v>0</v>
      </c>
      <c r="I78" s="121">
        <v>485085</v>
      </c>
      <c r="J78" s="121">
        <v>0</v>
      </c>
      <c r="K78" s="121">
        <v>16415</v>
      </c>
      <c r="L78" s="121">
        <v>16415</v>
      </c>
      <c r="M78" s="121">
        <v>9498500</v>
      </c>
      <c r="N78" s="121">
        <v>4344500</v>
      </c>
      <c r="O78" s="112">
        <f t="shared" si="10"/>
        <v>0.0016415</v>
      </c>
      <c r="P78" s="113">
        <f t="shared" si="7"/>
        <v>10000000</v>
      </c>
      <c r="Q78" s="113">
        <f t="shared" si="8"/>
        <v>16415</v>
      </c>
      <c r="R78" s="112">
        <f t="shared" si="9"/>
        <v>0.0016415</v>
      </c>
    </row>
    <row r="79" spans="1:18" s="126" customFormat="1" ht="12.75">
      <c r="A79" s="115">
        <v>21375500</v>
      </c>
      <c r="B79" s="143" t="s">
        <v>434</v>
      </c>
      <c r="C79" s="115" t="s">
        <v>230</v>
      </c>
      <c r="D79" s="115" t="s">
        <v>231</v>
      </c>
      <c r="E79" s="121">
        <v>1500000</v>
      </c>
      <c r="F79" s="121">
        <v>1500000</v>
      </c>
      <c r="G79" s="121">
        <v>841000</v>
      </c>
      <c r="H79" s="121">
        <v>0</v>
      </c>
      <c r="I79" s="121">
        <v>449285</v>
      </c>
      <c r="J79" s="121">
        <v>0</v>
      </c>
      <c r="K79" s="121">
        <v>16415</v>
      </c>
      <c r="L79" s="121">
        <v>16415</v>
      </c>
      <c r="M79" s="121">
        <v>1034300</v>
      </c>
      <c r="N79" s="121">
        <v>375300</v>
      </c>
      <c r="O79" s="112">
        <f t="shared" si="10"/>
        <v>0.010943333333333333</v>
      </c>
      <c r="P79" s="113">
        <f t="shared" si="7"/>
        <v>1500000</v>
      </c>
      <c r="Q79" s="113">
        <f t="shared" si="8"/>
        <v>16415</v>
      </c>
      <c r="R79" s="112">
        <f t="shared" si="9"/>
        <v>0.010943333333333333</v>
      </c>
    </row>
    <row r="80" spans="1:18" s="126" customFormat="1" ht="12.75">
      <c r="A80" s="115">
        <v>21375500</v>
      </c>
      <c r="B80" s="143" t="s">
        <v>434</v>
      </c>
      <c r="C80" s="115" t="s">
        <v>234</v>
      </c>
      <c r="D80" s="115" t="s">
        <v>235</v>
      </c>
      <c r="E80" s="121">
        <v>500000</v>
      </c>
      <c r="F80" s="121">
        <v>500000</v>
      </c>
      <c r="G80" s="121">
        <v>250000</v>
      </c>
      <c r="H80" s="121">
        <v>0</v>
      </c>
      <c r="I80" s="121">
        <v>35800</v>
      </c>
      <c r="J80" s="121">
        <v>0</v>
      </c>
      <c r="K80" s="121">
        <v>0</v>
      </c>
      <c r="L80" s="121">
        <v>0</v>
      </c>
      <c r="M80" s="121">
        <v>464200</v>
      </c>
      <c r="N80" s="121">
        <v>214200</v>
      </c>
      <c r="O80" s="112">
        <f t="shared" si="10"/>
        <v>0</v>
      </c>
      <c r="P80" s="113">
        <f t="shared" si="7"/>
        <v>500000</v>
      </c>
      <c r="Q80" s="113">
        <f t="shared" si="8"/>
        <v>0</v>
      </c>
      <c r="R80" s="112">
        <f t="shared" si="9"/>
        <v>0</v>
      </c>
    </row>
    <row r="81" spans="1:18" s="126" customFormat="1" ht="12.75">
      <c r="A81" s="115">
        <v>21375500</v>
      </c>
      <c r="B81" s="143" t="s">
        <v>434</v>
      </c>
      <c r="C81" s="115" t="s">
        <v>236</v>
      </c>
      <c r="D81" s="115" t="s">
        <v>237</v>
      </c>
      <c r="E81" s="121">
        <v>4500000</v>
      </c>
      <c r="F81" s="121">
        <v>4500000</v>
      </c>
      <c r="G81" s="121">
        <v>2250000</v>
      </c>
      <c r="H81" s="121">
        <v>0</v>
      </c>
      <c r="I81" s="121">
        <v>0</v>
      </c>
      <c r="J81" s="121">
        <v>0</v>
      </c>
      <c r="K81" s="121">
        <v>0</v>
      </c>
      <c r="L81" s="121">
        <v>0</v>
      </c>
      <c r="M81" s="121">
        <v>4500000</v>
      </c>
      <c r="N81" s="121">
        <v>2250000</v>
      </c>
      <c r="O81" s="112">
        <f t="shared" si="10"/>
        <v>0</v>
      </c>
      <c r="P81" s="113">
        <f t="shared" si="7"/>
        <v>4500000</v>
      </c>
      <c r="Q81" s="113">
        <f t="shared" si="8"/>
        <v>0</v>
      </c>
      <c r="R81" s="112">
        <f t="shared" si="9"/>
        <v>0</v>
      </c>
    </row>
    <row r="82" spans="1:18" s="126" customFormat="1" ht="12.75">
      <c r="A82" s="115">
        <v>21375500</v>
      </c>
      <c r="B82" s="143" t="s">
        <v>434</v>
      </c>
      <c r="C82" s="115" t="s">
        <v>238</v>
      </c>
      <c r="D82" s="115" t="s">
        <v>239</v>
      </c>
      <c r="E82" s="121">
        <v>1500000</v>
      </c>
      <c r="F82" s="121">
        <v>1500000</v>
      </c>
      <c r="G82" s="121">
        <v>750000</v>
      </c>
      <c r="H82" s="121">
        <v>0</v>
      </c>
      <c r="I82" s="121">
        <v>0</v>
      </c>
      <c r="J82" s="121">
        <v>0</v>
      </c>
      <c r="K82" s="121">
        <v>0</v>
      </c>
      <c r="L82" s="121">
        <v>0</v>
      </c>
      <c r="M82" s="121">
        <v>1500000</v>
      </c>
      <c r="N82" s="121">
        <v>750000</v>
      </c>
      <c r="O82" s="112">
        <f t="shared" si="10"/>
        <v>0</v>
      </c>
      <c r="P82" s="113">
        <f t="shared" si="7"/>
        <v>1500000</v>
      </c>
      <c r="Q82" s="113">
        <f t="shared" si="8"/>
        <v>0</v>
      </c>
      <c r="R82" s="112">
        <f t="shared" si="9"/>
        <v>0</v>
      </c>
    </row>
    <row r="83" spans="1:18" s="126" customFormat="1" ht="12.75">
      <c r="A83" s="115">
        <v>21375500</v>
      </c>
      <c r="B83" s="143" t="s">
        <v>434</v>
      </c>
      <c r="C83" s="115" t="s">
        <v>240</v>
      </c>
      <c r="D83" s="115" t="s">
        <v>241</v>
      </c>
      <c r="E83" s="121">
        <v>2000000</v>
      </c>
      <c r="F83" s="121">
        <v>2000000</v>
      </c>
      <c r="G83" s="121">
        <v>755000</v>
      </c>
      <c r="H83" s="121">
        <v>0</v>
      </c>
      <c r="I83" s="121">
        <v>0</v>
      </c>
      <c r="J83" s="121">
        <v>0</v>
      </c>
      <c r="K83" s="121">
        <v>0</v>
      </c>
      <c r="L83" s="121">
        <v>0</v>
      </c>
      <c r="M83" s="121">
        <v>2000000</v>
      </c>
      <c r="N83" s="121">
        <v>755000</v>
      </c>
      <c r="O83" s="112">
        <f t="shared" si="10"/>
        <v>0</v>
      </c>
      <c r="P83" s="113">
        <f t="shared" si="7"/>
        <v>2000000</v>
      </c>
      <c r="Q83" s="113">
        <f t="shared" si="8"/>
        <v>0</v>
      </c>
      <c r="R83" s="112">
        <f t="shared" si="9"/>
        <v>0</v>
      </c>
    </row>
    <row r="84" spans="1:18" s="126" customFormat="1" ht="12.75">
      <c r="A84" s="115">
        <v>21375500</v>
      </c>
      <c r="B84" s="143" t="s">
        <v>434</v>
      </c>
      <c r="C84" s="115" t="s">
        <v>242</v>
      </c>
      <c r="D84" s="115" t="s">
        <v>243</v>
      </c>
      <c r="E84" s="121">
        <v>3300000</v>
      </c>
      <c r="F84" s="121">
        <v>3300000</v>
      </c>
      <c r="G84" s="121">
        <v>1225000</v>
      </c>
      <c r="H84" s="121">
        <v>0</v>
      </c>
      <c r="I84" s="121">
        <v>0</v>
      </c>
      <c r="J84" s="121">
        <v>0</v>
      </c>
      <c r="K84" s="121">
        <v>819929.73</v>
      </c>
      <c r="L84" s="121">
        <v>819929.73</v>
      </c>
      <c r="M84" s="121">
        <v>2480070.27</v>
      </c>
      <c r="N84" s="121">
        <v>405070.27</v>
      </c>
      <c r="O84" s="112">
        <f t="shared" si="10"/>
        <v>0.24846355454545455</v>
      </c>
      <c r="P84" s="113">
        <f t="shared" si="7"/>
        <v>3300000</v>
      </c>
      <c r="Q84" s="113">
        <f t="shared" si="8"/>
        <v>819929.73</v>
      </c>
      <c r="R84" s="112">
        <f t="shared" si="9"/>
        <v>0.24846355454545455</v>
      </c>
    </row>
    <row r="85" spans="1:18" s="126" customFormat="1" ht="12.75">
      <c r="A85" s="115">
        <v>21375500</v>
      </c>
      <c r="B85" s="143" t="s">
        <v>434</v>
      </c>
      <c r="C85" s="115" t="s">
        <v>244</v>
      </c>
      <c r="D85" s="115" t="s">
        <v>245</v>
      </c>
      <c r="E85" s="121">
        <v>550000</v>
      </c>
      <c r="F85" s="121">
        <v>550000</v>
      </c>
      <c r="G85" s="121">
        <v>275000</v>
      </c>
      <c r="H85" s="121">
        <v>0</v>
      </c>
      <c r="I85" s="121">
        <v>0</v>
      </c>
      <c r="J85" s="121">
        <v>0</v>
      </c>
      <c r="K85" s="121">
        <v>0</v>
      </c>
      <c r="L85" s="121">
        <v>0</v>
      </c>
      <c r="M85" s="121">
        <v>550000</v>
      </c>
      <c r="N85" s="121">
        <v>275000</v>
      </c>
      <c r="O85" s="112">
        <f t="shared" si="10"/>
        <v>0</v>
      </c>
      <c r="P85" s="113">
        <f t="shared" si="7"/>
        <v>550000</v>
      </c>
      <c r="Q85" s="113">
        <f t="shared" si="8"/>
        <v>0</v>
      </c>
      <c r="R85" s="112">
        <f t="shared" si="9"/>
        <v>0</v>
      </c>
    </row>
    <row r="86" spans="1:18" s="126" customFormat="1" ht="12.75">
      <c r="A86" s="115">
        <v>21375500</v>
      </c>
      <c r="B86" s="143" t="s">
        <v>434</v>
      </c>
      <c r="C86" s="115" t="s">
        <v>246</v>
      </c>
      <c r="D86" s="115" t="s">
        <v>247</v>
      </c>
      <c r="E86" s="121">
        <v>2750000</v>
      </c>
      <c r="F86" s="121">
        <v>2750000</v>
      </c>
      <c r="G86" s="121">
        <v>950000</v>
      </c>
      <c r="H86" s="121">
        <v>0</v>
      </c>
      <c r="I86" s="121">
        <v>0</v>
      </c>
      <c r="J86" s="121">
        <v>0</v>
      </c>
      <c r="K86" s="121">
        <v>819929.73</v>
      </c>
      <c r="L86" s="121">
        <v>819929.73</v>
      </c>
      <c r="M86" s="121">
        <v>1930070.27</v>
      </c>
      <c r="N86" s="121">
        <v>130070.27</v>
      </c>
      <c r="O86" s="112">
        <f t="shared" si="10"/>
        <v>0.29815626545454543</v>
      </c>
      <c r="P86" s="113">
        <f t="shared" si="7"/>
        <v>2750000</v>
      </c>
      <c r="Q86" s="113">
        <f t="shared" si="8"/>
        <v>819929.73</v>
      </c>
      <c r="R86" s="112">
        <f t="shared" si="9"/>
        <v>0.29815626545454543</v>
      </c>
    </row>
    <row r="87" spans="1:18" s="126" customFormat="1" ht="12.75">
      <c r="A87" s="115">
        <v>21375500</v>
      </c>
      <c r="B87" s="143" t="s">
        <v>434</v>
      </c>
      <c r="C87" s="115" t="s">
        <v>248</v>
      </c>
      <c r="D87" s="115" t="s">
        <v>413</v>
      </c>
      <c r="E87" s="121">
        <v>50939162</v>
      </c>
      <c r="F87" s="121">
        <v>50939162</v>
      </c>
      <c r="G87" s="121">
        <v>25138580</v>
      </c>
      <c r="H87" s="121">
        <v>815000</v>
      </c>
      <c r="I87" s="121">
        <v>280435</v>
      </c>
      <c r="J87" s="121">
        <v>0</v>
      </c>
      <c r="K87" s="121">
        <v>6152527.5</v>
      </c>
      <c r="L87" s="121">
        <v>212527.5</v>
      </c>
      <c r="M87" s="121">
        <v>43691199.5</v>
      </c>
      <c r="N87" s="121">
        <v>17890617.5</v>
      </c>
      <c r="O87" s="112">
        <f t="shared" si="10"/>
        <v>0.12078187505322525</v>
      </c>
      <c r="P87" s="113">
        <f t="shared" si="7"/>
        <v>50939162</v>
      </c>
      <c r="Q87" s="113">
        <f t="shared" si="8"/>
        <v>6152527.5</v>
      </c>
      <c r="R87" s="112">
        <f t="shared" si="9"/>
        <v>0.12078187505322525</v>
      </c>
    </row>
    <row r="88" spans="1:18" s="126" customFormat="1" ht="12.75">
      <c r="A88" s="115">
        <v>21375500</v>
      </c>
      <c r="B88" s="143" t="s">
        <v>434</v>
      </c>
      <c r="C88" s="115" t="s">
        <v>249</v>
      </c>
      <c r="D88" s="115" t="s">
        <v>250</v>
      </c>
      <c r="E88" s="121">
        <v>2000000</v>
      </c>
      <c r="F88" s="121">
        <v>2000000</v>
      </c>
      <c r="G88" s="121">
        <v>1000000</v>
      </c>
      <c r="H88" s="121">
        <v>415000</v>
      </c>
      <c r="I88" s="121">
        <v>0</v>
      </c>
      <c r="J88" s="121">
        <v>0</v>
      </c>
      <c r="K88" s="121">
        <v>0</v>
      </c>
      <c r="L88" s="121">
        <v>0</v>
      </c>
      <c r="M88" s="121">
        <v>1585000</v>
      </c>
      <c r="N88" s="121">
        <v>585000</v>
      </c>
      <c r="O88" s="112">
        <f t="shared" si="10"/>
        <v>0</v>
      </c>
      <c r="P88" s="113">
        <f t="shared" si="7"/>
        <v>2000000</v>
      </c>
      <c r="Q88" s="113">
        <f t="shared" si="8"/>
        <v>0</v>
      </c>
      <c r="R88" s="112">
        <f t="shared" si="9"/>
        <v>0</v>
      </c>
    </row>
    <row r="89" spans="1:18" s="126" customFormat="1" ht="12.75">
      <c r="A89" s="115">
        <v>21375500</v>
      </c>
      <c r="B89" s="143" t="s">
        <v>434</v>
      </c>
      <c r="C89" s="115" t="s">
        <v>251</v>
      </c>
      <c r="D89" s="115" t="s">
        <v>252</v>
      </c>
      <c r="E89" s="121">
        <v>750000</v>
      </c>
      <c r="F89" s="121">
        <v>750000</v>
      </c>
      <c r="G89" s="121">
        <v>375000</v>
      </c>
      <c r="H89" s="121">
        <v>0</v>
      </c>
      <c r="I89" s="121">
        <v>0</v>
      </c>
      <c r="J89" s="121">
        <v>0</v>
      </c>
      <c r="K89" s="121">
        <v>0</v>
      </c>
      <c r="L89" s="121">
        <v>0</v>
      </c>
      <c r="M89" s="121">
        <v>750000</v>
      </c>
      <c r="N89" s="121">
        <v>375000</v>
      </c>
      <c r="O89" s="112">
        <f t="shared" si="10"/>
        <v>0</v>
      </c>
      <c r="P89" s="113">
        <f t="shared" si="7"/>
        <v>750000</v>
      </c>
      <c r="Q89" s="113">
        <f t="shared" si="8"/>
        <v>0</v>
      </c>
      <c r="R89" s="112">
        <f t="shared" si="9"/>
        <v>0</v>
      </c>
    </row>
    <row r="90" spans="1:18" s="126" customFormat="1" ht="12.75">
      <c r="A90" s="115">
        <v>21375500</v>
      </c>
      <c r="B90" s="143" t="s">
        <v>434</v>
      </c>
      <c r="C90" s="115" t="s">
        <v>253</v>
      </c>
      <c r="D90" s="115" t="s">
        <v>254</v>
      </c>
      <c r="E90" s="121">
        <v>42654546</v>
      </c>
      <c r="F90" s="121">
        <v>42654546</v>
      </c>
      <c r="G90" s="121">
        <v>20884172</v>
      </c>
      <c r="H90" s="121">
        <v>400000</v>
      </c>
      <c r="I90" s="121">
        <v>0</v>
      </c>
      <c r="J90" s="121">
        <v>0</v>
      </c>
      <c r="K90" s="121">
        <v>5940000</v>
      </c>
      <c r="L90" s="121">
        <v>0</v>
      </c>
      <c r="M90" s="121">
        <v>36314546</v>
      </c>
      <c r="N90" s="121">
        <v>14544172</v>
      </c>
      <c r="O90" s="112">
        <f t="shared" si="10"/>
        <v>0.13925831023966356</v>
      </c>
      <c r="P90" s="113">
        <f t="shared" si="7"/>
        <v>42654546</v>
      </c>
      <c r="Q90" s="113">
        <f t="shared" si="8"/>
        <v>5940000</v>
      </c>
      <c r="R90" s="112">
        <f t="shared" si="9"/>
        <v>0.13925831023966356</v>
      </c>
    </row>
    <row r="91" spans="1:18" s="126" customFormat="1" ht="12.75">
      <c r="A91" s="115">
        <v>21375500</v>
      </c>
      <c r="B91" s="143" t="s">
        <v>434</v>
      </c>
      <c r="C91" s="115" t="s">
        <v>255</v>
      </c>
      <c r="D91" s="115" t="s">
        <v>256</v>
      </c>
      <c r="E91" s="121">
        <v>2000000</v>
      </c>
      <c r="F91" s="121">
        <v>2000000</v>
      </c>
      <c r="G91" s="121">
        <v>1000000</v>
      </c>
      <c r="H91" s="121">
        <v>0</v>
      </c>
      <c r="I91" s="121">
        <v>0</v>
      </c>
      <c r="J91" s="121">
        <v>0</v>
      </c>
      <c r="K91" s="121">
        <v>0</v>
      </c>
      <c r="L91" s="121">
        <v>0</v>
      </c>
      <c r="M91" s="121">
        <v>2000000</v>
      </c>
      <c r="N91" s="121">
        <v>1000000</v>
      </c>
      <c r="O91" s="112">
        <f>+K91/F91</f>
        <v>0</v>
      </c>
      <c r="P91" s="113">
        <f aca="true" t="shared" si="11" ref="P91:P105">+F91</f>
        <v>2000000</v>
      </c>
      <c r="Q91" s="113">
        <f aca="true" t="shared" si="12" ref="Q91:Q105">+K91</f>
        <v>0</v>
      </c>
      <c r="R91" s="112">
        <f aca="true" t="shared" si="13" ref="R91:R106">+Q91/P91</f>
        <v>0</v>
      </c>
    </row>
    <row r="92" spans="1:18" s="126" customFormat="1" ht="12.75">
      <c r="A92" s="115">
        <v>21375500</v>
      </c>
      <c r="B92" s="143" t="s">
        <v>434</v>
      </c>
      <c r="C92" s="115" t="s">
        <v>257</v>
      </c>
      <c r="D92" s="115" t="s">
        <v>258</v>
      </c>
      <c r="E92" s="121">
        <v>2584616</v>
      </c>
      <c r="F92" s="121">
        <v>2584616</v>
      </c>
      <c r="G92" s="121">
        <v>1292308</v>
      </c>
      <c r="H92" s="121">
        <v>0</v>
      </c>
      <c r="I92" s="121">
        <v>40000</v>
      </c>
      <c r="J92" s="121">
        <v>0</v>
      </c>
      <c r="K92" s="121">
        <v>96000</v>
      </c>
      <c r="L92" s="121">
        <v>96000</v>
      </c>
      <c r="M92" s="121">
        <v>2448616</v>
      </c>
      <c r="N92" s="121">
        <v>1156308</v>
      </c>
      <c r="O92" s="112">
        <f aca="true" t="shared" si="14" ref="O92:O122">+K92/F92</f>
        <v>0.03714284829932183</v>
      </c>
      <c r="P92" s="113">
        <f t="shared" si="11"/>
        <v>2584616</v>
      </c>
      <c r="Q92" s="113">
        <f t="shared" si="12"/>
        <v>96000</v>
      </c>
      <c r="R92" s="112">
        <f t="shared" si="13"/>
        <v>0.03714284829932183</v>
      </c>
    </row>
    <row r="93" spans="1:18" s="126" customFormat="1" ht="12.75">
      <c r="A93" s="115">
        <v>21375500</v>
      </c>
      <c r="B93" s="143" t="s">
        <v>434</v>
      </c>
      <c r="C93" s="115" t="s">
        <v>259</v>
      </c>
      <c r="D93" s="115" t="s">
        <v>260</v>
      </c>
      <c r="E93" s="121">
        <v>750000</v>
      </c>
      <c r="F93" s="121">
        <v>750000</v>
      </c>
      <c r="G93" s="121">
        <v>437100</v>
      </c>
      <c r="H93" s="121">
        <v>0</v>
      </c>
      <c r="I93" s="121">
        <v>240435</v>
      </c>
      <c r="J93" s="121">
        <v>0</v>
      </c>
      <c r="K93" s="121">
        <v>9165</v>
      </c>
      <c r="L93" s="121">
        <v>9165</v>
      </c>
      <c r="M93" s="121">
        <v>500400</v>
      </c>
      <c r="N93" s="121">
        <v>187500</v>
      </c>
      <c r="O93" s="112">
        <f t="shared" si="14"/>
        <v>0.01222</v>
      </c>
      <c r="P93" s="113">
        <f t="shared" si="11"/>
        <v>750000</v>
      </c>
      <c r="Q93" s="113">
        <f t="shared" si="12"/>
        <v>9165</v>
      </c>
      <c r="R93" s="112">
        <f t="shared" si="13"/>
        <v>0.01222</v>
      </c>
    </row>
    <row r="94" spans="1:18" s="126" customFormat="1" ht="12.75">
      <c r="A94" s="115">
        <v>21375500</v>
      </c>
      <c r="B94" s="143" t="s">
        <v>434</v>
      </c>
      <c r="C94" s="115" t="s">
        <v>263</v>
      </c>
      <c r="D94" s="115" t="s">
        <v>264</v>
      </c>
      <c r="E94" s="121">
        <v>200000</v>
      </c>
      <c r="F94" s="121">
        <v>200000</v>
      </c>
      <c r="G94" s="121">
        <v>150000</v>
      </c>
      <c r="H94" s="121">
        <v>0</v>
      </c>
      <c r="I94" s="121">
        <v>0</v>
      </c>
      <c r="J94" s="121">
        <v>0</v>
      </c>
      <c r="K94" s="121">
        <v>107362.5</v>
      </c>
      <c r="L94" s="121">
        <v>107362.5</v>
      </c>
      <c r="M94" s="121">
        <v>92637.5</v>
      </c>
      <c r="N94" s="121">
        <v>42637.5</v>
      </c>
      <c r="O94" s="112">
        <f t="shared" si="14"/>
        <v>0.5368125</v>
      </c>
      <c r="P94" s="113">
        <f t="shared" si="11"/>
        <v>200000</v>
      </c>
      <c r="Q94" s="113">
        <f t="shared" si="12"/>
        <v>107362.5</v>
      </c>
      <c r="R94" s="112">
        <f t="shared" si="13"/>
        <v>0.5368125</v>
      </c>
    </row>
    <row r="95" spans="1:18" s="127" customFormat="1" ht="12.75">
      <c r="A95" s="110">
        <v>21375500</v>
      </c>
      <c r="B95" s="139" t="s">
        <v>435</v>
      </c>
      <c r="C95" s="110" t="s">
        <v>265</v>
      </c>
      <c r="D95" s="110" t="s">
        <v>266</v>
      </c>
      <c r="E95" s="129">
        <v>103500000</v>
      </c>
      <c r="F95" s="129">
        <v>103500000</v>
      </c>
      <c r="G95" s="129">
        <v>29789000</v>
      </c>
      <c r="H95" s="129">
        <v>0</v>
      </c>
      <c r="I95" s="129">
        <v>1988950</v>
      </c>
      <c r="J95" s="129">
        <v>2826852.91</v>
      </c>
      <c r="K95" s="129">
        <v>4447306.82</v>
      </c>
      <c r="L95" s="129">
        <v>0</v>
      </c>
      <c r="M95" s="129">
        <v>94236890.27</v>
      </c>
      <c r="N95" s="129">
        <v>20525890.27</v>
      </c>
      <c r="O95" s="112">
        <f t="shared" si="14"/>
        <v>0.04296914801932367</v>
      </c>
      <c r="P95" s="113">
        <f t="shared" si="11"/>
        <v>103500000</v>
      </c>
      <c r="Q95" s="113">
        <f t="shared" si="12"/>
        <v>4447306.82</v>
      </c>
      <c r="R95" s="112">
        <f t="shared" si="13"/>
        <v>0.04296914801932367</v>
      </c>
    </row>
    <row r="96" spans="1:18" s="126" customFormat="1" ht="12.75">
      <c r="A96" s="115">
        <v>21375500</v>
      </c>
      <c r="B96" s="143" t="s">
        <v>435</v>
      </c>
      <c r="C96" s="115" t="s">
        <v>267</v>
      </c>
      <c r="D96" s="115" t="s">
        <v>268</v>
      </c>
      <c r="E96" s="121">
        <v>15000000</v>
      </c>
      <c r="F96" s="121">
        <v>15000000</v>
      </c>
      <c r="G96" s="121">
        <v>0</v>
      </c>
      <c r="H96" s="121">
        <v>0</v>
      </c>
      <c r="I96" s="121">
        <v>0</v>
      </c>
      <c r="J96" s="121">
        <v>0</v>
      </c>
      <c r="K96" s="121">
        <v>0</v>
      </c>
      <c r="L96" s="121">
        <v>0</v>
      </c>
      <c r="M96" s="121">
        <v>15000000</v>
      </c>
      <c r="N96" s="121">
        <v>0</v>
      </c>
      <c r="O96" s="112">
        <f t="shared" si="14"/>
        <v>0</v>
      </c>
      <c r="P96" s="113">
        <f t="shared" si="11"/>
        <v>15000000</v>
      </c>
      <c r="Q96" s="113">
        <f t="shared" si="12"/>
        <v>0</v>
      </c>
      <c r="R96" s="112">
        <f t="shared" si="13"/>
        <v>0</v>
      </c>
    </row>
    <row r="97" spans="1:18" s="126" customFormat="1" ht="12.75">
      <c r="A97" s="115">
        <v>21375500</v>
      </c>
      <c r="B97" s="143" t="s">
        <v>435</v>
      </c>
      <c r="C97" s="115" t="s">
        <v>269</v>
      </c>
      <c r="D97" s="115" t="s">
        <v>270</v>
      </c>
      <c r="E97" s="121">
        <v>5000000</v>
      </c>
      <c r="F97" s="121">
        <v>5000000</v>
      </c>
      <c r="G97" s="121">
        <v>0</v>
      </c>
      <c r="H97" s="121">
        <v>0</v>
      </c>
      <c r="I97" s="121">
        <v>0</v>
      </c>
      <c r="J97" s="121">
        <v>0</v>
      </c>
      <c r="K97" s="121">
        <v>0</v>
      </c>
      <c r="L97" s="121">
        <v>0</v>
      </c>
      <c r="M97" s="121">
        <v>5000000</v>
      </c>
      <c r="N97" s="121">
        <v>0</v>
      </c>
      <c r="O97" s="112">
        <f t="shared" si="14"/>
        <v>0</v>
      </c>
      <c r="P97" s="113">
        <f t="shared" si="11"/>
        <v>5000000</v>
      </c>
      <c r="Q97" s="113">
        <f t="shared" si="12"/>
        <v>0</v>
      </c>
      <c r="R97" s="112">
        <f t="shared" si="13"/>
        <v>0</v>
      </c>
    </row>
    <row r="98" spans="1:18" s="126" customFormat="1" ht="12.75">
      <c r="A98" s="115">
        <v>21375500</v>
      </c>
      <c r="B98" s="143" t="s">
        <v>435</v>
      </c>
      <c r="C98" s="115" t="s">
        <v>271</v>
      </c>
      <c r="D98" s="115" t="s">
        <v>272</v>
      </c>
      <c r="E98" s="121">
        <v>1000000</v>
      </c>
      <c r="F98" s="121">
        <v>1000000</v>
      </c>
      <c r="G98" s="121">
        <v>0</v>
      </c>
      <c r="H98" s="121">
        <v>0</v>
      </c>
      <c r="I98" s="121">
        <v>0</v>
      </c>
      <c r="J98" s="121">
        <v>0</v>
      </c>
      <c r="K98" s="121">
        <v>0</v>
      </c>
      <c r="L98" s="121">
        <v>0</v>
      </c>
      <c r="M98" s="121">
        <v>1000000</v>
      </c>
      <c r="N98" s="121">
        <v>0</v>
      </c>
      <c r="O98" s="112">
        <f t="shared" si="14"/>
        <v>0</v>
      </c>
      <c r="P98" s="113">
        <f t="shared" si="11"/>
        <v>1000000</v>
      </c>
      <c r="Q98" s="113">
        <f t="shared" si="12"/>
        <v>0</v>
      </c>
      <c r="R98" s="112">
        <f t="shared" si="13"/>
        <v>0</v>
      </c>
    </row>
    <row r="99" spans="1:18" s="126" customFormat="1" ht="12.75">
      <c r="A99" s="115">
        <v>21375500</v>
      </c>
      <c r="B99" s="143" t="s">
        <v>435</v>
      </c>
      <c r="C99" s="115" t="s">
        <v>273</v>
      </c>
      <c r="D99" s="115" t="s">
        <v>274</v>
      </c>
      <c r="E99" s="121">
        <v>4000000</v>
      </c>
      <c r="F99" s="121">
        <v>4000000</v>
      </c>
      <c r="G99" s="121">
        <v>0</v>
      </c>
      <c r="H99" s="121">
        <v>0</v>
      </c>
      <c r="I99" s="121">
        <v>0</v>
      </c>
      <c r="J99" s="121">
        <v>0</v>
      </c>
      <c r="K99" s="121">
        <v>0</v>
      </c>
      <c r="L99" s="121">
        <v>0</v>
      </c>
      <c r="M99" s="121">
        <v>4000000</v>
      </c>
      <c r="N99" s="121">
        <v>0</v>
      </c>
      <c r="O99" s="112">
        <f t="shared" si="14"/>
        <v>0</v>
      </c>
      <c r="P99" s="113">
        <f t="shared" si="11"/>
        <v>4000000</v>
      </c>
      <c r="Q99" s="113">
        <f t="shared" si="12"/>
        <v>0</v>
      </c>
      <c r="R99" s="112">
        <f t="shared" si="13"/>
        <v>0</v>
      </c>
    </row>
    <row r="100" spans="1:18" s="126" customFormat="1" ht="12.75">
      <c r="A100" s="115">
        <v>21375500</v>
      </c>
      <c r="B100" s="143" t="s">
        <v>435</v>
      </c>
      <c r="C100" s="115" t="s">
        <v>414</v>
      </c>
      <c r="D100" s="115" t="s">
        <v>415</v>
      </c>
      <c r="E100" s="121">
        <v>2000000</v>
      </c>
      <c r="F100" s="121">
        <v>2000000</v>
      </c>
      <c r="G100" s="121">
        <v>0</v>
      </c>
      <c r="H100" s="121">
        <v>0</v>
      </c>
      <c r="I100" s="121">
        <v>0</v>
      </c>
      <c r="J100" s="121">
        <v>0</v>
      </c>
      <c r="K100" s="121">
        <v>0</v>
      </c>
      <c r="L100" s="121">
        <v>0</v>
      </c>
      <c r="M100" s="121">
        <v>2000000</v>
      </c>
      <c r="N100" s="121">
        <v>0</v>
      </c>
      <c r="O100" s="112">
        <f t="shared" si="14"/>
        <v>0</v>
      </c>
      <c r="P100" s="113">
        <f t="shared" si="11"/>
        <v>2000000</v>
      </c>
      <c r="Q100" s="113">
        <f t="shared" si="12"/>
        <v>0</v>
      </c>
      <c r="R100" s="112">
        <f t="shared" si="13"/>
        <v>0</v>
      </c>
    </row>
    <row r="101" spans="1:18" s="126" customFormat="1" ht="12.75">
      <c r="A101" s="115">
        <v>21375500</v>
      </c>
      <c r="B101" s="143" t="s">
        <v>435</v>
      </c>
      <c r="C101" s="115" t="s">
        <v>277</v>
      </c>
      <c r="D101" s="115" t="s">
        <v>278</v>
      </c>
      <c r="E101" s="121">
        <v>3000000</v>
      </c>
      <c r="F101" s="121">
        <v>3000000</v>
      </c>
      <c r="G101" s="121">
        <v>0</v>
      </c>
      <c r="H101" s="121">
        <v>0</v>
      </c>
      <c r="I101" s="121">
        <v>0</v>
      </c>
      <c r="J101" s="121">
        <v>0</v>
      </c>
      <c r="K101" s="121">
        <v>0</v>
      </c>
      <c r="L101" s="121">
        <v>0</v>
      </c>
      <c r="M101" s="121">
        <v>3000000</v>
      </c>
      <c r="N101" s="121">
        <v>0</v>
      </c>
      <c r="O101" s="112">
        <f t="shared" si="14"/>
        <v>0</v>
      </c>
      <c r="P101" s="113">
        <f t="shared" si="11"/>
        <v>3000000</v>
      </c>
      <c r="Q101" s="113">
        <f t="shared" si="12"/>
        <v>0</v>
      </c>
      <c r="R101" s="112">
        <f t="shared" si="13"/>
        <v>0</v>
      </c>
    </row>
    <row r="102" spans="1:18" s="126" customFormat="1" ht="12.75">
      <c r="A102" s="115">
        <v>21375500</v>
      </c>
      <c r="B102" s="143" t="s">
        <v>435</v>
      </c>
      <c r="C102" s="115" t="s">
        <v>279</v>
      </c>
      <c r="D102" s="115" t="s">
        <v>280</v>
      </c>
      <c r="E102" s="121">
        <v>58500000</v>
      </c>
      <c r="F102" s="121">
        <v>58500000</v>
      </c>
      <c r="G102" s="121">
        <v>15000000</v>
      </c>
      <c r="H102" s="121">
        <v>0</v>
      </c>
      <c r="I102" s="121">
        <v>0</v>
      </c>
      <c r="J102" s="121">
        <v>0</v>
      </c>
      <c r="K102" s="121">
        <v>0</v>
      </c>
      <c r="L102" s="121">
        <v>0</v>
      </c>
      <c r="M102" s="121">
        <v>58500000</v>
      </c>
      <c r="N102" s="121">
        <v>15000000</v>
      </c>
      <c r="O102" s="112">
        <f t="shared" si="14"/>
        <v>0</v>
      </c>
      <c r="P102" s="113">
        <f t="shared" si="11"/>
        <v>58500000</v>
      </c>
      <c r="Q102" s="113">
        <f t="shared" si="12"/>
        <v>0</v>
      </c>
      <c r="R102" s="112">
        <f t="shared" si="13"/>
        <v>0</v>
      </c>
    </row>
    <row r="103" spans="1:18" s="126" customFormat="1" ht="12.75">
      <c r="A103" s="115">
        <v>21375500</v>
      </c>
      <c r="B103" s="143" t="s">
        <v>435</v>
      </c>
      <c r="C103" s="115" t="s">
        <v>418</v>
      </c>
      <c r="D103" s="115" t="s">
        <v>419</v>
      </c>
      <c r="E103" s="121">
        <v>58500000</v>
      </c>
      <c r="F103" s="121">
        <v>58500000</v>
      </c>
      <c r="G103" s="121">
        <v>15000000</v>
      </c>
      <c r="H103" s="121">
        <v>0</v>
      </c>
      <c r="I103" s="121">
        <v>0</v>
      </c>
      <c r="J103" s="121">
        <v>0</v>
      </c>
      <c r="K103" s="121">
        <v>0</v>
      </c>
      <c r="L103" s="121">
        <v>0</v>
      </c>
      <c r="M103" s="121">
        <v>58500000</v>
      </c>
      <c r="N103" s="121">
        <v>15000000</v>
      </c>
      <c r="O103" s="112">
        <f t="shared" si="14"/>
        <v>0</v>
      </c>
      <c r="P103" s="113">
        <f t="shared" si="11"/>
        <v>58500000</v>
      </c>
      <c r="Q103" s="113">
        <f t="shared" si="12"/>
        <v>0</v>
      </c>
      <c r="R103" s="112">
        <f t="shared" si="13"/>
        <v>0</v>
      </c>
    </row>
    <row r="104" spans="1:18" s="126" customFormat="1" ht="12.75">
      <c r="A104" s="115">
        <v>21375500</v>
      </c>
      <c r="B104" s="143" t="s">
        <v>435</v>
      </c>
      <c r="C104" s="115" t="s">
        <v>283</v>
      </c>
      <c r="D104" s="115" t="s">
        <v>284</v>
      </c>
      <c r="E104" s="121">
        <v>30000000</v>
      </c>
      <c r="F104" s="121">
        <v>30000000</v>
      </c>
      <c r="G104" s="121">
        <v>14789000</v>
      </c>
      <c r="H104" s="121">
        <v>0</v>
      </c>
      <c r="I104" s="121">
        <v>1988950</v>
      </c>
      <c r="J104" s="121">
        <v>2826852.91</v>
      </c>
      <c r="K104" s="121">
        <v>4447306.82</v>
      </c>
      <c r="L104" s="121">
        <v>0</v>
      </c>
      <c r="M104" s="121">
        <v>20736890.27</v>
      </c>
      <c r="N104" s="121">
        <v>5525890.27</v>
      </c>
      <c r="O104" s="112">
        <f t="shared" si="14"/>
        <v>0.14824356066666666</v>
      </c>
      <c r="P104" s="113">
        <f t="shared" si="11"/>
        <v>30000000</v>
      </c>
      <c r="Q104" s="113">
        <f t="shared" si="12"/>
        <v>4447306.82</v>
      </c>
      <c r="R104" s="112">
        <f t="shared" si="13"/>
        <v>0.14824356066666666</v>
      </c>
    </row>
    <row r="105" spans="1:18" s="126" customFormat="1" ht="12.75">
      <c r="A105" s="115">
        <v>21375500</v>
      </c>
      <c r="B105" s="143" t="s">
        <v>435</v>
      </c>
      <c r="C105" s="115" t="s">
        <v>285</v>
      </c>
      <c r="D105" s="115" t="s">
        <v>286</v>
      </c>
      <c r="E105" s="121">
        <v>30000000</v>
      </c>
      <c r="F105" s="121">
        <v>30000000</v>
      </c>
      <c r="G105" s="121">
        <v>14789000</v>
      </c>
      <c r="H105" s="121">
        <v>0</v>
      </c>
      <c r="I105" s="121">
        <v>1988950</v>
      </c>
      <c r="J105" s="121">
        <v>2826852.91</v>
      </c>
      <c r="K105" s="121">
        <v>4447306.82</v>
      </c>
      <c r="L105" s="121">
        <v>0</v>
      </c>
      <c r="M105" s="121">
        <v>20736890.27</v>
      </c>
      <c r="N105" s="121">
        <v>5525890.27</v>
      </c>
      <c r="O105" s="112">
        <f t="shared" si="14"/>
        <v>0.14824356066666666</v>
      </c>
      <c r="P105" s="113">
        <f t="shared" si="11"/>
        <v>30000000</v>
      </c>
      <c r="Q105" s="113">
        <f t="shared" si="12"/>
        <v>4447306.82</v>
      </c>
      <c r="R105" s="112">
        <f t="shared" si="13"/>
        <v>0.14824356066666666</v>
      </c>
    </row>
    <row r="106" spans="1:18" s="127" customFormat="1" ht="12.75">
      <c r="A106" s="110">
        <v>21375500</v>
      </c>
      <c r="B106" s="139" t="s">
        <v>434</v>
      </c>
      <c r="C106" s="110" t="s">
        <v>289</v>
      </c>
      <c r="D106" s="110" t="s">
        <v>290</v>
      </c>
      <c r="E106" s="129">
        <v>189634559</v>
      </c>
      <c r="F106" s="129">
        <v>189634559</v>
      </c>
      <c r="G106" s="129">
        <v>118368559</v>
      </c>
      <c r="H106" s="129">
        <v>0</v>
      </c>
      <c r="I106" s="129">
        <v>45644499.14</v>
      </c>
      <c r="J106" s="129">
        <v>0</v>
      </c>
      <c r="K106" s="129">
        <v>68238086.86</v>
      </c>
      <c r="L106" s="129">
        <v>64456450.28</v>
      </c>
      <c r="M106" s="129">
        <v>75751973</v>
      </c>
      <c r="N106" s="129">
        <v>4485973</v>
      </c>
      <c r="O106" s="112">
        <f t="shared" si="14"/>
        <v>0.35983993223513655</v>
      </c>
      <c r="P106" s="30">
        <f>+P110</f>
        <v>132000000</v>
      </c>
      <c r="Q106" s="30">
        <f>+Q110</f>
        <v>41932304.12</v>
      </c>
      <c r="R106" s="112">
        <f t="shared" si="13"/>
        <v>0.3176689706060606</v>
      </c>
    </row>
    <row r="107" spans="1:18" s="126" customFormat="1" ht="12.75">
      <c r="A107" s="115">
        <v>21375500</v>
      </c>
      <c r="B107" s="143" t="s">
        <v>434</v>
      </c>
      <c r="C107" s="115" t="s">
        <v>291</v>
      </c>
      <c r="D107" s="115" t="s">
        <v>292</v>
      </c>
      <c r="E107" s="121">
        <v>37987205</v>
      </c>
      <c r="F107" s="121">
        <v>37987205</v>
      </c>
      <c r="G107" s="121">
        <v>37821205</v>
      </c>
      <c r="H107" s="121">
        <v>0</v>
      </c>
      <c r="I107" s="121">
        <v>30912017.73</v>
      </c>
      <c r="J107" s="121">
        <v>0</v>
      </c>
      <c r="K107" s="121">
        <v>6909187.27</v>
      </c>
      <c r="L107" s="121">
        <v>6909187.27</v>
      </c>
      <c r="M107" s="121">
        <v>166000</v>
      </c>
      <c r="N107" s="121">
        <v>0</v>
      </c>
      <c r="O107" s="112">
        <f t="shared" si="14"/>
        <v>0.18188195920178912</v>
      </c>
      <c r="P107" s="113"/>
      <c r="Q107" s="113"/>
      <c r="R107" s="112"/>
    </row>
    <row r="108" spans="1:18" s="126" customFormat="1" ht="12.75">
      <c r="A108" s="115">
        <v>21375500</v>
      </c>
      <c r="B108" s="143" t="s">
        <v>434</v>
      </c>
      <c r="C108" s="115" t="s">
        <v>322</v>
      </c>
      <c r="D108" s="115" t="s">
        <v>421</v>
      </c>
      <c r="E108" s="121">
        <v>31613513</v>
      </c>
      <c r="F108" s="121">
        <v>31613513</v>
      </c>
      <c r="G108" s="121">
        <v>31497513</v>
      </c>
      <c r="H108" s="121">
        <v>0</v>
      </c>
      <c r="I108" s="121">
        <v>26669406.24</v>
      </c>
      <c r="J108" s="121">
        <v>0</v>
      </c>
      <c r="K108" s="121">
        <v>4828106.76</v>
      </c>
      <c r="L108" s="121">
        <v>4828106.76</v>
      </c>
      <c r="M108" s="121">
        <v>116000</v>
      </c>
      <c r="N108" s="121">
        <v>0</v>
      </c>
      <c r="O108" s="112">
        <f t="shared" si="14"/>
        <v>0.15272288024428035</v>
      </c>
      <c r="P108" s="113"/>
      <c r="Q108" s="113"/>
      <c r="R108" s="112"/>
    </row>
    <row r="109" spans="1:18" s="126" customFormat="1" ht="12.75">
      <c r="A109" s="115">
        <v>21375500</v>
      </c>
      <c r="B109" s="143" t="s">
        <v>434</v>
      </c>
      <c r="C109" s="115" t="s">
        <v>327</v>
      </c>
      <c r="D109" s="115" t="s">
        <v>422</v>
      </c>
      <c r="E109" s="121">
        <v>6373692</v>
      </c>
      <c r="F109" s="121">
        <v>6373692</v>
      </c>
      <c r="G109" s="121">
        <v>6323692</v>
      </c>
      <c r="H109" s="121">
        <v>0</v>
      </c>
      <c r="I109" s="121">
        <v>4242611.49</v>
      </c>
      <c r="J109" s="121">
        <v>0</v>
      </c>
      <c r="K109" s="121">
        <v>2081080.51</v>
      </c>
      <c r="L109" s="121">
        <v>2081080.51</v>
      </c>
      <c r="M109" s="121">
        <v>50000</v>
      </c>
      <c r="N109" s="121">
        <v>0</v>
      </c>
      <c r="O109" s="112">
        <f t="shared" si="14"/>
        <v>0.32651099394197275</v>
      </c>
      <c r="P109" s="113"/>
      <c r="Q109" s="113"/>
      <c r="R109" s="112"/>
    </row>
    <row r="110" spans="1:18" s="127" customFormat="1" ht="12.75">
      <c r="A110" s="115">
        <v>21375500</v>
      </c>
      <c r="B110" s="143" t="s">
        <v>434</v>
      </c>
      <c r="C110" s="115" t="s">
        <v>337</v>
      </c>
      <c r="D110" s="115" t="s">
        <v>338</v>
      </c>
      <c r="E110" s="121">
        <v>132000000</v>
      </c>
      <c r="F110" s="121">
        <v>132000000</v>
      </c>
      <c r="G110" s="121">
        <v>60900000</v>
      </c>
      <c r="H110" s="121">
        <v>0</v>
      </c>
      <c r="I110" s="121">
        <v>14481722.88</v>
      </c>
      <c r="J110" s="121">
        <v>0</v>
      </c>
      <c r="K110" s="121">
        <v>41932304.12</v>
      </c>
      <c r="L110" s="121">
        <v>38150667.54</v>
      </c>
      <c r="M110" s="121">
        <v>75585973</v>
      </c>
      <c r="N110" s="121">
        <v>4485973</v>
      </c>
      <c r="O110" s="112">
        <f t="shared" si="14"/>
        <v>0.3176689706060606</v>
      </c>
      <c r="P110" s="113">
        <f>+F110</f>
        <v>132000000</v>
      </c>
      <c r="Q110" s="113">
        <f>+K110</f>
        <v>41932304.12</v>
      </c>
      <c r="R110" s="112">
        <f>+Q110/P110</f>
        <v>0.3176689706060606</v>
      </c>
    </row>
    <row r="111" spans="1:18" s="126" customFormat="1" ht="12.75">
      <c r="A111" s="115">
        <v>21375500</v>
      </c>
      <c r="B111" s="143" t="s">
        <v>434</v>
      </c>
      <c r="C111" s="115" t="s">
        <v>339</v>
      </c>
      <c r="D111" s="115" t="s">
        <v>340</v>
      </c>
      <c r="E111" s="121">
        <v>125000000</v>
      </c>
      <c r="F111" s="121">
        <v>125000000</v>
      </c>
      <c r="G111" s="121">
        <v>53900000</v>
      </c>
      <c r="H111" s="121">
        <v>0</v>
      </c>
      <c r="I111" s="121">
        <v>14481722.88</v>
      </c>
      <c r="J111" s="121">
        <v>0</v>
      </c>
      <c r="K111" s="121">
        <v>39418277.12</v>
      </c>
      <c r="L111" s="121">
        <v>35636640.54</v>
      </c>
      <c r="M111" s="121">
        <v>71100000</v>
      </c>
      <c r="N111" s="121">
        <v>0</v>
      </c>
      <c r="O111" s="112">
        <f t="shared" si="14"/>
        <v>0.31534621696</v>
      </c>
      <c r="P111" s="113">
        <f>+F111</f>
        <v>125000000</v>
      </c>
      <c r="Q111" s="113">
        <f>+K111</f>
        <v>39418277.12</v>
      </c>
      <c r="R111" s="112">
        <f>+Q111/P111</f>
        <v>0.31534621696</v>
      </c>
    </row>
    <row r="112" spans="1:18" s="126" customFormat="1" ht="12.75">
      <c r="A112" s="115">
        <v>21375500</v>
      </c>
      <c r="B112" s="143" t="s">
        <v>434</v>
      </c>
      <c r="C112" s="115" t="s">
        <v>341</v>
      </c>
      <c r="D112" s="115" t="s">
        <v>342</v>
      </c>
      <c r="E112" s="121">
        <v>7000000</v>
      </c>
      <c r="F112" s="121">
        <v>7000000</v>
      </c>
      <c r="G112" s="121">
        <v>7000000</v>
      </c>
      <c r="H112" s="121">
        <v>0</v>
      </c>
      <c r="I112" s="121">
        <v>0</v>
      </c>
      <c r="J112" s="121">
        <v>0</v>
      </c>
      <c r="K112" s="121">
        <v>2514027</v>
      </c>
      <c r="L112" s="121">
        <v>2514027</v>
      </c>
      <c r="M112" s="121">
        <v>4485973</v>
      </c>
      <c r="N112" s="121">
        <v>4485973</v>
      </c>
      <c r="O112" s="112">
        <f t="shared" si="14"/>
        <v>0.35914671428571426</v>
      </c>
      <c r="P112" s="113">
        <f>+F112</f>
        <v>7000000</v>
      </c>
      <c r="Q112" s="113">
        <f>+K112</f>
        <v>2514027</v>
      </c>
      <c r="R112" s="112">
        <f>+Q112/P112</f>
        <v>0.35914671428571426</v>
      </c>
    </row>
    <row r="113" spans="1:18" s="126" customFormat="1" ht="12.75">
      <c r="A113" s="115">
        <v>21375500</v>
      </c>
      <c r="B113" s="143" t="s">
        <v>434</v>
      </c>
      <c r="C113" s="115" t="s">
        <v>384</v>
      </c>
      <c r="D113" s="115" t="s">
        <v>385</v>
      </c>
      <c r="E113" s="121">
        <v>0</v>
      </c>
      <c r="F113" s="121">
        <v>0</v>
      </c>
      <c r="G113" s="121">
        <v>0</v>
      </c>
      <c r="H113" s="121">
        <v>0</v>
      </c>
      <c r="I113" s="121">
        <v>0</v>
      </c>
      <c r="J113" s="121">
        <v>0</v>
      </c>
      <c r="K113" s="121">
        <v>0</v>
      </c>
      <c r="L113" s="121">
        <v>0</v>
      </c>
      <c r="M113" s="121">
        <v>0</v>
      </c>
      <c r="N113" s="121">
        <v>0</v>
      </c>
      <c r="O113" s="112" t="e">
        <f t="shared" si="14"/>
        <v>#DIV/0!</v>
      </c>
      <c r="P113" s="113">
        <f>+F113</f>
        <v>0</v>
      </c>
      <c r="Q113" s="113">
        <f>+K113</f>
        <v>0</v>
      </c>
      <c r="R113" s="112">
        <v>0</v>
      </c>
    </row>
    <row r="114" spans="1:18" s="126" customFormat="1" ht="12.75">
      <c r="A114" s="115">
        <v>21375500</v>
      </c>
      <c r="B114" s="143" t="s">
        <v>434</v>
      </c>
      <c r="C114" s="115" t="s">
        <v>386</v>
      </c>
      <c r="D114" s="115" t="s">
        <v>387</v>
      </c>
      <c r="E114" s="121">
        <v>0</v>
      </c>
      <c r="F114" s="121">
        <v>0</v>
      </c>
      <c r="G114" s="121">
        <v>0</v>
      </c>
      <c r="H114" s="121">
        <v>0</v>
      </c>
      <c r="I114" s="121">
        <v>0</v>
      </c>
      <c r="J114" s="121">
        <v>0</v>
      </c>
      <c r="K114" s="121">
        <v>0</v>
      </c>
      <c r="L114" s="121">
        <v>0</v>
      </c>
      <c r="M114" s="121">
        <v>0</v>
      </c>
      <c r="N114" s="121">
        <v>0</v>
      </c>
      <c r="O114" s="112" t="e">
        <f t="shared" si="14"/>
        <v>#DIV/0!</v>
      </c>
      <c r="P114" s="113">
        <f>+F114</f>
        <v>0</v>
      </c>
      <c r="Q114" s="113">
        <f>+K114</f>
        <v>0</v>
      </c>
      <c r="R114" s="112">
        <v>0</v>
      </c>
    </row>
    <row r="115" spans="1:18" s="126" customFormat="1" ht="12.75">
      <c r="A115" s="115">
        <v>21375500</v>
      </c>
      <c r="B115" s="143" t="s">
        <v>435</v>
      </c>
      <c r="C115" s="115" t="s">
        <v>386</v>
      </c>
      <c r="D115" s="115" t="s">
        <v>387</v>
      </c>
      <c r="E115" s="121">
        <v>0</v>
      </c>
      <c r="F115" s="121">
        <v>0</v>
      </c>
      <c r="G115" s="121">
        <v>0</v>
      </c>
      <c r="H115" s="121">
        <v>0</v>
      </c>
      <c r="I115" s="121">
        <v>0</v>
      </c>
      <c r="J115" s="121">
        <v>0</v>
      </c>
      <c r="K115" s="121">
        <v>0</v>
      </c>
      <c r="L115" s="121">
        <v>0</v>
      </c>
      <c r="M115" s="121">
        <v>0</v>
      </c>
      <c r="N115" s="121">
        <v>0</v>
      </c>
      <c r="O115" s="112" t="e">
        <f t="shared" si="14"/>
        <v>#DIV/0!</v>
      </c>
      <c r="P115" s="113">
        <f>+F115</f>
        <v>0</v>
      </c>
      <c r="Q115" s="113">
        <f>+K115</f>
        <v>0</v>
      </c>
      <c r="R115" s="112">
        <v>0</v>
      </c>
    </row>
    <row r="116" spans="1:18" s="126" customFormat="1" ht="12.75">
      <c r="A116" s="115">
        <v>21375500</v>
      </c>
      <c r="B116" s="143" t="s">
        <v>434</v>
      </c>
      <c r="C116" s="115" t="s">
        <v>358</v>
      </c>
      <c r="D116" s="115" t="s">
        <v>359</v>
      </c>
      <c r="E116" s="121">
        <v>19647354</v>
      </c>
      <c r="F116" s="121">
        <v>19647354</v>
      </c>
      <c r="G116" s="121">
        <v>19647354</v>
      </c>
      <c r="H116" s="121">
        <v>0</v>
      </c>
      <c r="I116" s="121">
        <v>250758.53</v>
      </c>
      <c r="J116" s="121">
        <v>0</v>
      </c>
      <c r="K116" s="121">
        <v>19396595.47</v>
      </c>
      <c r="L116" s="121">
        <v>19396595.47</v>
      </c>
      <c r="M116" s="121">
        <v>0</v>
      </c>
      <c r="N116" s="121">
        <v>0</v>
      </c>
      <c r="O116" s="112">
        <f t="shared" si="14"/>
        <v>0.9872370330376293</v>
      </c>
      <c r="P116" s="113"/>
      <c r="Q116" s="113"/>
      <c r="R116" s="112"/>
    </row>
    <row r="117" spans="1:18" s="126" customFormat="1" ht="12.75">
      <c r="A117" s="115">
        <v>21375500</v>
      </c>
      <c r="B117" s="143" t="s">
        <v>434</v>
      </c>
      <c r="C117" s="115" t="s">
        <v>363</v>
      </c>
      <c r="D117" s="115" t="s">
        <v>364</v>
      </c>
      <c r="E117" s="121">
        <v>2029800</v>
      </c>
      <c r="F117" s="121">
        <v>2029800</v>
      </c>
      <c r="G117" s="121">
        <v>2029800</v>
      </c>
      <c r="H117" s="121">
        <v>0</v>
      </c>
      <c r="I117" s="121">
        <v>12840</v>
      </c>
      <c r="J117" s="121">
        <v>0</v>
      </c>
      <c r="K117" s="121">
        <v>2016960</v>
      </c>
      <c r="L117" s="121">
        <v>2016960</v>
      </c>
      <c r="M117" s="121">
        <v>0</v>
      </c>
      <c r="N117" s="121">
        <v>0</v>
      </c>
      <c r="O117" s="112">
        <f t="shared" si="14"/>
        <v>0.9936742536210464</v>
      </c>
      <c r="P117" s="113"/>
      <c r="Q117" s="113"/>
      <c r="R117" s="112"/>
    </row>
    <row r="118" spans="1:18" s="126" customFormat="1" ht="12.75">
      <c r="A118" s="115">
        <v>21375500</v>
      </c>
      <c r="B118" s="143" t="s">
        <v>434</v>
      </c>
      <c r="C118" s="115" t="s">
        <v>369</v>
      </c>
      <c r="D118" s="115" t="s">
        <v>370</v>
      </c>
      <c r="E118" s="121">
        <v>4656600</v>
      </c>
      <c r="F118" s="121">
        <v>4656600</v>
      </c>
      <c r="G118" s="121">
        <v>4656600</v>
      </c>
      <c r="H118" s="121">
        <v>0</v>
      </c>
      <c r="I118" s="121">
        <v>11480</v>
      </c>
      <c r="J118" s="121">
        <v>0</v>
      </c>
      <c r="K118" s="121">
        <v>4645120</v>
      </c>
      <c r="L118" s="121">
        <v>4645120</v>
      </c>
      <c r="M118" s="121">
        <v>0</v>
      </c>
      <c r="N118" s="121">
        <v>0</v>
      </c>
      <c r="O118" s="112">
        <f t="shared" si="14"/>
        <v>0.9975346819567925</v>
      </c>
      <c r="P118" s="113"/>
      <c r="Q118" s="113"/>
      <c r="R118" s="112"/>
    </row>
    <row r="119" spans="1:18" s="126" customFormat="1" ht="12.75">
      <c r="A119" s="115">
        <v>21375500</v>
      </c>
      <c r="B119" s="143" t="s">
        <v>434</v>
      </c>
      <c r="C119" s="115" t="s">
        <v>375</v>
      </c>
      <c r="D119" s="115" t="s">
        <v>398</v>
      </c>
      <c r="E119" s="121">
        <v>8955000</v>
      </c>
      <c r="F119" s="121">
        <v>8955000</v>
      </c>
      <c r="G119" s="121">
        <v>8955000</v>
      </c>
      <c r="H119" s="121">
        <v>0</v>
      </c>
      <c r="I119" s="121">
        <v>31480</v>
      </c>
      <c r="J119" s="121">
        <v>0</v>
      </c>
      <c r="K119" s="121">
        <v>8923520</v>
      </c>
      <c r="L119" s="121">
        <v>8923520</v>
      </c>
      <c r="M119" s="121">
        <v>0</v>
      </c>
      <c r="N119" s="121">
        <v>0</v>
      </c>
      <c r="O119" s="112">
        <f t="shared" si="14"/>
        <v>0.9964846454494696</v>
      </c>
      <c r="P119" s="113"/>
      <c r="Q119" s="113"/>
      <c r="R119" s="112"/>
    </row>
    <row r="120" spans="1:18" ht="12.75">
      <c r="A120" s="21">
        <v>21375500</v>
      </c>
      <c r="B120" s="141" t="s">
        <v>434</v>
      </c>
      <c r="C120" s="21" t="s">
        <v>378</v>
      </c>
      <c r="D120" s="21" t="s">
        <v>399</v>
      </c>
      <c r="E120" s="119">
        <v>2985000</v>
      </c>
      <c r="F120" s="119">
        <v>2985000</v>
      </c>
      <c r="G120" s="119">
        <v>2985000</v>
      </c>
      <c r="H120" s="119">
        <v>0</v>
      </c>
      <c r="I120" s="119">
        <v>96610.25</v>
      </c>
      <c r="J120" s="119">
        <v>0</v>
      </c>
      <c r="K120" s="119">
        <v>2888389.75</v>
      </c>
      <c r="L120" s="119">
        <v>2888389.75</v>
      </c>
      <c r="M120" s="119">
        <v>0</v>
      </c>
      <c r="N120" s="119">
        <v>0</v>
      </c>
      <c r="O120" s="112">
        <f t="shared" si="14"/>
        <v>0.967634757118928</v>
      </c>
      <c r="P120" s="48"/>
      <c r="Q120" s="48"/>
      <c r="R120" s="24"/>
    </row>
    <row r="121" spans="1:18" ht="12.75">
      <c r="A121" s="21">
        <v>21375500</v>
      </c>
      <c r="B121" s="141" t="s">
        <v>434</v>
      </c>
      <c r="C121" s="21" t="s">
        <v>381</v>
      </c>
      <c r="D121" s="21" t="s">
        <v>400</v>
      </c>
      <c r="E121" s="119">
        <v>453804</v>
      </c>
      <c r="F121" s="119">
        <v>453804</v>
      </c>
      <c r="G121" s="119">
        <v>453804</v>
      </c>
      <c r="H121" s="119">
        <v>0</v>
      </c>
      <c r="I121" s="119">
        <v>11492.36</v>
      </c>
      <c r="J121" s="119">
        <v>0</v>
      </c>
      <c r="K121" s="119">
        <v>442311.64</v>
      </c>
      <c r="L121" s="119">
        <v>442311.64</v>
      </c>
      <c r="M121" s="119">
        <v>0</v>
      </c>
      <c r="N121" s="119">
        <v>0</v>
      </c>
      <c r="O121" s="112">
        <f t="shared" si="14"/>
        <v>0.9746754986734362</v>
      </c>
      <c r="P121" s="48"/>
      <c r="Q121" s="48"/>
      <c r="R121" s="24"/>
    </row>
    <row r="122" spans="1:18" ht="12.75">
      <c r="A122" s="21">
        <v>21375500</v>
      </c>
      <c r="B122" s="141" t="s">
        <v>434</v>
      </c>
      <c r="C122" s="21" t="s">
        <v>382</v>
      </c>
      <c r="D122" s="21" t="s">
        <v>383</v>
      </c>
      <c r="E122" s="119">
        <v>567150</v>
      </c>
      <c r="F122" s="119">
        <v>567150</v>
      </c>
      <c r="G122" s="119">
        <v>567150</v>
      </c>
      <c r="H122" s="119">
        <v>0</v>
      </c>
      <c r="I122" s="119">
        <v>86855.92</v>
      </c>
      <c r="J122" s="119">
        <v>0</v>
      </c>
      <c r="K122" s="119">
        <v>480294.08</v>
      </c>
      <c r="L122" s="119">
        <v>480294.08</v>
      </c>
      <c r="M122" s="119">
        <v>0</v>
      </c>
      <c r="N122" s="119">
        <v>0</v>
      </c>
      <c r="O122" s="112">
        <f t="shared" si="14"/>
        <v>0.8468554703341268</v>
      </c>
      <c r="P122" s="48"/>
      <c r="Q122" s="48"/>
      <c r="R122" s="24"/>
    </row>
    <row r="123" spans="1:18" s="63" customFormat="1" ht="12.75">
      <c r="A123" s="21"/>
      <c r="B123" s="141"/>
      <c r="C123" s="21"/>
      <c r="D123" s="21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24"/>
      <c r="P123" s="48"/>
      <c r="Q123" s="48"/>
      <c r="R123" s="24"/>
    </row>
    <row r="124" spans="1:18" s="126" customFormat="1" ht="12.75">
      <c r="A124" s="115"/>
      <c r="B124" s="14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2"/>
      <c r="P124" s="113"/>
      <c r="Q124" s="113"/>
      <c r="R124" s="112"/>
    </row>
    <row r="125" spans="1:18" s="126" customFormat="1" ht="12.75">
      <c r="A125" s="115"/>
      <c r="B125" s="14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2"/>
      <c r="P125" s="113"/>
      <c r="Q125" s="113"/>
      <c r="R125" s="112"/>
    </row>
    <row r="126" spans="3:17" ht="12.75">
      <c r="C126" s="166" t="s">
        <v>11</v>
      </c>
      <c r="D126" s="166"/>
      <c r="E126" s="166"/>
      <c r="F126" s="166"/>
      <c r="G126" s="166"/>
      <c r="K126" s="23"/>
      <c r="P126" s="23"/>
      <c r="Q126" s="23"/>
    </row>
    <row r="127" spans="2:7" s="167" customFormat="1" ht="44.25" customHeight="1" thickBot="1">
      <c r="B127" s="168"/>
      <c r="C127" s="169" t="s">
        <v>44</v>
      </c>
      <c r="D127" s="169" t="s">
        <v>7</v>
      </c>
      <c r="E127" s="169" t="s">
        <v>8</v>
      </c>
      <c r="F127" s="169" t="s">
        <v>9</v>
      </c>
      <c r="G127" s="169" t="s">
        <v>21</v>
      </c>
    </row>
    <row r="128" spans="3:17" ht="13.5" thickTop="1">
      <c r="C128" s="170" t="s">
        <v>22</v>
      </c>
      <c r="D128" s="119">
        <f>+F8</f>
        <v>3257231948</v>
      </c>
      <c r="E128" s="121">
        <f>+K8</f>
        <v>989051813.97</v>
      </c>
      <c r="F128" s="23">
        <f>+D128-E128</f>
        <v>2268180134.0299997</v>
      </c>
      <c r="G128" s="24">
        <f aca="true" t="shared" si="15" ref="G128:G133">+E128/D128</f>
        <v>0.3036479531576792</v>
      </c>
      <c r="K128" s="23"/>
      <c r="P128" s="23"/>
      <c r="Q128" s="23"/>
    </row>
    <row r="129" spans="3:17" ht="12.75">
      <c r="C129" s="170" t="s">
        <v>109</v>
      </c>
      <c r="D129" s="23">
        <f>+F27</f>
        <v>610711344</v>
      </c>
      <c r="E129" s="126">
        <f>+K27</f>
        <v>95091250.6</v>
      </c>
      <c r="F129" s="23">
        <f>+D129-E129</f>
        <v>515620093.4</v>
      </c>
      <c r="G129" s="24">
        <f t="shared" si="15"/>
        <v>0.1557057217525666</v>
      </c>
      <c r="K129" s="23"/>
      <c r="P129" s="23"/>
      <c r="Q129" s="23"/>
    </row>
    <row r="130" spans="3:17" ht="12.75">
      <c r="C130" s="170" t="s">
        <v>23</v>
      </c>
      <c r="D130" s="23">
        <f>+F72</f>
        <v>77864162</v>
      </c>
      <c r="E130" s="126">
        <f>+K72</f>
        <v>7837371.77</v>
      </c>
      <c r="F130" s="23">
        <f>+D130-E130</f>
        <v>70026790.23</v>
      </c>
      <c r="G130" s="24">
        <f t="shared" si="15"/>
        <v>0.10065441621268588</v>
      </c>
      <c r="K130" s="23"/>
      <c r="P130" s="23"/>
      <c r="Q130" s="23"/>
    </row>
    <row r="131" spans="3:17" ht="13.5" customHeight="1">
      <c r="C131" s="170" t="s">
        <v>266</v>
      </c>
      <c r="D131" s="23">
        <f>+F95</f>
        <v>103500000</v>
      </c>
      <c r="E131" s="126">
        <f>+K95</f>
        <v>4447306.82</v>
      </c>
      <c r="F131" s="23">
        <f>+D131-E131</f>
        <v>99052693.18</v>
      </c>
      <c r="G131" s="24">
        <f>+E131/D131</f>
        <v>0.04296914801932367</v>
      </c>
      <c r="K131" s="23"/>
      <c r="P131" s="23"/>
      <c r="Q131" s="23"/>
    </row>
    <row r="132" spans="3:17" ht="12.75">
      <c r="C132" s="170" t="s">
        <v>25</v>
      </c>
      <c r="D132" s="23">
        <f>+F106</f>
        <v>189634559</v>
      </c>
      <c r="E132" s="126">
        <f>+K106</f>
        <v>68238086.86</v>
      </c>
      <c r="F132" s="23">
        <f>+D132-E132</f>
        <v>121396472.14</v>
      </c>
      <c r="G132" s="24">
        <f>+E132/D132</f>
        <v>0.35983993223513655</v>
      </c>
      <c r="K132" s="23"/>
      <c r="P132" s="23"/>
      <c r="Q132" s="23"/>
    </row>
    <row r="133" spans="3:17" ht="13.5" thickBot="1">
      <c r="C133" s="171" t="s">
        <v>10</v>
      </c>
      <c r="D133" s="171">
        <f>SUM(D128:D132)</f>
        <v>4238942013</v>
      </c>
      <c r="E133" s="171">
        <f>SUM(E128:E132)</f>
        <v>1164665830.0199997</v>
      </c>
      <c r="F133" s="171">
        <f>SUM(F128:F132)</f>
        <v>3074276182.9799995</v>
      </c>
      <c r="G133" s="172">
        <f t="shared" si="15"/>
        <v>0.27475389529939287</v>
      </c>
      <c r="K133" s="23"/>
      <c r="P133" s="23"/>
      <c r="Q133" s="23"/>
    </row>
    <row r="134" spans="3:17" ht="13.5" thickTop="1">
      <c r="C134" s="63"/>
      <c r="D134" s="63"/>
      <c r="E134" s="173"/>
      <c r="F134" s="19"/>
      <c r="G134" s="19"/>
      <c r="H134" s="115"/>
      <c r="K134" s="23"/>
      <c r="P134" s="23"/>
      <c r="Q134" s="23"/>
    </row>
    <row r="135" spans="3:17" ht="12.75">
      <c r="C135" s="21"/>
      <c r="D135" s="23"/>
      <c r="E135" s="126"/>
      <c r="H135" s="21"/>
      <c r="I135" s="21"/>
      <c r="J135" s="21"/>
      <c r="K135" s="115"/>
      <c r="P135" s="174"/>
      <c r="Q135" s="23"/>
    </row>
    <row r="136" spans="3:17" ht="12.75">
      <c r="C136" s="21"/>
      <c r="D136" s="23"/>
      <c r="E136" s="126"/>
      <c r="H136" s="21"/>
      <c r="I136" s="21"/>
      <c r="J136" s="21"/>
      <c r="K136" s="115"/>
      <c r="Q136" s="115"/>
    </row>
    <row r="137" spans="3:17" ht="12.75">
      <c r="C137" s="175" t="s">
        <v>11</v>
      </c>
      <c r="D137" s="175"/>
      <c r="E137" s="175"/>
      <c r="F137" s="175"/>
      <c r="G137" s="175"/>
      <c r="H137" s="21"/>
      <c r="I137" s="21"/>
      <c r="J137" s="21"/>
      <c r="K137" s="115"/>
      <c r="Q137" s="115"/>
    </row>
    <row r="138" spans="3:17" ht="27" thickBot="1">
      <c r="C138" s="176" t="s">
        <v>44</v>
      </c>
      <c r="D138" s="176" t="s">
        <v>31</v>
      </c>
      <c r="E138" s="176" t="s">
        <v>32</v>
      </c>
      <c r="F138" s="176" t="s">
        <v>36</v>
      </c>
      <c r="G138" s="176" t="s">
        <v>33</v>
      </c>
      <c r="H138" s="21"/>
      <c r="I138" s="21"/>
      <c r="J138" s="21"/>
      <c r="K138" s="115"/>
      <c r="Q138" s="115"/>
    </row>
    <row r="139" spans="3:17" ht="13.5" thickTop="1">
      <c r="C139" s="170" t="s">
        <v>109</v>
      </c>
      <c r="D139" s="23">
        <f aca="true" t="shared" si="16" ref="D139:E141">+D129</f>
        <v>610711344</v>
      </c>
      <c r="E139" s="23">
        <f t="shared" si="16"/>
        <v>95091250.6</v>
      </c>
      <c r="F139" s="23">
        <f>+D139-E139</f>
        <v>515620093.4</v>
      </c>
      <c r="G139" s="24">
        <f>+E139/D139</f>
        <v>0.1557057217525666</v>
      </c>
      <c r="H139" s="21"/>
      <c r="I139" s="21"/>
      <c r="J139" s="21"/>
      <c r="K139" s="115"/>
      <c r="Q139" s="115"/>
    </row>
    <row r="140" spans="3:17" ht="12.75">
      <c r="C140" s="170" t="s">
        <v>23</v>
      </c>
      <c r="D140" s="23">
        <f t="shared" si="16"/>
        <v>77864162</v>
      </c>
      <c r="E140" s="23">
        <f t="shared" si="16"/>
        <v>7837371.77</v>
      </c>
      <c r="F140" s="23">
        <f>+D140-E140</f>
        <v>70026790.23</v>
      </c>
      <c r="G140" s="24">
        <f>+E140/D140</f>
        <v>0.10065441621268588</v>
      </c>
      <c r="H140" s="21"/>
      <c r="I140" s="21"/>
      <c r="J140" s="21"/>
      <c r="K140" s="115"/>
      <c r="Q140" s="115"/>
    </row>
    <row r="141" spans="3:17" ht="12.75">
      <c r="C141" s="170" t="s">
        <v>24</v>
      </c>
      <c r="D141" s="23">
        <f t="shared" si="16"/>
        <v>103500000</v>
      </c>
      <c r="E141" s="23">
        <f t="shared" si="16"/>
        <v>4447306.82</v>
      </c>
      <c r="F141" s="23">
        <f>+D141-E141</f>
        <v>99052693.18</v>
      </c>
      <c r="G141" s="24">
        <f>+E141/D141</f>
        <v>0.04296914801932367</v>
      </c>
      <c r="H141" s="21"/>
      <c r="I141" s="21"/>
      <c r="J141" s="21"/>
      <c r="K141" s="115"/>
      <c r="Q141" s="115"/>
    </row>
    <row r="142" spans="3:17" ht="12.75">
      <c r="C142" s="170" t="s">
        <v>25</v>
      </c>
      <c r="D142" s="23">
        <f>+P106</f>
        <v>132000000</v>
      </c>
      <c r="E142" s="23">
        <f>+Q106</f>
        <v>41932304.12</v>
      </c>
      <c r="F142" s="23">
        <f>+D142-E142</f>
        <v>90067695.88</v>
      </c>
      <c r="G142" s="24">
        <f>+E142/D142</f>
        <v>0.3176689706060606</v>
      </c>
      <c r="H142" s="21"/>
      <c r="I142" s="21"/>
      <c r="J142" s="21"/>
      <c r="K142" s="115"/>
      <c r="Q142" s="115"/>
    </row>
    <row r="143" spans="3:17" ht="13.5" thickBot="1">
      <c r="C143" s="177" t="s">
        <v>10</v>
      </c>
      <c r="D143" s="177">
        <f>SUM(D139:D142)</f>
        <v>924075506</v>
      </c>
      <c r="E143" s="177">
        <f>SUM(E139:E142)</f>
        <v>149308233.31</v>
      </c>
      <c r="F143" s="177">
        <f>SUM(F139:F142)</f>
        <v>774767272.6899999</v>
      </c>
      <c r="G143" s="178">
        <f>+E143/D143</f>
        <v>0.16157579368844346</v>
      </c>
      <c r="H143" s="21"/>
      <c r="I143" s="21"/>
      <c r="J143" s="21"/>
      <c r="K143" s="115"/>
      <c r="Q143" s="115"/>
    </row>
    <row r="144" spans="1:17" ht="13.5" thickTop="1">
      <c r="A144" s="21"/>
      <c r="H144" s="21"/>
      <c r="I144" s="21"/>
      <c r="J144" s="21"/>
      <c r="K144" s="115"/>
      <c r="Q144" s="115"/>
    </row>
    <row r="145" spans="1:17" ht="12.75">
      <c r="A145" s="21"/>
      <c r="H145" s="21"/>
      <c r="I145" s="21"/>
      <c r="J145" s="21"/>
      <c r="K145" s="115"/>
      <c r="Q145" s="115"/>
    </row>
    <row r="146" spans="1:17" ht="12.75">
      <c r="A146" s="21"/>
      <c r="H146" s="21"/>
      <c r="I146" s="21"/>
      <c r="J146" s="21"/>
      <c r="K146" s="115"/>
      <c r="Q146" s="115"/>
    </row>
    <row r="147" spans="1:17" ht="12.75">
      <c r="A147" s="21"/>
      <c r="H147" s="21"/>
      <c r="I147" s="21"/>
      <c r="J147" s="21"/>
      <c r="K147" s="115"/>
      <c r="Q147" s="115"/>
    </row>
    <row r="148" spans="1:17" ht="12.75">
      <c r="A148" s="21"/>
      <c r="H148" s="21"/>
      <c r="I148" s="21"/>
      <c r="J148" s="21"/>
      <c r="K148" s="115"/>
      <c r="Q148" s="115"/>
    </row>
    <row r="149" spans="1:17" ht="12.75">
      <c r="A149" s="21"/>
      <c r="H149" s="21"/>
      <c r="I149" s="21"/>
      <c r="J149" s="21"/>
      <c r="K149" s="115"/>
      <c r="Q149" s="115"/>
    </row>
    <row r="150" spans="1:17" ht="12.75">
      <c r="A150" s="21"/>
      <c r="H150" s="21"/>
      <c r="I150" s="21"/>
      <c r="J150" s="21"/>
      <c r="K150" s="115"/>
      <c r="Q150" s="115"/>
    </row>
    <row r="151" spans="1:17" ht="12.75">
      <c r="A151" s="21"/>
      <c r="H151" s="21"/>
      <c r="I151" s="21"/>
      <c r="J151" s="21"/>
      <c r="K151" s="115"/>
      <c r="Q151" s="115"/>
    </row>
    <row r="152" spans="1:17" ht="12.75">
      <c r="A152" s="179"/>
      <c r="B152" s="180"/>
      <c r="C152" s="181"/>
      <c r="D152" s="182"/>
      <c r="H152" s="21"/>
      <c r="I152" s="21"/>
      <c r="J152" s="21"/>
      <c r="K152" s="115"/>
      <c r="Q152" s="115"/>
    </row>
    <row r="153" spans="1:17" ht="12.75">
      <c r="A153" s="179"/>
      <c r="B153" s="180"/>
      <c r="C153" s="181"/>
      <c r="D153" s="182"/>
      <c r="H153" s="21"/>
      <c r="I153" s="21"/>
      <c r="J153" s="21"/>
      <c r="K153" s="115"/>
      <c r="Q153" s="115"/>
    </row>
    <row r="154" spans="1:17" ht="12.75">
      <c r="A154" s="179"/>
      <c r="B154" s="180"/>
      <c r="C154" s="181"/>
      <c r="D154" s="182"/>
      <c r="H154" s="21"/>
      <c r="I154" s="21"/>
      <c r="J154" s="21"/>
      <c r="K154" s="115"/>
      <c r="Q154" s="115"/>
    </row>
    <row r="155" spans="1:17" ht="12.75">
      <c r="A155" s="179"/>
      <c r="B155" s="180"/>
      <c r="C155" s="103" t="s">
        <v>51</v>
      </c>
      <c r="D155" s="183" t="s">
        <v>52</v>
      </c>
      <c r="E155" s="183" t="s">
        <v>53</v>
      </c>
      <c r="F155" s="103" t="s">
        <v>7</v>
      </c>
      <c r="G155" s="103" t="s">
        <v>19</v>
      </c>
      <c r="H155" s="21"/>
      <c r="I155" s="21"/>
      <c r="J155" s="21"/>
      <c r="K155" s="115"/>
      <c r="Q155" s="115"/>
    </row>
    <row r="156" spans="1:17" ht="12.75">
      <c r="A156" s="179"/>
      <c r="B156" s="180"/>
      <c r="C156" s="105" t="s">
        <v>22</v>
      </c>
      <c r="D156" s="106">
        <f>+G156/F156</f>
        <v>0.3036479531576792</v>
      </c>
      <c r="E156" s="106">
        <f>+(100%/12)*4</f>
        <v>0.3333333333333333</v>
      </c>
      <c r="F156" s="107">
        <f aca="true" t="shared" si="17" ref="F156:G160">+D128</f>
        <v>3257231948</v>
      </c>
      <c r="G156" s="107">
        <f t="shared" si="17"/>
        <v>989051813.97</v>
      </c>
      <c r="H156" s="21"/>
      <c r="I156" s="21"/>
      <c r="J156" s="21"/>
      <c r="K156" s="115"/>
      <c r="Q156" s="115"/>
    </row>
    <row r="157" spans="1:17" ht="12.75">
      <c r="A157" s="21"/>
      <c r="C157" s="105" t="s">
        <v>109</v>
      </c>
      <c r="D157" s="106">
        <f>+G157/F157</f>
        <v>0.1557057217525666</v>
      </c>
      <c r="E157" s="106">
        <f>+(100%/12)*4</f>
        <v>0.3333333333333333</v>
      </c>
      <c r="F157" s="107">
        <f t="shared" si="17"/>
        <v>610711344</v>
      </c>
      <c r="G157" s="107">
        <f t="shared" si="17"/>
        <v>95091250.6</v>
      </c>
      <c r="H157" s="21"/>
      <c r="I157" s="21"/>
      <c r="J157" s="21"/>
      <c r="K157" s="115"/>
      <c r="Q157" s="115"/>
    </row>
    <row r="158" spans="1:17" ht="12.75">
      <c r="A158" s="21"/>
      <c r="C158" s="105" t="s">
        <v>23</v>
      </c>
      <c r="D158" s="106">
        <f>+G158/F158</f>
        <v>0.10065441621268588</v>
      </c>
      <c r="E158" s="106">
        <f>+(100%/12)*4</f>
        <v>0.3333333333333333</v>
      </c>
      <c r="F158" s="107">
        <f t="shared" si="17"/>
        <v>77864162</v>
      </c>
      <c r="G158" s="107">
        <f t="shared" si="17"/>
        <v>7837371.77</v>
      </c>
      <c r="H158" s="21"/>
      <c r="I158" s="21"/>
      <c r="J158" s="21"/>
      <c r="K158" s="115"/>
      <c r="Q158" s="115"/>
    </row>
    <row r="159" spans="1:17" ht="12.75">
      <c r="A159" s="21"/>
      <c r="C159" s="105" t="s">
        <v>24</v>
      </c>
      <c r="D159" s="106">
        <f>+G159/F159</f>
        <v>0.04296914801932367</v>
      </c>
      <c r="E159" s="106">
        <f>+(100%/12)*4</f>
        <v>0.3333333333333333</v>
      </c>
      <c r="F159" s="107">
        <f t="shared" si="17"/>
        <v>103500000</v>
      </c>
      <c r="G159" s="107">
        <f t="shared" si="17"/>
        <v>4447306.82</v>
      </c>
      <c r="H159" s="21"/>
      <c r="I159" s="21"/>
      <c r="J159" s="21"/>
      <c r="K159" s="115"/>
      <c r="Q159" s="115"/>
    </row>
    <row r="160" spans="1:17" ht="12.75">
      <c r="A160" s="21"/>
      <c r="C160" s="105" t="s">
        <v>25</v>
      </c>
      <c r="D160" s="106">
        <f>+G160/F160</f>
        <v>0.35983993223513655</v>
      </c>
      <c r="E160" s="106">
        <f>+(100%/12)*4</f>
        <v>0.3333333333333333</v>
      </c>
      <c r="F160" s="107">
        <f t="shared" si="17"/>
        <v>189634559</v>
      </c>
      <c r="G160" s="107">
        <f t="shared" si="17"/>
        <v>68238086.86</v>
      </c>
      <c r="H160" s="21"/>
      <c r="I160" s="21"/>
      <c r="J160" s="21"/>
      <c r="K160" s="115"/>
      <c r="Q160" s="115"/>
    </row>
    <row r="161" spans="1:17" ht="12.75">
      <c r="A161" s="21"/>
      <c r="C161" s="105"/>
      <c r="D161" s="106"/>
      <c r="E161" s="106"/>
      <c r="F161" s="107"/>
      <c r="G161" s="107"/>
      <c r="H161" s="21"/>
      <c r="I161" s="21"/>
      <c r="J161" s="21"/>
      <c r="K161" s="115"/>
      <c r="Q161" s="115"/>
    </row>
    <row r="162" spans="1:17" ht="12.75">
      <c r="A162" s="21"/>
      <c r="C162" s="105"/>
      <c r="D162" s="106"/>
      <c r="E162" s="106"/>
      <c r="F162" s="107"/>
      <c r="G162" s="107"/>
      <c r="H162" s="21"/>
      <c r="I162" s="21"/>
      <c r="J162" s="21"/>
      <c r="K162" s="115"/>
      <c r="Q162" s="115"/>
    </row>
    <row r="163" spans="1:17" ht="12.75">
      <c r="A163" s="21"/>
      <c r="C163" s="105"/>
      <c r="D163" s="106"/>
      <c r="E163" s="106"/>
      <c r="F163" s="107"/>
      <c r="G163" s="107"/>
      <c r="H163" s="21"/>
      <c r="I163" s="21"/>
      <c r="J163" s="21"/>
      <c r="K163" s="115"/>
      <c r="Q163" s="115"/>
    </row>
    <row r="164" spans="1:17" ht="12.75">
      <c r="A164" s="21"/>
      <c r="H164" s="21"/>
      <c r="I164" s="21"/>
      <c r="J164" s="21"/>
      <c r="K164" s="115"/>
      <c r="Q164" s="115"/>
    </row>
    <row r="165" spans="1:17" ht="12.75">
      <c r="A165" s="21"/>
      <c r="H165" s="21"/>
      <c r="I165" s="21"/>
      <c r="J165" s="21"/>
      <c r="K165" s="115"/>
      <c r="Q165" s="115"/>
    </row>
    <row r="166" spans="1:17" ht="12.75">
      <c r="A166" s="21"/>
      <c r="H166" s="21"/>
      <c r="I166" s="21"/>
      <c r="J166" s="21"/>
      <c r="K166" s="115"/>
      <c r="Q166" s="115"/>
    </row>
    <row r="167" spans="1:17" ht="12.75">
      <c r="A167" s="21"/>
      <c r="H167" s="21"/>
      <c r="I167" s="21"/>
      <c r="J167" s="21"/>
      <c r="K167" s="115"/>
      <c r="Q167" s="115"/>
    </row>
    <row r="168" spans="1:17" ht="12.75">
      <c r="A168" s="21"/>
      <c r="H168" s="21"/>
      <c r="I168" s="21"/>
      <c r="J168" s="21"/>
      <c r="K168" s="115"/>
      <c r="Q168" s="115"/>
    </row>
    <row r="169" spans="1:17" ht="12.75">
      <c r="A169" s="21"/>
      <c r="H169" s="21"/>
      <c r="I169" s="21"/>
      <c r="J169" s="21"/>
      <c r="K169" s="115"/>
      <c r="Q169" s="115"/>
    </row>
    <row r="170" spans="1:17" ht="12.75">
      <c r="A170" s="21"/>
      <c r="H170" s="21"/>
      <c r="I170" s="21"/>
      <c r="J170" s="21"/>
      <c r="K170" s="115"/>
      <c r="Q170" s="115"/>
    </row>
    <row r="171" spans="1:17" ht="12.75">
      <c r="A171" s="21"/>
      <c r="H171" s="21"/>
      <c r="I171" s="21"/>
      <c r="J171" s="21"/>
      <c r="K171" s="115"/>
      <c r="Q171" s="115"/>
    </row>
    <row r="172" spans="1:17" ht="12.75">
      <c r="A172" s="21"/>
      <c r="H172" s="21"/>
      <c r="I172" s="21"/>
      <c r="J172" s="21"/>
      <c r="K172" s="115"/>
      <c r="Q172" s="115"/>
    </row>
    <row r="173" spans="1:17" ht="12.75">
      <c r="A173" s="21"/>
      <c r="H173" s="21"/>
      <c r="I173" s="21"/>
      <c r="J173" s="21"/>
      <c r="K173" s="115"/>
      <c r="Q173" s="115"/>
    </row>
    <row r="174" spans="1:17" ht="12.75">
      <c r="A174" s="21"/>
      <c r="H174" s="21"/>
      <c r="I174" s="21"/>
      <c r="J174" s="21"/>
      <c r="K174" s="115"/>
      <c r="Q174" s="115"/>
    </row>
    <row r="175" spans="1:17" ht="12.75">
      <c r="A175" s="21"/>
      <c r="H175" s="21"/>
      <c r="I175" s="21"/>
      <c r="J175" s="21"/>
      <c r="K175" s="115"/>
      <c r="Q175" s="115"/>
    </row>
    <row r="176" spans="1:17" ht="12.75">
      <c r="A176" s="21"/>
      <c r="H176" s="21"/>
      <c r="I176" s="21"/>
      <c r="J176" s="21"/>
      <c r="K176" s="115"/>
      <c r="Q176" s="115"/>
    </row>
    <row r="177" spans="1:17" ht="12.75">
      <c r="A177" s="21"/>
      <c r="H177" s="21"/>
      <c r="I177" s="21"/>
      <c r="J177" s="21"/>
      <c r="K177" s="115"/>
      <c r="Q177" s="115"/>
    </row>
    <row r="178" spans="1:17" ht="12.75">
      <c r="A178" s="21"/>
      <c r="H178" s="21"/>
      <c r="I178" s="21"/>
      <c r="J178" s="21"/>
      <c r="K178" s="115"/>
      <c r="Q178" s="115"/>
    </row>
    <row r="179" spans="1:17" ht="12.75">
      <c r="A179" s="21"/>
      <c r="H179" s="21"/>
      <c r="I179" s="21"/>
      <c r="J179" s="21"/>
      <c r="K179" s="115"/>
      <c r="Q179" s="115"/>
    </row>
    <row r="180" spans="1:17" ht="12.75">
      <c r="A180" s="21"/>
      <c r="H180" s="21"/>
      <c r="I180" s="21"/>
      <c r="J180" s="21"/>
      <c r="K180" s="115"/>
      <c r="Q180" s="115"/>
    </row>
    <row r="181" spans="1:17" ht="12.75">
      <c r="A181" s="21"/>
      <c r="H181" s="21"/>
      <c r="I181" s="21"/>
      <c r="J181" s="21"/>
      <c r="K181" s="115"/>
      <c r="Q181" s="115"/>
    </row>
    <row r="182" spans="1:17" ht="12.75">
      <c r="A182" s="21"/>
      <c r="H182" s="21"/>
      <c r="I182" s="21"/>
      <c r="J182" s="21"/>
      <c r="K182" s="115"/>
      <c r="Q182" s="115"/>
    </row>
    <row r="183" spans="1:17" ht="12.75">
      <c r="A183" s="21"/>
      <c r="H183" s="21"/>
      <c r="I183" s="21"/>
      <c r="J183" s="21"/>
      <c r="K183" s="115"/>
      <c r="Q183" s="115"/>
    </row>
    <row r="184" spans="1:17" ht="12.75">
      <c r="A184" s="21"/>
      <c r="H184" s="21"/>
      <c r="I184" s="21"/>
      <c r="J184" s="21"/>
      <c r="K184" s="115"/>
      <c r="Q184" s="115"/>
    </row>
    <row r="185" spans="1:17" ht="12.75">
      <c r="A185" s="21"/>
      <c r="H185" s="21"/>
      <c r="I185" s="21"/>
      <c r="J185" s="21"/>
      <c r="K185" s="115"/>
      <c r="Q185" s="115"/>
    </row>
    <row r="186" spans="1:17" ht="12.75">
      <c r="A186" s="21"/>
      <c r="H186" s="21"/>
      <c r="I186" s="21"/>
      <c r="J186" s="21"/>
      <c r="K186" s="115"/>
      <c r="Q186" s="115"/>
    </row>
    <row r="187" spans="1:17" ht="12.75">
      <c r="A187" s="21"/>
      <c r="H187" s="21"/>
      <c r="I187" s="21"/>
      <c r="J187" s="21"/>
      <c r="K187" s="115"/>
      <c r="Q187" s="115"/>
    </row>
    <row r="188" spans="1:17" ht="12.75">
      <c r="A188" s="21"/>
      <c r="H188" s="21"/>
      <c r="I188" s="21"/>
      <c r="J188" s="21"/>
      <c r="K188" s="115"/>
      <c r="Q188" s="115"/>
    </row>
    <row r="189" spans="1:17" ht="12.75">
      <c r="A189" s="21"/>
      <c r="H189" s="21"/>
      <c r="I189" s="21"/>
      <c r="J189" s="21"/>
      <c r="K189" s="115"/>
      <c r="Q189" s="115"/>
    </row>
    <row r="190" spans="1:17" ht="12.75">
      <c r="A190" s="21"/>
      <c r="H190" s="21"/>
      <c r="I190" s="21"/>
      <c r="J190" s="21"/>
      <c r="K190" s="115"/>
      <c r="Q190" s="115"/>
    </row>
    <row r="191" spans="1:17" ht="12.75">
      <c r="A191" s="21"/>
      <c r="H191" s="21"/>
      <c r="I191" s="21"/>
      <c r="J191" s="21"/>
      <c r="K191" s="115"/>
      <c r="Q191" s="115"/>
    </row>
    <row r="192" spans="1:17" ht="12.75">
      <c r="A192" s="21"/>
      <c r="H192" s="21"/>
      <c r="I192" s="21"/>
      <c r="J192" s="21"/>
      <c r="K192" s="115"/>
      <c r="Q192" s="115"/>
    </row>
    <row r="193" spans="1:17" ht="12.75">
      <c r="A193" s="21"/>
      <c r="H193" s="21"/>
      <c r="I193" s="21"/>
      <c r="J193" s="21"/>
      <c r="K193" s="115"/>
      <c r="Q193" s="115"/>
    </row>
    <row r="194" spans="1:17" ht="12.75">
      <c r="A194" s="21"/>
      <c r="H194" s="21"/>
      <c r="I194" s="21"/>
      <c r="J194" s="21"/>
      <c r="K194" s="115"/>
      <c r="Q194" s="115"/>
    </row>
    <row r="195" spans="1:17" ht="12.75">
      <c r="A195" s="21"/>
      <c r="H195" s="21"/>
      <c r="I195" s="21"/>
      <c r="J195" s="21"/>
      <c r="K195" s="115"/>
      <c r="Q195" s="115"/>
    </row>
    <row r="196" spans="1:17" ht="12.75">
      <c r="A196" s="21"/>
      <c r="H196" s="21"/>
      <c r="I196" s="21"/>
      <c r="J196" s="21"/>
      <c r="K196" s="115"/>
      <c r="Q196" s="115"/>
    </row>
    <row r="197" spans="1:17" ht="12.75">
      <c r="A197" s="21"/>
      <c r="H197" s="21"/>
      <c r="I197" s="21"/>
      <c r="J197" s="21"/>
      <c r="K197" s="115"/>
      <c r="Q197" s="115"/>
    </row>
    <row r="198" spans="1:17" ht="12.75">
      <c r="A198" s="21"/>
      <c r="H198" s="21"/>
      <c r="I198" s="21"/>
      <c r="J198" s="21"/>
      <c r="K198" s="115"/>
      <c r="Q198" s="115"/>
    </row>
    <row r="199" spans="1:17" ht="12.75">
      <c r="A199" s="21"/>
      <c r="H199" s="21"/>
      <c r="I199" s="21"/>
      <c r="J199" s="21"/>
      <c r="K199" s="115"/>
      <c r="Q199" s="115"/>
    </row>
    <row r="200" spans="1:17" ht="12.75">
      <c r="A200" s="21"/>
      <c r="H200" s="21"/>
      <c r="I200" s="21"/>
      <c r="J200" s="21"/>
      <c r="K200" s="115"/>
      <c r="Q200" s="115"/>
    </row>
    <row r="201" spans="1:17" ht="12.75">
      <c r="A201" s="21"/>
      <c r="H201" s="21"/>
      <c r="I201" s="21"/>
      <c r="J201" s="21"/>
      <c r="K201" s="115"/>
      <c r="Q201" s="115"/>
    </row>
    <row r="202" spans="1:17" ht="12.75">
      <c r="A202" s="21"/>
      <c r="H202" s="21"/>
      <c r="I202" s="21"/>
      <c r="J202" s="21"/>
      <c r="K202" s="115"/>
      <c r="Q202" s="115"/>
    </row>
    <row r="203" spans="1:17" ht="12.75">
      <c r="A203" s="21"/>
      <c r="H203" s="21"/>
      <c r="I203" s="21"/>
      <c r="J203" s="21"/>
      <c r="K203" s="115"/>
      <c r="Q203" s="115"/>
    </row>
    <row r="204" spans="1:17" ht="12.75">
      <c r="A204" s="21"/>
      <c r="H204" s="21"/>
      <c r="I204" s="21"/>
      <c r="J204" s="21"/>
      <c r="K204" s="115"/>
      <c r="Q204" s="115"/>
    </row>
    <row r="205" spans="1:17" ht="12.75">
      <c r="A205" s="21"/>
      <c r="H205" s="21"/>
      <c r="I205" s="21"/>
      <c r="J205" s="21"/>
      <c r="K205" s="115"/>
      <c r="Q205" s="115"/>
    </row>
    <row r="206" spans="1:17" ht="12.75">
      <c r="A206" s="21"/>
      <c r="H206" s="21"/>
      <c r="I206" s="21"/>
      <c r="J206" s="21"/>
      <c r="K206" s="115"/>
      <c r="Q206" s="115"/>
    </row>
    <row r="207" spans="1:17" ht="12.75">
      <c r="A207" s="21"/>
      <c r="H207" s="21"/>
      <c r="I207" s="21"/>
      <c r="J207" s="21"/>
      <c r="K207" s="115"/>
      <c r="Q207" s="115"/>
    </row>
    <row r="208" spans="1:17" ht="12.75">
      <c r="A208" s="21"/>
      <c r="H208" s="21"/>
      <c r="I208" s="21"/>
      <c r="J208" s="21"/>
      <c r="K208" s="115"/>
      <c r="Q208" s="115"/>
    </row>
    <row r="209" spans="1:17" ht="12.75">
      <c r="A209" s="21"/>
      <c r="H209" s="21"/>
      <c r="I209" s="21"/>
      <c r="J209" s="21"/>
      <c r="K209" s="115"/>
      <c r="Q209" s="115"/>
    </row>
    <row r="210" spans="1:17" ht="12.75">
      <c r="A210" s="21"/>
      <c r="H210" s="21"/>
      <c r="I210" s="21"/>
      <c r="J210" s="21"/>
      <c r="K210" s="115"/>
      <c r="Q210" s="115"/>
    </row>
    <row r="211" spans="1:17" ht="12.75">
      <c r="A211" s="21"/>
      <c r="H211" s="21"/>
      <c r="I211" s="21"/>
      <c r="J211" s="21"/>
      <c r="K211" s="115"/>
      <c r="Q211" s="115"/>
    </row>
    <row r="212" spans="1:17" ht="12.75">
      <c r="A212" s="21"/>
      <c r="H212" s="21"/>
      <c r="I212" s="21"/>
      <c r="J212" s="21"/>
      <c r="K212" s="115"/>
      <c r="Q212" s="115"/>
    </row>
    <row r="213" spans="1:17" ht="12.75">
      <c r="A213" s="21"/>
      <c r="H213" s="21"/>
      <c r="I213" s="21"/>
      <c r="J213" s="21"/>
      <c r="K213" s="115"/>
      <c r="Q213" s="115"/>
    </row>
    <row r="214" spans="1:17" ht="12.75">
      <c r="A214" s="21"/>
      <c r="H214" s="21"/>
      <c r="I214" s="21"/>
      <c r="J214" s="21"/>
      <c r="K214" s="115"/>
      <c r="Q214" s="115"/>
    </row>
    <row r="215" spans="1:17" ht="12.75">
      <c r="A215" s="21"/>
      <c r="H215" s="21"/>
      <c r="I215" s="21"/>
      <c r="J215" s="21"/>
      <c r="K215" s="115"/>
      <c r="Q215" s="115"/>
    </row>
    <row r="216" spans="1:17" ht="12.75">
      <c r="A216" s="21"/>
      <c r="H216" s="21"/>
      <c r="I216" s="21"/>
      <c r="J216" s="21"/>
      <c r="K216" s="115"/>
      <c r="Q216" s="115"/>
    </row>
    <row r="217" spans="1:17" ht="12.75">
      <c r="A217" s="21"/>
      <c r="E217" s="184"/>
      <c r="F217" s="184"/>
      <c r="G217" s="184"/>
      <c r="H217" s="21"/>
      <c r="I217" s="21"/>
      <c r="J217" s="21"/>
      <c r="K217" s="115"/>
      <c r="Q217" s="115"/>
    </row>
    <row r="218" spans="1:17" ht="12.75">
      <c r="A218" s="21"/>
      <c r="E218" s="184"/>
      <c r="F218" s="184"/>
      <c r="G218" s="184"/>
      <c r="H218" s="21"/>
      <c r="I218" s="21"/>
      <c r="J218" s="21"/>
      <c r="K218" s="115"/>
      <c r="Q218" s="115"/>
    </row>
    <row r="219" spans="1:17" ht="12.75">
      <c r="A219" s="21"/>
      <c r="E219" s="184"/>
      <c r="F219" s="184"/>
      <c r="G219" s="184"/>
      <c r="H219" s="21"/>
      <c r="I219" s="21"/>
      <c r="J219" s="21"/>
      <c r="K219" s="115"/>
      <c r="Q219" s="115"/>
    </row>
    <row r="220" spans="1:17" ht="12.75">
      <c r="A220" s="21"/>
      <c r="E220" s="184"/>
      <c r="F220" s="184"/>
      <c r="G220" s="184"/>
      <c r="H220" s="21"/>
      <c r="I220" s="21"/>
      <c r="J220" s="21"/>
      <c r="K220" s="115"/>
      <c r="Q220" s="115"/>
    </row>
    <row r="221" spans="1:17" ht="12.75">
      <c r="A221" s="21"/>
      <c r="E221" s="184"/>
      <c r="F221" s="184"/>
      <c r="G221" s="184"/>
      <c r="H221" s="21"/>
      <c r="I221" s="21"/>
      <c r="J221" s="21"/>
      <c r="K221" s="115"/>
      <c r="Q221" s="115"/>
    </row>
    <row r="222" spans="1:17" ht="12.75">
      <c r="A222" s="21"/>
      <c r="E222" s="184"/>
      <c r="F222" s="184"/>
      <c r="G222" s="184"/>
      <c r="H222" s="21"/>
      <c r="I222" s="21"/>
      <c r="J222" s="21"/>
      <c r="K222" s="115"/>
      <c r="Q222" s="115"/>
    </row>
    <row r="223" spans="1:17" ht="12.75">
      <c r="A223" s="21"/>
      <c r="E223" s="184"/>
      <c r="F223" s="184"/>
      <c r="G223" s="184"/>
      <c r="H223" s="21"/>
      <c r="I223" s="21"/>
      <c r="J223" s="21"/>
      <c r="K223" s="115"/>
      <c r="Q223" s="115"/>
    </row>
    <row r="224" spans="1:17" ht="12.75">
      <c r="A224" s="21"/>
      <c r="E224" s="184"/>
      <c r="F224" s="184"/>
      <c r="G224" s="184"/>
      <c r="H224" s="21"/>
      <c r="I224" s="21"/>
      <c r="J224" s="21"/>
      <c r="K224" s="115"/>
      <c r="Q224" s="115"/>
    </row>
    <row r="225" spans="1:17" ht="12.75">
      <c r="A225" s="21"/>
      <c r="E225" s="184"/>
      <c r="F225" s="184"/>
      <c r="G225" s="184"/>
      <c r="H225" s="21"/>
      <c r="I225" s="21"/>
      <c r="J225" s="21"/>
      <c r="K225" s="115"/>
      <c r="Q225" s="115"/>
    </row>
    <row r="226" spans="1:17" ht="12.75">
      <c r="A226" s="21"/>
      <c r="E226" s="184"/>
      <c r="F226" s="184"/>
      <c r="G226" s="184"/>
      <c r="H226" s="21"/>
      <c r="I226" s="21"/>
      <c r="J226" s="21"/>
      <c r="K226" s="115"/>
      <c r="Q226" s="115"/>
    </row>
    <row r="227" spans="1:17" ht="12.75">
      <c r="A227" s="21"/>
      <c r="E227" s="184"/>
      <c r="F227" s="184"/>
      <c r="G227" s="184"/>
      <c r="H227" s="21"/>
      <c r="I227" s="21"/>
      <c r="J227" s="21"/>
      <c r="K227" s="115"/>
      <c r="Q227" s="115"/>
    </row>
    <row r="228" spans="1:17" ht="12.75">
      <c r="A228" s="21"/>
      <c r="E228" s="184"/>
      <c r="F228" s="184"/>
      <c r="G228" s="184"/>
      <c r="H228" s="21"/>
      <c r="I228" s="21"/>
      <c r="J228" s="21"/>
      <c r="K228" s="115"/>
      <c r="Q228" s="115"/>
    </row>
    <row r="229" spans="1:17" ht="12.75">
      <c r="A229" s="21"/>
      <c r="E229" s="184"/>
      <c r="F229" s="184"/>
      <c r="G229" s="184"/>
      <c r="H229" s="21"/>
      <c r="I229" s="21"/>
      <c r="J229" s="21"/>
      <c r="K229" s="115"/>
      <c r="Q229" s="115"/>
    </row>
    <row r="230" spans="1:17" ht="12.75">
      <c r="A230" s="21"/>
      <c r="E230" s="184"/>
      <c r="F230" s="184"/>
      <c r="G230" s="184"/>
      <c r="H230" s="21"/>
      <c r="I230" s="21"/>
      <c r="J230" s="21"/>
      <c r="K230" s="115"/>
      <c r="Q230" s="115"/>
    </row>
    <row r="231" spans="1:17" ht="12.75">
      <c r="A231" s="21"/>
      <c r="E231" s="184"/>
      <c r="F231" s="184"/>
      <c r="G231" s="184"/>
      <c r="H231" s="21"/>
      <c r="I231" s="21"/>
      <c r="J231" s="21"/>
      <c r="K231" s="115"/>
      <c r="Q231" s="115"/>
    </row>
    <row r="232" spans="1:17" ht="12.75">
      <c r="A232" s="21"/>
      <c r="E232" s="184"/>
      <c r="F232" s="184"/>
      <c r="G232" s="184"/>
      <c r="H232" s="21"/>
      <c r="I232" s="21"/>
      <c r="J232" s="21"/>
      <c r="K232" s="115"/>
      <c r="Q232" s="115"/>
    </row>
    <row r="233" spans="1:17" ht="12.75">
      <c r="A233" s="21"/>
      <c r="E233" s="184"/>
      <c r="F233" s="184"/>
      <c r="G233" s="184"/>
      <c r="H233" s="21"/>
      <c r="I233" s="21"/>
      <c r="J233" s="21"/>
      <c r="K233" s="115"/>
      <c r="Q233" s="115"/>
    </row>
    <row r="234" spans="1:17" ht="12.75">
      <c r="A234" s="21"/>
      <c r="E234" s="184"/>
      <c r="F234" s="184"/>
      <c r="G234" s="184"/>
      <c r="H234" s="21"/>
      <c r="I234" s="21"/>
      <c r="J234" s="21"/>
      <c r="K234" s="115"/>
      <c r="Q234" s="115"/>
    </row>
    <row r="235" spans="1:17" ht="12.75">
      <c r="A235" s="21"/>
      <c r="E235" s="184"/>
      <c r="F235" s="184"/>
      <c r="G235" s="184"/>
      <c r="H235" s="21"/>
      <c r="I235" s="21"/>
      <c r="J235" s="21"/>
      <c r="K235" s="115"/>
      <c r="Q235" s="115"/>
    </row>
    <row r="236" spans="1:17" ht="12.75">
      <c r="A236" s="21"/>
      <c r="E236" s="184"/>
      <c r="F236" s="184"/>
      <c r="G236" s="184"/>
      <c r="H236" s="21"/>
      <c r="I236" s="21"/>
      <c r="J236" s="21"/>
      <c r="K236" s="115"/>
      <c r="Q236" s="115"/>
    </row>
    <row r="237" spans="1:17" ht="12.75">
      <c r="A237" s="21"/>
      <c r="E237" s="184"/>
      <c r="F237" s="184"/>
      <c r="G237" s="184"/>
      <c r="H237" s="21"/>
      <c r="I237" s="21"/>
      <c r="J237" s="21"/>
      <c r="K237" s="115"/>
      <c r="Q237" s="115"/>
    </row>
    <row r="238" spans="1:17" ht="12.75">
      <c r="A238" s="21"/>
      <c r="E238" s="184"/>
      <c r="F238" s="184"/>
      <c r="G238" s="184"/>
      <c r="H238" s="21"/>
      <c r="I238" s="21"/>
      <c r="J238" s="21"/>
      <c r="K238" s="115"/>
      <c r="Q238" s="115"/>
    </row>
    <row r="239" spans="1:17" ht="12.75">
      <c r="A239" s="21"/>
      <c r="E239" s="184"/>
      <c r="F239" s="184"/>
      <c r="G239" s="184"/>
      <c r="H239" s="21"/>
      <c r="I239" s="21"/>
      <c r="J239" s="21"/>
      <c r="K239" s="115"/>
      <c r="Q239" s="115"/>
    </row>
    <row r="240" spans="1:17" ht="12.75">
      <c r="A240" s="21"/>
      <c r="E240" s="184"/>
      <c r="F240" s="184"/>
      <c r="G240" s="184"/>
      <c r="H240" s="21"/>
      <c r="I240" s="21"/>
      <c r="J240" s="21"/>
      <c r="K240" s="115"/>
      <c r="Q240" s="115"/>
    </row>
    <row r="241" spans="1:17" ht="12.75">
      <c r="A241" s="21"/>
      <c r="E241" s="184"/>
      <c r="F241" s="184"/>
      <c r="G241" s="184"/>
      <c r="H241" s="21"/>
      <c r="I241" s="21"/>
      <c r="J241" s="21"/>
      <c r="K241" s="115"/>
      <c r="Q241" s="115"/>
    </row>
    <row r="242" spans="1:17" ht="12.75">
      <c r="A242" s="21"/>
      <c r="E242" s="184"/>
      <c r="F242" s="184"/>
      <c r="G242" s="184"/>
      <c r="H242" s="21"/>
      <c r="I242" s="21"/>
      <c r="J242" s="21"/>
      <c r="K242" s="115"/>
      <c r="Q242" s="115"/>
    </row>
    <row r="243" spans="1:17" ht="12.75">
      <c r="A243" s="21"/>
      <c r="E243" s="184"/>
      <c r="F243" s="184"/>
      <c r="G243" s="184"/>
      <c r="H243" s="21"/>
      <c r="I243" s="21"/>
      <c r="J243" s="21"/>
      <c r="K243" s="115"/>
      <c r="Q243" s="115"/>
    </row>
    <row r="244" spans="1:17" ht="12.75">
      <c r="A244" s="21"/>
      <c r="E244" s="184"/>
      <c r="F244" s="184"/>
      <c r="G244" s="184"/>
      <c r="H244" s="21"/>
      <c r="I244" s="21"/>
      <c r="J244" s="21"/>
      <c r="K244" s="115"/>
      <c r="Q244" s="115"/>
    </row>
    <row r="245" spans="1:17" ht="12.75">
      <c r="A245" s="21"/>
      <c r="E245" s="184"/>
      <c r="F245" s="184"/>
      <c r="G245" s="184"/>
      <c r="H245" s="21"/>
      <c r="I245" s="21"/>
      <c r="J245" s="21"/>
      <c r="K245" s="115"/>
      <c r="Q245" s="115"/>
    </row>
    <row r="246" spans="1:17" ht="12.75">
      <c r="A246" s="21"/>
      <c r="E246" s="184"/>
      <c r="F246" s="184"/>
      <c r="G246" s="184"/>
      <c r="H246" s="21"/>
      <c r="I246" s="21"/>
      <c r="J246" s="21"/>
      <c r="K246" s="115"/>
      <c r="Q246" s="115"/>
    </row>
    <row r="247" spans="1:17" ht="12.75">
      <c r="A247" s="21"/>
      <c r="E247" s="184"/>
      <c r="F247" s="184"/>
      <c r="G247" s="184"/>
      <c r="H247" s="21"/>
      <c r="I247" s="21"/>
      <c r="J247" s="21"/>
      <c r="K247" s="115"/>
      <c r="Q247" s="115"/>
    </row>
    <row r="248" spans="1:17" ht="12.75">
      <c r="A248" s="21"/>
      <c r="E248" s="184"/>
      <c r="F248" s="184"/>
      <c r="G248" s="184"/>
      <c r="H248" s="21"/>
      <c r="I248" s="21"/>
      <c r="J248" s="21"/>
      <c r="K248" s="115"/>
      <c r="Q248" s="115"/>
    </row>
    <row r="249" spans="1:17" ht="12.75">
      <c r="A249" s="21"/>
      <c r="E249" s="184"/>
      <c r="F249" s="184"/>
      <c r="G249" s="184"/>
      <c r="H249" s="21"/>
      <c r="I249" s="21"/>
      <c r="J249" s="21"/>
      <c r="K249" s="115"/>
      <c r="Q249" s="115"/>
    </row>
    <row r="250" spans="1:17" ht="12.75">
      <c r="A250" s="21"/>
      <c r="E250" s="184"/>
      <c r="F250" s="184"/>
      <c r="G250" s="184"/>
      <c r="H250" s="21"/>
      <c r="I250" s="21"/>
      <c r="J250" s="21"/>
      <c r="K250" s="115"/>
      <c r="Q250" s="115"/>
    </row>
    <row r="251" spans="1:17" ht="12.75">
      <c r="A251" s="21"/>
      <c r="E251" s="184"/>
      <c r="F251" s="184"/>
      <c r="G251" s="184"/>
      <c r="H251" s="21"/>
      <c r="I251" s="21"/>
      <c r="J251" s="21"/>
      <c r="K251" s="115"/>
      <c r="Q251" s="115"/>
    </row>
    <row r="252" spans="1:17" ht="12.75">
      <c r="A252" s="21"/>
      <c r="E252" s="184"/>
      <c r="F252" s="184"/>
      <c r="G252" s="184"/>
      <c r="H252" s="21"/>
      <c r="I252" s="21"/>
      <c r="J252" s="21"/>
      <c r="K252" s="115"/>
      <c r="Q252" s="115"/>
    </row>
    <row r="253" spans="1:17" ht="12.75">
      <c r="A253" s="21"/>
      <c r="E253" s="184"/>
      <c r="F253" s="184"/>
      <c r="G253" s="184"/>
      <c r="H253" s="21"/>
      <c r="I253" s="21"/>
      <c r="J253" s="21"/>
      <c r="K253" s="115"/>
      <c r="Q253" s="115"/>
    </row>
    <row r="254" spans="1:17" ht="12.75">
      <c r="A254" s="21"/>
      <c r="E254" s="184"/>
      <c r="F254" s="184"/>
      <c r="G254" s="184"/>
      <c r="H254" s="21"/>
      <c r="I254" s="21"/>
      <c r="J254" s="21"/>
      <c r="K254" s="115"/>
      <c r="Q254" s="115"/>
    </row>
    <row r="255" spans="1:17" ht="12.75">
      <c r="A255" s="21"/>
      <c r="E255" s="184"/>
      <c r="F255" s="184"/>
      <c r="G255" s="184"/>
      <c r="H255" s="21"/>
      <c r="I255" s="21"/>
      <c r="J255" s="21"/>
      <c r="K255" s="115"/>
      <c r="Q255" s="115"/>
    </row>
    <row r="256" spans="1:17" ht="12.75">
      <c r="A256" s="21"/>
      <c r="E256" s="184"/>
      <c r="F256" s="184"/>
      <c r="G256" s="184"/>
      <c r="H256" s="21"/>
      <c r="I256" s="21"/>
      <c r="J256" s="21"/>
      <c r="K256" s="115"/>
      <c r="Q256" s="115"/>
    </row>
    <row r="257" spans="1:17" ht="12.75">
      <c r="A257" s="21"/>
      <c r="E257" s="184"/>
      <c r="F257" s="184"/>
      <c r="G257" s="184"/>
      <c r="H257" s="21"/>
      <c r="I257" s="21"/>
      <c r="J257" s="21"/>
      <c r="K257" s="115"/>
      <c r="Q257" s="115"/>
    </row>
    <row r="258" spans="1:17" ht="12.75">
      <c r="A258" s="21"/>
      <c r="E258" s="184"/>
      <c r="F258" s="184"/>
      <c r="G258" s="184"/>
      <c r="H258" s="21"/>
      <c r="I258" s="21"/>
      <c r="J258" s="21"/>
      <c r="K258" s="115"/>
      <c r="Q258" s="115"/>
    </row>
    <row r="259" spans="1:17" ht="12.75">
      <c r="A259" s="21"/>
      <c r="E259" s="184"/>
      <c r="F259" s="184"/>
      <c r="G259" s="184"/>
      <c r="H259" s="21"/>
      <c r="I259" s="21"/>
      <c r="J259" s="21"/>
      <c r="K259" s="115"/>
      <c r="Q259" s="115"/>
    </row>
    <row r="260" spans="1:17" ht="12.75">
      <c r="A260" s="21"/>
      <c r="E260" s="184"/>
      <c r="F260" s="184"/>
      <c r="G260" s="184"/>
      <c r="H260" s="21"/>
      <c r="I260" s="21"/>
      <c r="J260" s="21"/>
      <c r="K260" s="115"/>
      <c r="Q260" s="115"/>
    </row>
    <row r="261" spans="1:17" ht="12.75">
      <c r="A261" s="21"/>
      <c r="E261" s="184"/>
      <c r="F261" s="184"/>
      <c r="G261" s="184"/>
      <c r="H261" s="21"/>
      <c r="I261" s="21"/>
      <c r="J261" s="21"/>
      <c r="K261" s="115"/>
      <c r="Q261" s="115"/>
    </row>
    <row r="262" spans="1:17" ht="12.75">
      <c r="A262" s="21"/>
      <c r="E262" s="184"/>
      <c r="F262" s="184"/>
      <c r="G262" s="184"/>
      <c r="H262" s="21"/>
      <c r="I262" s="21"/>
      <c r="J262" s="21"/>
      <c r="K262" s="115"/>
      <c r="Q262" s="115"/>
    </row>
    <row r="263" spans="1:17" ht="12.75">
      <c r="A263" s="21"/>
      <c r="E263" s="184"/>
      <c r="F263" s="184"/>
      <c r="G263" s="184"/>
      <c r="H263" s="21"/>
      <c r="I263" s="21"/>
      <c r="J263" s="21"/>
      <c r="K263" s="115"/>
      <c r="Q263" s="115"/>
    </row>
    <row r="264" spans="1:17" ht="12.75">
      <c r="A264" s="21"/>
      <c r="E264" s="184"/>
      <c r="F264" s="184"/>
      <c r="G264" s="184"/>
      <c r="H264" s="21"/>
      <c r="I264" s="21"/>
      <c r="J264" s="21"/>
      <c r="K264" s="115"/>
      <c r="Q264" s="115"/>
    </row>
    <row r="265" spans="1:17" ht="12.75">
      <c r="A265" s="21"/>
      <c r="E265" s="184"/>
      <c r="F265" s="184"/>
      <c r="G265" s="184"/>
      <c r="H265" s="21"/>
      <c r="I265" s="21"/>
      <c r="J265" s="21"/>
      <c r="K265" s="115"/>
      <c r="Q265" s="115"/>
    </row>
    <row r="266" spans="1:17" ht="12.75">
      <c r="A266" s="21"/>
      <c r="E266" s="184"/>
      <c r="F266" s="184"/>
      <c r="G266" s="184"/>
      <c r="H266" s="21"/>
      <c r="I266" s="21"/>
      <c r="J266" s="21"/>
      <c r="K266" s="115"/>
      <c r="Q266" s="115"/>
    </row>
    <row r="267" spans="1:17" ht="12.75">
      <c r="A267" s="21"/>
      <c r="E267" s="184"/>
      <c r="F267" s="184"/>
      <c r="G267" s="184"/>
      <c r="H267" s="21"/>
      <c r="I267" s="21"/>
      <c r="J267" s="21"/>
      <c r="K267" s="115"/>
      <c r="Q267" s="115"/>
    </row>
    <row r="268" spans="1:17" ht="12.75">
      <c r="A268" s="21"/>
      <c r="E268" s="184"/>
      <c r="F268" s="184"/>
      <c r="G268" s="184"/>
      <c r="H268" s="21"/>
      <c r="I268" s="21"/>
      <c r="J268" s="21"/>
      <c r="K268" s="115"/>
      <c r="Q268" s="115"/>
    </row>
    <row r="269" spans="1:17" ht="12.75">
      <c r="A269" s="21"/>
      <c r="E269" s="184"/>
      <c r="F269" s="184"/>
      <c r="G269" s="184"/>
      <c r="H269" s="21"/>
      <c r="I269" s="21"/>
      <c r="J269" s="21"/>
      <c r="K269" s="115"/>
      <c r="Q269" s="115"/>
    </row>
    <row r="270" spans="1:17" ht="12.75">
      <c r="A270" s="21"/>
      <c r="E270" s="184"/>
      <c r="F270" s="184"/>
      <c r="G270" s="184"/>
      <c r="H270" s="21"/>
      <c r="I270" s="21"/>
      <c r="J270" s="21"/>
      <c r="K270" s="115"/>
      <c r="Q270" s="115"/>
    </row>
    <row r="271" spans="1:17" ht="12.75">
      <c r="A271" s="21"/>
      <c r="E271" s="184"/>
      <c r="F271" s="184"/>
      <c r="G271" s="184"/>
      <c r="H271" s="21"/>
      <c r="I271" s="21"/>
      <c r="J271" s="21"/>
      <c r="K271" s="115"/>
      <c r="Q271" s="115"/>
    </row>
    <row r="272" spans="1:17" ht="12.75">
      <c r="A272" s="21"/>
      <c r="E272" s="184"/>
      <c r="F272" s="184"/>
      <c r="G272" s="184"/>
      <c r="H272" s="21"/>
      <c r="I272" s="21"/>
      <c r="J272" s="21"/>
      <c r="K272" s="115"/>
      <c r="Q272" s="115"/>
    </row>
    <row r="273" spans="1:17" ht="12.75">
      <c r="A273" s="21"/>
      <c r="E273" s="184"/>
      <c r="F273" s="184"/>
      <c r="G273" s="184"/>
      <c r="H273" s="21"/>
      <c r="I273" s="21"/>
      <c r="J273" s="21"/>
      <c r="K273" s="115"/>
      <c r="Q273" s="115"/>
    </row>
    <row r="274" spans="1:17" ht="12.75">
      <c r="A274" s="21"/>
      <c r="E274" s="184"/>
      <c r="F274" s="184"/>
      <c r="G274" s="184"/>
      <c r="H274" s="21"/>
      <c r="I274" s="21"/>
      <c r="J274" s="21"/>
      <c r="K274" s="115"/>
      <c r="Q274" s="115"/>
    </row>
    <row r="275" spans="1:17" ht="12.75">
      <c r="A275" s="21"/>
      <c r="E275" s="184"/>
      <c r="F275" s="184"/>
      <c r="G275" s="184"/>
      <c r="H275" s="21"/>
      <c r="I275" s="21"/>
      <c r="J275" s="21"/>
      <c r="K275" s="115"/>
      <c r="Q275" s="115"/>
    </row>
    <row r="276" spans="1:17" ht="12.75">
      <c r="A276" s="21"/>
      <c r="E276" s="184"/>
      <c r="F276" s="184"/>
      <c r="G276" s="184"/>
      <c r="H276" s="21"/>
      <c r="I276" s="21"/>
      <c r="J276" s="21"/>
      <c r="K276" s="115"/>
      <c r="Q276" s="115"/>
    </row>
    <row r="277" spans="1:17" ht="12.75">
      <c r="A277" s="21"/>
      <c r="E277" s="184"/>
      <c r="F277" s="184"/>
      <c r="G277" s="184"/>
      <c r="H277" s="21"/>
      <c r="I277" s="21"/>
      <c r="J277" s="21"/>
      <c r="K277" s="115"/>
      <c r="Q277" s="115"/>
    </row>
    <row r="278" spans="1:17" ht="12.75">
      <c r="A278" s="21"/>
      <c r="E278" s="184"/>
      <c r="F278" s="184"/>
      <c r="G278" s="184"/>
      <c r="H278" s="21"/>
      <c r="I278" s="21"/>
      <c r="J278" s="21"/>
      <c r="K278" s="115"/>
      <c r="Q278" s="115"/>
    </row>
    <row r="279" spans="1:17" ht="12.75">
      <c r="A279" s="21"/>
      <c r="E279" s="184"/>
      <c r="F279" s="184"/>
      <c r="G279" s="184"/>
      <c r="H279" s="21"/>
      <c r="I279" s="21"/>
      <c r="J279" s="21"/>
      <c r="K279" s="115"/>
      <c r="Q279" s="115"/>
    </row>
    <row r="280" spans="1:17" ht="12.75">
      <c r="A280" s="21"/>
      <c r="E280" s="184"/>
      <c r="F280" s="184"/>
      <c r="G280" s="184"/>
      <c r="H280" s="21"/>
      <c r="I280" s="21"/>
      <c r="J280" s="21"/>
      <c r="K280" s="115"/>
      <c r="Q280" s="115"/>
    </row>
    <row r="281" spans="1:17" ht="12.75">
      <c r="A281" s="21"/>
      <c r="E281" s="184"/>
      <c r="F281" s="184"/>
      <c r="G281" s="184"/>
      <c r="H281" s="21"/>
      <c r="I281" s="21"/>
      <c r="J281" s="21"/>
      <c r="K281" s="115"/>
      <c r="Q281" s="115"/>
    </row>
    <row r="282" spans="1:17" ht="12.75">
      <c r="A282" s="21"/>
      <c r="E282" s="184"/>
      <c r="F282" s="184"/>
      <c r="G282" s="184"/>
      <c r="H282" s="21"/>
      <c r="I282" s="21"/>
      <c r="J282" s="21"/>
      <c r="K282" s="115"/>
      <c r="Q282" s="115"/>
    </row>
    <row r="283" spans="1:17" ht="12.75">
      <c r="A283" s="21"/>
      <c r="E283" s="184"/>
      <c r="F283" s="184"/>
      <c r="G283" s="184"/>
      <c r="H283" s="21"/>
      <c r="I283" s="21"/>
      <c r="J283" s="21"/>
      <c r="K283" s="115"/>
      <c r="Q283" s="115"/>
    </row>
    <row r="284" spans="1:17" ht="12.75">
      <c r="A284" s="21"/>
      <c r="E284" s="184"/>
      <c r="F284" s="184"/>
      <c r="G284" s="184"/>
      <c r="H284" s="21"/>
      <c r="I284" s="21"/>
      <c r="J284" s="21"/>
      <c r="K284" s="115"/>
      <c r="Q284" s="115"/>
    </row>
    <row r="285" spans="1:17" ht="12.75">
      <c r="A285" s="21"/>
      <c r="E285" s="184"/>
      <c r="F285" s="184"/>
      <c r="G285" s="184"/>
      <c r="H285" s="21"/>
      <c r="I285" s="21"/>
      <c r="J285" s="21"/>
      <c r="K285" s="115"/>
      <c r="Q285" s="115"/>
    </row>
    <row r="286" spans="1:17" ht="12.75">
      <c r="A286" s="21"/>
      <c r="E286" s="184"/>
      <c r="F286" s="184"/>
      <c r="G286" s="184"/>
      <c r="H286" s="21"/>
      <c r="I286" s="21"/>
      <c r="J286" s="21"/>
      <c r="K286" s="115"/>
      <c r="Q286" s="115"/>
    </row>
    <row r="287" spans="1:17" ht="12.75">
      <c r="A287" s="21"/>
      <c r="E287" s="184"/>
      <c r="F287" s="184"/>
      <c r="G287" s="184"/>
      <c r="H287" s="21"/>
      <c r="I287" s="21"/>
      <c r="J287" s="21"/>
      <c r="K287" s="115"/>
      <c r="Q287" s="115"/>
    </row>
    <row r="288" spans="1:17" ht="12.75">
      <c r="A288" s="21"/>
      <c r="E288" s="184"/>
      <c r="F288" s="184"/>
      <c r="G288" s="184"/>
      <c r="H288" s="21"/>
      <c r="I288" s="21"/>
      <c r="J288" s="21"/>
      <c r="K288" s="115"/>
      <c r="Q288" s="115"/>
    </row>
    <row r="289" spans="1:17" ht="12.75">
      <c r="A289" s="21"/>
      <c r="E289" s="184"/>
      <c r="F289" s="184"/>
      <c r="G289" s="184"/>
      <c r="H289" s="21"/>
      <c r="I289" s="21"/>
      <c r="J289" s="21"/>
      <c r="K289" s="115"/>
      <c r="Q289" s="115"/>
    </row>
    <row r="290" spans="1:17" ht="12.75">
      <c r="A290" s="21"/>
      <c r="E290" s="184"/>
      <c r="F290" s="184"/>
      <c r="G290" s="184"/>
      <c r="H290" s="21"/>
      <c r="I290" s="21"/>
      <c r="J290" s="21"/>
      <c r="K290" s="115"/>
      <c r="Q290" s="115"/>
    </row>
    <row r="291" spans="1:17" ht="12.75">
      <c r="A291" s="21"/>
      <c r="E291" s="184"/>
      <c r="F291" s="184"/>
      <c r="G291" s="184"/>
      <c r="H291" s="21"/>
      <c r="I291" s="21"/>
      <c r="J291" s="21"/>
      <c r="K291" s="115"/>
      <c r="Q291" s="115"/>
    </row>
    <row r="292" spans="1:17" ht="12.75">
      <c r="A292" s="21"/>
      <c r="E292" s="184"/>
      <c r="F292" s="184"/>
      <c r="G292" s="184"/>
      <c r="H292" s="21"/>
      <c r="I292" s="21"/>
      <c r="J292" s="21"/>
      <c r="K292" s="115"/>
      <c r="Q292" s="115"/>
    </row>
    <row r="293" spans="1:17" ht="12.75">
      <c r="A293" s="21"/>
      <c r="E293" s="184"/>
      <c r="F293" s="184"/>
      <c r="G293" s="184"/>
      <c r="H293" s="21"/>
      <c r="I293" s="21"/>
      <c r="J293" s="21"/>
      <c r="K293" s="115"/>
      <c r="Q293" s="115"/>
    </row>
    <row r="294" spans="1:17" ht="12.75">
      <c r="A294" s="21"/>
      <c r="E294" s="184"/>
      <c r="F294" s="184"/>
      <c r="G294" s="184"/>
      <c r="H294" s="21"/>
      <c r="I294" s="21"/>
      <c r="J294" s="21"/>
      <c r="K294" s="115"/>
      <c r="Q294" s="115"/>
    </row>
    <row r="295" spans="1:17" ht="12.75">
      <c r="A295" s="21"/>
      <c r="E295" s="184"/>
      <c r="F295" s="184"/>
      <c r="G295" s="184"/>
      <c r="H295" s="21"/>
      <c r="I295" s="21"/>
      <c r="J295" s="21"/>
      <c r="K295" s="115"/>
      <c r="Q295" s="115"/>
    </row>
    <row r="296" spans="1:17" ht="12.75">
      <c r="A296" s="21"/>
      <c r="E296" s="184"/>
      <c r="F296" s="184"/>
      <c r="G296" s="184"/>
      <c r="H296" s="21"/>
      <c r="I296" s="21"/>
      <c r="J296" s="21"/>
      <c r="K296" s="115"/>
      <c r="Q296" s="115"/>
    </row>
    <row r="297" spans="1:17" ht="12.75">
      <c r="A297" s="21"/>
      <c r="E297" s="184"/>
      <c r="F297" s="184"/>
      <c r="G297" s="184"/>
      <c r="H297" s="21"/>
      <c r="I297" s="21"/>
      <c r="J297" s="21"/>
      <c r="K297" s="115"/>
      <c r="Q297" s="115"/>
    </row>
    <row r="298" spans="1:17" ht="12.75">
      <c r="A298" s="21"/>
      <c r="E298" s="184"/>
      <c r="F298" s="184"/>
      <c r="G298" s="184"/>
      <c r="H298" s="21"/>
      <c r="I298" s="21"/>
      <c r="J298" s="21"/>
      <c r="K298" s="115"/>
      <c r="Q298" s="115"/>
    </row>
    <row r="299" spans="1:17" ht="12.75">
      <c r="A299" s="21"/>
      <c r="E299" s="184"/>
      <c r="F299" s="184"/>
      <c r="G299" s="184"/>
      <c r="H299" s="21"/>
      <c r="I299" s="21"/>
      <c r="J299" s="21"/>
      <c r="K299" s="115"/>
      <c r="Q299" s="115"/>
    </row>
    <row r="300" spans="1:17" ht="12.75">
      <c r="A300" s="21"/>
      <c r="E300" s="184"/>
      <c r="F300" s="184"/>
      <c r="G300" s="184"/>
      <c r="H300" s="21"/>
      <c r="I300" s="21"/>
      <c r="J300" s="21"/>
      <c r="K300" s="115"/>
      <c r="Q300" s="115"/>
    </row>
    <row r="301" spans="1:17" ht="12.75">
      <c r="A301" s="21"/>
      <c r="E301" s="184"/>
      <c r="F301" s="184"/>
      <c r="G301" s="184"/>
      <c r="H301" s="21"/>
      <c r="I301" s="21"/>
      <c r="J301" s="21"/>
      <c r="K301" s="115"/>
      <c r="Q301" s="115"/>
    </row>
    <row r="302" spans="1:17" ht="12.75">
      <c r="A302" s="21"/>
      <c r="E302" s="184"/>
      <c r="F302" s="184"/>
      <c r="G302" s="184"/>
      <c r="H302" s="21"/>
      <c r="I302" s="21"/>
      <c r="J302" s="21"/>
      <c r="K302" s="115"/>
      <c r="Q302" s="115"/>
    </row>
    <row r="303" spans="1:17" ht="12.75">
      <c r="A303" s="21"/>
      <c r="E303" s="184"/>
      <c r="F303" s="184"/>
      <c r="G303" s="184"/>
      <c r="H303" s="21"/>
      <c r="I303" s="21"/>
      <c r="J303" s="21"/>
      <c r="K303" s="115"/>
      <c r="Q303" s="115"/>
    </row>
    <row r="304" spans="1:17" ht="12.75">
      <c r="A304" s="21"/>
      <c r="E304" s="184"/>
      <c r="F304" s="184"/>
      <c r="G304" s="184"/>
      <c r="H304" s="21"/>
      <c r="I304" s="21"/>
      <c r="J304" s="21"/>
      <c r="K304" s="115"/>
      <c r="Q304" s="115"/>
    </row>
    <row r="305" spans="1:17" ht="12.75">
      <c r="A305" s="21"/>
      <c r="E305" s="184"/>
      <c r="F305" s="184"/>
      <c r="G305" s="184"/>
      <c r="H305" s="21"/>
      <c r="I305" s="21"/>
      <c r="J305" s="21"/>
      <c r="K305" s="115"/>
      <c r="Q305" s="115"/>
    </row>
    <row r="306" spans="1:17" ht="12.75">
      <c r="A306" s="21"/>
      <c r="E306" s="184"/>
      <c r="F306" s="184"/>
      <c r="G306" s="184"/>
      <c r="H306" s="21"/>
      <c r="I306" s="21"/>
      <c r="J306" s="21"/>
      <c r="K306" s="115"/>
      <c r="Q306" s="115"/>
    </row>
    <row r="307" spans="1:17" ht="12.75">
      <c r="A307" s="21"/>
      <c r="E307" s="184"/>
      <c r="F307" s="184"/>
      <c r="G307" s="184"/>
      <c r="H307" s="21"/>
      <c r="I307" s="21"/>
      <c r="J307" s="21"/>
      <c r="K307" s="115"/>
      <c r="Q307" s="115"/>
    </row>
    <row r="308" spans="1:17" ht="12.75">
      <c r="A308" s="21"/>
      <c r="E308" s="184"/>
      <c r="F308" s="184"/>
      <c r="G308" s="184"/>
      <c r="H308" s="21"/>
      <c r="I308" s="21"/>
      <c r="J308" s="21"/>
      <c r="K308" s="115"/>
      <c r="Q308" s="115"/>
    </row>
    <row r="309" spans="1:17" ht="12.75">
      <c r="A309" s="21"/>
      <c r="E309" s="184"/>
      <c r="F309" s="184"/>
      <c r="G309" s="184"/>
      <c r="H309" s="21"/>
      <c r="I309" s="21"/>
      <c r="J309" s="21"/>
      <c r="K309" s="115"/>
      <c r="Q309" s="115"/>
    </row>
    <row r="310" spans="1:17" ht="12.75">
      <c r="A310" s="21"/>
      <c r="E310" s="184"/>
      <c r="F310" s="184"/>
      <c r="G310" s="184"/>
      <c r="H310" s="21"/>
      <c r="I310" s="21"/>
      <c r="J310" s="21"/>
      <c r="K310" s="115"/>
      <c r="Q310" s="115"/>
    </row>
    <row r="311" spans="1:17" ht="12.75">
      <c r="A311" s="21"/>
      <c r="E311" s="184"/>
      <c r="F311" s="184"/>
      <c r="G311" s="184"/>
      <c r="H311" s="21"/>
      <c r="I311" s="21"/>
      <c r="J311" s="21"/>
      <c r="K311" s="115"/>
      <c r="Q311" s="115"/>
    </row>
    <row r="312" spans="1:17" ht="12.75">
      <c r="A312" s="21"/>
      <c r="E312" s="184"/>
      <c r="F312" s="184"/>
      <c r="G312" s="184"/>
      <c r="H312" s="21"/>
      <c r="I312" s="21"/>
      <c r="J312" s="21"/>
      <c r="K312" s="115"/>
      <c r="Q312" s="115"/>
    </row>
    <row r="313" spans="1:17" ht="12.75">
      <c r="A313" s="21"/>
      <c r="E313" s="184"/>
      <c r="F313" s="184"/>
      <c r="G313" s="184"/>
      <c r="H313" s="21"/>
      <c r="I313" s="21"/>
      <c r="J313" s="21"/>
      <c r="K313" s="115"/>
      <c r="Q313" s="115"/>
    </row>
    <row r="314" spans="1:17" ht="12.75">
      <c r="A314" s="21"/>
      <c r="E314" s="184"/>
      <c r="F314" s="184"/>
      <c r="G314" s="184"/>
      <c r="H314" s="21"/>
      <c r="I314" s="21"/>
      <c r="J314" s="21"/>
      <c r="K314" s="115"/>
      <c r="Q314" s="115"/>
    </row>
    <row r="315" spans="1:17" ht="12.75">
      <c r="A315" s="21"/>
      <c r="E315" s="184"/>
      <c r="F315" s="184"/>
      <c r="G315" s="184"/>
      <c r="H315" s="21"/>
      <c r="I315" s="21"/>
      <c r="J315" s="21"/>
      <c r="K315" s="115"/>
      <c r="Q315" s="115"/>
    </row>
    <row r="316" spans="1:17" ht="12.75">
      <c r="A316" s="21"/>
      <c r="E316" s="184"/>
      <c r="F316" s="184"/>
      <c r="G316" s="184"/>
      <c r="H316" s="21"/>
      <c r="I316" s="21"/>
      <c r="J316" s="21"/>
      <c r="K316" s="115"/>
      <c r="Q316" s="115"/>
    </row>
    <row r="317" spans="1:17" ht="12.75">
      <c r="A317" s="21"/>
      <c r="E317" s="184"/>
      <c r="F317" s="184"/>
      <c r="G317" s="184"/>
      <c r="H317" s="21"/>
      <c r="I317" s="21"/>
      <c r="J317" s="21"/>
      <c r="K317" s="115"/>
      <c r="Q317" s="115"/>
    </row>
    <row r="318" spans="1:17" ht="12.75">
      <c r="A318" s="21"/>
      <c r="E318" s="184"/>
      <c r="F318" s="184"/>
      <c r="G318" s="184"/>
      <c r="H318" s="21"/>
      <c r="I318" s="21"/>
      <c r="J318" s="21"/>
      <c r="K318" s="115"/>
      <c r="Q318" s="115"/>
    </row>
    <row r="319" spans="1:17" ht="12.75">
      <c r="A319" s="21"/>
      <c r="E319" s="184"/>
      <c r="F319" s="184"/>
      <c r="G319" s="184"/>
      <c r="H319" s="21"/>
      <c r="I319" s="21"/>
      <c r="J319" s="21"/>
      <c r="K319" s="115"/>
      <c r="Q319" s="115"/>
    </row>
    <row r="320" spans="1:17" ht="12.75">
      <c r="A320" s="21"/>
      <c r="E320" s="184"/>
      <c r="F320" s="184"/>
      <c r="G320" s="184"/>
      <c r="H320" s="21"/>
      <c r="I320" s="21"/>
      <c r="J320" s="21"/>
      <c r="K320" s="115"/>
      <c r="Q320" s="115"/>
    </row>
    <row r="321" spans="1:17" ht="12.75">
      <c r="A321" s="21"/>
      <c r="E321" s="184"/>
      <c r="F321" s="184"/>
      <c r="G321" s="184"/>
      <c r="H321" s="21"/>
      <c r="I321" s="21"/>
      <c r="J321" s="21"/>
      <c r="K321" s="115"/>
      <c r="Q321" s="115"/>
    </row>
    <row r="322" spans="1:17" ht="12.75">
      <c r="A322" s="21"/>
      <c r="E322" s="184"/>
      <c r="F322" s="184"/>
      <c r="G322" s="184"/>
      <c r="H322" s="21"/>
      <c r="I322" s="21"/>
      <c r="J322" s="21"/>
      <c r="K322" s="115"/>
      <c r="Q322" s="115"/>
    </row>
    <row r="323" spans="1:17" ht="12.75">
      <c r="A323" s="21"/>
      <c r="E323" s="184"/>
      <c r="F323" s="184"/>
      <c r="G323" s="184"/>
      <c r="H323" s="21"/>
      <c r="I323" s="21"/>
      <c r="J323" s="21"/>
      <c r="K323" s="115"/>
      <c r="Q323" s="115"/>
    </row>
    <row r="324" spans="1:17" ht="12.75">
      <c r="A324" s="21"/>
      <c r="E324" s="184"/>
      <c r="F324" s="184"/>
      <c r="G324" s="184"/>
      <c r="H324" s="21"/>
      <c r="I324" s="21"/>
      <c r="J324" s="21"/>
      <c r="K324" s="115"/>
      <c r="Q324" s="115"/>
    </row>
    <row r="325" spans="1:17" ht="12.75">
      <c r="A325" s="21"/>
      <c r="E325" s="184"/>
      <c r="F325" s="184"/>
      <c r="G325" s="184"/>
      <c r="H325" s="21"/>
      <c r="I325" s="21"/>
      <c r="J325" s="21"/>
      <c r="K325" s="115"/>
      <c r="Q325" s="115"/>
    </row>
    <row r="326" spans="1:17" ht="12.75">
      <c r="A326" s="21"/>
      <c r="E326" s="184"/>
      <c r="F326" s="184"/>
      <c r="G326" s="184"/>
      <c r="H326" s="21"/>
      <c r="I326" s="21"/>
      <c r="J326" s="21"/>
      <c r="K326" s="115"/>
      <c r="Q326" s="115"/>
    </row>
    <row r="327" spans="1:17" ht="12.75">
      <c r="A327" s="21"/>
      <c r="E327" s="184"/>
      <c r="F327" s="184"/>
      <c r="G327" s="184"/>
      <c r="H327" s="21"/>
      <c r="I327" s="21"/>
      <c r="J327" s="21"/>
      <c r="K327" s="115"/>
      <c r="Q327" s="115"/>
    </row>
    <row r="328" spans="1:17" ht="12.75">
      <c r="A328" s="21"/>
      <c r="E328" s="184"/>
      <c r="F328" s="184"/>
      <c r="G328" s="184"/>
      <c r="H328" s="21"/>
      <c r="I328" s="21"/>
      <c r="J328" s="21"/>
      <c r="K328" s="115"/>
      <c r="Q328" s="115"/>
    </row>
    <row r="329" spans="1:17" ht="12.75">
      <c r="A329" s="21"/>
      <c r="E329" s="184"/>
      <c r="F329" s="184"/>
      <c r="G329" s="184"/>
      <c r="H329" s="21"/>
      <c r="I329" s="21"/>
      <c r="J329" s="21"/>
      <c r="K329" s="115"/>
      <c r="Q329" s="115"/>
    </row>
    <row r="330" spans="1:17" ht="12.75">
      <c r="A330" s="21"/>
      <c r="E330" s="184"/>
      <c r="F330" s="184"/>
      <c r="G330" s="184"/>
      <c r="H330" s="21"/>
      <c r="I330" s="21"/>
      <c r="J330" s="21"/>
      <c r="K330" s="115"/>
      <c r="Q330" s="115"/>
    </row>
    <row r="331" spans="1:17" ht="12.75">
      <c r="A331" s="21"/>
      <c r="E331" s="184"/>
      <c r="F331" s="184"/>
      <c r="G331" s="184"/>
      <c r="H331" s="21"/>
      <c r="I331" s="21"/>
      <c r="J331" s="21"/>
      <c r="K331" s="115"/>
      <c r="Q331" s="115"/>
    </row>
    <row r="332" spans="1:17" ht="12.75">
      <c r="A332" s="21"/>
      <c r="E332" s="184"/>
      <c r="F332" s="184"/>
      <c r="G332" s="184"/>
      <c r="H332" s="21"/>
      <c r="I332" s="21"/>
      <c r="J332" s="21"/>
      <c r="K332" s="115"/>
      <c r="Q332" s="115"/>
    </row>
    <row r="333" spans="1:17" ht="12.75">
      <c r="A333" s="21"/>
      <c r="E333" s="184"/>
      <c r="F333" s="184"/>
      <c r="G333" s="184"/>
      <c r="H333" s="21"/>
      <c r="I333" s="21"/>
      <c r="J333" s="21"/>
      <c r="K333" s="115"/>
      <c r="Q333" s="115"/>
    </row>
    <row r="334" spans="1:17" ht="12.75">
      <c r="A334" s="21"/>
      <c r="E334" s="184"/>
      <c r="F334" s="184"/>
      <c r="G334" s="184"/>
      <c r="H334" s="21"/>
      <c r="I334" s="21"/>
      <c r="J334" s="21"/>
      <c r="K334" s="115"/>
      <c r="Q334" s="115"/>
    </row>
    <row r="335" spans="1:17" ht="12.75">
      <c r="A335" s="21"/>
      <c r="E335" s="184"/>
      <c r="F335" s="184"/>
      <c r="G335" s="184"/>
      <c r="H335" s="21"/>
      <c r="I335" s="21"/>
      <c r="J335" s="21"/>
      <c r="K335" s="115"/>
      <c r="Q335" s="115"/>
    </row>
    <row r="336" spans="1:17" ht="12.75">
      <c r="A336" s="21"/>
      <c r="E336" s="184"/>
      <c r="F336" s="184"/>
      <c r="G336" s="184"/>
      <c r="H336" s="21"/>
      <c r="I336" s="21"/>
      <c r="J336" s="21"/>
      <c r="K336" s="115"/>
      <c r="Q336" s="115"/>
    </row>
    <row r="337" spans="1:17" ht="12.75">
      <c r="A337" s="21"/>
      <c r="E337" s="184"/>
      <c r="F337" s="184"/>
      <c r="G337" s="184"/>
      <c r="H337" s="21"/>
      <c r="I337" s="21"/>
      <c r="J337" s="21"/>
      <c r="K337" s="115"/>
      <c r="Q337" s="115"/>
    </row>
    <row r="338" spans="1:17" ht="12.75">
      <c r="A338" s="21"/>
      <c r="E338" s="184"/>
      <c r="F338" s="184"/>
      <c r="G338" s="184"/>
      <c r="H338" s="21"/>
      <c r="I338" s="21"/>
      <c r="J338" s="21"/>
      <c r="K338" s="115"/>
      <c r="Q338" s="115"/>
    </row>
    <row r="339" spans="1:17" ht="12.75">
      <c r="A339" s="21"/>
      <c r="E339" s="184"/>
      <c r="F339" s="184"/>
      <c r="G339" s="184"/>
      <c r="H339" s="21"/>
      <c r="I339" s="21"/>
      <c r="J339" s="21"/>
      <c r="K339" s="115"/>
      <c r="Q339" s="115"/>
    </row>
    <row r="340" spans="1:17" ht="12.75">
      <c r="A340" s="21"/>
      <c r="E340" s="184"/>
      <c r="F340" s="184"/>
      <c r="G340" s="184"/>
      <c r="H340" s="21"/>
      <c r="I340" s="21"/>
      <c r="J340" s="21"/>
      <c r="K340" s="115"/>
      <c r="Q340" s="115"/>
    </row>
    <row r="341" spans="1:17" ht="12.75">
      <c r="A341" s="21"/>
      <c r="E341" s="184"/>
      <c r="F341" s="184"/>
      <c r="G341" s="184"/>
      <c r="H341" s="21"/>
      <c r="I341" s="21"/>
      <c r="J341" s="21"/>
      <c r="K341" s="115"/>
      <c r="Q341" s="115"/>
    </row>
    <row r="342" spans="1:17" ht="12.75">
      <c r="A342" s="21"/>
      <c r="E342" s="184"/>
      <c r="F342" s="184"/>
      <c r="G342" s="184"/>
      <c r="H342" s="21"/>
      <c r="I342" s="21"/>
      <c r="J342" s="21"/>
      <c r="K342" s="115"/>
      <c r="Q342" s="115"/>
    </row>
    <row r="343" spans="1:17" ht="12.75">
      <c r="A343" s="21"/>
      <c r="E343" s="184"/>
      <c r="F343" s="184"/>
      <c r="G343" s="184"/>
      <c r="H343" s="21"/>
      <c r="I343" s="21"/>
      <c r="J343" s="21"/>
      <c r="K343" s="115"/>
      <c r="Q343" s="115"/>
    </row>
    <row r="344" spans="1:17" ht="12.75">
      <c r="A344" s="21"/>
      <c r="E344" s="184"/>
      <c r="F344" s="184"/>
      <c r="G344" s="184"/>
      <c r="H344" s="21"/>
      <c r="I344" s="21"/>
      <c r="J344" s="21"/>
      <c r="K344" s="115"/>
      <c r="Q344" s="115"/>
    </row>
    <row r="345" spans="1:17" ht="12.75">
      <c r="A345" s="21"/>
      <c r="E345" s="184"/>
      <c r="F345" s="184"/>
      <c r="G345" s="184"/>
      <c r="H345" s="21"/>
      <c r="I345" s="21"/>
      <c r="J345" s="21"/>
      <c r="K345" s="115"/>
      <c r="Q345" s="115"/>
    </row>
    <row r="346" spans="1:17" ht="12.75">
      <c r="A346" s="21"/>
      <c r="E346" s="184"/>
      <c r="F346" s="184"/>
      <c r="G346" s="184"/>
      <c r="H346" s="21"/>
      <c r="I346" s="21"/>
      <c r="J346" s="21"/>
      <c r="K346" s="115"/>
      <c r="Q346" s="115"/>
    </row>
    <row r="347" spans="1:17" ht="12.75">
      <c r="A347" s="21"/>
      <c r="E347" s="184"/>
      <c r="F347" s="184"/>
      <c r="G347" s="184"/>
      <c r="H347" s="21"/>
      <c r="I347" s="21"/>
      <c r="J347" s="21"/>
      <c r="K347" s="115"/>
      <c r="Q347" s="115"/>
    </row>
    <row r="348" spans="1:17" ht="12.75">
      <c r="A348" s="21"/>
      <c r="E348" s="184"/>
      <c r="F348" s="184"/>
      <c r="G348" s="184"/>
      <c r="H348" s="21"/>
      <c r="I348" s="21"/>
      <c r="J348" s="21"/>
      <c r="K348" s="115"/>
      <c r="Q348" s="115"/>
    </row>
    <row r="349" spans="1:17" ht="12.75">
      <c r="A349" s="21"/>
      <c r="E349" s="184"/>
      <c r="F349" s="184"/>
      <c r="G349" s="184"/>
      <c r="H349" s="21"/>
      <c r="I349" s="21"/>
      <c r="J349" s="21"/>
      <c r="K349" s="115"/>
      <c r="Q349" s="115"/>
    </row>
    <row r="350" spans="1:17" ht="12.75">
      <c r="A350" s="21"/>
      <c r="E350" s="184"/>
      <c r="F350" s="184"/>
      <c r="G350" s="184"/>
      <c r="H350" s="21"/>
      <c r="I350" s="21"/>
      <c r="J350" s="21"/>
      <c r="K350" s="115"/>
      <c r="Q350" s="115"/>
    </row>
    <row r="351" spans="1:17" ht="12.75">
      <c r="A351" s="21"/>
      <c r="E351" s="184"/>
      <c r="F351" s="184"/>
      <c r="G351" s="184"/>
      <c r="H351" s="21"/>
      <c r="I351" s="21"/>
      <c r="J351" s="21"/>
      <c r="K351" s="115"/>
      <c r="Q351" s="115"/>
    </row>
    <row r="352" spans="1:17" ht="12.75">
      <c r="A352" s="21"/>
      <c r="E352" s="184"/>
      <c r="F352" s="184"/>
      <c r="G352" s="184"/>
      <c r="H352" s="21"/>
      <c r="I352" s="21"/>
      <c r="J352" s="21"/>
      <c r="K352" s="115"/>
      <c r="Q352" s="115"/>
    </row>
    <row r="353" spans="1:17" ht="12.75">
      <c r="A353" s="21"/>
      <c r="E353" s="184"/>
      <c r="F353" s="184"/>
      <c r="G353" s="184"/>
      <c r="H353" s="21"/>
      <c r="I353" s="21"/>
      <c r="J353" s="21"/>
      <c r="K353" s="115"/>
      <c r="Q353" s="115"/>
    </row>
    <row r="354" spans="1:17" ht="12.75">
      <c r="A354" s="21"/>
      <c r="E354" s="184"/>
      <c r="F354" s="184"/>
      <c r="G354" s="184"/>
      <c r="H354" s="21"/>
      <c r="I354" s="21"/>
      <c r="J354" s="21"/>
      <c r="K354" s="115"/>
      <c r="Q354" s="115"/>
    </row>
    <row r="355" spans="1:17" ht="12.75">
      <c r="A355" s="21"/>
      <c r="E355" s="184"/>
      <c r="F355" s="184"/>
      <c r="G355" s="184"/>
      <c r="H355" s="21"/>
      <c r="I355" s="21"/>
      <c r="J355" s="21"/>
      <c r="K355" s="115"/>
      <c r="Q355" s="115"/>
    </row>
    <row r="356" spans="1:17" ht="12.75">
      <c r="A356" s="21"/>
      <c r="E356" s="184"/>
      <c r="F356" s="184"/>
      <c r="G356" s="184"/>
      <c r="H356" s="21"/>
      <c r="I356" s="21"/>
      <c r="J356" s="21"/>
      <c r="K356" s="115"/>
      <c r="Q356" s="115"/>
    </row>
    <row r="357" spans="1:17" ht="12.75">
      <c r="A357" s="21"/>
      <c r="E357" s="184"/>
      <c r="F357" s="184"/>
      <c r="G357" s="184"/>
      <c r="H357" s="21"/>
      <c r="I357" s="21"/>
      <c r="J357" s="21"/>
      <c r="K357" s="115"/>
      <c r="Q357" s="115"/>
    </row>
    <row r="358" spans="1:17" ht="12.75">
      <c r="A358" s="21"/>
      <c r="E358" s="184"/>
      <c r="F358" s="184"/>
      <c r="G358" s="184"/>
      <c r="H358" s="21"/>
      <c r="I358" s="21"/>
      <c r="J358" s="21"/>
      <c r="K358" s="115"/>
      <c r="Q358" s="115"/>
    </row>
    <row r="359" spans="1:17" ht="12.75">
      <c r="A359" s="21"/>
      <c r="E359" s="184"/>
      <c r="F359" s="184"/>
      <c r="G359" s="184"/>
      <c r="H359" s="21"/>
      <c r="I359" s="21"/>
      <c r="J359" s="21"/>
      <c r="K359" s="115"/>
      <c r="Q359" s="115"/>
    </row>
    <row r="360" spans="1:17" ht="12.75">
      <c r="A360" s="21"/>
      <c r="E360" s="184"/>
      <c r="F360" s="184"/>
      <c r="G360" s="184"/>
      <c r="H360" s="21"/>
      <c r="I360" s="21"/>
      <c r="J360" s="21"/>
      <c r="K360" s="115"/>
      <c r="Q360" s="115"/>
    </row>
    <row r="361" spans="1:17" ht="12.75">
      <c r="A361" s="21"/>
      <c r="E361" s="184"/>
      <c r="F361" s="184"/>
      <c r="G361" s="184"/>
      <c r="H361" s="21"/>
      <c r="I361" s="21"/>
      <c r="J361" s="21"/>
      <c r="K361" s="115"/>
      <c r="Q361" s="115"/>
    </row>
    <row r="362" spans="1:17" ht="12.75">
      <c r="A362" s="21"/>
      <c r="E362" s="184"/>
      <c r="F362" s="184"/>
      <c r="G362" s="184"/>
      <c r="H362" s="21"/>
      <c r="I362" s="21"/>
      <c r="J362" s="21"/>
      <c r="K362" s="115"/>
      <c r="Q362" s="115"/>
    </row>
    <row r="363" spans="1:17" ht="12.75">
      <c r="A363" s="21"/>
      <c r="E363" s="184"/>
      <c r="F363" s="184"/>
      <c r="G363" s="184"/>
      <c r="H363" s="21"/>
      <c r="I363" s="21"/>
      <c r="J363" s="21"/>
      <c r="K363" s="115"/>
      <c r="Q363" s="115"/>
    </row>
    <row r="364" spans="1:17" ht="12.75">
      <c r="A364" s="21"/>
      <c r="E364" s="184"/>
      <c r="F364" s="184"/>
      <c r="G364" s="184"/>
      <c r="H364" s="21"/>
      <c r="I364" s="21"/>
      <c r="J364" s="21"/>
      <c r="K364" s="115"/>
      <c r="Q364" s="115"/>
    </row>
    <row r="365" spans="1:17" ht="12.75">
      <c r="A365" s="21"/>
      <c r="E365" s="184"/>
      <c r="F365" s="184"/>
      <c r="G365" s="184"/>
      <c r="H365" s="21"/>
      <c r="I365" s="21"/>
      <c r="J365" s="21"/>
      <c r="K365" s="115"/>
      <c r="Q365" s="115"/>
    </row>
    <row r="366" spans="1:17" ht="12.75">
      <c r="A366" s="21"/>
      <c r="E366" s="184"/>
      <c r="F366" s="184"/>
      <c r="G366" s="184"/>
      <c r="H366" s="21"/>
      <c r="I366" s="21"/>
      <c r="J366" s="21"/>
      <c r="K366" s="115"/>
      <c r="Q366" s="115"/>
    </row>
    <row r="367" spans="1:17" ht="12.75">
      <c r="A367" s="21"/>
      <c r="E367" s="184"/>
      <c r="F367" s="184"/>
      <c r="G367" s="184"/>
      <c r="H367" s="21"/>
      <c r="I367" s="21"/>
      <c r="J367" s="21"/>
      <c r="K367" s="115"/>
      <c r="Q367" s="115"/>
    </row>
    <row r="368" spans="1:17" ht="12.75">
      <c r="A368" s="21"/>
      <c r="E368" s="184"/>
      <c r="F368" s="184"/>
      <c r="G368" s="184"/>
      <c r="H368" s="21"/>
      <c r="I368" s="21"/>
      <c r="J368" s="21"/>
      <c r="K368" s="115"/>
      <c r="Q368" s="115"/>
    </row>
    <row r="369" spans="1:17" ht="12.75">
      <c r="A369" s="21"/>
      <c r="E369" s="184"/>
      <c r="F369" s="184"/>
      <c r="G369" s="184"/>
      <c r="H369" s="21"/>
      <c r="I369" s="21"/>
      <c r="J369" s="21"/>
      <c r="K369" s="115"/>
      <c r="Q369" s="115"/>
    </row>
    <row r="370" spans="1:17" ht="12.75">
      <c r="A370" s="21"/>
      <c r="E370" s="184"/>
      <c r="F370" s="184"/>
      <c r="G370" s="184"/>
      <c r="H370" s="21"/>
      <c r="I370" s="21"/>
      <c r="J370" s="21"/>
      <c r="K370" s="115"/>
      <c r="Q370" s="115"/>
    </row>
    <row r="371" spans="1:17" ht="12.75">
      <c r="A371" s="21"/>
      <c r="E371" s="184"/>
      <c r="F371" s="184"/>
      <c r="G371" s="184"/>
      <c r="H371" s="21"/>
      <c r="I371" s="21"/>
      <c r="J371" s="21"/>
      <c r="K371" s="115"/>
      <c r="Q371" s="115"/>
    </row>
    <row r="372" spans="1:17" ht="12.75">
      <c r="A372" s="21"/>
      <c r="E372" s="184"/>
      <c r="F372" s="184"/>
      <c r="G372" s="184"/>
      <c r="H372" s="21"/>
      <c r="I372" s="21"/>
      <c r="J372" s="21"/>
      <c r="K372" s="115"/>
      <c r="Q372" s="115"/>
    </row>
    <row r="373" spans="1:17" ht="12.75">
      <c r="A373" s="21"/>
      <c r="E373" s="184"/>
      <c r="F373" s="184"/>
      <c r="G373" s="184"/>
      <c r="H373" s="21"/>
      <c r="I373" s="21"/>
      <c r="J373" s="21"/>
      <c r="K373" s="115"/>
      <c r="Q373" s="115"/>
    </row>
    <row r="374" spans="1:17" ht="12.75">
      <c r="A374" s="21"/>
      <c r="E374" s="184"/>
      <c r="F374" s="184"/>
      <c r="G374" s="184"/>
      <c r="H374" s="21"/>
      <c r="I374" s="21"/>
      <c r="J374" s="21"/>
      <c r="K374" s="115"/>
      <c r="Q374" s="115"/>
    </row>
    <row r="375" spans="1:17" ht="12.75">
      <c r="A375" s="21"/>
      <c r="E375" s="184"/>
      <c r="F375" s="184"/>
      <c r="G375" s="184"/>
      <c r="H375" s="21"/>
      <c r="I375" s="21"/>
      <c r="J375" s="21"/>
      <c r="K375" s="115"/>
      <c r="Q375" s="115"/>
    </row>
    <row r="376" spans="1:17" ht="12.75">
      <c r="A376" s="21"/>
      <c r="E376" s="184"/>
      <c r="F376" s="184"/>
      <c r="G376" s="184"/>
      <c r="H376" s="21"/>
      <c r="I376" s="21"/>
      <c r="J376" s="21"/>
      <c r="K376" s="115"/>
      <c r="Q376" s="115"/>
    </row>
    <row r="377" spans="1:17" ht="12.75">
      <c r="A377" s="21"/>
      <c r="E377" s="184"/>
      <c r="F377" s="184"/>
      <c r="G377" s="184"/>
      <c r="H377" s="21"/>
      <c r="I377" s="21"/>
      <c r="J377" s="21"/>
      <c r="K377" s="115"/>
      <c r="Q377" s="115"/>
    </row>
    <row r="378" spans="1:17" ht="12.75">
      <c r="A378" s="21"/>
      <c r="E378" s="184"/>
      <c r="F378" s="184"/>
      <c r="G378" s="184"/>
      <c r="H378" s="21"/>
      <c r="I378" s="21"/>
      <c r="J378" s="21"/>
      <c r="K378" s="115"/>
      <c r="Q378" s="115"/>
    </row>
    <row r="379" spans="1:17" ht="12.75">
      <c r="A379" s="21"/>
      <c r="E379" s="184"/>
      <c r="F379" s="184"/>
      <c r="G379" s="184"/>
      <c r="H379" s="21"/>
      <c r="I379" s="21"/>
      <c r="J379" s="21"/>
      <c r="K379" s="115"/>
      <c r="Q379" s="115"/>
    </row>
    <row r="380" spans="1:17" ht="12.75">
      <c r="A380" s="21"/>
      <c r="E380" s="184"/>
      <c r="F380" s="184"/>
      <c r="G380" s="184"/>
      <c r="H380" s="21"/>
      <c r="I380" s="21"/>
      <c r="J380" s="21"/>
      <c r="K380" s="115"/>
      <c r="Q380" s="115"/>
    </row>
    <row r="381" spans="1:17" ht="12.75">
      <c r="A381" s="21"/>
      <c r="E381" s="184"/>
      <c r="F381" s="184"/>
      <c r="G381" s="184"/>
      <c r="H381" s="21"/>
      <c r="I381" s="21"/>
      <c r="J381" s="21"/>
      <c r="K381" s="115"/>
      <c r="Q381" s="115"/>
    </row>
    <row r="382" spans="1:17" ht="12.75">
      <c r="A382" s="21"/>
      <c r="E382" s="184"/>
      <c r="F382" s="184"/>
      <c r="G382" s="184"/>
      <c r="H382" s="21"/>
      <c r="I382" s="21"/>
      <c r="J382" s="21"/>
      <c r="K382" s="115"/>
      <c r="Q382" s="115"/>
    </row>
    <row r="383" spans="1:17" ht="12.75">
      <c r="A383" s="21"/>
      <c r="E383" s="184"/>
      <c r="F383" s="184"/>
      <c r="G383" s="184"/>
      <c r="H383" s="21"/>
      <c r="I383" s="21"/>
      <c r="J383" s="21"/>
      <c r="K383" s="115"/>
      <c r="Q383" s="115"/>
    </row>
    <row r="384" spans="1:17" ht="12.75">
      <c r="A384" s="21"/>
      <c r="E384" s="184"/>
      <c r="F384" s="184"/>
      <c r="G384" s="184"/>
      <c r="H384" s="21"/>
      <c r="I384" s="21"/>
      <c r="J384" s="21"/>
      <c r="K384" s="115"/>
      <c r="Q384" s="115"/>
    </row>
    <row r="385" spans="1:17" ht="12.75">
      <c r="A385" s="21"/>
      <c r="E385" s="184"/>
      <c r="F385" s="184"/>
      <c r="G385" s="184"/>
      <c r="H385" s="21"/>
      <c r="I385" s="21"/>
      <c r="J385" s="21"/>
      <c r="K385" s="115"/>
      <c r="Q385" s="115"/>
    </row>
    <row r="386" spans="1:17" ht="12.75">
      <c r="A386" s="21"/>
      <c r="E386" s="184"/>
      <c r="F386" s="184"/>
      <c r="G386" s="184"/>
      <c r="H386" s="21"/>
      <c r="I386" s="21"/>
      <c r="J386" s="21"/>
      <c r="K386" s="115"/>
      <c r="Q386" s="115"/>
    </row>
    <row r="387" spans="1:17" ht="12.75">
      <c r="A387" s="21"/>
      <c r="E387" s="184"/>
      <c r="F387" s="184"/>
      <c r="G387" s="184"/>
      <c r="H387" s="21"/>
      <c r="I387" s="21"/>
      <c r="J387" s="21"/>
      <c r="K387" s="115"/>
      <c r="Q387" s="115"/>
    </row>
    <row r="388" spans="1:17" ht="12.75">
      <c r="A388" s="21"/>
      <c r="E388" s="184"/>
      <c r="F388" s="184"/>
      <c r="G388" s="184"/>
      <c r="H388" s="21"/>
      <c r="I388" s="21"/>
      <c r="J388" s="21"/>
      <c r="K388" s="115"/>
      <c r="Q388" s="115"/>
    </row>
    <row r="389" spans="1:17" ht="12.75">
      <c r="A389" s="21"/>
      <c r="E389" s="184"/>
      <c r="F389" s="184"/>
      <c r="G389" s="184"/>
      <c r="H389" s="21"/>
      <c r="I389" s="21"/>
      <c r="J389" s="21"/>
      <c r="K389" s="115"/>
      <c r="Q389" s="115"/>
    </row>
    <row r="390" spans="1:17" ht="12.75">
      <c r="A390" s="21"/>
      <c r="E390" s="184"/>
      <c r="F390" s="184"/>
      <c r="G390" s="184"/>
      <c r="H390" s="21"/>
      <c r="I390" s="21"/>
      <c r="J390" s="21"/>
      <c r="K390" s="115"/>
      <c r="Q390" s="115"/>
    </row>
    <row r="391" spans="1:17" ht="12.75">
      <c r="A391" s="21"/>
      <c r="E391" s="184"/>
      <c r="F391" s="184"/>
      <c r="G391" s="184"/>
      <c r="H391" s="21"/>
      <c r="I391" s="21"/>
      <c r="J391" s="21"/>
      <c r="K391" s="115"/>
      <c r="Q391" s="115"/>
    </row>
    <row r="392" spans="1:17" ht="12.75">
      <c r="A392" s="21"/>
      <c r="E392" s="184"/>
      <c r="F392" s="184"/>
      <c r="G392" s="184"/>
      <c r="H392" s="21"/>
      <c r="I392" s="21"/>
      <c r="J392" s="21"/>
      <c r="K392" s="115"/>
      <c r="Q392" s="115"/>
    </row>
    <row r="393" spans="1:17" ht="12.75">
      <c r="A393" s="21"/>
      <c r="E393" s="184"/>
      <c r="F393" s="184"/>
      <c r="G393" s="184"/>
      <c r="H393" s="21"/>
      <c r="I393" s="21"/>
      <c r="J393" s="21"/>
      <c r="K393" s="115"/>
      <c r="Q393" s="115"/>
    </row>
    <row r="394" spans="1:17" ht="12.75">
      <c r="A394" s="21"/>
      <c r="E394" s="184"/>
      <c r="F394" s="184"/>
      <c r="G394" s="184"/>
      <c r="H394" s="21"/>
      <c r="I394" s="21"/>
      <c r="J394" s="21"/>
      <c r="K394" s="115"/>
      <c r="Q394" s="115"/>
    </row>
    <row r="395" spans="1:17" ht="12.75">
      <c r="A395" s="21"/>
      <c r="E395" s="184"/>
      <c r="F395" s="184"/>
      <c r="G395" s="184"/>
      <c r="H395" s="21"/>
      <c r="I395" s="21"/>
      <c r="J395" s="21"/>
      <c r="K395" s="115"/>
      <c r="Q395" s="115"/>
    </row>
    <row r="396" spans="1:17" ht="12.75">
      <c r="A396" s="21"/>
      <c r="E396" s="184"/>
      <c r="F396" s="184"/>
      <c r="G396" s="184"/>
      <c r="H396" s="21"/>
      <c r="I396" s="21"/>
      <c r="J396" s="21"/>
      <c r="K396" s="115"/>
      <c r="Q396" s="115"/>
    </row>
    <row r="397" spans="1:17" ht="12.75">
      <c r="A397" s="21"/>
      <c r="E397" s="184"/>
      <c r="F397" s="184"/>
      <c r="G397" s="184"/>
      <c r="H397" s="21"/>
      <c r="I397" s="21"/>
      <c r="J397" s="21"/>
      <c r="K397" s="115"/>
      <c r="Q397" s="115"/>
    </row>
    <row r="398" spans="1:17" ht="12.75">
      <c r="A398" s="21"/>
      <c r="E398" s="184"/>
      <c r="F398" s="184"/>
      <c r="G398" s="184"/>
      <c r="H398" s="21"/>
      <c r="I398" s="21"/>
      <c r="J398" s="21"/>
      <c r="K398" s="115"/>
      <c r="Q398" s="115"/>
    </row>
    <row r="399" spans="1:17" ht="12.75">
      <c r="A399" s="21"/>
      <c r="E399" s="184"/>
      <c r="F399" s="184"/>
      <c r="G399" s="184"/>
      <c r="H399" s="21"/>
      <c r="I399" s="21"/>
      <c r="J399" s="21"/>
      <c r="K399" s="115"/>
      <c r="Q399" s="115"/>
    </row>
    <row r="400" spans="1:17" ht="12.75">
      <c r="A400" s="21"/>
      <c r="E400" s="184"/>
      <c r="F400" s="184"/>
      <c r="G400" s="184"/>
      <c r="H400" s="21"/>
      <c r="I400" s="21"/>
      <c r="J400" s="21"/>
      <c r="K400" s="115"/>
      <c r="Q400" s="115"/>
    </row>
    <row r="401" spans="1:17" ht="12.75">
      <c r="A401" s="21"/>
      <c r="E401" s="184"/>
      <c r="F401" s="184"/>
      <c r="G401" s="184"/>
      <c r="H401" s="21"/>
      <c r="I401" s="21"/>
      <c r="J401" s="21"/>
      <c r="K401" s="115"/>
      <c r="Q401" s="115"/>
    </row>
    <row r="402" spans="1:17" ht="12.75">
      <c r="A402" s="21"/>
      <c r="E402" s="184"/>
      <c r="F402" s="184"/>
      <c r="G402" s="184"/>
      <c r="H402" s="21"/>
      <c r="I402" s="21"/>
      <c r="J402" s="21"/>
      <c r="K402" s="115"/>
      <c r="Q402" s="115"/>
    </row>
    <row r="403" spans="1:17" ht="12.75">
      <c r="A403" s="21"/>
      <c r="E403" s="184"/>
      <c r="F403" s="184"/>
      <c r="G403" s="184"/>
      <c r="H403" s="21"/>
      <c r="I403" s="21"/>
      <c r="J403" s="21"/>
      <c r="K403" s="115"/>
      <c r="Q403" s="115"/>
    </row>
    <row r="404" spans="1:17" ht="12.75">
      <c r="A404" s="21"/>
      <c r="E404" s="184"/>
      <c r="F404" s="184"/>
      <c r="G404" s="184"/>
      <c r="H404" s="21"/>
      <c r="I404" s="21"/>
      <c r="J404" s="21"/>
      <c r="K404" s="115"/>
      <c r="Q404" s="115"/>
    </row>
    <row r="405" spans="1:17" ht="12.75">
      <c r="A405" s="21"/>
      <c r="E405" s="184"/>
      <c r="F405" s="184"/>
      <c r="G405" s="184"/>
      <c r="H405" s="21"/>
      <c r="I405" s="21"/>
      <c r="J405" s="21"/>
      <c r="K405" s="115"/>
      <c r="Q405" s="115"/>
    </row>
    <row r="406" spans="1:17" ht="12.75">
      <c r="A406" s="21"/>
      <c r="E406" s="184"/>
      <c r="F406" s="184"/>
      <c r="G406" s="184"/>
      <c r="H406" s="21"/>
      <c r="I406" s="21"/>
      <c r="J406" s="21"/>
      <c r="K406" s="115"/>
      <c r="Q406" s="115"/>
    </row>
    <row r="407" spans="1:17" ht="12.75">
      <c r="A407" s="21"/>
      <c r="E407" s="184"/>
      <c r="F407" s="184"/>
      <c r="G407" s="184"/>
      <c r="H407" s="21"/>
      <c r="I407" s="21"/>
      <c r="J407" s="21"/>
      <c r="K407" s="115"/>
      <c r="Q407" s="115"/>
    </row>
    <row r="408" spans="1:17" ht="12.75">
      <c r="A408" s="21"/>
      <c r="E408" s="184"/>
      <c r="F408" s="184"/>
      <c r="G408" s="184"/>
      <c r="H408" s="21"/>
      <c r="I408" s="21"/>
      <c r="J408" s="21"/>
      <c r="K408" s="115"/>
      <c r="Q408" s="115"/>
    </row>
    <row r="409" spans="1:17" ht="12.75">
      <c r="A409" s="21"/>
      <c r="E409" s="184"/>
      <c r="F409" s="184"/>
      <c r="G409" s="184"/>
      <c r="H409" s="21"/>
      <c r="I409" s="21"/>
      <c r="J409" s="21"/>
      <c r="K409" s="115"/>
      <c r="Q409" s="115"/>
    </row>
    <row r="410" spans="1:17" ht="12.75">
      <c r="A410" s="21"/>
      <c r="E410" s="184"/>
      <c r="F410" s="184"/>
      <c r="G410" s="184"/>
      <c r="H410" s="21"/>
      <c r="I410" s="21"/>
      <c r="J410" s="21"/>
      <c r="K410" s="115"/>
      <c r="Q410" s="115"/>
    </row>
    <row r="411" spans="1:17" ht="12.75">
      <c r="A411" s="21"/>
      <c r="E411" s="184"/>
      <c r="F411" s="184"/>
      <c r="G411" s="184"/>
      <c r="H411" s="21"/>
      <c r="I411" s="21"/>
      <c r="J411" s="21"/>
      <c r="K411" s="115"/>
      <c r="Q411" s="115"/>
    </row>
    <row r="412" spans="1:17" ht="12.75">
      <c r="A412" s="21"/>
      <c r="E412" s="184"/>
      <c r="F412" s="184"/>
      <c r="G412" s="184"/>
      <c r="H412" s="21"/>
      <c r="I412" s="21"/>
      <c r="J412" s="21"/>
      <c r="K412" s="115"/>
      <c r="Q412" s="115"/>
    </row>
    <row r="413" spans="1:17" ht="12.75">
      <c r="A413" s="21"/>
      <c r="E413" s="184"/>
      <c r="F413" s="184"/>
      <c r="G413" s="184"/>
      <c r="H413" s="21"/>
      <c r="I413" s="21"/>
      <c r="J413" s="21"/>
      <c r="K413" s="115"/>
      <c r="Q413" s="115"/>
    </row>
    <row r="414" spans="1:17" ht="12.75">
      <c r="A414" s="21"/>
      <c r="E414" s="184"/>
      <c r="F414" s="184"/>
      <c r="G414" s="184"/>
      <c r="H414" s="21"/>
      <c r="I414" s="21"/>
      <c r="J414" s="21"/>
      <c r="K414" s="115"/>
      <c r="Q414" s="115"/>
    </row>
    <row r="415" spans="1:17" ht="12.75">
      <c r="A415" s="21"/>
      <c r="E415" s="184"/>
      <c r="F415" s="184"/>
      <c r="G415" s="184"/>
      <c r="H415" s="21"/>
      <c r="I415" s="21"/>
      <c r="J415" s="21"/>
      <c r="K415" s="115"/>
      <c r="Q415" s="115"/>
    </row>
    <row r="416" spans="1:17" ht="12.75">
      <c r="A416" s="21"/>
      <c r="E416" s="184"/>
      <c r="F416" s="184"/>
      <c r="G416" s="184"/>
      <c r="H416" s="21"/>
      <c r="I416" s="21"/>
      <c r="J416" s="21"/>
      <c r="K416" s="115"/>
      <c r="Q416" s="115"/>
    </row>
    <row r="417" spans="1:17" ht="12.75">
      <c r="A417" s="21"/>
      <c r="E417" s="184"/>
      <c r="F417" s="184"/>
      <c r="G417" s="184"/>
      <c r="H417" s="21"/>
      <c r="I417" s="21"/>
      <c r="J417" s="21"/>
      <c r="K417" s="115"/>
      <c r="Q417" s="115"/>
    </row>
    <row r="418" spans="1:17" ht="12.75">
      <c r="A418" s="21"/>
      <c r="E418" s="184"/>
      <c r="F418" s="184"/>
      <c r="G418" s="184"/>
      <c r="H418" s="21"/>
      <c r="I418" s="21"/>
      <c r="J418" s="21"/>
      <c r="K418" s="115"/>
      <c r="Q418" s="115"/>
    </row>
    <row r="419" spans="1:17" ht="12.75">
      <c r="A419" s="21"/>
      <c r="E419" s="184"/>
      <c r="F419" s="184"/>
      <c r="G419" s="184"/>
      <c r="H419" s="21"/>
      <c r="I419" s="21"/>
      <c r="J419" s="21"/>
      <c r="K419" s="115"/>
      <c r="Q419" s="115"/>
    </row>
    <row r="420" spans="1:17" ht="12.75">
      <c r="A420" s="21"/>
      <c r="E420" s="184"/>
      <c r="F420" s="184"/>
      <c r="G420" s="184"/>
      <c r="H420" s="21"/>
      <c r="I420" s="21"/>
      <c r="J420" s="21"/>
      <c r="K420" s="115"/>
      <c r="Q420" s="115"/>
    </row>
    <row r="421" spans="1:17" ht="12.75">
      <c r="A421" s="21"/>
      <c r="E421" s="184"/>
      <c r="F421" s="184"/>
      <c r="G421" s="184"/>
      <c r="H421" s="21"/>
      <c r="I421" s="21"/>
      <c r="J421" s="21"/>
      <c r="K421" s="115"/>
      <c r="Q421" s="115"/>
    </row>
    <row r="422" spans="1:17" ht="12.75">
      <c r="A422" s="21"/>
      <c r="E422" s="184"/>
      <c r="F422" s="184"/>
      <c r="G422" s="184"/>
      <c r="H422" s="21"/>
      <c r="I422" s="21"/>
      <c r="J422" s="21"/>
      <c r="K422" s="115"/>
      <c r="Q422" s="115"/>
    </row>
    <row r="423" spans="1:17" ht="12.75">
      <c r="A423" s="21"/>
      <c r="E423" s="184"/>
      <c r="F423" s="184"/>
      <c r="G423" s="184"/>
      <c r="H423" s="21"/>
      <c r="I423" s="21"/>
      <c r="J423" s="21"/>
      <c r="K423" s="115"/>
      <c r="Q423" s="115"/>
    </row>
    <row r="424" spans="1:17" ht="12.75">
      <c r="A424" s="21"/>
      <c r="E424" s="184"/>
      <c r="F424" s="184"/>
      <c r="G424" s="184"/>
      <c r="H424" s="21"/>
      <c r="I424" s="21"/>
      <c r="J424" s="21"/>
      <c r="K424" s="115"/>
      <c r="Q424" s="115"/>
    </row>
    <row r="425" spans="1:17" ht="12.75">
      <c r="A425" s="21"/>
      <c r="E425" s="184"/>
      <c r="F425" s="184"/>
      <c r="G425" s="184"/>
      <c r="H425" s="21"/>
      <c r="I425" s="21"/>
      <c r="J425" s="21"/>
      <c r="K425" s="115"/>
      <c r="Q425" s="115"/>
    </row>
    <row r="426" spans="1:17" ht="12.75">
      <c r="A426" s="21"/>
      <c r="E426" s="184"/>
      <c r="F426" s="184"/>
      <c r="G426" s="184"/>
      <c r="H426" s="21"/>
      <c r="I426" s="21"/>
      <c r="J426" s="21"/>
      <c r="K426" s="115"/>
      <c r="Q426" s="115"/>
    </row>
    <row r="427" spans="1:17" ht="12.75">
      <c r="A427" s="21"/>
      <c r="E427" s="184"/>
      <c r="F427" s="184"/>
      <c r="G427" s="184"/>
      <c r="H427" s="21"/>
      <c r="I427" s="21"/>
      <c r="J427" s="21"/>
      <c r="K427" s="115"/>
      <c r="Q427" s="115"/>
    </row>
    <row r="428" spans="1:17" ht="12.75">
      <c r="A428" s="21"/>
      <c r="E428" s="184"/>
      <c r="F428" s="184"/>
      <c r="G428" s="184"/>
      <c r="H428" s="21"/>
      <c r="I428" s="21"/>
      <c r="J428" s="21"/>
      <c r="K428" s="115"/>
      <c r="Q428" s="115"/>
    </row>
    <row r="429" spans="1:17" ht="12.75">
      <c r="A429" s="21"/>
      <c r="E429" s="184"/>
      <c r="F429" s="184"/>
      <c r="G429" s="184"/>
      <c r="H429" s="21"/>
      <c r="I429" s="21"/>
      <c r="J429" s="21"/>
      <c r="K429" s="115"/>
      <c r="Q429" s="115"/>
    </row>
    <row r="430" spans="1:17" ht="12.75">
      <c r="A430" s="21"/>
      <c r="E430" s="184"/>
      <c r="F430" s="184"/>
      <c r="G430" s="184"/>
      <c r="H430" s="21"/>
      <c r="I430" s="21"/>
      <c r="J430" s="21"/>
      <c r="K430" s="115"/>
      <c r="Q430" s="115"/>
    </row>
    <row r="431" spans="1:17" ht="12.75">
      <c r="A431" s="21"/>
      <c r="E431" s="184"/>
      <c r="F431" s="184"/>
      <c r="G431" s="184"/>
      <c r="H431" s="21"/>
      <c r="I431" s="21"/>
      <c r="J431" s="21"/>
      <c r="K431" s="115"/>
      <c r="Q431" s="115"/>
    </row>
    <row r="432" spans="1:17" ht="12.75">
      <c r="A432" s="21"/>
      <c r="E432" s="184"/>
      <c r="F432" s="184"/>
      <c r="G432" s="184"/>
      <c r="H432" s="21"/>
      <c r="I432" s="21"/>
      <c r="J432" s="21"/>
      <c r="K432" s="115"/>
      <c r="Q432" s="115"/>
    </row>
    <row r="433" spans="1:17" ht="12.75">
      <c r="A433" s="21"/>
      <c r="E433" s="184"/>
      <c r="F433" s="184"/>
      <c r="G433" s="184"/>
      <c r="H433" s="21"/>
      <c r="I433" s="21"/>
      <c r="J433" s="21"/>
      <c r="K433" s="115"/>
      <c r="Q433" s="115"/>
    </row>
    <row r="434" spans="1:17" ht="12.75">
      <c r="A434" s="21"/>
      <c r="E434" s="184"/>
      <c r="F434" s="184"/>
      <c r="G434" s="184"/>
      <c r="H434" s="21"/>
      <c r="I434" s="21"/>
      <c r="J434" s="21"/>
      <c r="K434" s="115"/>
      <c r="Q434" s="115"/>
    </row>
    <row r="435" spans="1:17" ht="12.75">
      <c r="A435" s="21"/>
      <c r="E435" s="184"/>
      <c r="F435" s="184"/>
      <c r="G435" s="184"/>
      <c r="H435" s="21"/>
      <c r="I435" s="21"/>
      <c r="J435" s="21"/>
      <c r="K435" s="115"/>
      <c r="Q435" s="115"/>
    </row>
    <row r="436" spans="1:17" ht="12.75">
      <c r="A436" s="21"/>
      <c r="E436" s="184"/>
      <c r="F436" s="184"/>
      <c r="G436" s="184"/>
      <c r="H436" s="21"/>
      <c r="I436" s="21"/>
      <c r="J436" s="21"/>
      <c r="K436" s="115"/>
      <c r="Q436" s="115"/>
    </row>
    <row r="437" spans="1:17" ht="12.75">
      <c r="A437" s="21"/>
      <c r="E437" s="184"/>
      <c r="F437" s="184"/>
      <c r="G437" s="184"/>
      <c r="H437" s="21"/>
      <c r="I437" s="21"/>
      <c r="J437" s="21"/>
      <c r="K437" s="115"/>
      <c r="Q437" s="115"/>
    </row>
    <row r="438" spans="1:17" ht="12.75">
      <c r="A438" s="21"/>
      <c r="E438" s="184"/>
      <c r="F438" s="184"/>
      <c r="G438" s="184"/>
      <c r="H438" s="21"/>
      <c r="I438" s="21"/>
      <c r="J438" s="21"/>
      <c r="K438" s="115"/>
      <c r="Q438" s="115"/>
    </row>
    <row r="439" spans="1:17" ht="12.75">
      <c r="A439" s="21"/>
      <c r="E439" s="184"/>
      <c r="F439" s="184"/>
      <c r="G439" s="184"/>
      <c r="H439" s="21"/>
      <c r="I439" s="21"/>
      <c r="J439" s="21"/>
      <c r="K439" s="115"/>
      <c r="Q439" s="115"/>
    </row>
    <row r="440" spans="1:17" ht="12.75">
      <c r="A440" s="21"/>
      <c r="E440" s="184"/>
      <c r="F440" s="184"/>
      <c r="G440" s="184"/>
      <c r="H440" s="21"/>
      <c r="I440" s="21"/>
      <c r="J440" s="21"/>
      <c r="K440" s="115"/>
      <c r="Q440" s="115"/>
    </row>
    <row r="441" spans="1:17" ht="12.75">
      <c r="A441" s="21"/>
      <c r="E441" s="184"/>
      <c r="F441" s="184"/>
      <c r="G441" s="184"/>
      <c r="H441" s="21"/>
      <c r="I441" s="21"/>
      <c r="J441" s="21"/>
      <c r="K441" s="115"/>
      <c r="Q441" s="115"/>
    </row>
    <row r="442" spans="1:17" ht="12.75">
      <c r="A442" s="21"/>
      <c r="E442" s="184"/>
      <c r="F442" s="184"/>
      <c r="G442" s="184"/>
      <c r="H442" s="21"/>
      <c r="I442" s="21"/>
      <c r="J442" s="21"/>
      <c r="K442" s="115"/>
      <c r="Q442" s="115"/>
    </row>
    <row r="443" spans="1:17" ht="12.75">
      <c r="A443" s="21"/>
      <c r="E443" s="184"/>
      <c r="F443" s="184"/>
      <c r="G443" s="184"/>
      <c r="H443" s="21"/>
      <c r="I443" s="21"/>
      <c r="J443" s="21"/>
      <c r="K443" s="115"/>
      <c r="Q443" s="115"/>
    </row>
    <row r="444" spans="1:17" ht="12.75">
      <c r="A444" s="21"/>
      <c r="E444" s="184"/>
      <c r="F444" s="184"/>
      <c r="G444" s="184"/>
      <c r="H444" s="21"/>
      <c r="I444" s="21"/>
      <c r="J444" s="21"/>
      <c r="K444" s="115"/>
      <c r="Q444" s="115"/>
    </row>
    <row r="445" spans="1:17" ht="12.75">
      <c r="A445" s="21"/>
      <c r="E445" s="184"/>
      <c r="F445" s="184"/>
      <c r="G445" s="184"/>
      <c r="H445" s="21"/>
      <c r="I445" s="21"/>
      <c r="J445" s="21"/>
      <c r="K445" s="115"/>
      <c r="Q445" s="115"/>
    </row>
    <row r="446" spans="1:17" ht="12.75">
      <c r="A446" s="21"/>
      <c r="E446" s="184"/>
      <c r="F446" s="184"/>
      <c r="G446" s="184"/>
      <c r="H446" s="21"/>
      <c r="I446" s="21"/>
      <c r="J446" s="21"/>
      <c r="K446" s="115"/>
      <c r="Q446" s="115"/>
    </row>
    <row r="447" spans="1:17" ht="12.75">
      <c r="A447" s="21"/>
      <c r="E447" s="184"/>
      <c r="F447" s="184"/>
      <c r="G447" s="184"/>
      <c r="H447" s="21"/>
      <c r="I447" s="21"/>
      <c r="J447" s="21"/>
      <c r="K447" s="115"/>
      <c r="Q447" s="115"/>
    </row>
    <row r="448" spans="1:17" ht="12.75">
      <c r="A448" s="21"/>
      <c r="E448" s="184"/>
      <c r="F448" s="184"/>
      <c r="G448" s="184"/>
      <c r="H448" s="21"/>
      <c r="I448" s="21"/>
      <c r="J448" s="21"/>
      <c r="K448" s="115"/>
      <c r="Q448" s="115"/>
    </row>
    <row r="449" spans="1:17" ht="12.75">
      <c r="A449" s="21"/>
      <c r="E449" s="184"/>
      <c r="F449" s="184"/>
      <c r="G449" s="184"/>
      <c r="H449" s="21"/>
      <c r="I449" s="21"/>
      <c r="J449" s="21"/>
      <c r="K449" s="115"/>
      <c r="Q449" s="115"/>
    </row>
    <row r="450" spans="1:17" ht="12.75">
      <c r="A450" s="21"/>
      <c r="E450" s="184"/>
      <c r="F450" s="184"/>
      <c r="G450" s="184"/>
      <c r="H450" s="21"/>
      <c r="I450" s="21"/>
      <c r="J450" s="21"/>
      <c r="K450" s="115"/>
      <c r="Q450" s="115"/>
    </row>
    <row r="451" spans="1:17" ht="12.75">
      <c r="A451" s="21"/>
      <c r="E451" s="184"/>
      <c r="F451" s="184"/>
      <c r="G451" s="184"/>
      <c r="H451" s="21"/>
      <c r="I451" s="21"/>
      <c r="J451" s="21"/>
      <c r="K451" s="115"/>
      <c r="Q451" s="115"/>
    </row>
    <row r="452" spans="1:17" ht="12.75">
      <c r="A452" s="21"/>
      <c r="H452" s="21"/>
      <c r="I452" s="21"/>
      <c r="J452" s="21"/>
      <c r="K452" s="115"/>
      <c r="Q452" s="115"/>
    </row>
    <row r="453" spans="1:17" ht="12.75">
      <c r="A453" s="21"/>
      <c r="H453" s="21"/>
      <c r="I453" s="21"/>
      <c r="J453" s="21"/>
      <c r="K453" s="115"/>
      <c r="Q453" s="115"/>
    </row>
    <row r="454" spans="1:17" ht="12.75">
      <c r="A454" s="21"/>
      <c r="H454" s="21"/>
      <c r="I454" s="21"/>
      <c r="J454" s="21"/>
      <c r="K454" s="115"/>
      <c r="Q454" s="115"/>
    </row>
    <row r="455" spans="1:17" ht="12.75">
      <c r="A455" s="21"/>
      <c r="H455" s="21"/>
      <c r="I455" s="21"/>
      <c r="J455" s="21"/>
      <c r="K455" s="115"/>
      <c r="Q455" s="115"/>
    </row>
    <row r="456" spans="1:17" ht="12.75">
      <c r="A456" s="21"/>
      <c r="H456" s="21"/>
      <c r="I456" s="21"/>
      <c r="J456" s="21"/>
      <c r="K456" s="115"/>
      <c r="Q456" s="115"/>
    </row>
    <row r="457" spans="1:17" ht="12.75">
      <c r="A457" s="21"/>
      <c r="H457" s="21"/>
      <c r="I457" s="21"/>
      <c r="J457" s="21"/>
      <c r="K457" s="115"/>
      <c r="Q457" s="115"/>
    </row>
    <row r="458" spans="1:17" ht="12.75">
      <c r="A458" s="21"/>
      <c r="H458" s="21"/>
      <c r="I458" s="21"/>
      <c r="J458" s="21"/>
      <c r="K458" s="115"/>
      <c r="Q458" s="115"/>
    </row>
    <row r="459" spans="1:17" ht="12.75">
      <c r="A459" s="21"/>
      <c r="H459" s="21"/>
      <c r="I459" s="21"/>
      <c r="J459" s="21"/>
      <c r="K459" s="115"/>
      <c r="Q459" s="115"/>
    </row>
    <row r="460" spans="1:17" ht="12.75">
      <c r="A460" s="21"/>
      <c r="H460" s="21"/>
      <c r="I460" s="21"/>
      <c r="J460" s="21"/>
      <c r="K460" s="115"/>
      <c r="Q460" s="115"/>
    </row>
    <row r="461" spans="1:17" ht="12.75">
      <c r="A461" s="21"/>
      <c r="H461" s="21"/>
      <c r="I461" s="21"/>
      <c r="J461" s="21"/>
      <c r="K461" s="115"/>
      <c r="Q461" s="115"/>
    </row>
    <row r="462" spans="1:17" ht="12.75">
      <c r="A462" s="21"/>
      <c r="H462" s="21"/>
      <c r="I462" s="21"/>
      <c r="J462" s="21"/>
      <c r="K462" s="115"/>
      <c r="Q462" s="115"/>
    </row>
    <row r="463" spans="1:17" ht="12.75">
      <c r="A463" s="21"/>
      <c r="H463" s="21"/>
      <c r="I463" s="21"/>
      <c r="J463" s="21"/>
      <c r="K463" s="115"/>
      <c r="Q463" s="115"/>
    </row>
    <row r="464" spans="1:17" ht="12.75">
      <c r="A464" s="21"/>
      <c r="H464" s="21"/>
      <c r="I464" s="21"/>
      <c r="J464" s="21"/>
      <c r="K464" s="115"/>
      <c r="Q464" s="115"/>
    </row>
    <row r="465" spans="1:17" ht="12.75">
      <c r="A465" s="21"/>
      <c r="H465" s="21"/>
      <c r="I465" s="21"/>
      <c r="J465" s="21"/>
      <c r="K465" s="115"/>
      <c r="Q465" s="115"/>
    </row>
    <row r="466" spans="1:17" ht="12.75">
      <c r="A466" s="21"/>
      <c r="H466" s="21"/>
      <c r="I466" s="21"/>
      <c r="J466" s="21"/>
      <c r="K466" s="115"/>
      <c r="Q466" s="115"/>
    </row>
    <row r="467" spans="1:17" ht="12.75">
      <c r="A467" s="21"/>
      <c r="H467" s="21"/>
      <c r="I467" s="21"/>
      <c r="J467" s="21"/>
      <c r="K467" s="115"/>
      <c r="Q467" s="115"/>
    </row>
    <row r="468" spans="1:17" ht="12.75">
      <c r="A468" s="21"/>
      <c r="H468" s="21"/>
      <c r="I468" s="21"/>
      <c r="J468" s="21"/>
      <c r="K468" s="115"/>
      <c r="Q468" s="115"/>
    </row>
    <row r="469" spans="1:17" ht="12.75">
      <c r="A469" s="21"/>
      <c r="H469" s="21"/>
      <c r="I469" s="21"/>
      <c r="J469" s="21"/>
      <c r="K469" s="115"/>
      <c r="Q469" s="115"/>
    </row>
    <row r="470" spans="1:17" ht="12.75">
      <c r="A470" s="21"/>
      <c r="H470" s="21"/>
      <c r="I470" s="21"/>
      <c r="J470" s="21"/>
      <c r="K470" s="115"/>
      <c r="Q470" s="115"/>
    </row>
    <row r="471" spans="1:17" ht="12.75">
      <c r="A471" s="21"/>
      <c r="H471" s="21"/>
      <c r="I471" s="21"/>
      <c r="J471" s="21"/>
      <c r="K471" s="115"/>
      <c r="Q471" s="115"/>
    </row>
    <row r="472" spans="1:17" ht="12.75">
      <c r="A472" s="21"/>
      <c r="H472" s="21"/>
      <c r="I472" s="21"/>
      <c r="J472" s="21"/>
      <c r="K472" s="115"/>
      <c r="Q472" s="115"/>
    </row>
    <row r="473" spans="1:17" ht="12.75">
      <c r="A473" s="21"/>
      <c r="H473" s="21"/>
      <c r="I473" s="21"/>
      <c r="J473" s="21"/>
      <c r="K473" s="115"/>
      <c r="Q473" s="115"/>
    </row>
    <row r="474" spans="1:17" ht="12.75">
      <c r="A474" s="21"/>
      <c r="H474" s="21"/>
      <c r="I474" s="21"/>
      <c r="J474" s="21"/>
      <c r="K474" s="115"/>
      <c r="Q474" s="115"/>
    </row>
    <row r="475" spans="1:17" ht="12.75">
      <c r="A475" s="21"/>
      <c r="H475" s="21"/>
      <c r="I475" s="21"/>
      <c r="J475" s="21"/>
      <c r="K475" s="115"/>
      <c r="Q475" s="115"/>
    </row>
    <row r="476" spans="1:17" ht="12.75">
      <c r="A476" s="21"/>
      <c r="H476" s="21"/>
      <c r="I476" s="21"/>
      <c r="J476" s="21"/>
      <c r="K476" s="115"/>
      <c r="Q476" s="115"/>
    </row>
    <row r="477" spans="1:17" ht="12.75">
      <c r="A477" s="21"/>
      <c r="H477" s="21"/>
      <c r="I477" s="21"/>
      <c r="J477" s="21"/>
      <c r="K477" s="115"/>
      <c r="Q477" s="115"/>
    </row>
    <row r="478" spans="1:17" ht="12.75">
      <c r="A478" s="21"/>
      <c r="H478" s="21"/>
      <c r="I478" s="21"/>
      <c r="J478" s="21"/>
      <c r="K478" s="115"/>
      <c r="Q478" s="115"/>
    </row>
    <row r="479" spans="1:17" ht="12.75">
      <c r="A479" s="21"/>
      <c r="H479" s="21"/>
      <c r="I479" s="21"/>
      <c r="J479" s="21"/>
      <c r="K479" s="115"/>
      <c r="Q479" s="115"/>
    </row>
    <row r="480" spans="1:17" ht="12.75">
      <c r="A480" s="21"/>
      <c r="H480" s="21"/>
      <c r="I480" s="21"/>
      <c r="J480" s="21"/>
      <c r="K480" s="115"/>
      <c r="Q480" s="115"/>
    </row>
    <row r="481" spans="1:17" ht="12.75">
      <c r="A481" s="21"/>
      <c r="H481" s="21"/>
      <c r="I481" s="21"/>
      <c r="J481" s="21"/>
      <c r="K481" s="115"/>
      <c r="Q481" s="115"/>
    </row>
    <row r="482" spans="1:17" ht="12.75">
      <c r="A482" s="21"/>
      <c r="H482" s="21"/>
      <c r="I482" s="21"/>
      <c r="J482" s="21"/>
      <c r="K482" s="115"/>
      <c r="Q482" s="115"/>
    </row>
    <row r="483" spans="1:17" ht="12.75">
      <c r="A483" s="21"/>
      <c r="H483" s="21"/>
      <c r="I483" s="21"/>
      <c r="J483" s="21"/>
      <c r="K483" s="115"/>
      <c r="Q483" s="115"/>
    </row>
    <row r="484" spans="1:17" ht="12.75">
      <c r="A484" s="21"/>
      <c r="H484" s="21"/>
      <c r="I484" s="21"/>
      <c r="J484" s="21"/>
      <c r="K484" s="115"/>
      <c r="Q484" s="115"/>
    </row>
    <row r="485" spans="1:17" ht="12.75">
      <c r="A485" s="21"/>
      <c r="H485" s="21"/>
      <c r="I485" s="21"/>
      <c r="J485" s="21"/>
      <c r="K485" s="115"/>
      <c r="Q485" s="115"/>
    </row>
    <row r="486" spans="1:17" ht="12.75">
      <c r="A486" s="21"/>
      <c r="H486" s="21"/>
      <c r="I486" s="21"/>
      <c r="J486" s="21"/>
      <c r="K486" s="115"/>
      <c r="Q486" s="115"/>
    </row>
    <row r="487" spans="1:17" ht="12.75">
      <c r="A487" s="21"/>
      <c r="H487" s="21"/>
      <c r="I487" s="21"/>
      <c r="J487" s="21"/>
      <c r="K487" s="115"/>
      <c r="Q487" s="115"/>
    </row>
    <row r="488" spans="1:17" ht="12.75">
      <c r="A488" s="21"/>
      <c r="H488" s="21"/>
      <c r="I488" s="21"/>
      <c r="J488" s="21"/>
      <c r="K488" s="115"/>
      <c r="Q488" s="115"/>
    </row>
    <row r="489" spans="1:17" ht="12.75">
      <c r="A489" s="21"/>
      <c r="H489" s="21"/>
      <c r="I489" s="21"/>
      <c r="J489" s="21"/>
      <c r="K489" s="115"/>
      <c r="Q489" s="115"/>
    </row>
    <row r="490" spans="1:17" ht="12.75">
      <c r="A490" s="21"/>
      <c r="H490" s="21"/>
      <c r="I490" s="21"/>
      <c r="J490" s="21"/>
      <c r="K490" s="115"/>
      <c r="Q490" s="115"/>
    </row>
    <row r="491" spans="1:17" ht="12.75">
      <c r="A491" s="21"/>
      <c r="H491" s="21"/>
      <c r="I491" s="21"/>
      <c r="J491" s="21"/>
      <c r="K491" s="115"/>
      <c r="Q491" s="115"/>
    </row>
    <row r="492" spans="1:17" ht="12.75">
      <c r="A492" s="21"/>
      <c r="H492" s="21"/>
      <c r="I492" s="21"/>
      <c r="J492" s="21"/>
      <c r="K492" s="115"/>
      <c r="Q492" s="115"/>
    </row>
    <row r="493" spans="1:17" ht="12.75">
      <c r="A493" s="21"/>
      <c r="H493" s="21"/>
      <c r="I493" s="21"/>
      <c r="J493" s="21"/>
      <c r="K493" s="115"/>
      <c r="Q493" s="115"/>
    </row>
    <row r="494" spans="1:17" ht="12.75">
      <c r="A494" s="21"/>
      <c r="H494" s="21"/>
      <c r="I494" s="21"/>
      <c r="J494" s="21"/>
      <c r="K494" s="115"/>
      <c r="Q494" s="115"/>
    </row>
    <row r="495" spans="1:17" ht="12.75">
      <c r="A495" s="21"/>
      <c r="H495" s="21"/>
      <c r="I495" s="21"/>
      <c r="Q495" s="115"/>
    </row>
    <row r="496" spans="1:9" ht="12.75">
      <c r="A496" s="21"/>
      <c r="H496" s="21"/>
      <c r="I496" s="21"/>
    </row>
    <row r="497" spans="1:9" ht="12.75">
      <c r="A497" s="21"/>
      <c r="H497" s="21"/>
      <c r="I497" s="21"/>
    </row>
    <row r="498" spans="1:9" ht="12.75">
      <c r="A498" s="21"/>
      <c r="H498" s="21"/>
      <c r="I498" s="21"/>
    </row>
    <row r="499" spans="1:9" ht="12.75">
      <c r="A499" s="21"/>
      <c r="H499" s="21"/>
      <c r="I499" s="21"/>
    </row>
    <row r="500" spans="1:9" ht="12.75">
      <c r="A500" s="21"/>
      <c r="H500" s="21"/>
      <c r="I500" s="21"/>
    </row>
    <row r="501" spans="1:9" ht="12.75">
      <c r="A501" s="21"/>
      <c r="H501" s="21"/>
      <c r="I501" s="21"/>
    </row>
    <row r="502" spans="1:9" ht="12.75">
      <c r="A502" s="21"/>
      <c r="H502" s="21"/>
      <c r="I502" s="21"/>
    </row>
    <row r="503" spans="1:9" ht="12.75">
      <c r="A503" s="21"/>
      <c r="H503" s="21"/>
      <c r="I503" s="21"/>
    </row>
    <row r="504" spans="1:9" ht="12.75">
      <c r="A504" s="21"/>
      <c r="H504" s="21"/>
      <c r="I504" s="21"/>
    </row>
    <row r="505" spans="1:9" ht="12.75">
      <c r="A505" s="21"/>
      <c r="H505" s="21"/>
      <c r="I505" s="21"/>
    </row>
    <row r="506" spans="1:9" ht="12.75">
      <c r="A506" s="21"/>
      <c r="H506" s="21"/>
      <c r="I506" s="21"/>
    </row>
    <row r="507" spans="1:9" ht="12.75">
      <c r="A507" s="21"/>
      <c r="H507" s="21"/>
      <c r="I507" s="21"/>
    </row>
    <row r="508" spans="1:9" ht="12.75">
      <c r="A508" s="21"/>
      <c r="H508" s="21"/>
      <c r="I508" s="21"/>
    </row>
    <row r="509" spans="1:9" ht="12.75">
      <c r="A509" s="21"/>
      <c r="H509" s="21"/>
      <c r="I509" s="21"/>
    </row>
    <row r="510" spans="1:9" ht="12.75">
      <c r="A510" s="21"/>
      <c r="H510" s="21"/>
      <c r="I510" s="21"/>
    </row>
    <row r="511" spans="1:9" ht="12.75">
      <c r="A511" s="21"/>
      <c r="H511" s="21"/>
      <c r="I511" s="21"/>
    </row>
    <row r="512" spans="1:9" ht="12.75">
      <c r="A512" s="21"/>
      <c r="H512" s="21"/>
      <c r="I512" s="21"/>
    </row>
    <row r="513" spans="1:9" ht="12.75">
      <c r="A513" s="21"/>
      <c r="H513" s="21"/>
      <c r="I513" s="21"/>
    </row>
    <row r="514" spans="1:9" ht="12.75">
      <c r="A514" s="21"/>
      <c r="H514" s="21"/>
      <c r="I514" s="21"/>
    </row>
    <row r="515" spans="1:9" ht="12.75">
      <c r="A515" s="21"/>
      <c r="H515" s="21"/>
      <c r="I515" s="21"/>
    </row>
    <row r="516" spans="1:9" ht="12.75">
      <c r="A516" s="21"/>
      <c r="H516" s="21"/>
      <c r="I516" s="21"/>
    </row>
    <row r="517" spans="1:9" ht="12.75">
      <c r="A517" s="21"/>
      <c r="H517" s="21"/>
      <c r="I517" s="21"/>
    </row>
    <row r="518" spans="1:9" ht="12.75">
      <c r="A518" s="21"/>
      <c r="H518" s="21"/>
      <c r="I518" s="21"/>
    </row>
    <row r="519" spans="1:9" ht="12.75">
      <c r="A519" s="21"/>
      <c r="H519" s="21"/>
      <c r="I519" s="21"/>
    </row>
    <row r="520" spans="1:9" ht="12.75">
      <c r="A520" s="21"/>
      <c r="H520" s="21"/>
      <c r="I520" s="21"/>
    </row>
    <row r="521" spans="1:9" ht="12.75">
      <c r="A521" s="21"/>
      <c r="H521" s="21"/>
      <c r="I521" s="21"/>
    </row>
    <row r="522" spans="1:9" ht="12.75">
      <c r="A522" s="21"/>
      <c r="H522" s="21"/>
      <c r="I522" s="21"/>
    </row>
    <row r="523" spans="1:9" ht="12.75">
      <c r="A523" s="21"/>
      <c r="H523" s="21"/>
      <c r="I523" s="21"/>
    </row>
    <row r="524" spans="1:9" ht="12.75">
      <c r="A524" s="21"/>
      <c r="H524" s="21"/>
      <c r="I524" s="21"/>
    </row>
    <row r="525" spans="1:9" ht="12.75">
      <c r="A525" s="21"/>
      <c r="H525" s="21"/>
      <c r="I525" s="21"/>
    </row>
    <row r="526" spans="1:9" ht="12.75">
      <c r="A526" s="21"/>
      <c r="H526" s="21"/>
      <c r="I526" s="21"/>
    </row>
    <row r="527" spans="1:9" ht="12.75">
      <c r="A527" s="21"/>
      <c r="H527" s="21"/>
      <c r="I527" s="21"/>
    </row>
    <row r="528" spans="1:9" ht="12.75">
      <c r="A528" s="21"/>
      <c r="H528" s="21"/>
      <c r="I528" s="21"/>
    </row>
    <row r="529" spans="1:9" ht="12.75">
      <c r="A529" s="21"/>
      <c r="H529" s="21"/>
      <c r="I529" s="21"/>
    </row>
    <row r="530" spans="1:9" ht="12.75">
      <c r="A530" s="21"/>
      <c r="H530" s="21"/>
      <c r="I530" s="21"/>
    </row>
    <row r="531" spans="1:9" ht="12.75">
      <c r="A531" s="21"/>
      <c r="H531" s="21"/>
      <c r="I531" s="21"/>
    </row>
    <row r="532" spans="1:9" ht="12.75">
      <c r="A532" s="21"/>
      <c r="H532" s="21"/>
      <c r="I532" s="21"/>
    </row>
    <row r="533" spans="1:9" ht="12.75">
      <c r="A533" s="21"/>
      <c r="H533" s="21"/>
      <c r="I533" s="21"/>
    </row>
    <row r="534" spans="1:9" ht="12.75">
      <c r="A534" s="21"/>
      <c r="H534" s="21"/>
      <c r="I534" s="21"/>
    </row>
    <row r="535" spans="1:9" ht="12.75">
      <c r="A535" s="21"/>
      <c r="H535" s="21"/>
      <c r="I535" s="21"/>
    </row>
    <row r="536" spans="1:9" ht="12.75">
      <c r="A536" s="21"/>
      <c r="H536" s="21"/>
      <c r="I536" s="21"/>
    </row>
    <row r="537" spans="1:9" ht="12.75">
      <c r="A537" s="21"/>
      <c r="H537" s="21"/>
      <c r="I537" s="21"/>
    </row>
    <row r="538" spans="1:9" ht="12.75">
      <c r="A538" s="21"/>
      <c r="H538" s="21"/>
      <c r="I538" s="21"/>
    </row>
    <row r="539" spans="1:9" ht="12.75">
      <c r="A539" s="21"/>
      <c r="H539" s="21"/>
      <c r="I539" s="21"/>
    </row>
    <row r="540" spans="1:9" ht="12.75">
      <c r="A540" s="21"/>
      <c r="H540" s="21"/>
      <c r="I540" s="21"/>
    </row>
    <row r="541" spans="1:9" ht="12.75">
      <c r="A541" s="21"/>
      <c r="H541" s="21"/>
      <c r="I541" s="21"/>
    </row>
    <row r="542" spans="1:9" ht="12.75">
      <c r="A542" s="21"/>
      <c r="H542" s="21"/>
      <c r="I542" s="21"/>
    </row>
    <row r="543" spans="1:9" ht="12.75">
      <c r="A543" s="21"/>
      <c r="H543" s="21"/>
      <c r="I543" s="21"/>
    </row>
    <row r="544" spans="1:9" ht="12.75">
      <c r="A544" s="21"/>
      <c r="H544" s="21"/>
      <c r="I544" s="21"/>
    </row>
    <row r="545" spans="1:9" ht="12.75">
      <c r="A545" s="21"/>
      <c r="H545" s="21"/>
      <c r="I545" s="21"/>
    </row>
    <row r="546" spans="1:9" ht="12.75">
      <c r="A546" s="21"/>
      <c r="H546" s="21"/>
      <c r="I546" s="21"/>
    </row>
    <row r="547" spans="1:9" ht="12.75">
      <c r="A547" s="21"/>
      <c r="H547" s="21"/>
      <c r="I547" s="21"/>
    </row>
    <row r="548" spans="1:9" ht="12.75">
      <c r="A548" s="21"/>
      <c r="H548" s="21"/>
      <c r="I548" s="21"/>
    </row>
    <row r="549" spans="1:9" ht="12.75">
      <c r="A549" s="21"/>
      <c r="H549" s="21"/>
      <c r="I549" s="21"/>
    </row>
    <row r="550" spans="1:9" ht="12.75">
      <c r="A550" s="21"/>
      <c r="H550" s="21"/>
      <c r="I550" s="21"/>
    </row>
    <row r="551" spans="1:9" ht="12.75">
      <c r="A551" s="21"/>
      <c r="H551" s="21"/>
      <c r="I551" s="21"/>
    </row>
    <row r="552" spans="1:9" ht="12.75">
      <c r="A552" s="21"/>
      <c r="H552" s="21"/>
      <c r="I552" s="21"/>
    </row>
    <row r="553" spans="1:9" ht="12.75">
      <c r="A553" s="21"/>
      <c r="H553" s="21"/>
      <c r="I553" s="21"/>
    </row>
    <row r="554" spans="1:9" ht="12.75">
      <c r="A554" s="21"/>
      <c r="H554" s="21"/>
      <c r="I554" s="21"/>
    </row>
    <row r="555" spans="1:9" ht="12.75">
      <c r="A555" s="21"/>
      <c r="H555" s="21"/>
      <c r="I555" s="21"/>
    </row>
    <row r="556" spans="1:9" ht="12.75">
      <c r="A556" s="21"/>
      <c r="H556" s="21"/>
      <c r="I556" s="21"/>
    </row>
    <row r="557" spans="1:9" ht="12.75">
      <c r="A557" s="21"/>
      <c r="H557" s="21"/>
      <c r="I557" s="21"/>
    </row>
    <row r="558" spans="1:9" ht="12.75">
      <c r="A558" s="21"/>
      <c r="H558" s="21"/>
      <c r="I558" s="21"/>
    </row>
    <row r="559" spans="1:9" ht="12.75">
      <c r="A559" s="21"/>
      <c r="H559" s="21"/>
      <c r="I559" s="21"/>
    </row>
    <row r="560" spans="1:9" ht="12.75">
      <c r="A560" s="21"/>
      <c r="H560" s="21"/>
      <c r="I560" s="21"/>
    </row>
    <row r="561" spans="1:9" ht="12.75">
      <c r="A561" s="21"/>
      <c r="H561" s="21"/>
      <c r="I561" s="21"/>
    </row>
    <row r="562" spans="1:9" ht="12.75">
      <c r="A562" s="21"/>
      <c r="H562" s="21"/>
      <c r="I562" s="21"/>
    </row>
    <row r="563" spans="1:9" ht="12.75">
      <c r="A563" s="21"/>
      <c r="H563" s="21"/>
      <c r="I563" s="21"/>
    </row>
    <row r="564" spans="1:9" ht="12.75">
      <c r="A564" s="21"/>
      <c r="H564" s="21"/>
      <c r="I564" s="21"/>
    </row>
    <row r="565" spans="1:9" ht="12.75">
      <c r="A565" s="21"/>
      <c r="H565" s="21"/>
      <c r="I565" s="21"/>
    </row>
    <row r="566" spans="1:9" ht="12.75">
      <c r="A566" s="21"/>
      <c r="H566" s="21"/>
      <c r="I566" s="21"/>
    </row>
    <row r="567" spans="1:9" ht="12.75">
      <c r="A567" s="21"/>
      <c r="H567" s="21"/>
      <c r="I567" s="21"/>
    </row>
    <row r="568" spans="1:9" ht="12.75">
      <c r="A568" s="21"/>
      <c r="H568" s="21"/>
      <c r="I568" s="21"/>
    </row>
    <row r="569" spans="1:9" ht="12.75">
      <c r="A569" s="21"/>
      <c r="H569" s="21"/>
      <c r="I569" s="21"/>
    </row>
    <row r="570" spans="1:9" ht="12.75">
      <c r="A570" s="21"/>
      <c r="H570" s="21"/>
      <c r="I570" s="21"/>
    </row>
    <row r="571" spans="1:9" ht="12.75">
      <c r="A571" s="21"/>
      <c r="H571" s="21"/>
      <c r="I571" s="21"/>
    </row>
    <row r="572" spans="1:9" ht="12.75">
      <c r="A572" s="21"/>
      <c r="H572" s="21"/>
      <c r="I572" s="21"/>
    </row>
    <row r="573" spans="1:9" ht="12.75">
      <c r="A573" s="21"/>
      <c r="H573" s="21"/>
      <c r="I573" s="21"/>
    </row>
    <row r="574" spans="1:9" ht="12.75">
      <c r="A574" s="21"/>
      <c r="H574" s="21"/>
      <c r="I574" s="21"/>
    </row>
    <row r="575" spans="1:9" ht="12.75">
      <c r="A575" s="21"/>
      <c r="H575" s="21"/>
      <c r="I575" s="21"/>
    </row>
    <row r="576" spans="1:9" ht="12.75">
      <c r="A576" s="21"/>
      <c r="H576" s="21"/>
      <c r="I576" s="21"/>
    </row>
    <row r="577" spans="1:9" ht="12.75">
      <c r="A577" s="21"/>
      <c r="H577" s="21"/>
      <c r="I577" s="21"/>
    </row>
    <row r="578" spans="1:9" ht="12.75">
      <c r="A578" s="21"/>
      <c r="H578" s="21"/>
      <c r="I578" s="21"/>
    </row>
    <row r="579" spans="1:9" ht="12.75">
      <c r="A579" s="21"/>
      <c r="H579" s="21"/>
      <c r="I579" s="21"/>
    </row>
    <row r="580" spans="1:9" ht="12.75">
      <c r="A580" s="21"/>
      <c r="H580" s="21"/>
      <c r="I580" s="21"/>
    </row>
    <row r="581" spans="1:9" ht="12.75">
      <c r="A581" s="21"/>
      <c r="H581" s="21"/>
      <c r="I581" s="21"/>
    </row>
    <row r="582" spans="1:9" ht="12.75">
      <c r="A582" s="21"/>
      <c r="H582" s="21"/>
      <c r="I582" s="21"/>
    </row>
    <row r="583" spans="1:9" ht="12.75">
      <c r="A583" s="21"/>
      <c r="H583" s="21"/>
      <c r="I583" s="21"/>
    </row>
    <row r="584" spans="1:9" ht="12.75">
      <c r="A584" s="21"/>
      <c r="H584" s="21"/>
      <c r="I584" s="21"/>
    </row>
    <row r="585" spans="1:9" ht="12.75">
      <c r="A585" s="21"/>
      <c r="H585" s="21"/>
      <c r="I585" s="21"/>
    </row>
    <row r="586" spans="1:9" ht="12.75">
      <c r="A586" s="21"/>
      <c r="H586" s="21"/>
      <c r="I586" s="21"/>
    </row>
    <row r="587" spans="1:9" ht="12.75">
      <c r="A587" s="21"/>
      <c r="H587" s="21"/>
      <c r="I587" s="21"/>
    </row>
    <row r="588" spans="1:9" ht="12.75">
      <c r="A588" s="21"/>
      <c r="H588" s="21"/>
      <c r="I588" s="21"/>
    </row>
    <row r="589" spans="1:9" ht="12.75">
      <c r="A589" s="21"/>
      <c r="H589" s="21"/>
      <c r="I589" s="21"/>
    </row>
    <row r="590" spans="1:9" ht="12.75">
      <c r="A590" s="21"/>
      <c r="H590" s="21"/>
      <c r="I590" s="21"/>
    </row>
    <row r="591" spans="1:9" ht="12.75">
      <c r="A591" s="21"/>
      <c r="E591" s="184"/>
      <c r="F591" s="184"/>
      <c r="G591" s="184"/>
      <c r="H591" s="21"/>
      <c r="I591" s="21"/>
    </row>
    <row r="592" spans="1:9" ht="12.75">
      <c r="A592" s="21"/>
      <c r="E592" s="184"/>
      <c r="F592" s="184"/>
      <c r="G592" s="184"/>
      <c r="H592" s="21"/>
      <c r="I592" s="21"/>
    </row>
    <row r="593" spans="1:9" ht="12.75">
      <c r="A593" s="21"/>
      <c r="E593" s="184"/>
      <c r="F593" s="184"/>
      <c r="G593" s="184"/>
      <c r="H593" s="21"/>
      <c r="I593" s="21"/>
    </row>
    <row r="594" spans="1:9" ht="12.75">
      <c r="A594" s="21"/>
      <c r="E594" s="184"/>
      <c r="F594" s="184"/>
      <c r="G594" s="184"/>
      <c r="H594" s="21"/>
      <c r="I594" s="21"/>
    </row>
    <row r="595" spans="1:9" ht="12.75">
      <c r="A595" s="21"/>
      <c r="E595" s="184"/>
      <c r="F595" s="184"/>
      <c r="G595" s="184"/>
      <c r="H595" s="21"/>
      <c r="I595" s="21"/>
    </row>
    <row r="596" spans="1:9" ht="12.75">
      <c r="A596" s="21"/>
      <c r="E596" s="184"/>
      <c r="F596" s="184"/>
      <c r="G596" s="184"/>
      <c r="H596" s="21"/>
      <c r="I596" s="21"/>
    </row>
    <row r="597" spans="1:9" ht="12.75">
      <c r="A597" s="21"/>
      <c r="E597" s="184"/>
      <c r="F597" s="184"/>
      <c r="G597" s="184"/>
      <c r="H597" s="21"/>
      <c r="I597" s="21"/>
    </row>
    <row r="598" spans="1:9" ht="12.75">
      <c r="A598" s="21"/>
      <c r="E598" s="184"/>
      <c r="F598" s="184"/>
      <c r="G598" s="184"/>
      <c r="H598" s="21"/>
      <c r="I598" s="21"/>
    </row>
    <row r="599" spans="1:9" ht="12.75">
      <c r="A599" s="21"/>
      <c r="E599" s="184"/>
      <c r="F599" s="184"/>
      <c r="G599" s="184"/>
      <c r="H599" s="21"/>
      <c r="I599" s="21"/>
    </row>
    <row r="600" spans="1:9" ht="12.75">
      <c r="A600" s="21"/>
      <c r="E600" s="184"/>
      <c r="F600" s="184"/>
      <c r="G600" s="184"/>
      <c r="H600" s="21"/>
      <c r="I600" s="21"/>
    </row>
    <row r="601" spans="1:9" ht="12.75">
      <c r="A601" s="21"/>
      <c r="E601" s="184"/>
      <c r="F601" s="184"/>
      <c r="G601" s="184"/>
      <c r="H601" s="21"/>
      <c r="I601" s="21"/>
    </row>
    <row r="602" spans="1:9" ht="12.75">
      <c r="A602" s="21"/>
      <c r="E602" s="184"/>
      <c r="F602" s="184"/>
      <c r="G602" s="184"/>
      <c r="H602" s="21"/>
      <c r="I602" s="21"/>
    </row>
    <row r="603" spans="1:9" ht="12.75">
      <c r="A603" s="21"/>
      <c r="E603" s="184"/>
      <c r="F603" s="184"/>
      <c r="G603" s="184"/>
      <c r="H603" s="21"/>
      <c r="I603" s="21"/>
    </row>
    <row r="604" spans="1:9" ht="12.75">
      <c r="A604" s="21"/>
      <c r="E604" s="184"/>
      <c r="F604" s="184"/>
      <c r="G604" s="184"/>
      <c r="H604" s="21"/>
      <c r="I604" s="21"/>
    </row>
    <row r="605" spans="1:9" ht="12.75">
      <c r="A605" s="21"/>
      <c r="E605" s="184"/>
      <c r="F605" s="184"/>
      <c r="G605" s="184"/>
      <c r="H605" s="21"/>
      <c r="I605" s="21"/>
    </row>
    <row r="606" spans="1:9" ht="12.75">
      <c r="A606" s="21"/>
      <c r="E606" s="184"/>
      <c r="F606" s="184"/>
      <c r="G606" s="184"/>
      <c r="H606" s="21"/>
      <c r="I606" s="21"/>
    </row>
    <row r="607" spans="1:9" ht="12.75">
      <c r="A607" s="21"/>
      <c r="E607" s="184"/>
      <c r="F607" s="184"/>
      <c r="G607" s="184"/>
      <c r="H607" s="21"/>
      <c r="I607" s="21"/>
    </row>
    <row r="608" spans="1:9" ht="12.75">
      <c r="A608" s="21"/>
      <c r="E608" s="184"/>
      <c r="F608" s="184"/>
      <c r="G608" s="184"/>
      <c r="H608" s="21"/>
      <c r="I608" s="21"/>
    </row>
    <row r="609" spans="1:9" ht="12.75">
      <c r="A609" s="21"/>
      <c r="E609" s="184"/>
      <c r="F609" s="184"/>
      <c r="G609" s="184"/>
      <c r="H609" s="21"/>
      <c r="I609" s="21"/>
    </row>
    <row r="610" spans="1:9" ht="12.75">
      <c r="A610" s="21"/>
      <c r="H610" s="21"/>
      <c r="I610" s="21"/>
    </row>
    <row r="611" spans="1:9" ht="12.75">
      <c r="A611" s="21"/>
      <c r="H611" s="21"/>
      <c r="I611" s="21"/>
    </row>
    <row r="612" spans="1:9" ht="12.75">
      <c r="A612" s="21"/>
      <c r="H612" s="21"/>
      <c r="I612" s="21"/>
    </row>
    <row r="613" spans="1:9" ht="12.75">
      <c r="A613" s="21"/>
      <c r="H613" s="21"/>
      <c r="I613" s="21"/>
    </row>
    <row r="614" spans="1:9" ht="12.75">
      <c r="A614" s="21"/>
      <c r="H614" s="21"/>
      <c r="I614" s="21"/>
    </row>
    <row r="615" spans="1:9" ht="12.75">
      <c r="A615" s="21"/>
      <c r="H615" s="21"/>
      <c r="I615" s="21"/>
    </row>
    <row r="616" spans="1:9" ht="12.75">
      <c r="A616" s="21"/>
      <c r="H616" s="21"/>
      <c r="I616" s="21"/>
    </row>
    <row r="617" spans="1:9" ht="12.75">
      <c r="A617" s="21"/>
      <c r="H617" s="21"/>
      <c r="I617" s="21"/>
    </row>
    <row r="618" spans="1:9" ht="12.75">
      <c r="A618" s="21"/>
      <c r="H618" s="21"/>
      <c r="I618" s="21"/>
    </row>
    <row r="619" spans="1:9" ht="12.75">
      <c r="A619" s="21"/>
      <c r="H619" s="21"/>
      <c r="I619" s="21"/>
    </row>
    <row r="620" spans="1:9" ht="12.75">
      <c r="A620" s="21"/>
      <c r="H620" s="21"/>
      <c r="I620" s="21"/>
    </row>
    <row r="621" spans="1:9" ht="12.75">
      <c r="A621" s="21"/>
      <c r="H621" s="21"/>
      <c r="I621" s="21"/>
    </row>
    <row r="622" spans="1:8" ht="12.75">
      <c r="A622" s="21"/>
      <c r="H622" s="21"/>
    </row>
    <row r="623" spans="1:8" ht="12.75">
      <c r="A623" s="21"/>
      <c r="H623" s="21"/>
    </row>
    <row r="624" spans="1:8" ht="12.75">
      <c r="A624" s="21"/>
      <c r="H624" s="21"/>
    </row>
    <row r="625" spans="1:8" ht="12.75">
      <c r="A625" s="21"/>
      <c r="H625" s="21"/>
    </row>
    <row r="626" spans="1:8" ht="12.75">
      <c r="A626" s="21"/>
      <c r="H626" s="21"/>
    </row>
    <row r="627" spans="1:8" ht="12.75">
      <c r="A627" s="21"/>
      <c r="H627" s="21"/>
    </row>
    <row r="628" spans="1:8" ht="12.75">
      <c r="A628" s="21"/>
      <c r="H628" s="21"/>
    </row>
    <row r="629" spans="1:8" ht="12.75">
      <c r="A629" s="21"/>
      <c r="H629" s="21"/>
    </row>
    <row r="630" spans="1:8" ht="12.75">
      <c r="A630" s="21"/>
      <c r="H630" s="21"/>
    </row>
    <row r="631" spans="1:8" ht="12.75">
      <c r="A631" s="21"/>
      <c r="H631" s="21"/>
    </row>
    <row r="632" spans="1:8" ht="12.75">
      <c r="A632" s="21"/>
      <c r="E632" s="184"/>
      <c r="F632" s="184"/>
      <c r="G632" s="184"/>
      <c r="H632" s="21"/>
    </row>
    <row r="633" spans="1:8" ht="12.75">
      <c r="A633" s="21"/>
      <c r="E633" s="184"/>
      <c r="F633" s="184"/>
      <c r="G633" s="184"/>
      <c r="H633" s="21"/>
    </row>
    <row r="634" spans="1:8" ht="12.75">
      <c r="A634" s="21"/>
      <c r="E634" s="184"/>
      <c r="F634" s="184"/>
      <c r="G634" s="184"/>
      <c r="H634" s="21"/>
    </row>
    <row r="635" spans="1:8" ht="12.75">
      <c r="A635" s="21"/>
      <c r="H635" s="21"/>
    </row>
    <row r="636" spans="1:8" ht="12.75">
      <c r="A636" s="21"/>
      <c r="H636" s="21"/>
    </row>
    <row r="637" spans="1:8" ht="12.75">
      <c r="A637" s="21"/>
      <c r="H637" s="21"/>
    </row>
    <row r="638" spans="1:8" ht="12.75">
      <c r="A638" s="21"/>
      <c r="H638" s="21"/>
    </row>
    <row r="639" spans="1:8" ht="12.75">
      <c r="A639" s="21"/>
      <c r="H639" s="21"/>
    </row>
    <row r="640" spans="1:8" ht="12.75">
      <c r="A640" s="21"/>
      <c r="H640" s="21"/>
    </row>
    <row r="641" spans="1:8" ht="12.75">
      <c r="A641" s="21"/>
      <c r="H641" s="21"/>
    </row>
    <row r="642" spans="1:8" ht="12.75">
      <c r="A642" s="21"/>
      <c r="H642" s="21"/>
    </row>
    <row r="643" spans="1:8" ht="12.75">
      <c r="A643" s="21"/>
      <c r="H643" s="21"/>
    </row>
    <row r="644" spans="1:8" ht="12.75">
      <c r="A644" s="21"/>
      <c r="H644" s="21"/>
    </row>
    <row r="645" spans="1:8" ht="12.75">
      <c r="A645" s="21"/>
      <c r="H645" s="21"/>
    </row>
    <row r="646" spans="1:8" ht="12.75">
      <c r="A646" s="21"/>
      <c r="H646" s="21"/>
    </row>
    <row r="647" spans="1:8" ht="12.75">
      <c r="A647" s="21"/>
      <c r="H647" s="21"/>
    </row>
    <row r="648" spans="1:8" ht="12.75">
      <c r="A648" s="21"/>
      <c r="H648" s="21"/>
    </row>
    <row r="649" spans="1:8" ht="12.75">
      <c r="A649" s="21"/>
      <c r="H649" s="21"/>
    </row>
    <row r="650" spans="1:8" ht="12.75">
      <c r="A650" s="21"/>
      <c r="H650" s="21"/>
    </row>
    <row r="651" spans="1:8" ht="12.75">
      <c r="A651" s="21"/>
      <c r="H651" s="21"/>
    </row>
    <row r="652" spans="1:8" ht="12.75">
      <c r="A652" s="21"/>
      <c r="H652" s="21"/>
    </row>
    <row r="653" spans="1:8" ht="12.75">
      <c r="A653" s="21"/>
      <c r="H653" s="21"/>
    </row>
    <row r="654" spans="1:8" ht="12.75">
      <c r="A654" s="21"/>
      <c r="H654" s="21"/>
    </row>
    <row r="655" spans="1:8" ht="12.75">
      <c r="A655" s="21"/>
      <c r="H655" s="21"/>
    </row>
    <row r="656" spans="1:8" ht="12.75">
      <c r="A656" s="21"/>
      <c r="H656" s="21"/>
    </row>
    <row r="657" spans="1:8" ht="12.75">
      <c r="A657" s="21"/>
      <c r="H657" s="21"/>
    </row>
    <row r="658" spans="1:8" ht="12.75">
      <c r="A658" s="21"/>
      <c r="H658" s="21"/>
    </row>
    <row r="659" spans="1:8" ht="12.75">
      <c r="A659" s="21"/>
      <c r="H659" s="21"/>
    </row>
    <row r="660" spans="1:8" ht="12.75">
      <c r="A660" s="21"/>
      <c r="H660" s="21"/>
    </row>
    <row r="661" spans="1:8" ht="12.75">
      <c r="A661" s="21"/>
      <c r="H661" s="21"/>
    </row>
    <row r="662" spans="1:8" ht="12.75">
      <c r="A662" s="21"/>
      <c r="H662" s="21"/>
    </row>
    <row r="663" spans="1:8" ht="12.75">
      <c r="A663" s="21"/>
      <c r="H663" s="21"/>
    </row>
    <row r="664" spans="1:8" ht="12.75">
      <c r="A664" s="21"/>
      <c r="H664" s="21"/>
    </row>
    <row r="665" spans="1:8" ht="12.75">
      <c r="A665" s="21"/>
      <c r="H665" s="21"/>
    </row>
    <row r="666" spans="1:8" ht="12.75">
      <c r="A666" s="21"/>
      <c r="H666" s="21"/>
    </row>
    <row r="667" spans="1:8" ht="12.75">
      <c r="A667" s="21"/>
      <c r="H667" s="21"/>
    </row>
    <row r="668" spans="1:8" ht="12.75">
      <c r="A668" s="21"/>
      <c r="H668" s="21"/>
    </row>
    <row r="669" spans="1:8" ht="12.75">
      <c r="A669" s="21"/>
      <c r="H669" s="21"/>
    </row>
    <row r="670" spans="1:8" ht="12.75">
      <c r="A670" s="21"/>
      <c r="H670" s="21"/>
    </row>
    <row r="671" spans="1:8" ht="12.75">
      <c r="A671" s="21"/>
      <c r="H671" s="21"/>
    </row>
    <row r="672" spans="1:8" ht="12.75">
      <c r="A672" s="21"/>
      <c r="H672" s="21"/>
    </row>
    <row r="673" spans="1:8" ht="12.75">
      <c r="A673" s="21"/>
      <c r="H673" s="21"/>
    </row>
    <row r="674" spans="1:8" ht="12.75">
      <c r="A674" s="21"/>
      <c r="H674" s="21"/>
    </row>
    <row r="675" spans="1:8" ht="12.75">
      <c r="A675" s="21"/>
      <c r="H675" s="21"/>
    </row>
    <row r="676" spans="1:8" ht="12.75">
      <c r="A676" s="21"/>
      <c r="H676" s="21"/>
    </row>
    <row r="677" spans="1:8" ht="12.75">
      <c r="A677" s="21"/>
      <c r="H677" s="21"/>
    </row>
    <row r="678" spans="1:8" ht="12.75">
      <c r="A678" s="21"/>
      <c r="H678" s="21"/>
    </row>
    <row r="679" spans="1:8" ht="12.75">
      <c r="A679" s="21"/>
      <c r="H679" s="21"/>
    </row>
    <row r="680" spans="1:8" ht="12.75">
      <c r="A680" s="21"/>
      <c r="H680" s="21"/>
    </row>
    <row r="681" spans="1:8" ht="12.75">
      <c r="A681" s="21"/>
      <c r="H681" s="21"/>
    </row>
    <row r="682" spans="1:8" ht="12.75">
      <c r="A682" s="21"/>
      <c r="H682" s="21"/>
    </row>
    <row r="683" spans="1:8" ht="12.75">
      <c r="A683" s="21"/>
      <c r="H683" s="21"/>
    </row>
    <row r="684" spans="1:8" ht="12.75">
      <c r="A684" s="21"/>
      <c r="H684" s="21"/>
    </row>
    <row r="685" spans="1:8" ht="12.75">
      <c r="A685" s="21"/>
      <c r="H685" s="21"/>
    </row>
    <row r="686" spans="1:8" ht="12.75">
      <c r="A686" s="21"/>
      <c r="H686" s="21"/>
    </row>
    <row r="687" spans="1:8" ht="12.75">
      <c r="A687" s="21"/>
      <c r="H687" s="21"/>
    </row>
    <row r="688" spans="1:8" ht="12.75">
      <c r="A688" s="21"/>
      <c r="H688" s="21"/>
    </row>
    <row r="689" spans="1:8" ht="12.75">
      <c r="A689" s="21"/>
      <c r="H689" s="21"/>
    </row>
    <row r="690" spans="1:8" ht="12.75">
      <c r="A690" s="21"/>
      <c r="H690" s="21"/>
    </row>
    <row r="691" spans="1:8" ht="12.75">
      <c r="A691" s="21"/>
      <c r="H691" s="21"/>
    </row>
    <row r="692" spans="1:8" ht="12.75">
      <c r="A692" s="21"/>
      <c r="H692" s="21"/>
    </row>
    <row r="693" spans="1:8" ht="12.75">
      <c r="A693" s="21"/>
      <c r="H693" s="21"/>
    </row>
    <row r="694" spans="1:8" ht="12.75">
      <c r="A694" s="21"/>
      <c r="H694" s="21"/>
    </row>
    <row r="695" spans="1:8" ht="12.75">
      <c r="A695" s="21"/>
      <c r="H695" s="21"/>
    </row>
    <row r="696" spans="1:8" ht="12.75">
      <c r="A696" s="21"/>
      <c r="H696" s="21"/>
    </row>
    <row r="697" spans="1:8" ht="12.75">
      <c r="A697" s="21"/>
      <c r="H697" s="21"/>
    </row>
    <row r="698" spans="1:8" ht="12.75">
      <c r="A698" s="21"/>
      <c r="H698" s="21"/>
    </row>
    <row r="699" spans="1:8" ht="12.75">
      <c r="A699" s="21"/>
      <c r="H699" s="21"/>
    </row>
    <row r="700" spans="1:8" ht="12.75">
      <c r="A700" s="21"/>
      <c r="H700" s="21"/>
    </row>
    <row r="701" spans="1:8" ht="12.75">
      <c r="A701" s="21"/>
      <c r="H701" s="21"/>
    </row>
    <row r="702" spans="1:8" ht="12.75">
      <c r="A702" s="21"/>
      <c r="H702" s="21"/>
    </row>
    <row r="703" spans="1:8" ht="12.75">
      <c r="A703" s="21"/>
      <c r="H703" s="21"/>
    </row>
    <row r="704" spans="1:8" ht="12.75">
      <c r="A704" s="21"/>
      <c r="H704" s="21"/>
    </row>
    <row r="705" spans="1:8" ht="12.75">
      <c r="A705" s="21"/>
      <c r="H705" s="21"/>
    </row>
    <row r="706" spans="1:8" ht="12.75">
      <c r="A706" s="21"/>
      <c r="H706" s="21"/>
    </row>
    <row r="707" spans="1:8" ht="12.75">
      <c r="A707" s="21"/>
      <c r="H707" s="21"/>
    </row>
    <row r="708" spans="1:8" ht="12.75">
      <c r="A708" s="21"/>
      <c r="H708" s="21"/>
    </row>
    <row r="709" spans="1:8" ht="12.75">
      <c r="A709" s="21"/>
      <c r="H709" s="21"/>
    </row>
    <row r="710" spans="1:8" ht="12.75">
      <c r="A710" s="21"/>
      <c r="H710" s="21"/>
    </row>
    <row r="711" spans="1:8" ht="12.75">
      <c r="A711" s="21"/>
      <c r="H711" s="21"/>
    </row>
    <row r="712" spans="1:8" ht="12.75">
      <c r="A712" s="21"/>
      <c r="H712" s="21"/>
    </row>
    <row r="713" spans="1:8" ht="12.75">
      <c r="A713" s="21"/>
      <c r="H713" s="21"/>
    </row>
    <row r="714" spans="1:8" ht="12.75">
      <c r="A714" s="21"/>
      <c r="H714" s="21"/>
    </row>
    <row r="715" spans="1:8" ht="12.75">
      <c r="A715" s="21"/>
      <c r="H715" s="21"/>
    </row>
    <row r="716" spans="1:8" ht="12.75">
      <c r="A716" s="21"/>
      <c r="H716" s="21"/>
    </row>
    <row r="717" spans="1:8" ht="12.75">
      <c r="A717" s="21"/>
      <c r="H717" s="21"/>
    </row>
    <row r="718" spans="1:8" ht="12.75">
      <c r="A718" s="21"/>
      <c r="H718" s="21"/>
    </row>
    <row r="719" spans="1:8" ht="12.75">
      <c r="A719" s="21"/>
      <c r="H719" s="21"/>
    </row>
    <row r="720" spans="1:8" ht="12.75">
      <c r="A720" s="21"/>
      <c r="H720" s="21"/>
    </row>
    <row r="721" spans="1:8" ht="12.75">
      <c r="A721" s="21"/>
      <c r="H721" s="21"/>
    </row>
    <row r="722" spans="1:8" ht="12.75">
      <c r="A722" s="21"/>
      <c r="H722" s="21"/>
    </row>
    <row r="723" spans="1:8" ht="12.75">
      <c r="A723" s="21"/>
      <c r="H723" s="21"/>
    </row>
    <row r="724" spans="1:8" ht="12.75">
      <c r="A724" s="21"/>
      <c r="H724" s="21"/>
    </row>
    <row r="725" spans="1:8" ht="12.75">
      <c r="A725" s="21"/>
      <c r="H725" s="21"/>
    </row>
    <row r="726" spans="1:8" ht="12.75">
      <c r="A726" s="21"/>
      <c r="H726" s="21"/>
    </row>
    <row r="727" spans="1:8" ht="12.75">
      <c r="A727" s="21"/>
      <c r="H727" s="21"/>
    </row>
    <row r="728" spans="1:8" ht="12.75">
      <c r="A728" s="21"/>
      <c r="H728" s="21"/>
    </row>
    <row r="729" spans="1:8" ht="12.75">
      <c r="A729" s="21"/>
      <c r="H729" s="21"/>
    </row>
    <row r="730" spans="1:8" ht="12.75">
      <c r="A730" s="21"/>
      <c r="H730" s="21"/>
    </row>
    <row r="731" spans="1:8" ht="12.75">
      <c r="A731" s="21"/>
      <c r="H731" s="21"/>
    </row>
    <row r="732" spans="1:8" ht="12.75">
      <c r="A732" s="21"/>
      <c r="H732" s="21"/>
    </row>
    <row r="733" spans="1:8" ht="12.75">
      <c r="A733" s="21"/>
      <c r="H733" s="21"/>
    </row>
    <row r="734" spans="1:8" ht="12.75">
      <c r="A734" s="21"/>
      <c r="H734" s="21"/>
    </row>
    <row r="735" spans="1:8" ht="12.75">
      <c r="A735" s="21"/>
      <c r="H735" s="21"/>
    </row>
    <row r="736" spans="1:8" ht="12.75">
      <c r="A736" s="21"/>
      <c r="H736" s="21"/>
    </row>
    <row r="737" spans="1:8" ht="12.75">
      <c r="A737" s="21"/>
      <c r="H737" s="21"/>
    </row>
    <row r="738" spans="1:8" ht="12.75">
      <c r="A738" s="21"/>
      <c r="H738" s="21"/>
    </row>
    <row r="739" spans="1:8" ht="12.75">
      <c r="A739" s="21"/>
      <c r="H739" s="21"/>
    </row>
    <row r="740" spans="1:8" ht="12.75">
      <c r="A740" s="21"/>
      <c r="H740" s="21"/>
    </row>
    <row r="741" spans="1:8" ht="12.75">
      <c r="A741" s="21"/>
      <c r="H741" s="21"/>
    </row>
    <row r="742" spans="1:8" ht="12.75">
      <c r="A742" s="21"/>
      <c r="H742" s="21"/>
    </row>
    <row r="743" spans="1:8" ht="12.75">
      <c r="A743" s="21"/>
      <c r="H743" s="21"/>
    </row>
    <row r="744" spans="1:8" ht="12.75">
      <c r="A744" s="21"/>
      <c r="H744" s="21"/>
    </row>
    <row r="745" spans="1:8" ht="12.75">
      <c r="A745" s="21"/>
      <c r="H745" s="21"/>
    </row>
    <row r="746" spans="1:8" ht="12.75">
      <c r="A746" s="21"/>
      <c r="H746" s="21"/>
    </row>
    <row r="747" spans="1:8" ht="12.75">
      <c r="A747" s="21"/>
      <c r="H747" s="21"/>
    </row>
  </sheetData>
  <sheetProtection/>
  <mergeCells count="6">
    <mergeCell ref="C126:G126"/>
    <mergeCell ref="C137:G137"/>
    <mergeCell ref="A4:O4"/>
    <mergeCell ref="A3:O3"/>
    <mergeCell ref="A2:O2"/>
    <mergeCell ref="A1:O1"/>
  </mergeCells>
  <printOptions horizontalCentered="1" verticalCentered="1"/>
  <pageMargins left="0.984251968503937" right="0" top="0.35433070866141736" bottom="0.2755905511811024" header="0" footer="0"/>
  <pageSetup fitToHeight="0" horizontalDpi="600" verticalDpi="600" orientation="landscape" paperSize="5" scale="60" r:id="rId1"/>
  <headerFooter alignWithMargins="0">
    <oddFooter>&amp;R&amp;P de &amp;N</oddFooter>
  </headerFooter>
  <rowBreaks count="1" manualBreakCount="1">
    <brk id="6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767"/>
  <sheetViews>
    <sheetView showGridLines="0" zoomScale="80" zoomScaleNormal="80" zoomScalePageLayoutView="50" workbookViewId="0" topLeftCell="A1">
      <selection activeCell="G35" sqref="G35"/>
    </sheetView>
  </sheetViews>
  <sheetFormatPr defaultColWidth="15.57421875" defaultRowHeight="12.75"/>
  <cols>
    <col min="1" max="1" width="10.7109375" style="23" customWidth="1"/>
    <col min="2" max="2" width="16.8515625" style="141" customWidth="1"/>
    <col min="3" max="3" width="19.7109375" style="23" customWidth="1"/>
    <col min="4" max="4" width="27.140625" style="126" customWidth="1"/>
    <col min="5" max="5" width="22.8515625" style="21" customWidth="1"/>
    <col min="6" max="6" width="24.140625" style="21" customWidth="1"/>
    <col min="7" max="7" width="17.7109375" style="21" customWidth="1"/>
    <col min="8" max="8" width="16.00390625" style="23" customWidth="1"/>
    <col min="9" max="9" width="15.28125" style="23" bestFit="1" customWidth="1"/>
    <col min="10" max="10" width="12.140625" style="23" customWidth="1"/>
    <col min="11" max="11" width="19.7109375" style="126" customWidth="1"/>
    <col min="12" max="12" width="19.140625" style="23" customWidth="1"/>
    <col min="13" max="13" width="20.00390625" style="23" customWidth="1"/>
    <col min="14" max="14" width="22.421875" style="23" customWidth="1"/>
    <col min="15" max="15" width="16.140625" style="23" customWidth="1"/>
    <col min="16" max="16" width="20.421875" style="126" customWidth="1"/>
    <col min="17" max="17" width="17.7109375" style="126" customWidth="1"/>
    <col min="18" max="18" width="18.140625" style="23" customWidth="1"/>
    <col min="19" max="16384" width="15.57421875" style="23" customWidth="1"/>
  </cols>
  <sheetData>
    <row r="1" spans="1:15" s="156" customFormat="1" ht="12.7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15" s="156" customFormat="1" ht="12.75">
      <c r="A2" s="155" t="s">
        <v>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pans="1:15" s="156" customFormat="1" ht="12.75">
      <c r="A3" s="155" t="s">
        <v>4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5" s="19" customFormat="1" ht="12.75">
      <c r="A4" s="158" t="s">
        <v>432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2:18" s="19" customFormat="1" ht="12.75">
      <c r="B5" s="138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63"/>
      <c r="P5" s="20"/>
      <c r="Q5" s="20"/>
      <c r="R5" s="63"/>
    </row>
    <row r="6" spans="1:18" s="165" customFormat="1" ht="37.5" customHeight="1" thickBot="1">
      <c r="A6" s="185" t="s">
        <v>12</v>
      </c>
      <c r="B6" s="186" t="s">
        <v>433</v>
      </c>
      <c r="C6" s="185" t="s">
        <v>41</v>
      </c>
      <c r="D6" s="187" t="s">
        <v>40</v>
      </c>
      <c r="E6" s="187" t="s">
        <v>13</v>
      </c>
      <c r="F6" s="187" t="s">
        <v>14</v>
      </c>
      <c r="G6" s="187" t="s">
        <v>15</v>
      </c>
      <c r="H6" s="187" t="s">
        <v>16</v>
      </c>
      <c r="I6" s="187" t="s">
        <v>17</v>
      </c>
      <c r="J6" s="187" t="s">
        <v>18</v>
      </c>
      <c r="K6" s="187" t="s">
        <v>19</v>
      </c>
      <c r="L6" s="187" t="s">
        <v>20</v>
      </c>
      <c r="M6" s="188" t="s">
        <v>42</v>
      </c>
      <c r="N6" s="188" t="s">
        <v>43</v>
      </c>
      <c r="O6" s="188" t="s">
        <v>34</v>
      </c>
      <c r="P6" s="164" t="s">
        <v>30</v>
      </c>
      <c r="Q6" s="164" t="s">
        <v>28</v>
      </c>
      <c r="R6" s="164" t="s">
        <v>29</v>
      </c>
    </row>
    <row r="7" spans="1:18" s="110" customFormat="1" ht="13.5" thickTop="1">
      <c r="A7" s="110">
        <v>21375800</v>
      </c>
      <c r="B7" s="139" t="s">
        <v>434</v>
      </c>
      <c r="E7" s="129">
        <v>13818718239</v>
      </c>
      <c r="F7" s="129">
        <v>13818718239</v>
      </c>
      <c r="G7" s="129">
        <v>8315828058.98</v>
      </c>
      <c r="H7" s="129">
        <v>21014726.15</v>
      </c>
      <c r="I7" s="129">
        <v>2066653141.95</v>
      </c>
      <c r="J7" s="129">
        <v>13364195.24</v>
      </c>
      <c r="K7" s="129">
        <v>4215180325.81</v>
      </c>
      <c r="L7" s="129">
        <v>4213287276.47</v>
      </c>
      <c r="M7" s="129">
        <v>7502505849.85</v>
      </c>
      <c r="N7" s="129">
        <v>1999615669.83</v>
      </c>
      <c r="O7" s="112">
        <f>+K7/F7</f>
        <v>0.3050341032291743</v>
      </c>
      <c r="P7" s="30">
        <f>+P27+P67+P82+P91</f>
        <v>621774696</v>
      </c>
      <c r="Q7" s="30">
        <f>+Q27+Q67+Q82+Q91</f>
        <v>31583819.7</v>
      </c>
      <c r="R7" s="116">
        <f>+Q7/P7</f>
        <v>0.050796244850723225</v>
      </c>
    </row>
    <row r="8" spans="1:18" s="110" customFormat="1" ht="12.75">
      <c r="A8" s="110">
        <v>21375800</v>
      </c>
      <c r="B8" s="139" t="s">
        <v>434</v>
      </c>
      <c r="C8" s="110" t="s">
        <v>54</v>
      </c>
      <c r="D8" s="110" t="s">
        <v>22</v>
      </c>
      <c r="E8" s="129">
        <v>3492895808</v>
      </c>
      <c r="F8" s="129">
        <v>3492895808</v>
      </c>
      <c r="G8" s="129">
        <v>3085272322</v>
      </c>
      <c r="H8" s="129">
        <v>0</v>
      </c>
      <c r="I8" s="129">
        <v>375509872.31</v>
      </c>
      <c r="J8" s="129">
        <v>0</v>
      </c>
      <c r="K8" s="129">
        <v>894787092.27</v>
      </c>
      <c r="L8" s="129">
        <v>894787092.27</v>
      </c>
      <c r="M8" s="129">
        <v>2222598843.42</v>
      </c>
      <c r="N8" s="129">
        <v>1814975357.42</v>
      </c>
      <c r="O8" s="112">
        <f aca="true" t="shared" si="0" ref="O8:O71">+K8/F8</f>
        <v>0.2561734278533624</v>
      </c>
      <c r="P8" s="30"/>
      <c r="Q8" s="30"/>
      <c r="R8" s="116"/>
    </row>
    <row r="9" spans="1:18" s="110" customFormat="1" ht="12.75">
      <c r="A9" s="115">
        <v>21375800</v>
      </c>
      <c r="B9" s="143" t="s">
        <v>434</v>
      </c>
      <c r="C9" s="115" t="s">
        <v>55</v>
      </c>
      <c r="D9" s="115" t="s">
        <v>56</v>
      </c>
      <c r="E9" s="121">
        <v>1483398000</v>
      </c>
      <c r="F9" s="121">
        <v>1495798000</v>
      </c>
      <c r="G9" s="121">
        <v>1495798000</v>
      </c>
      <c r="H9" s="121">
        <v>0</v>
      </c>
      <c r="I9" s="121">
        <v>0</v>
      </c>
      <c r="J9" s="121">
        <v>0</v>
      </c>
      <c r="K9" s="121">
        <v>426133603.84</v>
      </c>
      <c r="L9" s="121">
        <v>426133603.84</v>
      </c>
      <c r="M9" s="121">
        <v>1069664396.16</v>
      </c>
      <c r="N9" s="121">
        <v>1069664396.16</v>
      </c>
      <c r="O9" s="112">
        <f t="shared" si="0"/>
        <v>0.28488713304871377</v>
      </c>
      <c r="P9" s="113"/>
      <c r="Q9" s="113"/>
      <c r="R9" s="112"/>
    </row>
    <row r="10" spans="1:18" s="115" customFormat="1" ht="12.75">
      <c r="A10" s="115">
        <v>21375800</v>
      </c>
      <c r="B10" s="143" t="s">
        <v>434</v>
      </c>
      <c r="C10" s="115" t="s">
        <v>57</v>
      </c>
      <c r="D10" s="115" t="s">
        <v>58</v>
      </c>
      <c r="E10" s="121">
        <v>1480398000</v>
      </c>
      <c r="F10" s="121">
        <v>1480398000</v>
      </c>
      <c r="G10" s="121">
        <v>1480398000</v>
      </c>
      <c r="H10" s="121">
        <v>0</v>
      </c>
      <c r="I10" s="121">
        <v>0</v>
      </c>
      <c r="J10" s="121">
        <v>0</v>
      </c>
      <c r="K10" s="121">
        <v>426133603.84</v>
      </c>
      <c r="L10" s="121">
        <v>426133603.84</v>
      </c>
      <c r="M10" s="121">
        <v>1054264396.16</v>
      </c>
      <c r="N10" s="121">
        <v>1054264396.16</v>
      </c>
      <c r="O10" s="112">
        <f t="shared" si="0"/>
        <v>0.2878507022030562</v>
      </c>
      <c r="P10" s="113"/>
      <c r="Q10" s="113"/>
      <c r="R10" s="112"/>
    </row>
    <row r="11" spans="1:18" s="115" customFormat="1" ht="12.75">
      <c r="A11" s="115">
        <v>21375800</v>
      </c>
      <c r="B11" s="143" t="s">
        <v>434</v>
      </c>
      <c r="C11" s="115" t="s">
        <v>59</v>
      </c>
      <c r="D11" s="115" t="s">
        <v>60</v>
      </c>
      <c r="E11" s="121">
        <v>3000000</v>
      </c>
      <c r="F11" s="121">
        <v>15400000</v>
      </c>
      <c r="G11" s="121">
        <v>15400000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v>15400000</v>
      </c>
      <c r="N11" s="121">
        <v>15400000</v>
      </c>
      <c r="O11" s="112">
        <f t="shared" si="0"/>
        <v>0</v>
      </c>
      <c r="P11" s="113"/>
      <c r="Q11" s="113"/>
      <c r="R11" s="112"/>
    </row>
    <row r="12" spans="1:18" s="115" customFormat="1" ht="14.25" customHeight="1">
      <c r="A12" s="115">
        <v>21375800</v>
      </c>
      <c r="B12" s="143" t="s">
        <v>434</v>
      </c>
      <c r="C12" s="115" t="s">
        <v>61</v>
      </c>
      <c r="D12" s="115" t="s">
        <v>62</v>
      </c>
      <c r="E12" s="121">
        <v>1651348</v>
      </c>
      <c r="F12" s="121">
        <v>1651348</v>
      </c>
      <c r="G12" s="121">
        <v>1651348</v>
      </c>
      <c r="H12" s="121">
        <v>0</v>
      </c>
      <c r="I12" s="121">
        <v>0</v>
      </c>
      <c r="J12" s="121">
        <v>0</v>
      </c>
      <c r="K12" s="121">
        <v>510890</v>
      </c>
      <c r="L12" s="121">
        <v>510890</v>
      </c>
      <c r="M12" s="121">
        <v>1140458</v>
      </c>
      <c r="N12" s="121">
        <v>1140458</v>
      </c>
      <c r="O12" s="112">
        <f t="shared" si="0"/>
        <v>0.30937755094625724</v>
      </c>
      <c r="P12" s="113"/>
      <c r="Q12" s="113"/>
      <c r="R12" s="112"/>
    </row>
    <row r="13" spans="1:18" s="115" customFormat="1" ht="12.75">
      <c r="A13" s="115">
        <v>21375800</v>
      </c>
      <c r="B13" s="143" t="s">
        <v>434</v>
      </c>
      <c r="C13" s="115" t="s">
        <v>63</v>
      </c>
      <c r="D13" s="115" t="s">
        <v>64</v>
      </c>
      <c r="E13" s="121">
        <v>1651348</v>
      </c>
      <c r="F13" s="121">
        <v>1651348</v>
      </c>
      <c r="G13" s="121">
        <v>1651348</v>
      </c>
      <c r="H13" s="121">
        <v>0</v>
      </c>
      <c r="I13" s="121">
        <v>0</v>
      </c>
      <c r="J13" s="121">
        <v>0</v>
      </c>
      <c r="K13" s="121">
        <v>510890</v>
      </c>
      <c r="L13" s="121">
        <v>510890</v>
      </c>
      <c r="M13" s="121">
        <v>1140458</v>
      </c>
      <c r="N13" s="121">
        <v>1140458</v>
      </c>
      <c r="O13" s="112">
        <f t="shared" si="0"/>
        <v>0.30937755094625724</v>
      </c>
      <c r="P13" s="113"/>
      <c r="Q13" s="113"/>
      <c r="R13" s="112"/>
    </row>
    <row r="14" spans="1:18" s="115" customFormat="1" ht="12.75">
      <c r="A14" s="115">
        <v>21375800</v>
      </c>
      <c r="B14" s="143" t="s">
        <v>434</v>
      </c>
      <c r="C14" s="115" t="s">
        <v>65</v>
      </c>
      <c r="D14" s="115" t="s">
        <v>66</v>
      </c>
      <c r="E14" s="121">
        <v>1476906073</v>
      </c>
      <c r="F14" s="121">
        <v>1464506073</v>
      </c>
      <c r="G14" s="121">
        <v>1072965147</v>
      </c>
      <c r="H14" s="121">
        <v>0</v>
      </c>
      <c r="I14" s="121">
        <v>0</v>
      </c>
      <c r="J14" s="121">
        <v>0</v>
      </c>
      <c r="K14" s="121">
        <v>328794643.74</v>
      </c>
      <c r="L14" s="121">
        <v>328794643.74</v>
      </c>
      <c r="M14" s="121">
        <v>1135711429.26</v>
      </c>
      <c r="N14" s="121">
        <v>744170503.26</v>
      </c>
      <c r="O14" s="112">
        <f t="shared" si="0"/>
        <v>0.22450889743766875</v>
      </c>
      <c r="P14" s="113"/>
      <c r="Q14" s="113"/>
      <c r="R14" s="112"/>
    </row>
    <row r="15" spans="1:18" s="115" customFormat="1" ht="12.75">
      <c r="A15" s="115">
        <v>21375800</v>
      </c>
      <c r="B15" s="143" t="s">
        <v>434</v>
      </c>
      <c r="C15" s="115" t="s">
        <v>67</v>
      </c>
      <c r="D15" s="115" t="s">
        <v>68</v>
      </c>
      <c r="E15" s="121">
        <v>583630836</v>
      </c>
      <c r="F15" s="121">
        <v>583630836</v>
      </c>
      <c r="G15" s="121">
        <v>583630836</v>
      </c>
      <c r="H15" s="121">
        <v>0</v>
      </c>
      <c r="I15" s="121">
        <v>0</v>
      </c>
      <c r="J15" s="121">
        <v>0</v>
      </c>
      <c r="K15" s="121">
        <v>152991338.53</v>
      </c>
      <c r="L15" s="121">
        <v>152991338.53</v>
      </c>
      <c r="M15" s="121">
        <v>430639497.47</v>
      </c>
      <c r="N15" s="121">
        <v>430639497.47</v>
      </c>
      <c r="O15" s="112">
        <f t="shared" si="0"/>
        <v>0.2621371748938913</v>
      </c>
      <c r="P15" s="113"/>
      <c r="Q15" s="113"/>
      <c r="R15" s="112"/>
    </row>
    <row r="16" spans="1:18" s="115" customFormat="1" ht="12.75">
      <c r="A16" s="115">
        <v>21375800</v>
      </c>
      <c r="B16" s="143" t="s">
        <v>434</v>
      </c>
      <c r="C16" s="115" t="s">
        <v>69</v>
      </c>
      <c r="D16" s="115" t="s">
        <v>70</v>
      </c>
      <c r="E16" s="121">
        <v>72794040</v>
      </c>
      <c r="F16" s="121">
        <v>72794040</v>
      </c>
      <c r="G16" s="121">
        <v>72794040</v>
      </c>
      <c r="H16" s="121">
        <v>0</v>
      </c>
      <c r="I16" s="121">
        <v>0</v>
      </c>
      <c r="J16" s="121">
        <v>0</v>
      </c>
      <c r="K16" s="121">
        <v>15451689.6</v>
      </c>
      <c r="L16" s="121">
        <v>15451689.6</v>
      </c>
      <c r="M16" s="121">
        <v>57342350.4</v>
      </c>
      <c r="N16" s="121">
        <v>57342350.4</v>
      </c>
      <c r="O16" s="112">
        <f t="shared" si="0"/>
        <v>0.21226586132600966</v>
      </c>
      <c r="P16" s="113"/>
      <c r="Q16" s="113"/>
      <c r="R16" s="112"/>
    </row>
    <row r="17" spans="1:18" s="115" customFormat="1" ht="12.75">
      <c r="A17" s="115">
        <v>21375800</v>
      </c>
      <c r="B17" s="143" t="s">
        <v>434</v>
      </c>
      <c r="C17" s="115" t="s">
        <v>73</v>
      </c>
      <c r="D17" s="115" t="s">
        <v>74</v>
      </c>
      <c r="E17" s="121">
        <v>157493154</v>
      </c>
      <c r="F17" s="121">
        <v>157493154</v>
      </c>
      <c r="G17" s="121">
        <v>157493154</v>
      </c>
      <c r="H17" s="121">
        <v>0</v>
      </c>
      <c r="I17" s="121">
        <v>0</v>
      </c>
      <c r="J17" s="121">
        <v>0</v>
      </c>
      <c r="K17" s="121">
        <v>153798437.48</v>
      </c>
      <c r="L17" s="121">
        <v>153798437.48</v>
      </c>
      <c r="M17" s="121">
        <v>3694716.52</v>
      </c>
      <c r="N17" s="121">
        <v>3694716.52</v>
      </c>
      <c r="O17" s="112">
        <f t="shared" si="0"/>
        <v>0.9765404627048105</v>
      </c>
      <c r="P17" s="113"/>
      <c r="Q17" s="113"/>
      <c r="R17" s="112"/>
    </row>
    <row r="18" spans="1:18" s="115" customFormat="1" ht="12.75">
      <c r="A18" s="115">
        <v>21375800</v>
      </c>
      <c r="B18" s="143" t="s">
        <v>434</v>
      </c>
      <c r="C18" s="115" t="s">
        <v>75</v>
      </c>
      <c r="D18" s="115" t="s">
        <v>76</v>
      </c>
      <c r="E18" s="121">
        <v>443400926</v>
      </c>
      <c r="F18" s="121">
        <v>431000926</v>
      </c>
      <c r="G18" s="121">
        <v>39460000</v>
      </c>
      <c r="H18" s="121">
        <v>0</v>
      </c>
      <c r="I18" s="121">
        <v>0</v>
      </c>
      <c r="J18" s="121">
        <v>0</v>
      </c>
      <c r="K18" s="121">
        <v>6508956.81</v>
      </c>
      <c r="L18" s="121">
        <v>6508956.81</v>
      </c>
      <c r="M18" s="121">
        <v>424491969.19</v>
      </c>
      <c r="N18" s="121">
        <v>32951043.19</v>
      </c>
      <c r="O18" s="112">
        <f t="shared" si="0"/>
        <v>0.01510195551180788</v>
      </c>
      <c r="P18" s="113"/>
      <c r="Q18" s="113"/>
      <c r="R18" s="112"/>
    </row>
    <row r="19" spans="1:18" s="115" customFormat="1" ht="12.75">
      <c r="A19" s="115">
        <v>21375800</v>
      </c>
      <c r="B19" s="143" t="s">
        <v>435</v>
      </c>
      <c r="C19" s="115" t="s">
        <v>71</v>
      </c>
      <c r="D19" s="115" t="s">
        <v>72</v>
      </c>
      <c r="E19" s="121">
        <v>219587117</v>
      </c>
      <c r="F19" s="121">
        <v>219587117</v>
      </c>
      <c r="G19" s="121">
        <v>219587117</v>
      </c>
      <c r="H19" s="121">
        <v>0</v>
      </c>
      <c r="I19" s="121">
        <v>0</v>
      </c>
      <c r="J19" s="121">
        <v>0</v>
      </c>
      <c r="K19" s="121">
        <v>44221.32</v>
      </c>
      <c r="L19" s="121">
        <v>44221.32</v>
      </c>
      <c r="M19" s="121">
        <v>219542895.68</v>
      </c>
      <c r="N19" s="121">
        <v>219542895.68</v>
      </c>
      <c r="O19" s="112">
        <f t="shared" si="0"/>
        <v>0.0002013839454889332</v>
      </c>
      <c r="P19" s="113"/>
      <c r="Q19" s="113"/>
      <c r="R19" s="112"/>
    </row>
    <row r="20" spans="1:18" s="115" customFormat="1" ht="12.75">
      <c r="A20" s="115">
        <v>21375800</v>
      </c>
      <c r="B20" s="143" t="s">
        <v>434</v>
      </c>
      <c r="C20" s="115" t="s">
        <v>77</v>
      </c>
      <c r="D20" s="115" t="s">
        <v>78</v>
      </c>
      <c r="E20" s="121">
        <v>267804903</v>
      </c>
      <c r="F20" s="121">
        <v>267804903</v>
      </c>
      <c r="G20" s="121">
        <v>259692903</v>
      </c>
      <c r="H20" s="121">
        <v>0</v>
      </c>
      <c r="I20" s="121">
        <v>185772504.65</v>
      </c>
      <c r="J20" s="121">
        <v>0</v>
      </c>
      <c r="K20" s="121">
        <v>73920398.35</v>
      </c>
      <c r="L20" s="121">
        <v>73920398.35</v>
      </c>
      <c r="M20" s="121">
        <v>8112000</v>
      </c>
      <c r="N20" s="121">
        <v>0</v>
      </c>
      <c r="O20" s="112">
        <f t="shared" si="0"/>
        <v>0.2760233196701406</v>
      </c>
      <c r="P20" s="113"/>
      <c r="Q20" s="113"/>
      <c r="R20" s="112"/>
    </row>
    <row r="21" spans="1:18" s="115" customFormat="1" ht="12.75">
      <c r="A21" s="115">
        <v>21375800</v>
      </c>
      <c r="B21" s="143" t="s">
        <v>434</v>
      </c>
      <c r="C21" s="115" t="s">
        <v>83</v>
      </c>
      <c r="D21" s="115" t="s">
        <v>401</v>
      </c>
      <c r="E21" s="121">
        <v>254071318</v>
      </c>
      <c r="F21" s="121">
        <v>254071318</v>
      </c>
      <c r="G21" s="121">
        <v>246375318</v>
      </c>
      <c r="H21" s="121">
        <v>0</v>
      </c>
      <c r="I21" s="121">
        <v>176245573.44</v>
      </c>
      <c r="J21" s="121">
        <v>0</v>
      </c>
      <c r="K21" s="121">
        <v>70129744.56</v>
      </c>
      <c r="L21" s="121">
        <v>70129744.56</v>
      </c>
      <c r="M21" s="121">
        <v>7696000</v>
      </c>
      <c r="N21" s="121">
        <v>0</v>
      </c>
      <c r="O21" s="112">
        <f t="shared" si="0"/>
        <v>0.2760238546879188</v>
      </c>
      <c r="P21" s="113"/>
      <c r="Q21" s="113"/>
      <c r="R21" s="112"/>
    </row>
    <row r="22" spans="1:18" s="115" customFormat="1" ht="12.75">
      <c r="A22" s="115">
        <v>21375800</v>
      </c>
      <c r="B22" s="143" t="s">
        <v>434</v>
      </c>
      <c r="C22" s="115" t="s">
        <v>88</v>
      </c>
      <c r="D22" s="115" t="s">
        <v>388</v>
      </c>
      <c r="E22" s="121">
        <v>13733585</v>
      </c>
      <c r="F22" s="121">
        <v>13733585</v>
      </c>
      <c r="G22" s="121">
        <v>13317585</v>
      </c>
      <c r="H22" s="121">
        <v>0</v>
      </c>
      <c r="I22" s="121">
        <v>9526931.21</v>
      </c>
      <c r="J22" s="121">
        <v>0</v>
      </c>
      <c r="K22" s="121">
        <v>3790653.79</v>
      </c>
      <c r="L22" s="121">
        <v>3790653.79</v>
      </c>
      <c r="M22" s="121">
        <v>416000</v>
      </c>
      <c r="N22" s="121">
        <v>0</v>
      </c>
      <c r="O22" s="112">
        <f t="shared" si="0"/>
        <v>0.27601342184142014</v>
      </c>
      <c r="P22" s="113"/>
      <c r="Q22" s="113"/>
      <c r="R22" s="112"/>
    </row>
    <row r="23" spans="1:18" s="115" customFormat="1" ht="12.75">
      <c r="A23" s="115">
        <v>21375800</v>
      </c>
      <c r="B23" s="143" t="s">
        <v>434</v>
      </c>
      <c r="C23" s="115" t="s">
        <v>89</v>
      </c>
      <c r="D23" s="115" t="s">
        <v>90</v>
      </c>
      <c r="E23" s="121">
        <v>263135484</v>
      </c>
      <c r="F23" s="121">
        <v>263135484</v>
      </c>
      <c r="G23" s="121">
        <v>255164924</v>
      </c>
      <c r="H23" s="121">
        <v>0</v>
      </c>
      <c r="I23" s="121">
        <v>189737367.66</v>
      </c>
      <c r="J23" s="121">
        <v>0</v>
      </c>
      <c r="K23" s="121">
        <v>65427556.34</v>
      </c>
      <c r="L23" s="121">
        <v>65427556.34</v>
      </c>
      <c r="M23" s="121">
        <v>7970560</v>
      </c>
      <c r="N23" s="121">
        <v>0</v>
      </c>
      <c r="O23" s="112">
        <f t="shared" si="0"/>
        <v>0.24864588897482182</v>
      </c>
      <c r="P23" s="113"/>
      <c r="Q23" s="113"/>
      <c r="R23" s="112"/>
    </row>
    <row r="24" spans="1:18" s="115" customFormat="1" ht="12.75">
      <c r="A24" s="115">
        <v>21375800</v>
      </c>
      <c r="B24" s="143" t="s">
        <v>434</v>
      </c>
      <c r="C24" s="115" t="s">
        <v>95</v>
      </c>
      <c r="D24" s="115" t="s">
        <v>402</v>
      </c>
      <c r="E24" s="121">
        <v>139533221</v>
      </c>
      <c r="F24" s="121">
        <v>139533221</v>
      </c>
      <c r="G24" s="121">
        <v>135306661</v>
      </c>
      <c r="H24" s="121">
        <v>0</v>
      </c>
      <c r="I24" s="121">
        <v>103994958.95</v>
      </c>
      <c r="J24" s="121">
        <v>0</v>
      </c>
      <c r="K24" s="121">
        <v>31311702.05</v>
      </c>
      <c r="L24" s="121">
        <v>31311702.05</v>
      </c>
      <c r="M24" s="121">
        <v>4226560</v>
      </c>
      <c r="N24" s="121">
        <v>0</v>
      </c>
      <c r="O24" s="112">
        <f t="shared" si="0"/>
        <v>0.22440320538432923</v>
      </c>
      <c r="P24" s="113"/>
      <c r="Q24" s="113"/>
      <c r="R24" s="112"/>
    </row>
    <row r="25" spans="1:18" s="115" customFormat="1" ht="12.75">
      <c r="A25" s="115">
        <v>21375800</v>
      </c>
      <c r="B25" s="143" t="s">
        <v>434</v>
      </c>
      <c r="C25" s="115" t="s">
        <v>100</v>
      </c>
      <c r="D25" s="115" t="s">
        <v>403</v>
      </c>
      <c r="E25" s="121">
        <v>41200754</v>
      </c>
      <c r="F25" s="121">
        <v>41200754</v>
      </c>
      <c r="G25" s="121">
        <v>39952754</v>
      </c>
      <c r="H25" s="121">
        <v>0</v>
      </c>
      <c r="I25" s="121">
        <v>28580791.4</v>
      </c>
      <c r="J25" s="121">
        <v>0</v>
      </c>
      <c r="K25" s="121">
        <v>11371962.6</v>
      </c>
      <c r="L25" s="121">
        <v>11371962.6</v>
      </c>
      <c r="M25" s="121">
        <v>1248000</v>
      </c>
      <c r="N25" s="121">
        <v>0</v>
      </c>
      <c r="O25" s="112">
        <f t="shared" si="0"/>
        <v>0.276013458394475</v>
      </c>
      <c r="P25" s="113"/>
      <c r="Q25" s="113"/>
      <c r="R25" s="112"/>
    </row>
    <row r="26" spans="1:18" s="115" customFormat="1" ht="12.75">
      <c r="A26" s="115">
        <v>21375800</v>
      </c>
      <c r="B26" s="143" t="s">
        <v>434</v>
      </c>
      <c r="C26" s="115" t="s">
        <v>105</v>
      </c>
      <c r="D26" s="115" t="s">
        <v>404</v>
      </c>
      <c r="E26" s="121">
        <v>82401509</v>
      </c>
      <c r="F26" s="121">
        <v>82401509</v>
      </c>
      <c r="G26" s="121">
        <v>79905509</v>
      </c>
      <c r="H26" s="121">
        <v>0</v>
      </c>
      <c r="I26" s="121">
        <v>57161617.31</v>
      </c>
      <c r="J26" s="121">
        <v>0</v>
      </c>
      <c r="K26" s="121">
        <v>22743891.69</v>
      </c>
      <c r="L26" s="121">
        <v>22743891.69</v>
      </c>
      <c r="M26" s="121">
        <v>2496000</v>
      </c>
      <c r="N26" s="121">
        <v>0</v>
      </c>
      <c r="O26" s="112">
        <f t="shared" si="0"/>
        <v>0.27601304837754853</v>
      </c>
      <c r="P26" s="113"/>
      <c r="Q26" s="113"/>
      <c r="R26" s="112"/>
    </row>
    <row r="27" spans="1:18" s="110" customFormat="1" ht="12.75">
      <c r="A27" s="110">
        <v>21375800</v>
      </c>
      <c r="B27" s="139" t="s">
        <v>434</v>
      </c>
      <c r="C27" s="110" t="s">
        <v>108</v>
      </c>
      <c r="D27" s="110" t="s">
        <v>109</v>
      </c>
      <c r="E27" s="129">
        <v>438612768</v>
      </c>
      <c r="F27" s="129">
        <v>438612768</v>
      </c>
      <c r="G27" s="129">
        <v>219414187</v>
      </c>
      <c r="H27" s="129">
        <v>21014726.15</v>
      </c>
      <c r="I27" s="129">
        <v>39403840.55</v>
      </c>
      <c r="J27" s="129">
        <v>13364195.24</v>
      </c>
      <c r="K27" s="129">
        <v>27177345.7</v>
      </c>
      <c r="L27" s="129">
        <v>25304221.36</v>
      </c>
      <c r="M27" s="129">
        <v>337652660.36</v>
      </c>
      <c r="N27" s="129">
        <v>118454079.36</v>
      </c>
      <c r="O27" s="112">
        <f t="shared" si="0"/>
        <v>0.061962048719931474</v>
      </c>
      <c r="P27" s="30">
        <f>+F27</f>
        <v>438612768</v>
      </c>
      <c r="Q27" s="30">
        <f>+K27</f>
        <v>27177345.7</v>
      </c>
      <c r="R27" s="116">
        <f>+Q27/P27</f>
        <v>0.061962048719931474</v>
      </c>
    </row>
    <row r="28" spans="1:18" s="115" customFormat="1" ht="12.75">
      <c r="A28" s="115">
        <v>21375800</v>
      </c>
      <c r="B28" s="143" t="s">
        <v>434</v>
      </c>
      <c r="C28" s="115" t="s">
        <v>110</v>
      </c>
      <c r="D28" s="115" t="s">
        <v>111</v>
      </c>
      <c r="E28" s="121">
        <v>67869231</v>
      </c>
      <c r="F28" s="121">
        <v>67869231</v>
      </c>
      <c r="G28" s="121">
        <v>35534616</v>
      </c>
      <c r="H28" s="121">
        <v>1184394.15</v>
      </c>
      <c r="I28" s="121">
        <v>4815000</v>
      </c>
      <c r="J28" s="121">
        <v>4387500</v>
      </c>
      <c r="K28" s="121">
        <v>12474509.34</v>
      </c>
      <c r="L28" s="121">
        <v>11390280</v>
      </c>
      <c r="M28" s="121">
        <v>45007827.51</v>
      </c>
      <c r="N28" s="121">
        <v>12673212.51</v>
      </c>
      <c r="O28" s="112">
        <f t="shared" si="0"/>
        <v>0.1838021317789795</v>
      </c>
      <c r="P28" s="113">
        <f>+F28</f>
        <v>67869231</v>
      </c>
      <c r="Q28" s="113">
        <f aca="true" t="shared" si="1" ref="Q28:Q80">+K28</f>
        <v>12474509.34</v>
      </c>
      <c r="R28" s="112">
        <f aca="true" t="shared" si="2" ref="R28:R76">+Q28/P28</f>
        <v>0.1838021317789795</v>
      </c>
    </row>
    <row r="29" spans="1:18" s="110" customFormat="1" ht="12.75">
      <c r="A29" s="115">
        <v>21375800</v>
      </c>
      <c r="B29" s="143" t="s">
        <v>434</v>
      </c>
      <c r="C29" s="115" t="s">
        <v>112</v>
      </c>
      <c r="D29" s="115" t="s">
        <v>113</v>
      </c>
      <c r="E29" s="121">
        <v>67669231</v>
      </c>
      <c r="F29" s="121">
        <v>67669231</v>
      </c>
      <c r="G29" s="121">
        <v>35434616</v>
      </c>
      <c r="H29" s="121">
        <v>1184394.15</v>
      </c>
      <c r="I29" s="121">
        <v>4815000</v>
      </c>
      <c r="J29" s="121">
        <v>4387500</v>
      </c>
      <c r="K29" s="121">
        <v>12474509.34</v>
      </c>
      <c r="L29" s="121">
        <v>11390280</v>
      </c>
      <c r="M29" s="121">
        <v>44807827.51</v>
      </c>
      <c r="N29" s="121">
        <v>12573212.51</v>
      </c>
      <c r="O29" s="112">
        <f t="shared" si="0"/>
        <v>0.18434536872452414</v>
      </c>
      <c r="P29" s="113">
        <f aca="true" t="shared" si="3" ref="P29:P79">+F29</f>
        <v>67669231</v>
      </c>
      <c r="Q29" s="113">
        <f t="shared" si="1"/>
        <v>12474509.34</v>
      </c>
      <c r="R29" s="112">
        <f t="shared" si="2"/>
        <v>0.18434536872452414</v>
      </c>
    </row>
    <row r="30" spans="1:18" s="115" customFormat="1" ht="12.75">
      <c r="A30" s="115">
        <v>21375800</v>
      </c>
      <c r="B30" s="143" t="s">
        <v>434</v>
      </c>
      <c r="C30" s="115" t="s">
        <v>116</v>
      </c>
      <c r="D30" s="115" t="s">
        <v>117</v>
      </c>
      <c r="E30" s="121">
        <v>200000</v>
      </c>
      <c r="F30" s="121">
        <v>200000</v>
      </c>
      <c r="G30" s="121">
        <v>100000</v>
      </c>
      <c r="H30" s="121">
        <v>0</v>
      </c>
      <c r="I30" s="121">
        <v>0</v>
      </c>
      <c r="J30" s="121">
        <v>0</v>
      </c>
      <c r="K30" s="121">
        <v>0</v>
      </c>
      <c r="L30" s="121">
        <v>0</v>
      </c>
      <c r="M30" s="121">
        <v>200000</v>
      </c>
      <c r="N30" s="121">
        <v>100000</v>
      </c>
      <c r="O30" s="112">
        <f t="shared" si="0"/>
        <v>0</v>
      </c>
      <c r="P30" s="113">
        <f t="shared" si="3"/>
        <v>200000</v>
      </c>
      <c r="Q30" s="113">
        <f t="shared" si="1"/>
        <v>0</v>
      </c>
      <c r="R30" s="112">
        <f t="shared" si="2"/>
        <v>0</v>
      </c>
    </row>
    <row r="31" spans="1:18" s="115" customFormat="1" ht="12.75">
      <c r="A31" s="115">
        <v>21375800</v>
      </c>
      <c r="B31" s="143" t="s">
        <v>434</v>
      </c>
      <c r="C31" s="115" t="s">
        <v>120</v>
      </c>
      <c r="D31" s="115" t="s">
        <v>121</v>
      </c>
      <c r="E31" s="121">
        <v>12370669</v>
      </c>
      <c r="F31" s="121">
        <v>12370669</v>
      </c>
      <c r="G31" s="121">
        <v>7368224</v>
      </c>
      <c r="H31" s="121">
        <v>0</v>
      </c>
      <c r="I31" s="121">
        <v>3295697</v>
      </c>
      <c r="J31" s="121">
        <v>0</v>
      </c>
      <c r="K31" s="121">
        <v>3371600</v>
      </c>
      <c r="L31" s="121">
        <v>3371600</v>
      </c>
      <c r="M31" s="121">
        <v>5703372</v>
      </c>
      <c r="N31" s="121">
        <v>700927</v>
      </c>
      <c r="O31" s="112">
        <f t="shared" si="0"/>
        <v>0.27254791151553726</v>
      </c>
      <c r="P31" s="113">
        <f t="shared" si="3"/>
        <v>12370669</v>
      </c>
      <c r="Q31" s="113">
        <f t="shared" si="1"/>
        <v>3371600</v>
      </c>
      <c r="R31" s="112">
        <f t="shared" si="2"/>
        <v>0.27254791151553726</v>
      </c>
    </row>
    <row r="32" spans="1:18" s="115" customFormat="1" ht="12.75">
      <c r="A32" s="115">
        <v>21375800</v>
      </c>
      <c r="B32" s="143" t="s">
        <v>434</v>
      </c>
      <c r="C32" s="115" t="s">
        <v>122</v>
      </c>
      <c r="D32" s="115" t="s">
        <v>123</v>
      </c>
      <c r="E32" s="121">
        <v>1000000</v>
      </c>
      <c r="F32" s="121">
        <v>1000000</v>
      </c>
      <c r="G32" s="121">
        <v>1000000</v>
      </c>
      <c r="H32" s="121">
        <v>0</v>
      </c>
      <c r="I32" s="121">
        <v>253263</v>
      </c>
      <c r="J32" s="121">
        <v>0</v>
      </c>
      <c r="K32" s="121">
        <v>746737</v>
      </c>
      <c r="L32" s="121">
        <v>746737</v>
      </c>
      <c r="M32" s="121">
        <v>0</v>
      </c>
      <c r="N32" s="121">
        <v>0</v>
      </c>
      <c r="O32" s="112">
        <f t="shared" si="0"/>
        <v>0.746737</v>
      </c>
      <c r="P32" s="113">
        <f t="shared" si="3"/>
        <v>1000000</v>
      </c>
      <c r="Q32" s="113">
        <f t="shared" si="1"/>
        <v>746737</v>
      </c>
      <c r="R32" s="112">
        <f t="shared" si="2"/>
        <v>0.746737</v>
      </c>
    </row>
    <row r="33" spans="1:18" s="127" customFormat="1" ht="12.75">
      <c r="A33" s="115">
        <v>21375800</v>
      </c>
      <c r="B33" s="143" t="s">
        <v>434</v>
      </c>
      <c r="C33" s="115" t="s">
        <v>124</v>
      </c>
      <c r="D33" s="115" t="s">
        <v>125</v>
      </c>
      <c r="E33" s="121">
        <v>9004879</v>
      </c>
      <c r="F33" s="121">
        <v>9004879</v>
      </c>
      <c r="G33" s="121">
        <v>4502434</v>
      </c>
      <c r="H33" s="121">
        <v>0</v>
      </c>
      <c r="I33" s="121">
        <v>2611869.13</v>
      </c>
      <c r="J33" s="121">
        <v>0</v>
      </c>
      <c r="K33" s="121">
        <v>1538130.87</v>
      </c>
      <c r="L33" s="121">
        <v>1538130.87</v>
      </c>
      <c r="M33" s="121">
        <v>4854879</v>
      </c>
      <c r="N33" s="121">
        <v>352434</v>
      </c>
      <c r="O33" s="112">
        <f t="shared" si="0"/>
        <v>0.17081083155031845</v>
      </c>
      <c r="P33" s="113">
        <f t="shared" si="3"/>
        <v>9004879</v>
      </c>
      <c r="Q33" s="113">
        <f t="shared" si="1"/>
        <v>1538130.87</v>
      </c>
      <c r="R33" s="112">
        <f t="shared" si="2"/>
        <v>0.17081083155031845</v>
      </c>
    </row>
    <row r="34" spans="1:18" s="126" customFormat="1" ht="12.75">
      <c r="A34" s="115">
        <v>21375800</v>
      </c>
      <c r="B34" s="143" t="s">
        <v>434</v>
      </c>
      <c r="C34" s="115" t="s">
        <v>126</v>
      </c>
      <c r="D34" s="115" t="s">
        <v>127</v>
      </c>
      <c r="E34" s="121">
        <v>700000</v>
      </c>
      <c r="F34" s="121">
        <v>700000</v>
      </c>
      <c r="G34" s="121">
        <v>350000</v>
      </c>
      <c r="H34" s="121">
        <v>0</v>
      </c>
      <c r="I34" s="121">
        <v>0</v>
      </c>
      <c r="J34" s="121">
        <v>0</v>
      </c>
      <c r="K34" s="121">
        <v>2350</v>
      </c>
      <c r="L34" s="121">
        <v>2350</v>
      </c>
      <c r="M34" s="121">
        <v>697650</v>
      </c>
      <c r="N34" s="121">
        <v>347650</v>
      </c>
      <c r="O34" s="112">
        <f t="shared" si="0"/>
        <v>0.003357142857142857</v>
      </c>
      <c r="P34" s="113">
        <f t="shared" si="3"/>
        <v>700000</v>
      </c>
      <c r="Q34" s="113">
        <f t="shared" si="1"/>
        <v>2350</v>
      </c>
      <c r="R34" s="112">
        <f t="shared" si="2"/>
        <v>0.003357142857142857</v>
      </c>
    </row>
    <row r="35" spans="1:18" s="126" customFormat="1" ht="12.75">
      <c r="A35" s="115">
        <v>21375800</v>
      </c>
      <c r="B35" s="143" t="s">
        <v>434</v>
      </c>
      <c r="C35" s="115" t="s">
        <v>128</v>
      </c>
      <c r="D35" s="115" t="s">
        <v>129</v>
      </c>
      <c r="E35" s="121">
        <v>1515790</v>
      </c>
      <c r="F35" s="121">
        <v>1515790</v>
      </c>
      <c r="G35" s="121">
        <v>1515790</v>
      </c>
      <c r="H35" s="121">
        <v>0</v>
      </c>
      <c r="I35" s="121">
        <v>430564.87</v>
      </c>
      <c r="J35" s="121">
        <v>0</v>
      </c>
      <c r="K35" s="121">
        <v>1084382.13</v>
      </c>
      <c r="L35" s="121">
        <v>1084382.13</v>
      </c>
      <c r="M35" s="121">
        <v>843</v>
      </c>
      <c r="N35" s="121">
        <v>843</v>
      </c>
      <c r="O35" s="112">
        <f t="shared" si="0"/>
        <v>0.715390740142104</v>
      </c>
      <c r="P35" s="113">
        <f t="shared" si="3"/>
        <v>1515790</v>
      </c>
      <c r="Q35" s="113">
        <f t="shared" si="1"/>
        <v>1084382.13</v>
      </c>
      <c r="R35" s="112">
        <f t="shared" si="2"/>
        <v>0.715390740142104</v>
      </c>
    </row>
    <row r="36" spans="1:18" s="126" customFormat="1" ht="12.75">
      <c r="A36" s="115">
        <v>21375800</v>
      </c>
      <c r="B36" s="143" t="s">
        <v>434</v>
      </c>
      <c r="C36" s="115" t="s">
        <v>130</v>
      </c>
      <c r="D36" s="115" t="s">
        <v>131</v>
      </c>
      <c r="E36" s="121">
        <v>150000</v>
      </c>
      <c r="F36" s="121">
        <v>150000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v>0</v>
      </c>
      <c r="M36" s="121">
        <v>150000</v>
      </c>
      <c r="N36" s="121">
        <v>0</v>
      </c>
      <c r="O36" s="112">
        <f t="shared" si="0"/>
        <v>0</v>
      </c>
      <c r="P36" s="113">
        <f t="shared" si="3"/>
        <v>150000</v>
      </c>
      <c r="Q36" s="113">
        <f t="shared" si="1"/>
        <v>0</v>
      </c>
      <c r="R36" s="112">
        <f t="shared" si="2"/>
        <v>0</v>
      </c>
    </row>
    <row r="37" spans="1:18" s="126" customFormat="1" ht="12.75">
      <c r="A37" s="115">
        <v>21375800</v>
      </c>
      <c r="B37" s="143" t="s">
        <v>434</v>
      </c>
      <c r="C37" s="115" t="s">
        <v>132</v>
      </c>
      <c r="D37" s="115" t="s">
        <v>133</v>
      </c>
      <c r="E37" s="121">
        <v>81865069</v>
      </c>
      <c r="F37" s="121">
        <v>81865069</v>
      </c>
      <c r="G37" s="121">
        <v>39007534</v>
      </c>
      <c r="H37" s="121">
        <v>0</v>
      </c>
      <c r="I37" s="121">
        <v>6725000</v>
      </c>
      <c r="J37" s="121">
        <v>0</v>
      </c>
      <c r="K37" s="121">
        <v>0</v>
      </c>
      <c r="L37" s="121">
        <v>0</v>
      </c>
      <c r="M37" s="121">
        <v>75140069</v>
      </c>
      <c r="N37" s="121">
        <v>32282534</v>
      </c>
      <c r="O37" s="112">
        <f t="shared" si="0"/>
        <v>0</v>
      </c>
      <c r="P37" s="113">
        <f t="shared" si="3"/>
        <v>81865069</v>
      </c>
      <c r="Q37" s="113">
        <f t="shared" si="1"/>
        <v>0</v>
      </c>
      <c r="R37" s="112">
        <f t="shared" si="2"/>
        <v>0</v>
      </c>
    </row>
    <row r="38" spans="1:18" s="126" customFormat="1" ht="12.75">
      <c r="A38" s="115">
        <v>21375800</v>
      </c>
      <c r="B38" s="143" t="s">
        <v>434</v>
      </c>
      <c r="C38" s="115" t="s">
        <v>134</v>
      </c>
      <c r="D38" s="115" t="s">
        <v>135</v>
      </c>
      <c r="E38" s="121">
        <v>18050000</v>
      </c>
      <c r="F38" s="121">
        <v>18050000</v>
      </c>
      <c r="G38" s="121">
        <v>7050000</v>
      </c>
      <c r="H38" s="121">
        <v>0</v>
      </c>
      <c r="I38" s="121">
        <v>0</v>
      </c>
      <c r="J38" s="121">
        <v>0</v>
      </c>
      <c r="K38" s="121">
        <v>0</v>
      </c>
      <c r="L38" s="121">
        <v>0</v>
      </c>
      <c r="M38" s="121">
        <v>18050000</v>
      </c>
      <c r="N38" s="121">
        <v>7050000</v>
      </c>
      <c r="O38" s="112">
        <f t="shared" si="0"/>
        <v>0</v>
      </c>
      <c r="P38" s="113">
        <f t="shared" si="3"/>
        <v>18050000</v>
      </c>
      <c r="Q38" s="113">
        <f t="shared" si="1"/>
        <v>0</v>
      </c>
      <c r="R38" s="112">
        <f t="shared" si="2"/>
        <v>0</v>
      </c>
    </row>
    <row r="39" spans="1:18" s="126" customFormat="1" ht="12.75">
      <c r="A39" s="115">
        <v>21375800</v>
      </c>
      <c r="B39" s="143" t="s">
        <v>434</v>
      </c>
      <c r="C39" s="115" t="s">
        <v>136</v>
      </c>
      <c r="D39" s="115" t="s">
        <v>137</v>
      </c>
      <c r="E39" s="121"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v>0</v>
      </c>
      <c r="M39" s="121">
        <v>0</v>
      </c>
      <c r="N39" s="121">
        <v>0</v>
      </c>
      <c r="O39" s="112">
        <v>0</v>
      </c>
      <c r="P39" s="113">
        <f t="shared" si="3"/>
        <v>0</v>
      </c>
      <c r="Q39" s="113">
        <f t="shared" si="1"/>
        <v>0</v>
      </c>
      <c r="R39" s="112">
        <v>0</v>
      </c>
    </row>
    <row r="40" spans="1:18" s="126" customFormat="1" ht="12.75">
      <c r="A40" s="115">
        <v>21375800</v>
      </c>
      <c r="B40" s="143" t="s">
        <v>434</v>
      </c>
      <c r="C40" s="115" t="s">
        <v>140</v>
      </c>
      <c r="D40" s="115" t="s">
        <v>141</v>
      </c>
      <c r="E40" s="121">
        <v>63715069</v>
      </c>
      <c r="F40" s="121">
        <v>63715069</v>
      </c>
      <c r="G40" s="121">
        <v>31857534</v>
      </c>
      <c r="H40" s="121">
        <v>0</v>
      </c>
      <c r="I40" s="121">
        <v>6725000</v>
      </c>
      <c r="J40" s="121">
        <v>0</v>
      </c>
      <c r="K40" s="121">
        <v>0</v>
      </c>
      <c r="L40" s="121">
        <v>0</v>
      </c>
      <c r="M40" s="121">
        <v>56990069</v>
      </c>
      <c r="N40" s="121">
        <v>25132534</v>
      </c>
      <c r="O40" s="112">
        <f t="shared" si="0"/>
        <v>0</v>
      </c>
      <c r="P40" s="113">
        <f t="shared" si="3"/>
        <v>63715069</v>
      </c>
      <c r="Q40" s="113">
        <f t="shared" si="1"/>
        <v>0</v>
      </c>
      <c r="R40" s="112">
        <f t="shared" si="2"/>
        <v>0</v>
      </c>
    </row>
    <row r="41" spans="1:18" s="126" customFormat="1" ht="12.75">
      <c r="A41" s="115">
        <v>21375800</v>
      </c>
      <c r="B41" s="143" t="s">
        <v>434</v>
      </c>
      <c r="C41" s="115" t="s">
        <v>144</v>
      </c>
      <c r="D41" s="115" t="s">
        <v>145</v>
      </c>
      <c r="E41" s="121">
        <v>100000</v>
      </c>
      <c r="F41" s="121">
        <v>100000</v>
      </c>
      <c r="G41" s="121">
        <v>100000</v>
      </c>
      <c r="H41" s="121">
        <v>0</v>
      </c>
      <c r="I41" s="121">
        <v>0</v>
      </c>
      <c r="J41" s="121">
        <v>0</v>
      </c>
      <c r="K41" s="121">
        <v>0</v>
      </c>
      <c r="L41" s="121">
        <v>0</v>
      </c>
      <c r="M41" s="121">
        <v>100000</v>
      </c>
      <c r="N41" s="121">
        <v>100000</v>
      </c>
      <c r="O41" s="112">
        <f t="shared" si="0"/>
        <v>0</v>
      </c>
      <c r="P41" s="113">
        <f t="shared" si="3"/>
        <v>100000</v>
      </c>
      <c r="Q41" s="113">
        <f t="shared" si="1"/>
        <v>0</v>
      </c>
      <c r="R41" s="112">
        <f t="shared" si="2"/>
        <v>0</v>
      </c>
    </row>
    <row r="42" spans="1:18" s="126" customFormat="1" ht="12.75">
      <c r="A42" s="115">
        <v>21375800</v>
      </c>
      <c r="B42" s="143" t="s">
        <v>434</v>
      </c>
      <c r="C42" s="115" t="s">
        <v>146</v>
      </c>
      <c r="D42" s="115" t="s">
        <v>147</v>
      </c>
      <c r="E42" s="121">
        <v>182425227</v>
      </c>
      <c r="F42" s="121">
        <v>182425227</v>
      </c>
      <c r="G42" s="121">
        <v>89462614</v>
      </c>
      <c r="H42" s="121">
        <v>17470332</v>
      </c>
      <c r="I42" s="121">
        <v>6965416.95</v>
      </c>
      <c r="J42" s="121">
        <v>8976695.24</v>
      </c>
      <c r="K42" s="121">
        <v>5192163.86</v>
      </c>
      <c r="L42" s="121">
        <v>5097163.86</v>
      </c>
      <c r="M42" s="121">
        <v>143820618.95</v>
      </c>
      <c r="N42" s="121">
        <v>50858005.95</v>
      </c>
      <c r="O42" s="112">
        <f t="shared" si="0"/>
        <v>0.028461874190240148</v>
      </c>
      <c r="P42" s="113">
        <f t="shared" si="3"/>
        <v>182425227</v>
      </c>
      <c r="Q42" s="113">
        <f t="shared" si="1"/>
        <v>5192163.86</v>
      </c>
      <c r="R42" s="112">
        <f t="shared" si="2"/>
        <v>0.028461874190240148</v>
      </c>
    </row>
    <row r="43" spans="1:18" s="126" customFormat="1" ht="12.75">
      <c r="A43" s="115">
        <v>21375800</v>
      </c>
      <c r="B43" s="143" t="s">
        <v>434</v>
      </c>
      <c r="C43" s="115" t="s">
        <v>150</v>
      </c>
      <c r="D43" s="115" t="s">
        <v>409</v>
      </c>
      <c r="E43" s="121">
        <v>71220240</v>
      </c>
      <c r="F43" s="121">
        <v>71220240</v>
      </c>
      <c r="G43" s="121">
        <v>25610120</v>
      </c>
      <c r="H43" s="121">
        <v>2819025</v>
      </c>
      <c r="I43" s="121">
        <v>0</v>
      </c>
      <c r="J43" s="121">
        <v>0</v>
      </c>
      <c r="K43" s="121">
        <v>0</v>
      </c>
      <c r="L43" s="121">
        <v>0</v>
      </c>
      <c r="M43" s="121">
        <v>68401215</v>
      </c>
      <c r="N43" s="121">
        <v>22791095</v>
      </c>
      <c r="O43" s="112">
        <f t="shared" si="0"/>
        <v>0</v>
      </c>
      <c r="P43" s="113">
        <f t="shared" si="3"/>
        <v>71220240</v>
      </c>
      <c r="Q43" s="113">
        <f t="shared" si="1"/>
        <v>0</v>
      </c>
      <c r="R43" s="112">
        <f t="shared" si="2"/>
        <v>0</v>
      </c>
    </row>
    <row r="44" spans="1:18" s="126" customFormat="1" ht="12.75">
      <c r="A44" s="115">
        <v>21375800</v>
      </c>
      <c r="B44" s="143" t="s">
        <v>434</v>
      </c>
      <c r="C44" s="115" t="s">
        <v>153</v>
      </c>
      <c r="D44" s="115" t="s">
        <v>410</v>
      </c>
      <c r="E44" s="121">
        <v>500000</v>
      </c>
      <c r="F44" s="121">
        <v>500000</v>
      </c>
      <c r="G44" s="121">
        <v>500000</v>
      </c>
      <c r="H44" s="121">
        <v>0</v>
      </c>
      <c r="I44" s="121">
        <v>0</v>
      </c>
      <c r="J44" s="121">
        <v>0</v>
      </c>
      <c r="K44" s="121">
        <v>0</v>
      </c>
      <c r="L44" s="121">
        <v>0</v>
      </c>
      <c r="M44" s="121">
        <v>500000</v>
      </c>
      <c r="N44" s="121">
        <v>500000</v>
      </c>
      <c r="O44" s="112">
        <f t="shared" si="0"/>
        <v>0</v>
      </c>
      <c r="P44" s="113">
        <f t="shared" si="3"/>
        <v>500000</v>
      </c>
      <c r="Q44" s="113">
        <f t="shared" si="1"/>
        <v>0</v>
      </c>
      <c r="R44" s="112">
        <f t="shared" si="2"/>
        <v>0</v>
      </c>
    </row>
    <row r="45" spans="1:18" s="126" customFormat="1" ht="12.75">
      <c r="A45" s="115">
        <v>21375800</v>
      </c>
      <c r="B45" s="143" t="s">
        <v>434</v>
      </c>
      <c r="C45" s="115" t="s">
        <v>154</v>
      </c>
      <c r="D45" s="115" t="s">
        <v>155</v>
      </c>
      <c r="E45" s="121">
        <v>94704987</v>
      </c>
      <c r="F45" s="121">
        <v>94704987</v>
      </c>
      <c r="G45" s="121">
        <v>47352494</v>
      </c>
      <c r="H45" s="121">
        <v>14651307</v>
      </c>
      <c r="I45" s="121">
        <v>6965416.95</v>
      </c>
      <c r="J45" s="121">
        <v>8976695.24</v>
      </c>
      <c r="K45" s="121">
        <v>5192163.86</v>
      </c>
      <c r="L45" s="121">
        <v>5097163.86</v>
      </c>
      <c r="M45" s="121">
        <v>58919403.95</v>
      </c>
      <c r="N45" s="121">
        <v>11566910.95</v>
      </c>
      <c r="O45" s="112">
        <f t="shared" si="0"/>
        <v>0.054824608761099354</v>
      </c>
      <c r="P45" s="113">
        <f t="shared" si="3"/>
        <v>94704987</v>
      </c>
      <c r="Q45" s="113">
        <f t="shared" si="1"/>
        <v>5192163.86</v>
      </c>
      <c r="R45" s="112">
        <v>0</v>
      </c>
    </row>
    <row r="46" spans="1:18" s="126" customFormat="1" ht="12.75">
      <c r="A46" s="115">
        <v>21375800</v>
      </c>
      <c r="B46" s="143" t="s">
        <v>434</v>
      </c>
      <c r="C46" s="115" t="s">
        <v>156</v>
      </c>
      <c r="D46" s="115" t="s">
        <v>157</v>
      </c>
      <c r="E46" s="121">
        <v>16000000</v>
      </c>
      <c r="F46" s="121">
        <v>16000000</v>
      </c>
      <c r="G46" s="121">
        <v>16000000</v>
      </c>
      <c r="H46" s="121">
        <v>0</v>
      </c>
      <c r="I46" s="121">
        <v>0</v>
      </c>
      <c r="J46" s="121">
        <v>0</v>
      </c>
      <c r="K46" s="121">
        <v>0</v>
      </c>
      <c r="L46" s="121">
        <v>0</v>
      </c>
      <c r="M46" s="121">
        <v>16000000</v>
      </c>
      <c r="N46" s="121">
        <v>16000000</v>
      </c>
      <c r="O46" s="112">
        <f t="shared" si="0"/>
        <v>0</v>
      </c>
      <c r="P46" s="113">
        <f t="shared" si="3"/>
        <v>16000000</v>
      </c>
      <c r="Q46" s="113">
        <f t="shared" si="1"/>
        <v>0</v>
      </c>
      <c r="R46" s="112">
        <f t="shared" si="2"/>
        <v>0</v>
      </c>
    </row>
    <row r="47" spans="1:18" s="126" customFormat="1" ht="12.75">
      <c r="A47" s="115">
        <v>21375800</v>
      </c>
      <c r="B47" s="143" t="s">
        <v>434</v>
      </c>
      <c r="C47" s="115" t="s">
        <v>158</v>
      </c>
      <c r="D47" s="115" t="s">
        <v>159</v>
      </c>
      <c r="E47" s="121">
        <v>79559494</v>
      </c>
      <c r="F47" s="121">
        <v>79559494</v>
      </c>
      <c r="G47" s="121">
        <v>38179748</v>
      </c>
      <c r="H47" s="121">
        <v>2200000</v>
      </c>
      <c r="I47" s="121">
        <v>16434418.5</v>
      </c>
      <c r="J47" s="121">
        <v>0</v>
      </c>
      <c r="K47" s="121">
        <v>4434021.5</v>
      </c>
      <c r="L47" s="121">
        <v>3808631.5</v>
      </c>
      <c r="M47" s="121">
        <v>56491054</v>
      </c>
      <c r="N47" s="121">
        <v>15111308</v>
      </c>
      <c r="O47" s="112">
        <f t="shared" si="0"/>
        <v>0.05573214807022277</v>
      </c>
      <c r="P47" s="113">
        <f t="shared" si="3"/>
        <v>79559494</v>
      </c>
      <c r="Q47" s="113">
        <f t="shared" si="1"/>
        <v>4434021.5</v>
      </c>
      <c r="R47" s="112">
        <f t="shared" si="2"/>
        <v>0.05573214807022277</v>
      </c>
    </row>
    <row r="48" spans="1:18" s="126" customFormat="1" ht="12.75">
      <c r="A48" s="115">
        <v>21375800</v>
      </c>
      <c r="B48" s="143" t="s">
        <v>434</v>
      </c>
      <c r="C48" s="115" t="s">
        <v>160</v>
      </c>
      <c r="D48" s="115" t="s">
        <v>161</v>
      </c>
      <c r="E48" s="121">
        <v>44600000</v>
      </c>
      <c r="F48" s="121">
        <v>44600000</v>
      </c>
      <c r="G48" s="121">
        <v>20700000</v>
      </c>
      <c r="H48" s="121">
        <v>2200000</v>
      </c>
      <c r="I48" s="121">
        <v>4900768.5</v>
      </c>
      <c r="J48" s="121">
        <v>0</v>
      </c>
      <c r="K48" s="121">
        <v>167171.5</v>
      </c>
      <c r="L48" s="121">
        <v>144231.5</v>
      </c>
      <c r="M48" s="121">
        <v>37332060</v>
      </c>
      <c r="N48" s="121">
        <v>13432060</v>
      </c>
      <c r="O48" s="112">
        <f t="shared" si="0"/>
        <v>0.0037482399103139015</v>
      </c>
      <c r="P48" s="113">
        <f t="shared" si="3"/>
        <v>44600000</v>
      </c>
      <c r="Q48" s="113">
        <f t="shared" si="1"/>
        <v>167171.5</v>
      </c>
      <c r="R48" s="112">
        <f t="shared" si="2"/>
        <v>0.0037482399103139015</v>
      </c>
    </row>
    <row r="49" spans="1:18" s="126" customFormat="1" ht="12.75">
      <c r="A49" s="115">
        <v>21375800</v>
      </c>
      <c r="B49" s="143" t="s">
        <v>434</v>
      </c>
      <c r="C49" s="115" t="s">
        <v>162</v>
      </c>
      <c r="D49" s="115" t="s">
        <v>163</v>
      </c>
      <c r="E49" s="121">
        <v>34959494</v>
      </c>
      <c r="F49" s="121">
        <v>34959494</v>
      </c>
      <c r="G49" s="121">
        <v>17479748</v>
      </c>
      <c r="H49" s="121">
        <v>0</v>
      </c>
      <c r="I49" s="121">
        <v>11533650</v>
      </c>
      <c r="J49" s="121">
        <v>0</v>
      </c>
      <c r="K49" s="121">
        <v>4266850</v>
      </c>
      <c r="L49" s="121">
        <v>3664400</v>
      </c>
      <c r="M49" s="121">
        <v>19158994</v>
      </c>
      <c r="N49" s="121">
        <v>1679248</v>
      </c>
      <c r="O49" s="112">
        <f t="shared" si="0"/>
        <v>0.12205125165713211</v>
      </c>
      <c r="P49" s="113">
        <f t="shared" si="3"/>
        <v>34959494</v>
      </c>
      <c r="Q49" s="113">
        <f t="shared" si="1"/>
        <v>4266850</v>
      </c>
      <c r="R49" s="112">
        <f t="shared" si="2"/>
        <v>0.12205125165713211</v>
      </c>
    </row>
    <row r="50" spans="1:18" s="126" customFormat="1" ht="12.75">
      <c r="A50" s="115">
        <v>21375800</v>
      </c>
      <c r="B50" s="143" t="s">
        <v>434</v>
      </c>
      <c r="C50" s="115" t="s">
        <v>168</v>
      </c>
      <c r="D50" s="115" t="s">
        <v>169</v>
      </c>
      <c r="E50" s="121">
        <v>3000000</v>
      </c>
      <c r="F50" s="121">
        <v>3000000</v>
      </c>
      <c r="G50" s="121">
        <v>1500000</v>
      </c>
      <c r="H50" s="121">
        <v>0</v>
      </c>
      <c r="I50" s="121">
        <v>0</v>
      </c>
      <c r="J50" s="121">
        <v>0</v>
      </c>
      <c r="K50" s="121">
        <v>1335029</v>
      </c>
      <c r="L50" s="121">
        <v>1335029</v>
      </c>
      <c r="M50" s="121">
        <v>1664971</v>
      </c>
      <c r="N50" s="121">
        <v>164971</v>
      </c>
      <c r="O50" s="112">
        <f t="shared" si="0"/>
        <v>0.4450096666666667</v>
      </c>
      <c r="P50" s="113">
        <f t="shared" si="3"/>
        <v>3000000</v>
      </c>
      <c r="Q50" s="113">
        <f t="shared" si="1"/>
        <v>1335029</v>
      </c>
      <c r="R50" s="112">
        <f t="shared" si="2"/>
        <v>0.4450096666666667</v>
      </c>
    </row>
    <row r="51" spans="1:18" s="126" customFormat="1" ht="12.75">
      <c r="A51" s="115">
        <v>21375800</v>
      </c>
      <c r="B51" s="143" t="s">
        <v>434</v>
      </c>
      <c r="C51" s="115" t="s">
        <v>170</v>
      </c>
      <c r="D51" s="115" t="s">
        <v>171</v>
      </c>
      <c r="E51" s="121">
        <v>3000000</v>
      </c>
      <c r="F51" s="121">
        <v>3000000</v>
      </c>
      <c r="G51" s="121">
        <v>1500000</v>
      </c>
      <c r="H51" s="121">
        <v>0</v>
      </c>
      <c r="I51" s="121">
        <v>0</v>
      </c>
      <c r="J51" s="121">
        <v>0</v>
      </c>
      <c r="K51" s="121">
        <v>1335029</v>
      </c>
      <c r="L51" s="121">
        <v>1335029</v>
      </c>
      <c r="M51" s="121">
        <v>1664971</v>
      </c>
      <c r="N51" s="121">
        <v>164971</v>
      </c>
      <c r="O51" s="112">
        <f t="shared" si="0"/>
        <v>0.4450096666666667</v>
      </c>
      <c r="P51" s="113">
        <f t="shared" si="3"/>
        <v>3000000</v>
      </c>
      <c r="Q51" s="113">
        <f t="shared" si="1"/>
        <v>1335029</v>
      </c>
      <c r="R51" s="112">
        <f t="shared" si="2"/>
        <v>0.4450096666666667</v>
      </c>
    </row>
    <row r="52" spans="1:18" s="126" customFormat="1" ht="12.75">
      <c r="A52" s="115">
        <v>21375800</v>
      </c>
      <c r="B52" s="143" t="s">
        <v>434</v>
      </c>
      <c r="C52" s="115" t="s">
        <v>172</v>
      </c>
      <c r="D52" s="115" t="s">
        <v>173</v>
      </c>
      <c r="E52" s="121">
        <v>2697720</v>
      </c>
      <c r="F52" s="121">
        <v>2697720</v>
      </c>
      <c r="G52" s="121">
        <v>1697720</v>
      </c>
      <c r="H52" s="121">
        <v>0</v>
      </c>
      <c r="I52" s="121">
        <v>0</v>
      </c>
      <c r="J52" s="121">
        <v>0</v>
      </c>
      <c r="K52" s="121">
        <v>0</v>
      </c>
      <c r="L52" s="121">
        <v>0</v>
      </c>
      <c r="M52" s="121">
        <v>2697720</v>
      </c>
      <c r="N52" s="121">
        <v>1697720</v>
      </c>
      <c r="O52" s="112">
        <f t="shared" si="0"/>
        <v>0</v>
      </c>
      <c r="P52" s="113">
        <f t="shared" si="3"/>
        <v>2697720</v>
      </c>
      <c r="Q52" s="113">
        <f t="shared" si="1"/>
        <v>0</v>
      </c>
      <c r="R52" s="112">
        <f t="shared" si="2"/>
        <v>0</v>
      </c>
    </row>
    <row r="53" spans="1:18" s="126" customFormat="1" ht="12.75">
      <c r="A53" s="115">
        <v>21375800</v>
      </c>
      <c r="B53" s="143" t="s">
        <v>434</v>
      </c>
      <c r="C53" s="115" t="s">
        <v>174</v>
      </c>
      <c r="D53" s="115" t="s">
        <v>175</v>
      </c>
      <c r="E53" s="121">
        <v>2200000</v>
      </c>
      <c r="F53" s="121">
        <v>2200000</v>
      </c>
      <c r="G53" s="121">
        <v>1200000</v>
      </c>
      <c r="H53" s="121">
        <v>0</v>
      </c>
      <c r="I53" s="121">
        <v>0</v>
      </c>
      <c r="J53" s="121">
        <v>0</v>
      </c>
      <c r="K53" s="121">
        <v>0</v>
      </c>
      <c r="L53" s="121">
        <v>0</v>
      </c>
      <c r="M53" s="121">
        <v>2200000</v>
      </c>
      <c r="N53" s="121">
        <v>1200000</v>
      </c>
      <c r="O53" s="112">
        <f t="shared" si="0"/>
        <v>0</v>
      </c>
      <c r="P53" s="113">
        <f t="shared" si="3"/>
        <v>2200000</v>
      </c>
      <c r="Q53" s="113">
        <f t="shared" si="1"/>
        <v>0</v>
      </c>
      <c r="R53" s="112">
        <f t="shared" si="2"/>
        <v>0</v>
      </c>
    </row>
    <row r="54" spans="1:18" s="126" customFormat="1" ht="12.75">
      <c r="A54" s="115">
        <v>21375800</v>
      </c>
      <c r="B54" s="143" t="s">
        <v>434</v>
      </c>
      <c r="C54" s="115" t="s">
        <v>176</v>
      </c>
      <c r="D54" s="115" t="s">
        <v>177</v>
      </c>
      <c r="E54" s="121">
        <v>497720</v>
      </c>
      <c r="F54" s="121">
        <v>497720</v>
      </c>
      <c r="G54" s="121">
        <v>497720</v>
      </c>
      <c r="H54" s="121">
        <v>0</v>
      </c>
      <c r="I54" s="121">
        <v>0</v>
      </c>
      <c r="J54" s="121">
        <v>0</v>
      </c>
      <c r="K54" s="121">
        <v>0</v>
      </c>
      <c r="L54" s="121">
        <v>0</v>
      </c>
      <c r="M54" s="121">
        <v>497720</v>
      </c>
      <c r="N54" s="121">
        <v>497720</v>
      </c>
      <c r="O54" s="112">
        <f t="shared" si="0"/>
        <v>0</v>
      </c>
      <c r="P54" s="113">
        <f t="shared" si="3"/>
        <v>497720</v>
      </c>
      <c r="Q54" s="113">
        <f t="shared" si="1"/>
        <v>0</v>
      </c>
      <c r="R54" s="112">
        <f t="shared" si="2"/>
        <v>0</v>
      </c>
    </row>
    <row r="55" spans="1:18" s="126" customFormat="1" ht="12.75">
      <c r="A55" s="115">
        <v>21375800</v>
      </c>
      <c r="B55" s="143" t="s">
        <v>434</v>
      </c>
      <c r="C55" s="115" t="s">
        <v>180</v>
      </c>
      <c r="D55" s="115" t="s">
        <v>181</v>
      </c>
      <c r="E55" s="121">
        <v>8230358</v>
      </c>
      <c r="F55" s="121">
        <v>8230358</v>
      </c>
      <c r="G55" s="121">
        <v>6168731</v>
      </c>
      <c r="H55" s="121">
        <v>160000</v>
      </c>
      <c r="I55" s="121">
        <v>1168308.1</v>
      </c>
      <c r="J55" s="121">
        <v>0</v>
      </c>
      <c r="K55" s="121">
        <v>173505</v>
      </c>
      <c r="L55" s="121">
        <v>105000</v>
      </c>
      <c r="M55" s="121">
        <v>6728544.9</v>
      </c>
      <c r="N55" s="121">
        <v>4666917.9</v>
      </c>
      <c r="O55" s="112">
        <f t="shared" si="0"/>
        <v>0.021081099995893252</v>
      </c>
      <c r="P55" s="113">
        <f t="shared" si="3"/>
        <v>8230358</v>
      </c>
      <c r="Q55" s="113">
        <f t="shared" si="1"/>
        <v>173505</v>
      </c>
      <c r="R55" s="112">
        <f t="shared" si="2"/>
        <v>0.021081099995893252</v>
      </c>
    </row>
    <row r="56" spans="1:18" s="126" customFormat="1" ht="12.75">
      <c r="A56" s="115">
        <v>21375800</v>
      </c>
      <c r="B56" s="143" t="s">
        <v>434</v>
      </c>
      <c r="C56" s="115" t="s">
        <v>182</v>
      </c>
      <c r="D56" s="115" t="s">
        <v>183</v>
      </c>
      <c r="E56" s="121">
        <v>3500000</v>
      </c>
      <c r="F56" s="121">
        <v>3500000</v>
      </c>
      <c r="G56" s="121">
        <v>3500000</v>
      </c>
      <c r="H56" s="121">
        <v>0</v>
      </c>
      <c r="I56" s="121">
        <v>0</v>
      </c>
      <c r="J56" s="121">
        <v>0</v>
      </c>
      <c r="K56" s="121">
        <v>0</v>
      </c>
      <c r="L56" s="121">
        <v>0</v>
      </c>
      <c r="M56" s="121">
        <v>3500000</v>
      </c>
      <c r="N56" s="121">
        <v>3500000</v>
      </c>
      <c r="O56" s="112">
        <f t="shared" si="0"/>
        <v>0</v>
      </c>
      <c r="P56" s="113">
        <f t="shared" si="3"/>
        <v>3500000</v>
      </c>
      <c r="Q56" s="113">
        <f t="shared" si="1"/>
        <v>0</v>
      </c>
      <c r="R56" s="112">
        <f t="shared" si="2"/>
        <v>0</v>
      </c>
    </row>
    <row r="57" spans="1:18" s="126" customFormat="1" ht="12.75">
      <c r="A57" s="115">
        <v>21375800</v>
      </c>
      <c r="B57" s="143" t="s">
        <v>434</v>
      </c>
      <c r="C57" s="115" t="s">
        <v>186</v>
      </c>
      <c r="D57" s="115" t="s">
        <v>187</v>
      </c>
      <c r="E57" s="121">
        <v>671429</v>
      </c>
      <c r="F57" s="121">
        <v>671429</v>
      </c>
      <c r="G57" s="121">
        <v>671429</v>
      </c>
      <c r="H57" s="121">
        <v>0</v>
      </c>
      <c r="I57" s="121">
        <v>671429</v>
      </c>
      <c r="J57" s="121">
        <v>0</v>
      </c>
      <c r="K57" s="121">
        <v>0</v>
      </c>
      <c r="L57" s="121">
        <v>0</v>
      </c>
      <c r="M57" s="121">
        <v>0</v>
      </c>
      <c r="N57" s="121">
        <v>0</v>
      </c>
      <c r="O57" s="112">
        <f t="shared" si="0"/>
        <v>0</v>
      </c>
      <c r="P57" s="113">
        <f t="shared" si="3"/>
        <v>671429</v>
      </c>
      <c r="Q57" s="113">
        <f t="shared" si="1"/>
        <v>0</v>
      </c>
      <c r="R57" s="112">
        <v>0</v>
      </c>
    </row>
    <row r="58" spans="1:18" s="126" customFormat="1" ht="12.75">
      <c r="A58" s="115">
        <v>21375800</v>
      </c>
      <c r="B58" s="143" t="s">
        <v>434</v>
      </c>
      <c r="C58" s="115" t="s">
        <v>190</v>
      </c>
      <c r="D58" s="115" t="s">
        <v>191</v>
      </c>
      <c r="E58" s="121">
        <v>571429</v>
      </c>
      <c r="F58" s="121">
        <v>571429</v>
      </c>
      <c r="G58" s="121">
        <v>503552</v>
      </c>
      <c r="H58" s="121">
        <v>160000</v>
      </c>
      <c r="I58" s="121">
        <v>4.1</v>
      </c>
      <c r="J58" s="121">
        <v>0</v>
      </c>
      <c r="K58" s="121">
        <v>173505</v>
      </c>
      <c r="L58" s="121">
        <v>105000</v>
      </c>
      <c r="M58" s="121">
        <v>237919.9</v>
      </c>
      <c r="N58" s="121">
        <v>170042.9</v>
      </c>
      <c r="O58" s="112">
        <f t="shared" si="0"/>
        <v>0.3036335222748583</v>
      </c>
      <c r="P58" s="113">
        <f t="shared" si="3"/>
        <v>571429</v>
      </c>
      <c r="Q58" s="113">
        <f t="shared" si="1"/>
        <v>173505</v>
      </c>
      <c r="R58" s="112">
        <f t="shared" si="2"/>
        <v>0.3036335222748583</v>
      </c>
    </row>
    <row r="59" spans="1:18" s="126" customFormat="1" ht="12.75">
      <c r="A59" s="115">
        <v>21375800</v>
      </c>
      <c r="B59" s="143" t="s">
        <v>434</v>
      </c>
      <c r="C59" s="115" t="s">
        <v>192</v>
      </c>
      <c r="D59" s="115" t="s">
        <v>193</v>
      </c>
      <c r="E59" s="121">
        <v>1500000</v>
      </c>
      <c r="F59" s="121">
        <v>1500000</v>
      </c>
      <c r="G59" s="121">
        <v>500000</v>
      </c>
      <c r="H59" s="121">
        <v>0</v>
      </c>
      <c r="I59" s="121">
        <v>0</v>
      </c>
      <c r="J59" s="121">
        <v>0</v>
      </c>
      <c r="K59" s="121">
        <v>0</v>
      </c>
      <c r="L59" s="121">
        <v>0</v>
      </c>
      <c r="M59" s="121">
        <v>1500000</v>
      </c>
      <c r="N59" s="121">
        <v>500000</v>
      </c>
      <c r="O59" s="112">
        <f t="shared" si="0"/>
        <v>0</v>
      </c>
      <c r="P59" s="113">
        <f t="shared" si="3"/>
        <v>1500000</v>
      </c>
      <c r="Q59" s="113">
        <f t="shared" si="1"/>
        <v>0</v>
      </c>
      <c r="R59" s="112">
        <v>0</v>
      </c>
    </row>
    <row r="60" spans="1:18" s="126" customFormat="1" ht="12.75">
      <c r="A60" s="115">
        <v>21375800</v>
      </c>
      <c r="B60" s="143" t="s">
        <v>434</v>
      </c>
      <c r="C60" s="115" t="s">
        <v>194</v>
      </c>
      <c r="D60" s="115" t="s">
        <v>195</v>
      </c>
      <c r="E60" s="121">
        <v>1987500</v>
      </c>
      <c r="F60" s="121">
        <v>1987500</v>
      </c>
      <c r="G60" s="121">
        <v>993750</v>
      </c>
      <c r="H60" s="121">
        <v>0</v>
      </c>
      <c r="I60" s="121">
        <v>496875</v>
      </c>
      <c r="J60" s="121">
        <v>0</v>
      </c>
      <c r="K60" s="121">
        <v>0</v>
      </c>
      <c r="L60" s="121">
        <v>0</v>
      </c>
      <c r="M60" s="121">
        <v>1490625</v>
      </c>
      <c r="N60" s="121">
        <v>496875</v>
      </c>
      <c r="O60" s="112">
        <f t="shared" si="0"/>
        <v>0</v>
      </c>
      <c r="P60" s="113">
        <f t="shared" si="3"/>
        <v>1987500</v>
      </c>
      <c r="Q60" s="113">
        <f t="shared" si="1"/>
        <v>0</v>
      </c>
      <c r="R60" s="112">
        <f t="shared" si="2"/>
        <v>0</v>
      </c>
    </row>
    <row r="61" spans="1:18" s="126" customFormat="1" ht="12.75">
      <c r="A61" s="115">
        <v>21375800</v>
      </c>
      <c r="B61" s="143" t="s">
        <v>434</v>
      </c>
      <c r="C61" s="115" t="s">
        <v>196</v>
      </c>
      <c r="D61" s="115" t="s">
        <v>197</v>
      </c>
      <c r="E61" s="121">
        <v>450000</v>
      </c>
      <c r="F61" s="121">
        <v>450000</v>
      </c>
      <c r="G61" s="121">
        <v>450000</v>
      </c>
      <c r="H61" s="121">
        <v>0</v>
      </c>
      <c r="I61" s="121">
        <v>0</v>
      </c>
      <c r="J61" s="121">
        <v>0</v>
      </c>
      <c r="K61" s="121">
        <v>196517</v>
      </c>
      <c r="L61" s="121">
        <v>196517</v>
      </c>
      <c r="M61" s="121">
        <v>253483</v>
      </c>
      <c r="N61" s="121">
        <v>253483</v>
      </c>
      <c r="O61" s="112">
        <f t="shared" si="0"/>
        <v>0.43670444444444445</v>
      </c>
      <c r="P61" s="113">
        <f t="shared" si="3"/>
        <v>450000</v>
      </c>
      <c r="Q61" s="113">
        <f t="shared" si="1"/>
        <v>196517</v>
      </c>
      <c r="R61" s="112">
        <f t="shared" si="2"/>
        <v>0.43670444444444445</v>
      </c>
    </row>
    <row r="62" spans="1:18" s="126" customFormat="1" ht="12.75">
      <c r="A62" s="115">
        <v>21375800</v>
      </c>
      <c r="B62" s="143" t="s">
        <v>434</v>
      </c>
      <c r="C62" s="115" t="s">
        <v>198</v>
      </c>
      <c r="D62" s="115" t="s">
        <v>199</v>
      </c>
      <c r="E62" s="121">
        <v>100000</v>
      </c>
      <c r="F62" s="121">
        <v>100000</v>
      </c>
      <c r="G62" s="121">
        <v>100000</v>
      </c>
      <c r="H62" s="121">
        <v>0</v>
      </c>
      <c r="I62" s="121">
        <v>0</v>
      </c>
      <c r="J62" s="121">
        <v>0</v>
      </c>
      <c r="K62" s="121">
        <v>0</v>
      </c>
      <c r="L62" s="121">
        <v>0</v>
      </c>
      <c r="M62" s="121">
        <v>100000</v>
      </c>
      <c r="N62" s="121">
        <v>100000</v>
      </c>
      <c r="O62" s="112">
        <f t="shared" si="0"/>
        <v>0</v>
      </c>
      <c r="P62" s="113">
        <f t="shared" si="3"/>
        <v>100000</v>
      </c>
      <c r="Q62" s="113">
        <f t="shared" si="1"/>
        <v>0</v>
      </c>
      <c r="R62" s="112">
        <f t="shared" si="2"/>
        <v>0</v>
      </c>
    </row>
    <row r="63" spans="1:18" s="126" customFormat="1" ht="12.75">
      <c r="A63" s="115">
        <v>21375800</v>
      </c>
      <c r="B63" s="143" t="s">
        <v>434</v>
      </c>
      <c r="C63" s="115" t="s">
        <v>200</v>
      </c>
      <c r="D63" s="115" t="s">
        <v>201</v>
      </c>
      <c r="E63" s="121">
        <v>350000</v>
      </c>
      <c r="F63" s="121">
        <v>350000</v>
      </c>
      <c r="G63" s="121">
        <v>350000</v>
      </c>
      <c r="H63" s="121">
        <v>0</v>
      </c>
      <c r="I63" s="121">
        <v>0</v>
      </c>
      <c r="J63" s="121">
        <v>0</v>
      </c>
      <c r="K63" s="121">
        <v>196517</v>
      </c>
      <c r="L63" s="121">
        <v>196517</v>
      </c>
      <c r="M63" s="121">
        <v>153483</v>
      </c>
      <c r="N63" s="121">
        <v>153483</v>
      </c>
      <c r="O63" s="112">
        <f t="shared" si="0"/>
        <v>0.5614771428571429</v>
      </c>
      <c r="P63" s="113">
        <f t="shared" si="3"/>
        <v>350000</v>
      </c>
      <c r="Q63" s="113">
        <f t="shared" si="1"/>
        <v>196517</v>
      </c>
      <c r="R63" s="112">
        <f t="shared" si="2"/>
        <v>0.5614771428571429</v>
      </c>
    </row>
    <row r="64" spans="1:18" s="126" customFormat="1" ht="12.75">
      <c r="A64" s="115">
        <v>21375800</v>
      </c>
      <c r="B64" s="143" t="s">
        <v>434</v>
      </c>
      <c r="C64" s="115" t="s">
        <v>202</v>
      </c>
      <c r="D64" s="115" t="s">
        <v>203</v>
      </c>
      <c r="E64" s="121">
        <v>145000</v>
      </c>
      <c r="F64" s="121">
        <v>145000</v>
      </c>
      <c r="G64" s="121">
        <v>45000</v>
      </c>
      <c r="H64" s="121">
        <v>0</v>
      </c>
      <c r="I64" s="121">
        <v>0</v>
      </c>
      <c r="J64" s="121">
        <v>0</v>
      </c>
      <c r="K64" s="121">
        <v>0</v>
      </c>
      <c r="L64" s="121">
        <v>0</v>
      </c>
      <c r="M64" s="121">
        <v>145000</v>
      </c>
      <c r="N64" s="121">
        <v>45000</v>
      </c>
      <c r="O64" s="112">
        <f t="shared" si="0"/>
        <v>0</v>
      </c>
      <c r="P64" s="113">
        <f t="shared" si="3"/>
        <v>145000</v>
      </c>
      <c r="Q64" s="113">
        <f>+K64</f>
        <v>0</v>
      </c>
      <c r="R64" s="112">
        <f t="shared" si="2"/>
        <v>0</v>
      </c>
    </row>
    <row r="65" spans="1:18" s="126" customFormat="1" ht="12.75">
      <c r="A65" s="115">
        <v>21375800</v>
      </c>
      <c r="B65" s="143" t="s">
        <v>434</v>
      </c>
      <c r="C65" s="115" t="s">
        <v>204</v>
      </c>
      <c r="D65" s="115" t="s">
        <v>205</v>
      </c>
      <c r="E65" s="121">
        <v>45000</v>
      </c>
      <c r="F65" s="121">
        <v>45000</v>
      </c>
      <c r="G65" s="121">
        <v>45000</v>
      </c>
      <c r="H65" s="121">
        <v>0</v>
      </c>
      <c r="I65" s="121">
        <v>0</v>
      </c>
      <c r="J65" s="121">
        <v>0</v>
      </c>
      <c r="K65" s="121">
        <v>0</v>
      </c>
      <c r="L65" s="121">
        <v>0</v>
      </c>
      <c r="M65" s="121">
        <v>45000</v>
      </c>
      <c r="N65" s="121">
        <v>45000</v>
      </c>
      <c r="O65" s="112">
        <f t="shared" si="0"/>
        <v>0</v>
      </c>
      <c r="P65" s="113">
        <f t="shared" si="3"/>
        <v>45000</v>
      </c>
      <c r="Q65" s="113">
        <f t="shared" si="1"/>
        <v>0</v>
      </c>
      <c r="R65" s="112">
        <f t="shared" si="2"/>
        <v>0</v>
      </c>
    </row>
    <row r="66" spans="1:18" s="126" customFormat="1" ht="12.75">
      <c r="A66" s="115">
        <v>21375800</v>
      </c>
      <c r="B66" s="143" t="s">
        <v>434</v>
      </c>
      <c r="C66" s="115" t="s">
        <v>206</v>
      </c>
      <c r="D66" s="115" t="s">
        <v>207</v>
      </c>
      <c r="E66" s="121">
        <v>100000</v>
      </c>
      <c r="F66" s="121">
        <v>100000</v>
      </c>
      <c r="G66" s="121">
        <v>0</v>
      </c>
      <c r="H66" s="121">
        <v>0</v>
      </c>
      <c r="I66" s="121">
        <v>0</v>
      </c>
      <c r="J66" s="121">
        <v>0</v>
      </c>
      <c r="K66" s="121">
        <v>0</v>
      </c>
      <c r="L66" s="121">
        <v>0</v>
      </c>
      <c r="M66" s="121">
        <v>100000</v>
      </c>
      <c r="N66" s="121">
        <v>0</v>
      </c>
      <c r="O66" s="112">
        <f t="shared" si="0"/>
        <v>0</v>
      </c>
      <c r="P66" s="113">
        <f t="shared" si="3"/>
        <v>100000</v>
      </c>
      <c r="Q66" s="113">
        <f t="shared" si="1"/>
        <v>0</v>
      </c>
      <c r="R66" s="112">
        <v>0</v>
      </c>
    </row>
    <row r="67" spans="1:18" s="127" customFormat="1" ht="12.75">
      <c r="A67" s="110">
        <v>21375800</v>
      </c>
      <c r="B67" s="139" t="s">
        <v>434</v>
      </c>
      <c r="C67" s="110" t="s">
        <v>210</v>
      </c>
      <c r="D67" s="110" t="s">
        <v>211</v>
      </c>
      <c r="E67" s="129">
        <v>12877168</v>
      </c>
      <c r="F67" s="129">
        <v>12877168</v>
      </c>
      <c r="G67" s="129">
        <v>11472622.68</v>
      </c>
      <c r="H67" s="129">
        <v>0</v>
      </c>
      <c r="I67" s="129">
        <v>6879915.68</v>
      </c>
      <c r="J67" s="129">
        <v>0</v>
      </c>
      <c r="K67" s="129">
        <v>550766</v>
      </c>
      <c r="L67" s="129">
        <v>530841</v>
      </c>
      <c r="M67" s="129">
        <v>5446486.32</v>
      </c>
      <c r="N67" s="129">
        <v>4041941</v>
      </c>
      <c r="O67" s="112">
        <f t="shared" si="0"/>
        <v>0.04277073965331508</v>
      </c>
      <c r="P67" s="30">
        <f t="shared" si="3"/>
        <v>12877168</v>
      </c>
      <c r="Q67" s="30">
        <f t="shared" si="1"/>
        <v>550766</v>
      </c>
      <c r="R67" s="116">
        <f t="shared" si="2"/>
        <v>0.04277073965331508</v>
      </c>
    </row>
    <row r="68" spans="1:18" s="126" customFormat="1" ht="12.75">
      <c r="A68" s="115">
        <v>21375800</v>
      </c>
      <c r="B68" s="143" t="s">
        <v>434</v>
      </c>
      <c r="C68" s="115" t="s">
        <v>212</v>
      </c>
      <c r="D68" s="115" t="s">
        <v>213</v>
      </c>
      <c r="E68" s="121">
        <v>4632168</v>
      </c>
      <c r="F68" s="121">
        <v>3632168</v>
      </c>
      <c r="G68" s="121">
        <v>2777623</v>
      </c>
      <c r="H68" s="121">
        <v>0</v>
      </c>
      <c r="I68" s="121">
        <v>269162</v>
      </c>
      <c r="J68" s="121">
        <v>0</v>
      </c>
      <c r="K68" s="121">
        <v>550766</v>
      </c>
      <c r="L68" s="121">
        <v>530841</v>
      </c>
      <c r="M68" s="121">
        <v>2812240</v>
      </c>
      <c r="N68" s="121">
        <v>1957695</v>
      </c>
      <c r="O68" s="112">
        <f t="shared" si="0"/>
        <v>0.1516356071635453</v>
      </c>
      <c r="P68" s="113">
        <f t="shared" si="3"/>
        <v>3632168</v>
      </c>
      <c r="Q68" s="113">
        <f t="shared" si="1"/>
        <v>550766</v>
      </c>
      <c r="R68" s="112">
        <f t="shared" si="2"/>
        <v>0.1516356071635453</v>
      </c>
    </row>
    <row r="69" spans="1:18" s="127" customFormat="1" ht="12.75">
      <c r="A69" s="115">
        <v>21375800</v>
      </c>
      <c r="B69" s="143" t="s">
        <v>434</v>
      </c>
      <c r="C69" s="115" t="s">
        <v>214</v>
      </c>
      <c r="D69" s="115" t="s">
        <v>215</v>
      </c>
      <c r="E69" s="121">
        <v>1709091</v>
      </c>
      <c r="F69" s="121">
        <v>1709091</v>
      </c>
      <c r="G69" s="121">
        <v>854546</v>
      </c>
      <c r="H69" s="121">
        <v>0</v>
      </c>
      <c r="I69" s="121">
        <v>269162</v>
      </c>
      <c r="J69" s="121">
        <v>0</v>
      </c>
      <c r="K69" s="121">
        <v>550766</v>
      </c>
      <c r="L69" s="121">
        <v>530841</v>
      </c>
      <c r="M69" s="121">
        <v>889163</v>
      </c>
      <c r="N69" s="121">
        <v>34618</v>
      </c>
      <c r="O69" s="112">
        <f t="shared" si="0"/>
        <v>0.3222566849863465</v>
      </c>
      <c r="P69" s="113">
        <f t="shared" si="3"/>
        <v>1709091</v>
      </c>
      <c r="Q69" s="113">
        <f t="shared" si="1"/>
        <v>550766</v>
      </c>
      <c r="R69" s="112">
        <f t="shared" si="2"/>
        <v>0.3222566849863465</v>
      </c>
    </row>
    <row r="70" spans="1:18" s="126" customFormat="1" ht="12.75">
      <c r="A70" s="115">
        <v>21375800</v>
      </c>
      <c r="B70" s="143" t="s">
        <v>434</v>
      </c>
      <c r="C70" s="115" t="s">
        <v>218</v>
      </c>
      <c r="D70" s="115" t="s">
        <v>219</v>
      </c>
      <c r="E70" s="121">
        <v>2923077</v>
      </c>
      <c r="F70" s="121">
        <v>1923077</v>
      </c>
      <c r="G70" s="121">
        <v>1923077</v>
      </c>
      <c r="H70" s="121">
        <v>0</v>
      </c>
      <c r="I70" s="121">
        <v>0</v>
      </c>
      <c r="J70" s="121">
        <v>0</v>
      </c>
      <c r="K70" s="121">
        <v>0</v>
      </c>
      <c r="L70" s="121">
        <v>0</v>
      </c>
      <c r="M70" s="121">
        <v>1923077</v>
      </c>
      <c r="N70" s="121">
        <v>1923077</v>
      </c>
      <c r="O70" s="112">
        <f t="shared" si="0"/>
        <v>0</v>
      </c>
      <c r="P70" s="113">
        <f t="shared" si="3"/>
        <v>1923077</v>
      </c>
      <c r="Q70" s="113">
        <f t="shared" si="1"/>
        <v>0</v>
      </c>
      <c r="R70" s="112">
        <f t="shared" si="2"/>
        <v>0</v>
      </c>
    </row>
    <row r="71" spans="1:18" s="126" customFormat="1" ht="12.75">
      <c r="A71" s="115">
        <v>21375800</v>
      </c>
      <c r="B71" s="143" t="s">
        <v>434</v>
      </c>
      <c r="C71" s="115" t="s">
        <v>222</v>
      </c>
      <c r="D71" s="115" t="s">
        <v>223</v>
      </c>
      <c r="E71" s="121">
        <v>0</v>
      </c>
      <c r="F71" s="121">
        <v>0</v>
      </c>
      <c r="G71" s="121">
        <v>0</v>
      </c>
      <c r="H71" s="121">
        <v>0</v>
      </c>
      <c r="I71" s="121">
        <v>0</v>
      </c>
      <c r="J71" s="121">
        <v>0</v>
      </c>
      <c r="K71" s="121">
        <v>0</v>
      </c>
      <c r="L71" s="121">
        <v>0</v>
      </c>
      <c r="M71" s="121">
        <v>0</v>
      </c>
      <c r="N71" s="121">
        <v>0</v>
      </c>
      <c r="O71" s="112">
        <v>0</v>
      </c>
      <c r="P71" s="113">
        <f t="shared" si="3"/>
        <v>0</v>
      </c>
      <c r="Q71" s="113">
        <f t="shared" si="1"/>
        <v>0</v>
      </c>
      <c r="R71" s="112">
        <v>0</v>
      </c>
    </row>
    <row r="72" spans="1:18" s="126" customFormat="1" ht="12.75">
      <c r="A72" s="115">
        <v>21375800</v>
      </c>
      <c r="B72" s="143" t="s">
        <v>434</v>
      </c>
      <c r="C72" s="115" t="s">
        <v>226</v>
      </c>
      <c r="D72" s="115" t="s">
        <v>227</v>
      </c>
      <c r="E72" s="121">
        <v>0</v>
      </c>
      <c r="F72" s="121">
        <v>0</v>
      </c>
      <c r="G72" s="121">
        <v>0</v>
      </c>
      <c r="H72" s="121">
        <v>0</v>
      </c>
      <c r="I72" s="121">
        <v>0</v>
      </c>
      <c r="J72" s="121">
        <v>0</v>
      </c>
      <c r="K72" s="121">
        <v>0</v>
      </c>
      <c r="L72" s="121">
        <v>0</v>
      </c>
      <c r="M72" s="121">
        <v>0</v>
      </c>
      <c r="N72" s="121">
        <v>0</v>
      </c>
      <c r="O72" s="112">
        <v>0</v>
      </c>
      <c r="P72" s="113">
        <f t="shared" si="3"/>
        <v>0</v>
      </c>
      <c r="Q72" s="113">
        <f t="shared" si="1"/>
        <v>0</v>
      </c>
      <c r="R72" s="112">
        <v>0</v>
      </c>
    </row>
    <row r="73" spans="1:18" s="126" customFormat="1" ht="12.75">
      <c r="A73" s="115">
        <v>21375800</v>
      </c>
      <c r="B73" s="143" t="s">
        <v>434</v>
      </c>
      <c r="C73" s="115" t="s">
        <v>242</v>
      </c>
      <c r="D73" s="115" t="s">
        <v>243</v>
      </c>
      <c r="E73" s="121">
        <v>3220000</v>
      </c>
      <c r="F73" s="121">
        <v>6312253.68</v>
      </c>
      <c r="G73" s="121">
        <v>6312253.68</v>
      </c>
      <c r="H73" s="121">
        <v>0</v>
      </c>
      <c r="I73" s="121">
        <v>6312253.68</v>
      </c>
      <c r="J73" s="121">
        <v>0</v>
      </c>
      <c r="K73" s="121">
        <v>0</v>
      </c>
      <c r="L73" s="121">
        <v>0</v>
      </c>
      <c r="M73" s="121">
        <v>0</v>
      </c>
      <c r="N73" s="121">
        <v>0</v>
      </c>
      <c r="O73" s="112">
        <f aca="true" t="shared" si="4" ref="O72:O103">+K73/F73</f>
        <v>0</v>
      </c>
      <c r="P73" s="113">
        <f t="shared" si="3"/>
        <v>6312253.68</v>
      </c>
      <c r="Q73" s="113">
        <f t="shared" si="1"/>
        <v>0</v>
      </c>
      <c r="R73" s="112">
        <f t="shared" si="2"/>
        <v>0</v>
      </c>
    </row>
    <row r="74" spans="1:18" s="126" customFormat="1" ht="12.75">
      <c r="A74" s="115">
        <v>21375800</v>
      </c>
      <c r="B74" s="143" t="s">
        <v>434</v>
      </c>
      <c r="C74" s="115" t="s">
        <v>246</v>
      </c>
      <c r="D74" s="115" t="s">
        <v>247</v>
      </c>
      <c r="E74" s="121">
        <v>3220000</v>
      </c>
      <c r="F74" s="121">
        <v>6312253.68</v>
      </c>
      <c r="G74" s="121">
        <v>6312253.68</v>
      </c>
      <c r="H74" s="121">
        <v>0</v>
      </c>
      <c r="I74" s="121">
        <v>6312253.68</v>
      </c>
      <c r="J74" s="121">
        <v>0</v>
      </c>
      <c r="K74" s="121">
        <v>0</v>
      </c>
      <c r="L74" s="121">
        <v>0</v>
      </c>
      <c r="M74" s="121">
        <v>0</v>
      </c>
      <c r="N74" s="121">
        <v>0</v>
      </c>
      <c r="O74" s="112">
        <f t="shared" si="4"/>
        <v>0</v>
      </c>
      <c r="P74" s="113">
        <f t="shared" si="3"/>
        <v>6312253.68</v>
      </c>
      <c r="Q74" s="113">
        <f t="shared" si="1"/>
        <v>0</v>
      </c>
      <c r="R74" s="112">
        <f t="shared" si="2"/>
        <v>0</v>
      </c>
    </row>
    <row r="75" spans="1:18" s="126" customFormat="1" ht="12.75">
      <c r="A75" s="115">
        <v>21375800</v>
      </c>
      <c r="B75" s="143" t="s">
        <v>434</v>
      </c>
      <c r="C75" s="115" t="s">
        <v>248</v>
      </c>
      <c r="D75" s="115" t="s">
        <v>413</v>
      </c>
      <c r="E75" s="121">
        <v>5025000</v>
      </c>
      <c r="F75" s="121">
        <v>2932746.32</v>
      </c>
      <c r="G75" s="121">
        <v>2382746</v>
      </c>
      <c r="H75" s="121">
        <v>0</v>
      </c>
      <c r="I75" s="121">
        <v>298500</v>
      </c>
      <c r="J75" s="121">
        <v>0</v>
      </c>
      <c r="K75" s="121">
        <v>0</v>
      </c>
      <c r="L75" s="121">
        <v>0</v>
      </c>
      <c r="M75" s="121">
        <v>2634246.32</v>
      </c>
      <c r="N75" s="121">
        <v>2084246</v>
      </c>
      <c r="O75" s="112">
        <f t="shared" si="4"/>
        <v>0</v>
      </c>
      <c r="P75" s="113">
        <f t="shared" si="3"/>
        <v>2932746.32</v>
      </c>
      <c r="Q75" s="113">
        <f t="shared" si="1"/>
        <v>0</v>
      </c>
      <c r="R75" s="112">
        <f t="shared" si="2"/>
        <v>0</v>
      </c>
    </row>
    <row r="76" spans="1:18" s="126" customFormat="1" ht="12.75">
      <c r="A76" s="115">
        <v>21375800</v>
      </c>
      <c r="B76" s="143" t="s">
        <v>434</v>
      </c>
      <c r="C76" s="115" t="s">
        <v>249</v>
      </c>
      <c r="D76" s="115" t="s">
        <v>250</v>
      </c>
      <c r="E76" s="121">
        <v>1000000</v>
      </c>
      <c r="F76" s="121">
        <v>657746.32</v>
      </c>
      <c r="G76" s="121">
        <v>657746</v>
      </c>
      <c r="H76" s="121">
        <v>0</v>
      </c>
      <c r="I76" s="121">
        <v>298500</v>
      </c>
      <c r="J76" s="121">
        <v>0</v>
      </c>
      <c r="K76" s="121">
        <v>0</v>
      </c>
      <c r="L76" s="121">
        <v>0</v>
      </c>
      <c r="M76" s="121">
        <v>359246.32</v>
      </c>
      <c r="N76" s="121">
        <v>359246</v>
      </c>
      <c r="O76" s="112">
        <f t="shared" si="4"/>
        <v>0</v>
      </c>
      <c r="P76" s="113">
        <f t="shared" si="3"/>
        <v>657746.32</v>
      </c>
      <c r="Q76" s="113">
        <f t="shared" si="1"/>
        <v>0</v>
      </c>
      <c r="R76" s="112">
        <f t="shared" si="2"/>
        <v>0</v>
      </c>
    </row>
    <row r="77" spans="1:18" s="127" customFormat="1" ht="12.75">
      <c r="A77" s="115">
        <v>21375800</v>
      </c>
      <c r="B77" s="143" t="s">
        <v>434</v>
      </c>
      <c r="C77" s="115" t="s">
        <v>253</v>
      </c>
      <c r="D77" s="115" t="s">
        <v>254</v>
      </c>
      <c r="E77" s="121">
        <v>2375000</v>
      </c>
      <c r="F77" s="121">
        <v>1575000</v>
      </c>
      <c r="G77" s="121">
        <v>1575000</v>
      </c>
      <c r="H77" s="121">
        <v>0</v>
      </c>
      <c r="I77" s="121">
        <v>0</v>
      </c>
      <c r="J77" s="121">
        <v>0</v>
      </c>
      <c r="K77" s="121">
        <v>0</v>
      </c>
      <c r="L77" s="121">
        <v>0</v>
      </c>
      <c r="M77" s="121">
        <v>1575000</v>
      </c>
      <c r="N77" s="121">
        <v>1575000</v>
      </c>
      <c r="O77" s="112">
        <f t="shared" si="4"/>
        <v>0</v>
      </c>
      <c r="P77" s="113">
        <f t="shared" si="3"/>
        <v>1575000</v>
      </c>
      <c r="Q77" s="113">
        <f>+K77</f>
        <v>0</v>
      </c>
      <c r="R77" s="112">
        <v>0</v>
      </c>
    </row>
    <row r="78" spans="1:18" s="126" customFormat="1" ht="12.75">
      <c r="A78" s="115">
        <v>21375800</v>
      </c>
      <c r="B78" s="143" t="s">
        <v>434</v>
      </c>
      <c r="C78" s="115" t="s">
        <v>257</v>
      </c>
      <c r="D78" s="115" t="s">
        <v>258</v>
      </c>
      <c r="E78" s="121">
        <v>250000</v>
      </c>
      <c r="F78" s="121">
        <v>650000</v>
      </c>
      <c r="G78" s="121">
        <v>100000</v>
      </c>
      <c r="H78" s="121">
        <v>0</v>
      </c>
      <c r="I78" s="121">
        <v>0</v>
      </c>
      <c r="J78" s="121">
        <v>0</v>
      </c>
      <c r="K78" s="121">
        <v>0</v>
      </c>
      <c r="L78" s="121">
        <v>0</v>
      </c>
      <c r="M78" s="121">
        <v>650000</v>
      </c>
      <c r="N78" s="121">
        <v>100000</v>
      </c>
      <c r="O78" s="112">
        <f t="shared" si="4"/>
        <v>0</v>
      </c>
      <c r="P78" s="113">
        <f t="shared" si="3"/>
        <v>650000</v>
      </c>
      <c r="Q78" s="113">
        <f t="shared" si="1"/>
        <v>0</v>
      </c>
      <c r="R78" s="112">
        <f>+Q78/P78</f>
        <v>0</v>
      </c>
    </row>
    <row r="79" spans="1:18" s="126" customFormat="1" ht="12.75">
      <c r="A79" s="115">
        <v>21375800</v>
      </c>
      <c r="B79" s="143" t="s">
        <v>434</v>
      </c>
      <c r="C79" s="115" t="s">
        <v>259</v>
      </c>
      <c r="D79" s="115" t="s">
        <v>260</v>
      </c>
      <c r="E79" s="121">
        <v>700000</v>
      </c>
      <c r="F79" s="121">
        <v>0</v>
      </c>
      <c r="G79" s="121">
        <v>0</v>
      </c>
      <c r="H79" s="121">
        <v>0</v>
      </c>
      <c r="I79" s="121">
        <v>0</v>
      </c>
      <c r="J79" s="121">
        <v>0</v>
      </c>
      <c r="K79" s="121">
        <v>0</v>
      </c>
      <c r="L79" s="121">
        <v>0</v>
      </c>
      <c r="M79" s="121">
        <v>0</v>
      </c>
      <c r="N79" s="121">
        <v>0</v>
      </c>
      <c r="O79" s="112">
        <v>0</v>
      </c>
      <c r="P79" s="113">
        <f t="shared" si="3"/>
        <v>0</v>
      </c>
      <c r="Q79" s="113">
        <f t="shared" si="1"/>
        <v>0</v>
      </c>
      <c r="R79" s="112">
        <v>0</v>
      </c>
    </row>
    <row r="80" spans="1:18" s="127" customFormat="1" ht="12.75">
      <c r="A80" s="115">
        <v>21375800</v>
      </c>
      <c r="B80" s="143" t="s">
        <v>434</v>
      </c>
      <c r="C80" s="115" t="s">
        <v>261</v>
      </c>
      <c r="D80" s="115" t="s">
        <v>262</v>
      </c>
      <c r="E80" s="121">
        <v>200000</v>
      </c>
      <c r="F80" s="121">
        <v>0</v>
      </c>
      <c r="G80" s="121">
        <v>0</v>
      </c>
      <c r="H80" s="121">
        <v>0</v>
      </c>
      <c r="I80" s="121">
        <v>0</v>
      </c>
      <c r="J80" s="121">
        <v>0</v>
      </c>
      <c r="K80" s="121">
        <v>0</v>
      </c>
      <c r="L80" s="121">
        <v>0</v>
      </c>
      <c r="M80" s="121">
        <v>0</v>
      </c>
      <c r="N80" s="121">
        <v>0</v>
      </c>
      <c r="O80" s="112">
        <v>0</v>
      </c>
      <c r="P80" s="113">
        <f>+F80</f>
        <v>0</v>
      </c>
      <c r="Q80" s="113">
        <f t="shared" si="1"/>
        <v>0</v>
      </c>
      <c r="R80" s="112">
        <v>0</v>
      </c>
    </row>
    <row r="81" spans="1:18" s="126" customFormat="1" ht="12.75">
      <c r="A81" s="115">
        <v>21375800</v>
      </c>
      <c r="B81" s="143" t="s">
        <v>434</v>
      </c>
      <c r="C81" s="115" t="s">
        <v>263</v>
      </c>
      <c r="D81" s="115" t="s">
        <v>264</v>
      </c>
      <c r="E81" s="121">
        <v>500000</v>
      </c>
      <c r="F81" s="121">
        <v>50000</v>
      </c>
      <c r="G81" s="121">
        <v>50000</v>
      </c>
      <c r="H81" s="121">
        <v>0</v>
      </c>
      <c r="I81" s="121">
        <v>0</v>
      </c>
      <c r="J81" s="121">
        <v>0</v>
      </c>
      <c r="K81" s="121">
        <v>0</v>
      </c>
      <c r="L81" s="121">
        <v>0</v>
      </c>
      <c r="M81" s="121">
        <v>50000</v>
      </c>
      <c r="N81" s="121">
        <v>50000</v>
      </c>
      <c r="O81" s="112">
        <f t="shared" si="4"/>
        <v>0</v>
      </c>
      <c r="P81" s="113">
        <f>+F81</f>
        <v>50000</v>
      </c>
      <c r="Q81" s="113">
        <f>+K81</f>
        <v>0</v>
      </c>
      <c r="R81" s="112">
        <f>+Q81/P81</f>
        <v>0</v>
      </c>
    </row>
    <row r="82" spans="1:18" s="127" customFormat="1" ht="12.75">
      <c r="A82" s="110">
        <v>21375800</v>
      </c>
      <c r="B82" s="139" t="s">
        <v>435</v>
      </c>
      <c r="C82" s="110" t="s">
        <v>265</v>
      </c>
      <c r="D82" s="110" t="s">
        <v>266</v>
      </c>
      <c r="E82" s="129">
        <v>80784760</v>
      </c>
      <c r="F82" s="129">
        <v>80784760</v>
      </c>
      <c r="G82" s="129">
        <v>15000000</v>
      </c>
      <c r="H82" s="129">
        <v>0</v>
      </c>
      <c r="I82" s="129">
        <v>0</v>
      </c>
      <c r="J82" s="129">
        <v>0</v>
      </c>
      <c r="K82" s="129">
        <v>0</v>
      </c>
      <c r="L82" s="129">
        <v>0</v>
      </c>
      <c r="M82" s="129">
        <v>80784760</v>
      </c>
      <c r="N82" s="129">
        <v>15000000</v>
      </c>
      <c r="O82" s="112">
        <f t="shared" si="4"/>
        <v>0</v>
      </c>
      <c r="P82" s="30">
        <f>+F82</f>
        <v>80784760</v>
      </c>
      <c r="Q82" s="30">
        <f>+K82</f>
        <v>0</v>
      </c>
      <c r="R82" s="116">
        <f>+Q82/P82</f>
        <v>0</v>
      </c>
    </row>
    <row r="83" spans="1:18" s="127" customFormat="1" ht="12.75">
      <c r="A83" s="115">
        <v>21375800</v>
      </c>
      <c r="B83" s="143" t="s">
        <v>435</v>
      </c>
      <c r="C83" s="115" t="s">
        <v>267</v>
      </c>
      <c r="D83" s="115" t="s">
        <v>268</v>
      </c>
      <c r="E83" s="121">
        <v>76700000</v>
      </c>
      <c r="F83" s="121">
        <v>76700000</v>
      </c>
      <c r="G83" s="121">
        <v>15000000</v>
      </c>
      <c r="H83" s="121">
        <v>0</v>
      </c>
      <c r="I83" s="121">
        <v>0</v>
      </c>
      <c r="J83" s="121">
        <v>0</v>
      </c>
      <c r="K83" s="121">
        <v>0</v>
      </c>
      <c r="L83" s="121">
        <v>0</v>
      </c>
      <c r="M83" s="121">
        <v>76700000</v>
      </c>
      <c r="N83" s="121">
        <v>15000000</v>
      </c>
      <c r="O83" s="112">
        <f t="shared" si="4"/>
        <v>0</v>
      </c>
      <c r="P83" s="113">
        <f aca="true" t="shared" si="5" ref="P83:P90">+F83</f>
        <v>76700000</v>
      </c>
      <c r="Q83" s="113">
        <f aca="true" t="shared" si="6" ref="Q83:Q90">+K83</f>
        <v>0</v>
      </c>
      <c r="R83" s="112">
        <f aca="true" t="shared" si="7" ref="R83:R91">+Q83/P83</f>
        <v>0</v>
      </c>
    </row>
    <row r="84" spans="1:18" s="126" customFormat="1" ht="12.75">
      <c r="A84" s="115">
        <v>21375800</v>
      </c>
      <c r="B84" s="143" t="s">
        <v>435</v>
      </c>
      <c r="C84" s="115" t="s">
        <v>271</v>
      </c>
      <c r="D84" s="115" t="s">
        <v>272</v>
      </c>
      <c r="E84" s="121">
        <v>2000000</v>
      </c>
      <c r="F84" s="121">
        <v>2000000</v>
      </c>
      <c r="G84" s="121">
        <v>0</v>
      </c>
      <c r="H84" s="121">
        <v>0</v>
      </c>
      <c r="I84" s="121">
        <v>0</v>
      </c>
      <c r="J84" s="121">
        <v>0</v>
      </c>
      <c r="K84" s="121">
        <v>0</v>
      </c>
      <c r="L84" s="121">
        <v>0</v>
      </c>
      <c r="M84" s="121">
        <v>2000000</v>
      </c>
      <c r="N84" s="121">
        <v>0</v>
      </c>
      <c r="O84" s="112">
        <f t="shared" si="4"/>
        <v>0</v>
      </c>
      <c r="P84" s="113">
        <f t="shared" si="5"/>
        <v>2000000</v>
      </c>
      <c r="Q84" s="113">
        <f t="shared" si="6"/>
        <v>0</v>
      </c>
      <c r="R84" s="112">
        <f t="shared" si="7"/>
        <v>0</v>
      </c>
    </row>
    <row r="85" spans="1:18" s="126" customFormat="1" ht="12.75">
      <c r="A85" s="115">
        <v>21375800</v>
      </c>
      <c r="B85" s="143" t="s">
        <v>435</v>
      </c>
      <c r="C85" s="115" t="s">
        <v>273</v>
      </c>
      <c r="D85" s="115" t="s">
        <v>274</v>
      </c>
      <c r="E85" s="121">
        <v>9700000</v>
      </c>
      <c r="F85" s="121">
        <v>9700000</v>
      </c>
      <c r="G85" s="121">
        <v>5000000</v>
      </c>
      <c r="H85" s="121">
        <v>0</v>
      </c>
      <c r="I85" s="121">
        <v>0</v>
      </c>
      <c r="J85" s="121">
        <v>0</v>
      </c>
      <c r="K85" s="121">
        <v>0</v>
      </c>
      <c r="L85" s="121">
        <v>0</v>
      </c>
      <c r="M85" s="121">
        <v>9700000</v>
      </c>
      <c r="N85" s="121">
        <v>5000000</v>
      </c>
      <c r="O85" s="112">
        <f t="shared" si="4"/>
        <v>0</v>
      </c>
      <c r="P85" s="113">
        <f t="shared" si="5"/>
        <v>9700000</v>
      </c>
      <c r="Q85" s="113">
        <f t="shared" si="6"/>
        <v>0</v>
      </c>
      <c r="R85" s="112">
        <f t="shared" si="7"/>
        <v>0</v>
      </c>
    </row>
    <row r="86" spans="1:18" s="126" customFormat="1" ht="12.75">
      <c r="A86" s="115">
        <v>21375800</v>
      </c>
      <c r="B86" s="143" t="s">
        <v>435</v>
      </c>
      <c r="C86" s="115" t="s">
        <v>416</v>
      </c>
      <c r="D86" s="115" t="s">
        <v>417</v>
      </c>
      <c r="E86" s="121">
        <v>65000000</v>
      </c>
      <c r="F86" s="121">
        <v>65000000</v>
      </c>
      <c r="G86" s="121">
        <v>10000000</v>
      </c>
      <c r="H86" s="121">
        <v>0</v>
      </c>
      <c r="I86" s="121">
        <v>0</v>
      </c>
      <c r="J86" s="121">
        <v>0</v>
      </c>
      <c r="K86" s="121">
        <v>0</v>
      </c>
      <c r="L86" s="121">
        <v>0</v>
      </c>
      <c r="M86" s="121">
        <v>65000000</v>
      </c>
      <c r="N86" s="121">
        <v>10000000</v>
      </c>
      <c r="O86" s="112">
        <f t="shared" si="4"/>
        <v>0</v>
      </c>
      <c r="P86" s="113">
        <f t="shared" si="5"/>
        <v>65000000</v>
      </c>
      <c r="Q86" s="113">
        <f t="shared" si="6"/>
        <v>0</v>
      </c>
      <c r="R86" s="112">
        <f t="shared" si="7"/>
        <v>0</v>
      </c>
    </row>
    <row r="87" spans="1:18" s="127" customFormat="1" ht="12.75">
      <c r="A87" s="115">
        <v>21375800</v>
      </c>
      <c r="B87" s="143" t="s">
        <v>435</v>
      </c>
      <c r="C87" s="115" t="s">
        <v>279</v>
      </c>
      <c r="D87" s="115" t="s">
        <v>280</v>
      </c>
      <c r="E87" s="121">
        <v>4084760</v>
      </c>
      <c r="F87" s="121">
        <v>4084760</v>
      </c>
      <c r="G87" s="121">
        <v>0</v>
      </c>
      <c r="H87" s="121">
        <v>0</v>
      </c>
      <c r="I87" s="121">
        <v>0</v>
      </c>
      <c r="J87" s="121">
        <v>0</v>
      </c>
      <c r="K87" s="121">
        <v>0</v>
      </c>
      <c r="L87" s="121">
        <v>0</v>
      </c>
      <c r="M87" s="121">
        <v>4084760</v>
      </c>
      <c r="N87" s="121">
        <v>0</v>
      </c>
      <c r="O87" s="112">
        <f t="shared" si="4"/>
        <v>0</v>
      </c>
      <c r="P87" s="113">
        <f t="shared" si="5"/>
        <v>4084760</v>
      </c>
      <c r="Q87" s="113">
        <f t="shared" si="6"/>
        <v>0</v>
      </c>
      <c r="R87" s="112">
        <f t="shared" si="7"/>
        <v>0</v>
      </c>
    </row>
    <row r="88" spans="1:18" s="126" customFormat="1" ht="12.75">
      <c r="A88" s="115">
        <v>21375800</v>
      </c>
      <c r="B88" s="143" t="s">
        <v>435</v>
      </c>
      <c r="C88" s="115" t="s">
        <v>418</v>
      </c>
      <c r="D88" s="115" t="s">
        <v>419</v>
      </c>
      <c r="E88" s="121">
        <v>4084760</v>
      </c>
      <c r="F88" s="121">
        <v>4084760</v>
      </c>
      <c r="G88" s="121">
        <v>0</v>
      </c>
      <c r="H88" s="121">
        <v>0</v>
      </c>
      <c r="I88" s="121">
        <v>0</v>
      </c>
      <c r="J88" s="121">
        <v>0</v>
      </c>
      <c r="K88" s="121">
        <v>0</v>
      </c>
      <c r="L88" s="121">
        <v>0</v>
      </c>
      <c r="M88" s="121">
        <v>4084760</v>
      </c>
      <c r="N88" s="121">
        <v>0</v>
      </c>
      <c r="O88" s="112">
        <f t="shared" si="4"/>
        <v>0</v>
      </c>
      <c r="P88" s="113">
        <f t="shared" si="5"/>
        <v>4084760</v>
      </c>
      <c r="Q88" s="113">
        <f t="shared" si="6"/>
        <v>0</v>
      </c>
      <c r="R88" s="112">
        <f t="shared" si="7"/>
        <v>0</v>
      </c>
    </row>
    <row r="89" spans="1:18" s="126" customFormat="1" ht="12.75">
      <c r="A89" s="115">
        <v>21375800</v>
      </c>
      <c r="B89" s="143" t="s">
        <v>435</v>
      </c>
      <c r="C89" s="115" t="s">
        <v>283</v>
      </c>
      <c r="D89" s="115" t="s">
        <v>284</v>
      </c>
      <c r="E89" s="121">
        <v>0</v>
      </c>
      <c r="F89" s="121">
        <v>0</v>
      </c>
      <c r="G89" s="121">
        <v>0</v>
      </c>
      <c r="H89" s="121">
        <v>0</v>
      </c>
      <c r="I89" s="121">
        <v>0</v>
      </c>
      <c r="J89" s="121">
        <v>0</v>
      </c>
      <c r="K89" s="121">
        <v>0</v>
      </c>
      <c r="L89" s="121">
        <v>0</v>
      </c>
      <c r="M89" s="121">
        <v>0</v>
      </c>
      <c r="N89" s="121">
        <v>0</v>
      </c>
      <c r="O89" s="112">
        <v>0</v>
      </c>
      <c r="P89" s="113">
        <f t="shared" si="5"/>
        <v>0</v>
      </c>
      <c r="Q89" s="113">
        <f t="shared" si="6"/>
        <v>0</v>
      </c>
      <c r="R89" s="112">
        <v>0</v>
      </c>
    </row>
    <row r="90" spans="1:18" s="126" customFormat="1" ht="12.75">
      <c r="A90" s="115">
        <v>21375800</v>
      </c>
      <c r="B90" s="143" t="s">
        <v>435</v>
      </c>
      <c r="C90" s="115" t="s">
        <v>285</v>
      </c>
      <c r="D90" s="115" t="s">
        <v>286</v>
      </c>
      <c r="E90" s="121">
        <v>0</v>
      </c>
      <c r="F90" s="121">
        <v>0</v>
      </c>
      <c r="G90" s="121">
        <v>0</v>
      </c>
      <c r="H90" s="121">
        <v>0</v>
      </c>
      <c r="I90" s="121">
        <v>0</v>
      </c>
      <c r="J90" s="121">
        <v>0</v>
      </c>
      <c r="K90" s="121">
        <v>0</v>
      </c>
      <c r="L90" s="121">
        <v>0</v>
      </c>
      <c r="M90" s="121">
        <v>0</v>
      </c>
      <c r="N90" s="121">
        <v>0</v>
      </c>
      <c r="O90" s="112">
        <v>0</v>
      </c>
      <c r="P90" s="113">
        <f t="shared" si="5"/>
        <v>0</v>
      </c>
      <c r="Q90" s="113">
        <f t="shared" si="6"/>
        <v>0</v>
      </c>
      <c r="R90" s="112">
        <v>0</v>
      </c>
    </row>
    <row r="91" spans="1:18" s="127" customFormat="1" ht="12.75">
      <c r="A91" s="110">
        <v>21375800</v>
      </c>
      <c r="B91" s="139" t="s">
        <v>434</v>
      </c>
      <c r="C91" s="110" t="s">
        <v>289</v>
      </c>
      <c r="D91" s="110" t="s">
        <v>290</v>
      </c>
      <c r="E91" s="129">
        <v>9793547735</v>
      </c>
      <c r="F91" s="129">
        <v>9793547735</v>
      </c>
      <c r="G91" s="129">
        <v>4984668927.3</v>
      </c>
      <c r="H91" s="129">
        <v>0</v>
      </c>
      <c r="I91" s="129">
        <v>1644859513.41</v>
      </c>
      <c r="J91" s="129">
        <v>0</v>
      </c>
      <c r="K91" s="129">
        <v>3292665121.84</v>
      </c>
      <c r="L91" s="129">
        <v>3292665121.84</v>
      </c>
      <c r="M91" s="129">
        <v>4856023099.75</v>
      </c>
      <c r="N91" s="129">
        <v>47144292.05</v>
      </c>
      <c r="O91" s="112">
        <f t="shared" si="4"/>
        <v>0.3362075941155353</v>
      </c>
      <c r="P91" s="30">
        <f>+P99</f>
        <v>89500000</v>
      </c>
      <c r="Q91" s="30">
        <f>+Q99</f>
        <v>3855708</v>
      </c>
      <c r="R91" s="112">
        <f t="shared" si="7"/>
        <v>0.04308053631284916</v>
      </c>
    </row>
    <row r="92" spans="1:18" s="126" customFormat="1" ht="12.75">
      <c r="A92" s="115">
        <v>21375800</v>
      </c>
      <c r="B92" s="143" t="s">
        <v>434</v>
      </c>
      <c r="C92" s="115" t="s">
        <v>291</v>
      </c>
      <c r="D92" s="115" t="s">
        <v>292</v>
      </c>
      <c r="E92" s="121">
        <v>9599047735</v>
      </c>
      <c r="F92" s="121">
        <v>9599047735</v>
      </c>
      <c r="G92" s="121">
        <v>4881168927.3</v>
      </c>
      <c r="H92" s="121">
        <v>0</v>
      </c>
      <c r="I92" s="121">
        <v>1627359513.41</v>
      </c>
      <c r="J92" s="121">
        <v>0</v>
      </c>
      <c r="K92" s="121">
        <v>3253809413.84</v>
      </c>
      <c r="L92" s="121">
        <v>3253809413.84</v>
      </c>
      <c r="M92" s="121">
        <v>4717878807.75</v>
      </c>
      <c r="N92" s="121">
        <v>0.05</v>
      </c>
      <c r="O92" s="112">
        <f t="shared" si="4"/>
        <v>0.33897210469909184</v>
      </c>
      <c r="P92" s="113"/>
      <c r="Q92" s="113"/>
      <c r="R92" s="112"/>
    </row>
    <row r="93" spans="1:18" s="126" customFormat="1" ht="12.75">
      <c r="A93" s="115">
        <v>21375800</v>
      </c>
      <c r="B93" s="143" t="s">
        <v>434</v>
      </c>
      <c r="C93" s="115" t="s">
        <v>294</v>
      </c>
      <c r="D93" s="115" t="s">
        <v>295</v>
      </c>
      <c r="E93" s="121">
        <v>2857490000</v>
      </c>
      <c r="F93" s="121">
        <v>2857490000</v>
      </c>
      <c r="G93" s="121">
        <v>1449155741</v>
      </c>
      <c r="H93" s="121">
        <v>0</v>
      </c>
      <c r="I93" s="121">
        <v>487702793</v>
      </c>
      <c r="J93" s="121">
        <v>0</v>
      </c>
      <c r="K93" s="121">
        <v>961452948</v>
      </c>
      <c r="L93" s="121">
        <v>961452948</v>
      </c>
      <c r="M93" s="121">
        <v>1408334259</v>
      </c>
      <c r="N93" s="121">
        <v>0</v>
      </c>
      <c r="O93" s="112">
        <f t="shared" si="4"/>
        <v>0.3364676509804059</v>
      </c>
      <c r="P93" s="113"/>
      <c r="Q93" s="113"/>
      <c r="R93" s="112"/>
    </row>
    <row r="94" spans="1:18" s="126" customFormat="1" ht="12.75">
      <c r="A94" s="115">
        <v>21375800</v>
      </c>
      <c r="B94" s="143" t="s">
        <v>434</v>
      </c>
      <c r="C94" s="115" t="s">
        <v>297</v>
      </c>
      <c r="D94" s="115" t="s">
        <v>298</v>
      </c>
      <c r="E94" s="121">
        <v>2521753226</v>
      </c>
      <c r="F94" s="121">
        <v>2521753226</v>
      </c>
      <c r="G94" s="121">
        <v>1302395457.3</v>
      </c>
      <c r="H94" s="121">
        <v>0</v>
      </c>
      <c r="I94" s="121">
        <v>401769305.25</v>
      </c>
      <c r="J94" s="121">
        <v>0</v>
      </c>
      <c r="K94" s="121">
        <v>900626152</v>
      </c>
      <c r="L94" s="121">
        <v>900626152</v>
      </c>
      <c r="M94" s="121">
        <v>1219357768.75</v>
      </c>
      <c r="N94" s="121">
        <v>0.05</v>
      </c>
      <c r="O94" s="112">
        <f t="shared" si="4"/>
        <v>0.3571428570862072</v>
      </c>
      <c r="P94" s="113"/>
      <c r="Q94" s="113"/>
      <c r="R94" s="112"/>
    </row>
    <row r="95" spans="1:18" s="126" customFormat="1" ht="12.75">
      <c r="A95" s="115">
        <v>21375800</v>
      </c>
      <c r="B95" s="143" t="s">
        <v>434</v>
      </c>
      <c r="C95" s="115" t="s">
        <v>299</v>
      </c>
      <c r="D95" s="115" t="s">
        <v>300</v>
      </c>
      <c r="E95" s="121">
        <v>915708427</v>
      </c>
      <c r="F95" s="121">
        <v>915708427</v>
      </c>
      <c r="G95" s="121">
        <v>487783821</v>
      </c>
      <c r="H95" s="121">
        <v>0</v>
      </c>
      <c r="I95" s="121">
        <v>160745097</v>
      </c>
      <c r="J95" s="121">
        <v>0</v>
      </c>
      <c r="K95" s="121">
        <v>327038724</v>
      </c>
      <c r="L95" s="121">
        <v>327038724</v>
      </c>
      <c r="M95" s="121">
        <v>427924606</v>
      </c>
      <c r="N95" s="121">
        <v>0</v>
      </c>
      <c r="O95" s="112">
        <f t="shared" si="4"/>
        <v>0.35714285722086075</v>
      </c>
      <c r="P95" s="113"/>
      <c r="Q95" s="113"/>
      <c r="R95" s="112"/>
    </row>
    <row r="96" spans="1:18" s="126" customFormat="1" ht="12.75">
      <c r="A96" s="115">
        <v>21375800</v>
      </c>
      <c r="B96" s="143" t="s">
        <v>434</v>
      </c>
      <c r="C96" s="115" t="s">
        <v>302</v>
      </c>
      <c r="D96" s="115" t="s">
        <v>303</v>
      </c>
      <c r="E96" s="121">
        <v>3263170000</v>
      </c>
      <c r="F96" s="121">
        <v>3263170000</v>
      </c>
      <c r="G96" s="121">
        <v>1601598386</v>
      </c>
      <c r="H96" s="121">
        <v>0</v>
      </c>
      <c r="I96" s="121">
        <v>543199350</v>
      </c>
      <c r="J96" s="121">
        <v>0</v>
      </c>
      <c r="K96" s="121">
        <v>1058399036</v>
      </c>
      <c r="L96" s="121">
        <v>1058399036</v>
      </c>
      <c r="M96" s="121">
        <v>1661571614</v>
      </c>
      <c r="N96" s="121">
        <v>0</v>
      </c>
      <c r="O96" s="112">
        <f t="shared" si="4"/>
        <v>0.32434688845509124</v>
      </c>
      <c r="P96" s="113"/>
      <c r="Q96" s="113"/>
      <c r="R96" s="112"/>
    </row>
    <row r="97" spans="1:18" s="126" customFormat="1" ht="12.75">
      <c r="A97" s="115">
        <v>21375800</v>
      </c>
      <c r="B97" s="143" t="s">
        <v>434</v>
      </c>
      <c r="C97" s="115" t="s">
        <v>323</v>
      </c>
      <c r="D97" s="115" t="s">
        <v>421</v>
      </c>
      <c r="E97" s="121">
        <v>34059290</v>
      </c>
      <c r="F97" s="121">
        <v>34059290</v>
      </c>
      <c r="G97" s="121">
        <v>33576730</v>
      </c>
      <c r="H97" s="121">
        <v>0</v>
      </c>
      <c r="I97" s="121">
        <v>29179523.71</v>
      </c>
      <c r="J97" s="121">
        <v>0</v>
      </c>
      <c r="K97" s="121">
        <v>4397206.29</v>
      </c>
      <c r="L97" s="121">
        <v>4397206.29</v>
      </c>
      <c r="M97" s="121">
        <v>482560</v>
      </c>
      <c r="N97" s="121">
        <v>0</v>
      </c>
      <c r="O97" s="112">
        <f t="shared" si="4"/>
        <v>0.1291044613672217</v>
      </c>
      <c r="P97" s="113"/>
      <c r="Q97" s="113"/>
      <c r="R97" s="112"/>
    </row>
    <row r="98" spans="1:18" s="126" customFormat="1" ht="15" customHeight="1">
      <c r="A98" s="115">
        <v>21375800</v>
      </c>
      <c r="B98" s="143" t="s">
        <v>434</v>
      </c>
      <c r="C98" s="115" t="s">
        <v>328</v>
      </c>
      <c r="D98" s="115" t="s">
        <v>422</v>
      </c>
      <c r="E98" s="121">
        <v>6866792</v>
      </c>
      <c r="F98" s="121">
        <v>6866792</v>
      </c>
      <c r="G98" s="121">
        <v>6658792</v>
      </c>
      <c r="H98" s="121">
        <v>0</v>
      </c>
      <c r="I98" s="121">
        <v>4763444.45</v>
      </c>
      <c r="J98" s="121">
        <v>0</v>
      </c>
      <c r="K98" s="121">
        <v>1895347.55</v>
      </c>
      <c r="L98" s="121">
        <v>1895347.55</v>
      </c>
      <c r="M98" s="121">
        <v>208000</v>
      </c>
      <c r="N98" s="121">
        <v>0</v>
      </c>
      <c r="O98" s="112">
        <f t="shared" si="4"/>
        <v>0.27601644989392426</v>
      </c>
      <c r="P98" s="113"/>
      <c r="Q98" s="113"/>
      <c r="R98" s="112"/>
    </row>
    <row r="99" spans="1:18" s="126" customFormat="1" ht="12.75">
      <c r="A99" s="115">
        <v>21375800</v>
      </c>
      <c r="B99" s="143" t="s">
        <v>434</v>
      </c>
      <c r="C99" s="115" t="s">
        <v>337</v>
      </c>
      <c r="D99" s="115" t="s">
        <v>338</v>
      </c>
      <c r="E99" s="121">
        <v>89500000</v>
      </c>
      <c r="F99" s="121">
        <v>89500000</v>
      </c>
      <c r="G99" s="121">
        <v>51000000</v>
      </c>
      <c r="H99" s="121">
        <v>0</v>
      </c>
      <c r="I99" s="121">
        <v>0</v>
      </c>
      <c r="J99" s="121">
        <v>0</v>
      </c>
      <c r="K99" s="121">
        <v>3855708</v>
      </c>
      <c r="L99" s="121">
        <v>3855708</v>
      </c>
      <c r="M99" s="121">
        <v>85644292</v>
      </c>
      <c r="N99" s="121">
        <v>47144292</v>
      </c>
      <c r="O99" s="112">
        <f t="shared" si="4"/>
        <v>0.04308053631284916</v>
      </c>
      <c r="P99" s="113">
        <f>+F99</f>
        <v>89500000</v>
      </c>
      <c r="Q99" s="113">
        <f>+K99</f>
        <v>3855708</v>
      </c>
      <c r="R99" s="112">
        <f>+Q99/P99</f>
        <v>0.04308053631284916</v>
      </c>
    </row>
    <row r="100" spans="1:18" s="126" customFormat="1" ht="12.75">
      <c r="A100" s="115">
        <v>21375800</v>
      </c>
      <c r="B100" s="143" t="s">
        <v>434</v>
      </c>
      <c r="C100" s="115" t="s">
        <v>339</v>
      </c>
      <c r="D100" s="115" t="s">
        <v>340</v>
      </c>
      <c r="E100" s="121">
        <v>77000000</v>
      </c>
      <c r="F100" s="121">
        <v>77000000</v>
      </c>
      <c r="G100" s="121">
        <v>38500000</v>
      </c>
      <c r="H100" s="121">
        <v>0</v>
      </c>
      <c r="I100" s="121">
        <v>0</v>
      </c>
      <c r="J100" s="121">
        <v>0</v>
      </c>
      <c r="K100" s="121">
        <v>0</v>
      </c>
      <c r="L100" s="121">
        <v>0</v>
      </c>
      <c r="M100" s="121">
        <v>77000000</v>
      </c>
      <c r="N100" s="121">
        <v>38500000</v>
      </c>
      <c r="O100" s="112">
        <f t="shared" si="4"/>
        <v>0</v>
      </c>
      <c r="P100" s="113">
        <f>+F100</f>
        <v>77000000</v>
      </c>
      <c r="Q100" s="113">
        <f>+K100</f>
        <v>0</v>
      </c>
      <c r="R100" s="112">
        <f>+Q100/P100</f>
        <v>0</v>
      </c>
    </row>
    <row r="101" spans="1:18" s="126" customFormat="1" ht="12.75">
      <c r="A101" s="115">
        <v>21375800</v>
      </c>
      <c r="B101" s="143" t="s">
        <v>434</v>
      </c>
      <c r="C101" s="115" t="s">
        <v>341</v>
      </c>
      <c r="D101" s="115" t="s">
        <v>342</v>
      </c>
      <c r="E101" s="121">
        <v>12500000</v>
      </c>
      <c r="F101" s="121">
        <v>12500000</v>
      </c>
      <c r="G101" s="121">
        <v>12500000</v>
      </c>
      <c r="H101" s="121">
        <v>0</v>
      </c>
      <c r="I101" s="121">
        <v>0</v>
      </c>
      <c r="J101" s="121">
        <v>0</v>
      </c>
      <c r="K101" s="121">
        <v>3855708</v>
      </c>
      <c r="L101" s="121">
        <v>3855708</v>
      </c>
      <c r="M101" s="121">
        <v>8644292</v>
      </c>
      <c r="N101" s="121">
        <v>8644292</v>
      </c>
      <c r="O101" s="112">
        <f t="shared" si="4"/>
        <v>0.30845664</v>
      </c>
      <c r="P101" s="113">
        <f>+F101</f>
        <v>12500000</v>
      </c>
      <c r="Q101" s="113">
        <f>+K101</f>
        <v>3855708</v>
      </c>
      <c r="R101" s="112">
        <f>+Q101/P101</f>
        <v>0.30845664</v>
      </c>
    </row>
    <row r="102" spans="1:18" s="126" customFormat="1" ht="12.75">
      <c r="A102" s="115">
        <v>21375800</v>
      </c>
      <c r="B102" s="143" t="s">
        <v>434</v>
      </c>
      <c r="C102" s="115" t="s">
        <v>343</v>
      </c>
      <c r="D102" s="115" t="s">
        <v>344</v>
      </c>
      <c r="E102" s="121">
        <v>105000000</v>
      </c>
      <c r="F102" s="121">
        <v>105000000</v>
      </c>
      <c r="G102" s="121">
        <v>52500000</v>
      </c>
      <c r="H102" s="121">
        <v>0</v>
      </c>
      <c r="I102" s="121">
        <v>17500000</v>
      </c>
      <c r="J102" s="121">
        <v>0</v>
      </c>
      <c r="K102" s="121">
        <v>35000000</v>
      </c>
      <c r="L102" s="121">
        <v>35000000</v>
      </c>
      <c r="M102" s="121">
        <v>52500000</v>
      </c>
      <c r="N102" s="121">
        <v>0</v>
      </c>
      <c r="O102" s="112">
        <f t="shared" si="4"/>
        <v>0.3333333333333333</v>
      </c>
      <c r="P102" s="113"/>
      <c r="Q102" s="113"/>
      <c r="R102" s="112"/>
    </row>
    <row r="103" spans="1:18" s="126" customFormat="1" ht="12.75">
      <c r="A103" s="115">
        <v>21375800</v>
      </c>
      <c r="B103" s="143" t="s">
        <v>434</v>
      </c>
      <c r="C103" s="115" t="s">
        <v>348</v>
      </c>
      <c r="D103" s="115" t="s">
        <v>395</v>
      </c>
      <c r="E103" s="121">
        <v>105000000</v>
      </c>
      <c r="F103" s="121">
        <v>105000000</v>
      </c>
      <c r="G103" s="121">
        <v>52500000</v>
      </c>
      <c r="H103" s="121">
        <v>0</v>
      </c>
      <c r="I103" s="121">
        <v>17500000</v>
      </c>
      <c r="J103" s="121">
        <v>0</v>
      </c>
      <c r="K103" s="121">
        <v>35000000</v>
      </c>
      <c r="L103" s="121">
        <v>35000000</v>
      </c>
      <c r="M103" s="121">
        <v>52500000</v>
      </c>
      <c r="N103" s="121">
        <v>0</v>
      </c>
      <c r="O103" s="112">
        <f t="shared" si="4"/>
        <v>0.3333333333333333</v>
      </c>
      <c r="P103" s="113"/>
      <c r="Q103" s="113"/>
      <c r="R103" s="112"/>
    </row>
    <row r="104" spans="1:18" s="126" customFormat="1" ht="12.75">
      <c r="A104" s="115"/>
      <c r="B104" s="143"/>
      <c r="C104" s="115"/>
      <c r="D104" s="115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12"/>
      <c r="P104" s="113"/>
      <c r="Q104" s="113"/>
      <c r="R104" s="112"/>
    </row>
    <row r="105" spans="1:18" s="126" customFormat="1" ht="12.75">
      <c r="A105" s="115"/>
      <c r="B105" s="143"/>
      <c r="C105" s="115"/>
      <c r="D105" s="115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12"/>
      <c r="P105" s="113"/>
      <c r="Q105" s="113"/>
      <c r="R105" s="112"/>
    </row>
    <row r="106" spans="1:18" s="126" customFormat="1" ht="12.75">
      <c r="A106" s="115"/>
      <c r="B106" s="143"/>
      <c r="C106" s="115"/>
      <c r="D106" s="115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12"/>
      <c r="P106" s="113"/>
      <c r="Q106" s="113"/>
      <c r="R106" s="112"/>
    </row>
    <row r="107" spans="1:18" s="126" customFormat="1" ht="12.75">
      <c r="A107" s="115"/>
      <c r="B107" s="143"/>
      <c r="C107" s="115"/>
      <c r="D107" s="115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12"/>
      <c r="P107" s="113"/>
      <c r="Q107" s="113"/>
      <c r="R107" s="112"/>
    </row>
    <row r="108" spans="1:15" s="126" customFormat="1" ht="12.75">
      <c r="A108" s="115"/>
      <c r="B108" s="14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2"/>
    </row>
    <row r="109" spans="1:17" ht="12.75">
      <c r="A109" s="21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24"/>
      <c r="P109" s="23"/>
      <c r="Q109" s="23"/>
    </row>
    <row r="110" spans="1:17" ht="12.75">
      <c r="A110" s="21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P110" s="23"/>
      <c r="Q110" s="23"/>
    </row>
    <row r="111" spans="1:17" ht="12.75">
      <c r="A111" s="21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P111" s="23"/>
      <c r="Q111" s="23"/>
    </row>
    <row r="112" spans="3:17" ht="12.75">
      <c r="C112" s="189" t="s">
        <v>11</v>
      </c>
      <c r="D112" s="189"/>
      <c r="E112" s="189"/>
      <c r="F112" s="189"/>
      <c r="G112" s="189"/>
      <c r="H112" s="48"/>
      <c r="I112" s="48"/>
      <c r="J112" s="48"/>
      <c r="K112" s="48"/>
      <c r="L112" s="48"/>
      <c r="M112" s="48"/>
      <c r="N112" s="48"/>
      <c r="P112" s="23"/>
      <c r="Q112" s="23"/>
    </row>
    <row r="113" spans="3:17" ht="36" customHeight="1" thickBot="1">
      <c r="C113" s="190" t="s">
        <v>44</v>
      </c>
      <c r="D113" s="190" t="s">
        <v>7</v>
      </c>
      <c r="E113" s="190" t="s">
        <v>8</v>
      </c>
      <c r="F113" s="190" t="s">
        <v>9</v>
      </c>
      <c r="G113" s="190" t="s">
        <v>21</v>
      </c>
      <c r="H113" s="48"/>
      <c r="I113" s="48"/>
      <c r="J113" s="48"/>
      <c r="K113" s="48"/>
      <c r="L113" s="48"/>
      <c r="M113" s="48"/>
      <c r="N113" s="48"/>
      <c r="P113" s="23"/>
      <c r="Q113" s="23"/>
    </row>
    <row r="114" spans="3:17" ht="13.5" thickTop="1">
      <c r="C114" s="170" t="s">
        <v>22</v>
      </c>
      <c r="D114" s="55">
        <f>+E8</f>
        <v>3492895808</v>
      </c>
      <c r="E114" s="55">
        <f>+K8</f>
        <v>894787092.27</v>
      </c>
      <c r="F114" s="55">
        <f>+D1+D114+F920-E114</f>
        <v>2598108715.73</v>
      </c>
      <c r="G114" s="24">
        <f aca="true" t="shared" si="8" ref="G114:G119">+E114/D114</f>
        <v>0.2561734278533624</v>
      </c>
      <c r="K114" s="23"/>
      <c r="P114" s="23"/>
      <c r="Q114" s="23"/>
    </row>
    <row r="115" spans="3:17" ht="12.75">
      <c r="C115" s="170" t="s">
        <v>109</v>
      </c>
      <c r="D115" s="55">
        <f>+F27</f>
        <v>438612768</v>
      </c>
      <c r="E115" s="174">
        <f>+K27</f>
        <v>27177345.7</v>
      </c>
      <c r="F115" s="55">
        <f>+D115-E115</f>
        <v>411435422.3</v>
      </c>
      <c r="G115" s="24">
        <f t="shared" si="8"/>
        <v>0.061962048719931474</v>
      </c>
      <c r="H115" s="55"/>
      <c r="I115" s="55"/>
      <c r="K115" s="23"/>
      <c r="P115" s="23"/>
      <c r="Q115" s="23"/>
    </row>
    <row r="116" spans="3:17" ht="12.75">
      <c r="C116" s="170" t="s">
        <v>23</v>
      </c>
      <c r="D116" s="55">
        <f>+F67</f>
        <v>12877168</v>
      </c>
      <c r="E116" s="174">
        <f>+K67</f>
        <v>550766</v>
      </c>
      <c r="F116" s="55">
        <f>+D116-E116</f>
        <v>12326402</v>
      </c>
      <c r="G116" s="24">
        <f t="shared" si="8"/>
        <v>0.04277073965331508</v>
      </c>
      <c r="H116" s="55"/>
      <c r="I116" s="55"/>
      <c r="K116" s="23"/>
      <c r="P116" s="23"/>
      <c r="Q116" s="23"/>
    </row>
    <row r="117" spans="3:17" ht="12.75">
      <c r="C117" s="170" t="s">
        <v>24</v>
      </c>
      <c r="D117" s="55">
        <f>+F82</f>
        <v>80784760</v>
      </c>
      <c r="E117" s="174">
        <f>+K82</f>
        <v>0</v>
      </c>
      <c r="F117" s="55">
        <f>+D117-E117</f>
        <v>80784760</v>
      </c>
      <c r="G117" s="24">
        <f t="shared" si="8"/>
        <v>0</v>
      </c>
      <c r="H117" s="55"/>
      <c r="I117" s="55"/>
      <c r="K117" s="23"/>
      <c r="P117" s="23"/>
      <c r="Q117" s="23"/>
    </row>
    <row r="118" spans="3:17" ht="12.75">
      <c r="C118" s="170" t="s">
        <v>25</v>
      </c>
      <c r="D118" s="55">
        <f>+F91</f>
        <v>9793547735</v>
      </c>
      <c r="E118" s="174">
        <f>+K91</f>
        <v>3292665121.84</v>
      </c>
      <c r="F118" s="55">
        <f>+D118-E118</f>
        <v>6500882613.16</v>
      </c>
      <c r="G118" s="24">
        <f t="shared" si="8"/>
        <v>0.3362075941155353</v>
      </c>
      <c r="H118" s="55"/>
      <c r="I118" s="55"/>
      <c r="K118" s="23"/>
      <c r="P118" s="23"/>
      <c r="Q118" s="23"/>
    </row>
    <row r="119" spans="3:17" ht="23.25" customHeight="1" thickBot="1">
      <c r="C119" s="191" t="s">
        <v>10</v>
      </c>
      <c r="D119" s="192">
        <f>SUM(D114:D118)</f>
        <v>13818718239</v>
      </c>
      <c r="E119" s="192">
        <f>SUM(E114:E118)</f>
        <v>4215180325.8100004</v>
      </c>
      <c r="F119" s="192">
        <f>SUM(F114:F118)</f>
        <v>9603537913.19</v>
      </c>
      <c r="G119" s="193">
        <f t="shared" si="8"/>
        <v>0.30503410322917435</v>
      </c>
      <c r="H119" s="55"/>
      <c r="I119" s="55"/>
      <c r="K119" s="23"/>
      <c r="P119" s="23"/>
      <c r="Q119" s="23"/>
    </row>
    <row r="120" spans="3:17" ht="13.5" thickTop="1">
      <c r="C120" s="21"/>
      <c r="D120" s="55"/>
      <c r="E120" s="174"/>
      <c r="F120" s="55"/>
      <c r="G120" s="23"/>
      <c r="H120" s="55"/>
      <c r="I120" s="55"/>
      <c r="K120" s="23"/>
      <c r="N120" s="55"/>
      <c r="O120" s="55"/>
      <c r="P120" s="174"/>
      <c r="Q120" s="23"/>
    </row>
    <row r="121" spans="3:17" ht="12.75">
      <c r="C121" s="21"/>
      <c r="D121" s="23"/>
      <c r="E121" s="126"/>
      <c r="F121" s="24"/>
      <c r="G121" s="24"/>
      <c r="H121" s="55"/>
      <c r="I121" s="55"/>
      <c r="J121" s="115"/>
      <c r="K121" s="23"/>
      <c r="P121" s="126" t="s">
        <v>39</v>
      </c>
      <c r="Q121" s="23"/>
    </row>
    <row r="122" spans="3:17" ht="13.5" customHeight="1">
      <c r="C122" s="194" t="s">
        <v>37</v>
      </c>
      <c r="D122" s="194"/>
      <c r="E122" s="194"/>
      <c r="F122" s="194"/>
      <c r="G122" s="194"/>
      <c r="H122" s="55"/>
      <c r="I122" s="55"/>
      <c r="J122" s="21"/>
      <c r="K122" s="115"/>
      <c r="Q122" s="115"/>
    </row>
    <row r="123" spans="3:17" ht="31.5" customHeight="1" thickBot="1">
      <c r="C123" s="195" t="s">
        <v>44</v>
      </c>
      <c r="D123" s="195" t="s">
        <v>31</v>
      </c>
      <c r="E123" s="195" t="s">
        <v>32</v>
      </c>
      <c r="F123" s="195" t="s">
        <v>36</v>
      </c>
      <c r="G123" s="195" t="s">
        <v>33</v>
      </c>
      <c r="H123" s="55"/>
      <c r="I123" s="55"/>
      <c r="J123" s="21"/>
      <c r="K123" s="115"/>
      <c r="Q123" s="115"/>
    </row>
    <row r="124" spans="3:17" ht="13.5" thickTop="1">
      <c r="C124" s="170" t="s">
        <v>109</v>
      </c>
      <c r="D124" s="55">
        <f aca="true" t="shared" si="9" ref="D124:E126">+D115</f>
        <v>438612768</v>
      </c>
      <c r="E124" s="55">
        <f t="shared" si="9"/>
        <v>27177345.7</v>
      </c>
      <c r="F124" s="55">
        <f>+D124-E124</f>
        <v>411435422.3</v>
      </c>
      <c r="G124" s="24">
        <f>+E124/D124</f>
        <v>0.061962048719931474</v>
      </c>
      <c r="H124" s="55"/>
      <c r="I124" s="55"/>
      <c r="J124" s="21"/>
      <c r="K124" s="115"/>
      <c r="Q124" s="115"/>
    </row>
    <row r="125" spans="3:17" ht="12.75">
      <c r="C125" s="170" t="s">
        <v>23</v>
      </c>
      <c r="D125" s="55">
        <f t="shared" si="9"/>
        <v>12877168</v>
      </c>
      <c r="E125" s="55">
        <f t="shared" si="9"/>
        <v>550766</v>
      </c>
      <c r="F125" s="55">
        <f>+D125-E125</f>
        <v>12326402</v>
      </c>
      <c r="G125" s="24">
        <f>+E125/D125</f>
        <v>0.04277073965331508</v>
      </c>
      <c r="H125" s="55"/>
      <c r="I125" s="55"/>
      <c r="J125" s="21"/>
      <c r="K125" s="115"/>
      <c r="Q125" s="115"/>
    </row>
    <row r="126" spans="3:17" ht="12.75">
      <c r="C126" s="170" t="s">
        <v>24</v>
      </c>
      <c r="D126" s="55">
        <f t="shared" si="9"/>
        <v>80784760</v>
      </c>
      <c r="E126" s="55">
        <f t="shared" si="9"/>
        <v>0</v>
      </c>
      <c r="F126" s="55">
        <f>+D126-E126</f>
        <v>80784760</v>
      </c>
      <c r="G126" s="24">
        <f>+E126/D126</f>
        <v>0</v>
      </c>
      <c r="H126" s="21"/>
      <c r="I126" s="21"/>
      <c r="J126" s="21"/>
      <c r="K126" s="115"/>
      <c r="Q126" s="115"/>
    </row>
    <row r="127" spans="3:17" ht="12.75">
      <c r="C127" s="170" t="s">
        <v>25</v>
      </c>
      <c r="D127" s="55">
        <f>+P91</f>
        <v>89500000</v>
      </c>
      <c r="E127" s="55">
        <f>+Q91</f>
        <v>3855708</v>
      </c>
      <c r="F127" s="55">
        <f>+D127-E127</f>
        <v>85644292</v>
      </c>
      <c r="G127" s="24">
        <f>+E127/D127</f>
        <v>0.04308053631284916</v>
      </c>
      <c r="H127" s="21"/>
      <c r="I127" s="21"/>
      <c r="J127" s="21"/>
      <c r="K127" s="115"/>
      <c r="Q127" s="115"/>
    </row>
    <row r="128" spans="3:17" ht="13.5" thickBot="1">
      <c r="C128" s="196" t="s">
        <v>10</v>
      </c>
      <c r="D128" s="197">
        <f>SUM(D124:D127)</f>
        <v>621774696</v>
      </c>
      <c r="E128" s="197">
        <f>SUM(E124:E127)</f>
        <v>31583819.7</v>
      </c>
      <c r="F128" s="197">
        <f>SUM(F124:F127)</f>
        <v>590190876.3</v>
      </c>
      <c r="G128" s="198">
        <f>+E128/D128</f>
        <v>0.050796244850723225</v>
      </c>
      <c r="H128" s="21"/>
      <c r="I128" s="21"/>
      <c r="J128" s="21"/>
      <c r="K128" s="115"/>
      <c r="Q128" s="115"/>
    </row>
    <row r="129" spans="1:17" ht="13.5" thickTop="1">
      <c r="A129" s="21"/>
      <c r="H129" s="21"/>
      <c r="I129" s="21"/>
      <c r="J129" s="21"/>
      <c r="K129" s="115"/>
      <c r="Q129" s="115"/>
    </row>
    <row r="130" spans="1:17" ht="12.75">
      <c r="A130" s="21"/>
      <c r="H130" s="21"/>
      <c r="I130" s="21"/>
      <c r="J130" s="21"/>
      <c r="K130" s="115"/>
      <c r="Q130" s="115"/>
    </row>
    <row r="131" spans="1:17" ht="12.75">
      <c r="A131" s="21"/>
      <c r="H131" s="21"/>
      <c r="I131" s="21"/>
      <c r="J131" s="21"/>
      <c r="K131" s="115"/>
      <c r="Q131" s="115"/>
    </row>
    <row r="132" spans="1:17" ht="12.75">
      <c r="A132" s="21"/>
      <c r="H132" s="21"/>
      <c r="I132" s="21"/>
      <c r="J132" s="21"/>
      <c r="K132" s="115"/>
      <c r="Q132" s="115"/>
    </row>
    <row r="133" spans="1:17" ht="12.75">
      <c r="A133" s="21"/>
      <c r="H133" s="21"/>
      <c r="I133" s="21"/>
      <c r="J133" s="21"/>
      <c r="K133" s="115"/>
      <c r="Q133" s="115"/>
    </row>
    <row r="134" spans="1:17" ht="12.75">
      <c r="A134" s="21"/>
      <c r="H134" s="21"/>
      <c r="I134" s="21"/>
      <c r="J134" s="21"/>
      <c r="K134" s="115"/>
      <c r="Q134" s="115"/>
    </row>
    <row r="135" spans="1:17" ht="12.75">
      <c r="A135" s="21"/>
      <c r="H135" s="21"/>
      <c r="I135" s="21"/>
      <c r="J135" s="21"/>
      <c r="K135" s="115"/>
      <c r="Q135" s="115"/>
    </row>
    <row r="136" spans="1:17" ht="12.75">
      <c r="A136" s="179"/>
      <c r="B136" s="180"/>
      <c r="C136" s="181"/>
      <c r="D136" s="182"/>
      <c r="H136" s="21"/>
      <c r="I136" s="21"/>
      <c r="J136" s="21"/>
      <c r="K136" s="115"/>
      <c r="Q136" s="115"/>
    </row>
    <row r="137" spans="1:17" ht="12.75">
      <c r="A137" s="179"/>
      <c r="B137" s="180"/>
      <c r="C137" s="181"/>
      <c r="D137" s="182"/>
      <c r="H137" s="21"/>
      <c r="I137" s="21"/>
      <c r="J137" s="21"/>
      <c r="K137" s="115"/>
      <c r="Q137" s="115"/>
    </row>
    <row r="138" spans="1:17" ht="12.75">
      <c r="A138" s="179"/>
      <c r="B138" s="180"/>
      <c r="C138" s="181"/>
      <c r="D138" s="182"/>
      <c r="H138" s="21"/>
      <c r="I138" s="21"/>
      <c r="J138" s="21"/>
      <c r="K138" s="115"/>
      <c r="Q138" s="115"/>
    </row>
    <row r="139" spans="1:17" ht="12.75">
      <c r="A139" s="179"/>
      <c r="B139" s="180"/>
      <c r="C139" s="181"/>
      <c r="D139" s="182"/>
      <c r="H139" s="21"/>
      <c r="I139" s="21"/>
      <c r="J139" s="21"/>
      <c r="K139" s="115"/>
      <c r="Q139" s="115"/>
    </row>
    <row r="140" spans="1:17" ht="12.75">
      <c r="A140" s="179"/>
      <c r="B140" s="180"/>
      <c r="C140" s="181"/>
      <c r="D140" s="182"/>
      <c r="H140" s="21"/>
      <c r="I140" s="21"/>
      <c r="J140" s="21"/>
      <c r="K140" s="115"/>
      <c r="Q140" s="115"/>
    </row>
    <row r="141" spans="1:17" ht="13.5">
      <c r="A141" s="21"/>
      <c r="C141" s="103" t="s">
        <v>51</v>
      </c>
      <c r="D141" s="199" t="s">
        <v>52</v>
      </c>
      <c r="E141" s="199" t="s">
        <v>53</v>
      </c>
      <c r="F141" s="103" t="s">
        <v>7</v>
      </c>
      <c r="G141" s="103" t="s">
        <v>19</v>
      </c>
      <c r="H141" s="21"/>
      <c r="I141" s="21"/>
      <c r="J141" s="21"/>
      <c r="K141" s="115"/>
      <c r="Q141" s="115"/>
    </row>
    <row r="142" spans="1:17" ht="12.75">
      <c r="A142" s="21"/>
      <c r="C142" s="105" t="s">
        <v>22</v>
      </c>
      <c r="D142" s="106">
        <f>+G142/F142</f>
        <v>0.2561734278533624</v>
      </c>
      <c r="E142" s="106">
        <f>+(100%/12)*4</f>
        <v>0.3333333333333333</v>
      </c>
      <c r="F142" s="107">
        <f>+D114</f>
        <v>3492895808</v>
      </c>
      <c r="G142" s="107">
        <f>+E114</f>
        <v>894787092.27</v>
      </c>
      <c r="H142" s="21"/>
      <c r="I142" s="21"/>
      <c r="J142" s="21"/>
      <c r="K142" s="115"/>
      <c r="Q142" s="115"/>
    </row>
    <row r="143" spans="1:17" ht="12.75">
      <c r="A143" s="21"/>
      <c r="C143" s="105" t="s">
        <v>109</v>
      </c>
      <c r="D143" s="106">
        <f>+G143/F143</f>
        <v>0.061962048719931474</v>
      </c>
      <c r="E143" s="106">
        <f>+(100%/12)*4</f>
        <v>0.3333333333333333</v>
      </c>
      <c r="F143" s="107">
        <f aca="true" t="shared" si="10" ref="F142:G146">+D115</f>
        <v>438612768</v>
      </c>
      <c r="G143" s="107">
        <f t="shared" si="10"/>
        <v>27177345.7</v>
      </c>
      <c r="H143" s="21"/>
      <c r="I143" s="21"/>
      <c r="J143" s="21"/>
      <c r="K143" s="115"/>
      <c r="Q143" s="115"/>
    </row>
    <row r="144" spans="1:17" ht="12.75">
      <c r="A144" s="21"/>
      <c r="C144" s="105" t="s">
        <v>23</v>
      </c>
      <c r="D144" s="106">
        <f>+G144/F144</f>
        <v>0.04277073965331508</v>
      </c>
      <c r="E144" s="106">
        <f>+(100%/12)*4</f>
        <v>0.3333333333333333</v>
      </c>
      <c r="F144" s="107">
        <f t="shared" si="10"/>
        <v>12877168</v>
      </c>
      <c r="G144" s="107">
        <f t="shared" si="10"/>
        <v>550766</v>
      </c>
      <c r="H144" s="21"/>
      <c r="I144" s="21"/>
      <c r="J144" s="21"/>
      <c r="K144" s="115"/>
      <c r="Q144" s="115"/>
    </row>
    <row r="145" spans="1:17" ht="12.75">
      <c r="A145" s="21"/>
      <c r="C145" s="105" t="s">
        <v>24</v>
      </c>
      <c r="D145" s="106">
        <f>+G145/F145</f>
        <v>0</v>
      </c>
      <c r="E145" s="106">
        <f>+(100%/12)*4</f>
        <v>0.3333333333333333</v>
      </c>
      <c r="F145" s="107">
        <f t="shared" si="10"/>
        <v>80784760</v>
      </c>
      <c r="G145" s="107">
        <f t="shared" si="10"/>
        <v>0</v>
      </c>
      <c r="H145" s="21"/>
      <c r="I145" s="21"/>
      <c r="J145" s="21"/>
      <c r="K145" s="115"/>
      <c r="Q145" s="115"/>
    </row>
    <row r="146" spans="1:17" ht="12.75">
      <c r="A146" s="21"/>
      <c r="C146" s="105" t="s">
        <v>25</v>
      </c>
      <c r="D146" s="106">
        <f>+G146/F146</f>
        <v>0.3362075941155353</v>
      </c>
      <c r="E146" s="106">
        <f>+(100%/12)*4</f>
        <v>0.3333333333333333</v>
      </c>
      <c r="F146" s="107">
        <f t="shared" si="10"/>
        <v>9793547735</v>
      </c>
      <c r="G146" s="107">
        <f t="shared" si="10"/>
        <v>3292665121.84</v>
      </c>
      <c r="H146" s="21"/>
      <c r="I146" s="21"/>
      <c r="J146" s="21"/>
      <c r="K146" s="115"/>
      <c r="Q146" s="115"/>
    </row>
    <row r="147" spans="1:17" ht="12.75">
      <c r="A147" s="21"/>
      <c r="C147" s="105"/>
      <c r="D147" s="106"/>
      <c r="E147" s="106"/>
      <c r="F147" s="107"/>
      <c r="G147" s="107"/>
      <c r="H147" s="21"/>
      <c r="I147" s="21"/>
      <c r="J147" s="21"/>
      <c r="K147" s="115"/>
      <c r="Q147" s="115"/>
    </row>
    <row r="148" spans="1:17" ht="12.75">
      <c r="A148" s="21"/>
      <c r="C148" s="105"/>
      <c r="D148" s="106"/>
      <c r="E148" s="106"/>
      <c r="F148" s="107"/>
      <c r="G148" s="107"/>
      <c r="H148" s="21"/>
      <c r="I148" s="21"/>
      <c r="J148" s="21"/>
      <c r="K148" s="115"/>
      <c r="Q148" s="115"/>
    </row>
    <row r="149" spans="1:17" ht="12.75">
      <c r="A149" s="21"/>
      <c r="H149" s="21"/>
      <c r="I149" s="21"/>
      <c r="J149" s="21"/>
      <c r="K149" s="115"/>
      <c r="Q149" s="115"/>
    </row>
    <row r="150" spans="1:17" ht="12.75">
      <c r="A150" s="21"/>
      <c r="H150" s="21"/>
      <c r="I150" s="21"/>
      <c r="J150" s="21"/>
      <c r="K150" s="115"/>
      <c r="Q150" s="115"/>
    </row>
    <row r="151" spans="1:17" ht="12.75">
      <c r="A151" s="21"/>
      <c r="H151" s="21"/>
      <c r="I151" s="21"/>
      <c r="J151" s="21"/>
      <c r="K151" s="115"/>
      <c r="Q151" s="115"/>
    </row>
    <row r="152" spans="1:17" ht="12.75">
      <c r="A152" s="21"/>
      <c r="H152" s="21"/>
      <c r="I152" s="21"/>
      <c r="J152" s="21"/>
      <c r="K152" s="115"/>
      <c r="Q152" s="115"/>
    </row>
    <row r="153" spans="1:17" ht="12.75">
      <c r="A153" s="21"/>
      <c r="H153" s="21"/>
      <c r="I153" s="21"/>
      <c r="J153" s="21"/>
      <c r="K153" s="115"/>
      <c r="Q153" s="115"/>
    </row>
    <row r="154" spans="1:17" ht="12.75">
      <c r="A154" s="21"/>
      <c r="H154" s="21"/>
      <c r="I154" s="21"/>
      <c r="J154" s="21"/>
      <c r="K154" s="115"/>
      <c r="Q154" s="115"/>
    </row>
    <row r="155" spans="1:17" ht="12.75">
      <c r="A155" s="21"/>
      <c r="H155" s="21"/>
      <c r="I155" s="21"/>
      <c r="J155" s="21"/>
      <c r="K155" s="115"/>
      <c r="Q155" s="115"/>
    </row>
    <row r="156" spans="1:17" ht="12.75">
      <c r="A156" s="21"/>
      <c r="H156" s="21"/>
      <c r="I156" s="21"/>
      <c r="J156" s="21"/>
      <c r="K156" s="115"/>
      <c r="Q156" s="115"/>
    </row>
    <row r="157" spans="1:17" ht="12.75">
      <c r="A157" s="21"/>
      <c r="H157" s="21"/>
      <c r="I157" s="21"/>
      <c r="J157" s="21"/>
      <c r="K157" s="115"/>
      <c r="Q157" s="115"/>
    </row>
    <row r="158" spans="1:17" ht="12.75">
      <c r="A158" s="21"/>
      <c r="H158" s="21"/>
      <c r="I158" s="21"/>
      <c r="J158" s="21"/>
      <c r="K158" s="115"/>
      <c r="Q158" s="115"/>
    </row>
    <row r="159" spans="1:17" ht="12.75">
      <c r="A159" s="21"/>
      <c r="H159" s="21"/>
      <c r="I159" s="21"/>
      <c r="J159" s="21"/>
      <c r="K159" s="115"/>
      <c r="Q159" s="115"/>
    </row>
    <row r="160" spans="1:17" ht="12.75">
      <c r="A160" s="21"/>
      <c r="H160" s="21"/>
      <c r="I160" s="21"/>
      <c r="J160" s="21"/>
      <c r="K160" s="115"/>
      <c r="Q160" s="115"/>
    </row>
    <row r="161" spans="1:17" ht="12.75">
      <c r="A161" s="21"/>
      <c r="H161" s="21"/>
      <c r="I161" s="21"/>
      <c r="J161" s="21"/>
      <c r="K161" s="115"/>
      <c r="Q161" s="115"/>
    </row>
    <row r="162" spans="1:17" ht="12.75">
      <c r="A162" s="21"/>
      <c r="H162" s="21"/>
      <c r="I162" s="21"/>
      <c r="J162" s="21"/>
      <c r="K162" s="115"/>
      <c r="Q162" s="115"/>
    </row>
    <row r="163" spans="1:17" ht="12.75">
      <c r="A163" s="21"/>
      <c r="H163" s="21"/>
      <c r="I163" s="21"/>
      <c r="J163" s="21"/>
      <c r="K163" s="115"/>
      <c r="Q163" s="115"/>
    </row>
    <row r="164" spans="1:17" ht="12.75">
      <c r="A164" s="21"/>
      <c r="H164" s="21"/>
      <c r="I164" s="21"/>
      <c r="J164" s="21"/>
      <c r="K164" s="115"/>
      <c r="Q164" s="115"/>
    </row>
    <row r="165" spans="1:17" ht="12.75">
      <c r="A165" s="21"/>
      <c r="H165" s="21"/>
      <c r="I165" s="21"/>
      <c r="J165" s="21"/>
      <c r="K165" s="115"/>
      <c r="Q165" s="115"/>
    </row>
    <row r="166" spans="1:17" ht="12.75">
      <c r="A166" s="21"/>
      <c r="H166" s="21"/>
      <c r="I166" s="21"/>
      <c r="J166" s="21"/>
      <c r="K166" s="115"/>
      <c r="Q166" s="115"/>
    </row>
    <row r="167" spans="1:17" ht="12.75">
      <c r="A167" s="21"/>
      <c r="H167" s="21"/>
      <c r="I167" s="21"/>
      <c r="J167" s="21"/>
      <c r="K167" s="115"/>
      <c r="Q167" s="115"/>
    </row>
    <row r="168" spans="1:17" ht="12.75">
      <c r="A168" s="21"/>
      <c r="H168" s="21"/>
      <c r="I168" s="21"/>
      <c r="J168" s="21"/>
      <c r="K168" s="115"/>
      <c r="Q168" s="115"/>
    </row>
    <row r="169" spans="1:17" ht="12.75">
      <c r="A169" s="21"/>
      <c r="H169" s="21"/>
      <c r="I169" s="21"/>
      <c r="J169" s="21"/>
      <c r="K169" s="115"/>
      <c r="Q169" s="115"/>
    </row>
    <row r="170" spans="1:17" ht="12.75">
      <c r="A170" s="21"/>
      <c r="H170" s="21"/>
      <c r="I170" s="21"/>
      <c r="J170" s="21"/>
      <c r="K170" s="115"/>
      <c r="Q170" s="115"/>
    </row>
    <row r="171" spans="1:17" ht="12.75">
      <c r="A171" s="21"/>
      <c r="H171" s="21"/>
      <c r="I171" s="21"/>
      <c r="J171" s="21"/>
      <c r="K171" s="115"/>
      <c r="Q171" s="115"/>
    </row>
    <row r="172" spans="1:17" ht="12.75">
      <c r="A172" s="21"/>
      <c r="H172" s="21"/>
      <c r="I172" s="21"/>
      <c r="J172" s="21"/>
      <c r="K172" s="115"/>
      <c r="Q172" s="115"/>
    </row>
    <row r="173" spans="1:17" ht="12.75">
      <c r="A173" s="21"/>
      <c r="H173" s="21"/>
      <c r="I173" s="21"/>
      <c r="J173" s="21"/>
      <c r="K173" s="115"/>
      <c r="Q173" s="115"/>
    </row>
    <row r="174" spans="1:17" ht="12.75">
      <c r="A174" s="21"/>
      <c r="H174" s="21"/>
      <c r="I174" s="21"/>
      <c r="J174" s="21"/>
      <c r="K174" s="115"/>
      <c r="Q174" s="115"/>
    </row>
    <row r="175" spans="1:17" ht="12.75">
      <c r="A175" s="21"/>
      <c r="H175" s="21"/>
      <c r="I175" s="21"/>
      <c r="J175" s="21"/>
      <c r="K175" s="115"/>
      <c r="Q175" s="115"/>
    </row>
    <row r="176" spans="1:17" ht="12.75">
      <c r="A176" s="21"/>
      <c r="H176" s="21"/>
      <c r="I176" s="21"/>
      <c r="J176" s="21"/>
      <c r="K176" s="115"/>
      <c r="Q176" s="115"/>
    </row>
    <row r="177" spans="1:17" ht="12.75">
      <c r="A177" s="21"/>
      <c r="H177" s="21"/>
      <c r="I177" s="21"/>
      <c r="J177" s="21"/>
      <c r="K177" s="115"/>
      <c r="Q177" s="115"/>
    </row>
    <row r="178" spans="1:17" ht="12.75">
      <c r="A178" s="21"/>
      <c r="H178" s="21"/>
      <c r="I178" s="21"/>
      <c r="J178" s="21"/>
      <c r="K178" s="115"/>
      <c r="Q178" s="115"/>
    </row>
    <row r="179" spans="1:17" ht="12.75">
      <c r="A179" s="21"/>
      <c r="H179" s="21"/>
      <c r="I179" s="21"/>
      <c r="J179" s="21"/>
      <c r="K179" s="115"/>
      <c r="Q179" s="115"/>
    </row>
    <row r="180" spans="1:17" ht="12.75">
      <c r="A180" s="21"/>
      <c r="H180" s="21"/>
      <c r="I180" s="21"/>
      <c r="J180" s="21"/>
      <c r="K180" s="115"/>
      <c r="Q180" s="115"/>
    </row>
    <row r="181" spans="1:17" ht="12.75">
      <c r="A181" s="21"/>
      <c r="H181" s="21"/>
      <c r="I181" s="21"/>
      <c r="J181" s="21"/>
      <c r="K181" s="115"/>
      <c r="Q181" s="115"/>
    </row>
    <row r="182" spans="1:17" ht="12.75">
      <c r="A182" s="21"/>
      <c r="H182" s="21"/>
      <c r="I182" s="21"/>
      <c r="J182" s="21"/>
      <c r="K182" s="115"/>
      <c r="Q182" s="115"/>
    </row>
    <row r="183" spans="1:17" ht="12.75">
      <c r="A183" s="21"/>
      <c r="H183" s="21"/>
      <c r="I183" s="21"/>
      <c r="J183" s="21"/>
      <c r="K183" s="115"/>
      <c r="Q183" s="115"/>
    </row>
    <row r="184" spans="1:17" ht="12.75">
      <c r="A184" s="21"/>
      <c r="H184" s="21"/>
      <c r="I184" s="21"/>
      <c r="J184" s="21"/>
      <c r="K184" s="115"/>
      <c r="Q184" s="115"/>
    </row>
    <row r="185" spans="1:17" ht="12.75">
      <c r="A185" s="21"/>
      <c r="H185" s="21"/>
      <c r="I185" s="21"/>
      <c r="J185" s="21"/>
      <c r="K185" s="115"/>
      <c r="Q185" s="115"/>
    </row>
    <row r="186" spans="1:17" ht="12.75">
      <c r="A186" s="21"/>
      <c r="H186" s="21"/>
      <c r="I186" s="21"/>
      <c r="J186" s="21"/>
      <c r="K186" s="115"/>
      <c r="Q186" s="115"/>
    </row>
    <row r="187" spans="1:17" ht="12.75">
      <c r="A187" s="21"/>
      <c r="H187" s="21"/>
      <c r="I187" s="21"/>
      <c r="J187" s="21"/>
      <c r="K187" s="115"/>
      <c r="Q187" s="115"/>
    </row>
    <row r="188" spans="1:17" ht="12.75">
      <c r="A188" s="21"/>
      <c r="H188" s="21"/>
      <c r="I188" s="21"/>
      <c r="J188" s="21"/>
      <c r="K188" s="115"/>
      <c r="Q188" s="115"/>
    </row>
    <row r="189" spans="1:17" ht="12.75">
      <c r="A189" s="21"/>
      <c r="H189" s="21"/>
      <c r="I189" s="21"/>
      <c r="J189" s="21"/>
      <c r="K189" s="115"/>
      <c r="Q189" s="115"/>
    </row>
    <row r="190" spans="1:17" ht="12.75">
      <c r="A190" s="21"/>
      <c r="H190" s="21"/>
      <c r="I190" s="21"/>
      <c r="J190" s="21"/>
      <c r="K190" s="115"/>
      <c r="Q190" s="115"/>
    </row>
    <row r="191" spans="1:17" ht="12.75">
      <c r="A191" s="21"/>
      <c r="H191" s="21"/>
      <c r="I191" s="21"/>
      <c r="J191" s="21"/>
      <c r="K191" s="115"/>
      <c r="Q191" s="115"/>
    </row>
    <row r="192" spans="1:17" ht="12.75">
      <c r="A192" s="21"/>
      <c r="H192" s="21"/>
      <c r="I192" s="21"/>
      <c r="J192" s="21"/>
      <c r="K192" s="115"/>
      <c r="Q192" s="115"/>
    </row>
    <row r="193" spans="1:17" ht="12.75">
      <c r="A193" s="21"/>
      <c r="H193" s="21"/>
      <c r="I193" s="21"/>
      <c r="J193" s="21"/>
      <c r="K193" s="115"/>
      <c r="Q193" s="115"/>
    </row>
    <row r="194" spans="1:17" ht="12.75">
      <c r="A194" s="21"/>
      <c r="H194" s="21"/>
      <c r="I194" s="21"/>
      <c r="J194" s="21"/>
      <c r="K194" s="115"/>
      <c r="Q194" s="115"/>
    </row>
    <row r="195" spans="1:17" ht="12.75">
      <c r="A195" s="21"/>
      <c r="H195" s="21"/>
      <c r="I195" s="21"/>
      <c r="J195" s="21"/>
      <c r="K195" s="115"/>
      <c r="Q195" s="115"/>
    </row>
    <row r="196" spans="1:17" ht="12.75">
      <c r="A196" s="21"/>
      <c r="H196" s="21"/>
      <c r="I196" s="21"/>
      <c r="J196" s="21"/>
      <c r="K196" s="115"/>
      <c r="Q196" s="115"/>
    </row>
    <row r="197" spans="1:17" ht="12.75">
      <c r="A197" s="21"/>
      <c r="H197" s="21"/>
      <c r="I197" s="21"/>
      <c r="J197" s="21"/>
      <c r="K197" s="115"/>
      <c r="Q197" s="115"/>
    </row>
    <row r="198" spans="1:17" ht="12.75">
      <c r="A198" s="21"/>
      <c r="H198" s="21"/>
      <c r="I198" s="21"/>
      <c r="J198" s="21"/>
      <c r="K198" s="115"/>
      <c r="Q198" s="115"/>
    </row>
    <row r="199" spans="1:17" ht="12.75">
      <c r="A199" s="21"/>
      <c r="H199" s="21"/>
      <c r="I199" s="21"/>
      <c r="J199" s="21"/>
      <c r="K199" s="115"/>
      <c r="Q199" s="115"/>
    </row>
    <row r="200" spans="1:17" ht="12.75">
      <c r="A200" s="21"/>
      <c r="H200" s="21"/>
      <c r="I200" s="21"/>
      <c r="J200" s="21"/>
      <c r="K200" s="115"/>
      <c r="Q200" s="115"/>
    </row>
    <row r="201" spans="1:17" ht="12.75">
      <c r="A201" s="21"/>
      <c r="H201" s="21"/>
      <c r="I201" s="21"/>
      <c r="J201" s="21"/>
      <c r="K201" s="115"/>
      <c r="Q201" s="115"/>
    </row>
    <row r="202" spans="1:17" ht="12.75">
      <c r="A202" s="21"/>
      <c r="H202" s="21"/>
      <c r="I202" s="21"/>
      <c r="J202" s="21"/>
      <c r="K202" s="115"/>
      <c r="Q202" s="115"/>
    </row>
    <row r="203" spans="1:17" ht="12.75">
      <c r="A203" s="21"/>
      <c r="H203" s="21"/>
      <c r="I203" s="21"/>
      <c r="J203" s="21"/>
      <c r="K203" s="115"/>
      <c r="Q203" s="115"/>
    </row>
    <row r="204" spans="1:17" ht="12.75">
      <c r="A204" s="21"/>
      <c r="H204" s="21"/>
      <c r="I204" s="21"/>
      <c r="J204" s="21"/>
      <c r="K204" s="115"/>
      <c r="Q204" s="115"/>
    </row>
    <row r="205" spans="1:17" ht="12.75">
      <c r="A205" s="21"/>
      <c r="H205" s="21"/>
      <c r="I205" s="21"/>
      <c r="J205" s="21"/>
      <c r="K205" s="115"/>
      <c r="Q205" s="115"/>
    </row>
    <row r="206" spans="1:17" ht="12.75">
      <c r="A206" s="21"/>
      <c r="H206" s="21"/>
      <c r="I206" s="21"/>
      <c r="J206" s="21"/>
      <c r="K206" s="115"/>
      <c r="Q206" s="115"/>
    </row>
    <row r="207" spans="1:17" ht="12.75">
      <c r="A207" s="21"/>
      <c r="H207" s="21"/>
      <c r="I207" s="21"/>
      <c r="J207" s="21"/>
      <c r="K207" s="115"/>
      <c r="Q207" s="115"/>
    </row>
    <row r="208" spans="1:17" ht="12.75">
      <c r="A208" s="21"/>
      <c r="H208" s="21"/>
      <c r="I208" s="21"/>
      <c r="J208" s="21"/>
      <c r="K208" s="115"/>
      <c r="Q208" s="115"/>
    </row>
    <row r="209" spans="1:17" ht="12.75">
      <c r="A209" s="21"/>
      <c r="H209" s="21"/>
      <c r="I209" s="21"/>
      <c r="J209" s="21"/>
      <c r="K209" s="115"/>
      <c r="Q209" s="115"/>
    </row>
    <row r="210" spans="1:17" ht="12.75">
      <c r="A210" s="21"/>
      <c r="H210" s="21"/>
      <c r="I210" s="21"/>
      <c r="J210" s="21"/>
      <c r="K210" s="115"/>
      <c r="Q210" s="115"/>
    </row>
    <row r="211" spans="1:17" ht="12.75">
      <c r="A211" s="21"/>
      <c r="H211" s="21"/>
      <c r="I211" s="21"/>
      <c r="J211" s="21"/>
      <c r="K211" s="115"/>
      <c r="Q211" s="115"/>
    </row>
    <row r="212" spans="1:17" ht="12.75">
      <c r="A212" s="21"/>
      <c r="H212" s="21"/>
      <c r="I212" s="21"/>
      <c r="J212" s="21"/>
      <c r="K212" s="115"/>
      <c r="Q212" s="115"/>
    </row>
    <row r="213" spans="1:17" ht="12.75">
      <c r="A213" s="21"/>
      <c r="H213" s="21"/>
      <c r="I213" s="21"/>
      <c r="J213" s="21"/>
      <c r="K213" s="115"/>
      <c r="Q213" s="115"/>
    </row>
    <row r="214" spans="1:17" ht="12.75">
      <c r="A214" s="21"/>
      <c r="H214" s="21"/>
      <c r="I214" s="21"/>
      <c r="J214" s="21"/>
      <c r="K214" s="115"/>
      <c r="Q214" s="115"/>
    </row>
    <row r="215" spans="1:17" ht="12.75">
      <c r="A215" s="21"/>
      <c r="H215" s="21"/>
      <c r="I215" s="21"/>
      <c r="J215" s="21"/>
      <c r="K215" s="115"/>
      <c r="Q215" s="115"/>
    </row>
    <row r="216" spans="1:17" ht="12.75">
      <c r="A216" s="21"/>
      <c r="H216" s="21"/>
      <c r="I216" s="21"/>
      <c r="J216" s="21"/>
      <c r="K216" s="115"/>
      <c r="Q216" s="115"/>
    </row>
    <row r="217" spans="1:17" ht="12.75">
      <c r="A217" s="21"/>
      <c r="H217" s="21"/>
      <c r="I217" s="21"/>
      <c r="J217" s="21"/>
      <c r="K217" s="115"/>
      <c r="Q217" s="115"/>
    </row>
    <row r="218" spans="1:17" ht="12.75">
      <c r="A218" s="21"/>
      <c r="H218" s="21"/>
      <c r="I218" s="21"/>
      <c r="J218" s="21"/>
      <c r="K218" s="115"/>
      <c r="Q218" s="115"/>
    </row>
    <row r="219" spans="1:17" ht="12.75">
      <c r="A219" s="21"/>
      <c r="H219" s="21"/>
      <c r="I219" s="21"/>
      <c r="J219" s="21"/>
      <c r="K219" s="115"/>
      <c r="Q219" s="115"/>
    </row>
    <row r="220" spans="1:17" ht="12.75">
      <c r="A220" s="21"/>
      <c r="H220" s="21"/>
      <c r="I220" s="21"/>
      <c r="J220" s="21"/>
      <c r="K220" s="115"/>
      <c r="Q220" s="115"/>
    </row>
    <row r="221" spans="1:17" ht="12.75">
      <c r="A221" s="21"/>
      <c r="H221" s="21"/>
      <c r="I221" s="21"/>
      <c r="J221" s="21"/>
      <c r="K221" s="115"/>
      <c r="Q221" s="115"/>
    </row>
    <row r="222" spans="1:17" ht="12.75">
      <c r="A222" s="21"/>
      <c r="H222" s="21"/>
      <c r="I222" s="21"/>
      <c r="J222" s="21"/>
      <c r="K222" s="115"/>
      <c r="Q222" s="115"/>
    </row>
    <row r="223" spans="1:17" ht="12.75">
      <c r="A223" s="21"/>
      <c r="H223" s="21"/>
      <c r="I223" s="21"/>
      <c r="J223" s="21"/>
      <c r="K223" s="115"/>
      <c r="Q223" s="115"/>
    </row>
    <row r="224" spans="1:17" ht="12.75">
      <c r="A224" s="21"/>
      <c r="H224" s="21"/>
      <c r="I224" s="21"/>
      <c r="J224" s="21"/>
      <c r="K224" s="115"/>
      <c r="Q224" s="115"/>
    </row>
    <row r="225" spans="1:17" ht="12.75">
      <c r="A225" s="21"/>
      <c r="H225" s="21"/>
      <c r="I225" s="21"/>
      <c r="J225" s="21"/>
      <c r="K225" s="115"/>
      <c r="Q225" s="115"/>
    </row>
    <row r="226" spans="1:17" ht="12.75">
      <c r="A226" s="21"/>
      <c r="H226" s="21"/>
      <c r="I226" s="21"/>
      <c r="J226" s="21"/>
      <c r="K226" s="115"/>
      <c r="Q226" s="115"/>
    </row>
    <row r="227" spans="1:17" ht="12.75">
      <c r="A227" s="21"/>
      <c r="H227" s="21"/>
      <c r="I227" s="21"/>
      <c r="J227" s="21"/>
      <c r="K227" s="115"/>
      <c r="Q227" s="115"/>
    </row>
    <row r="228" spans="1:17" ht="12.75">
      <c r="A228" s="21"/>
      <c r="H228" s="21"/>
      <c r="I228" s="21"/>
      <c r="J228" s="21"/>
      <c r="K228" s="115"/>
      <c r="Q228" s="115"/>
    </row>
    <row r="229" spans="1:17" ht="12.75">
      <c r="A229" s="21"/>
      <c r="H229" s="21"/>
      <c r="I229" s="21"/>
      <c r="J229" s="21"/>
      <c r="K229" s="115"/>
      <c r="Q229" s="115"/>
    </row>
    <row r="230" spans="1:17" ht="12.75">
      <c r="A230" s="21"/>
      <c r="H230" s="21"/>
      <c r="I230" s="21"/>
      <c r="J230" s="21"/>
      <c r="K230" s="115"/>
      <c r="Q230" s="115"/>
    </row>
    <row r="231" spans="1:17" ht="12.75">
      <c r="A231" s="21"/>
      <c r="H231" s="21"/>
      <c r="I231" s="21"/>
      <c r="J231" s="21"/>
      <c r="K231" s="115"/>
      <c r="Q231" s="115"/>
    </row>
    <row r="232" spans="1:17" ht="12.75">
      <c r="A232" s="21"/>
      <c r="H232" s="21"/>
      <c r="I232" s="21"/>
      <c r="J232" s="21"/>
      <c r="K232" s="115"/>
      <c r="Q232" s="115"/>
    </row>
    <row r="233" spans="1:17" ht="12.75">
      <c r="A233" s="21"/>
      <c r="H233" s="21"/>
      <c r="I233" s="21"/>
      <c r="J233" s="21"/>
      <c r="K233" s="115"/>
      <c r="Q233" s="115"/>
    </row>
    <row r="234" spans="1:17" ht="12.75">
      <c r="A234" s="21"/>
      <c r="H234" s="21"/>
      <c r="I234" s="21"/>
      <c r="J234" s="21"/>
      <c r="K234" s="115"/>
      <c r="Q234" s="115"/>
    </row>
    <row r="235" spans="1:17" ht="12.75">
      <c r="A235" s="21"/>
      <c r="H235" s="21"/>
      <c r="I235" s="21"/>
      <c r="J235" s="21"/>
      <c r="K235" s="115"/>
      <c r="Q235" s="115"/>
    </row>
    <row r="236" spans="1:17" ht="12.75">
      <c r="A236" s="21"/>
      <c r="H236" s="21"/>
      <c r="I236" s="21"/>
      <c r="J236" s="21"/>
      <c r="K236" s="115"/>
      <c r="Q236" s="115"/>
    </row>
    <row r="237" spans="1:17" ht="12.75">
      <c r="A237" s="21"/>
      <c r="E237" s="184"/>
      <c r="F237" s="184"/>
      <c r="G237" s="184"/>
      <c r="H237" s="21"/>
      <c r="I237" s="21"/>
      <c r="J237" s="21"/>
      <c r="K237" s="115"/>
      <c r="Q237" s="115"/>
    </row>
    <row r="238" spans="1:17" ht="12.75">
      <c r="A238" s="21"/>
      <c r="E238" s="184"/>
      <c r="F238" s="184"/>
      <c r="G238" s="184"/>
      <c r="H238" s="21"/>
      <c r="I238" s="21"/>
      <c r="J238" s="21"/>
      <c r="K238" s="115"/>
      <c r="Q238" s="115"/>
    </row>
    <row r="239" spans="1:17" ht="12.75">
      <c r="A239" s="21"/>
      <c r="E239" s="184"/>
      <c r="F239" s="184"/>
      <c r="G239" s="184"/>
      <c r="H239" s="21"/>
      <c r="I239" s="21"/>
      <c r="J239" s="21"/>
      <c r="K239" s="115"/>
      <c r="Q239" s="115"/>
    </row>
    <row r="240" spans="1:17" ht="12.75">
      <c r="A240" s="21"/>
      <c r="E240" s="184"/>
      <c r="F240" s="184"/>
      <c r="G240" s="184"/>
      <c r="H240" s="21"/>
      <c r="I240" s="21"/>
      <c r="J240" s="21"/>
      <c r="K240" s="115"/>
      <c r="Q240" s="115"/>
    </row>
    <row r="241" spans="1:17" ht="12.75">
      <c r="A241" s="21"/>
      <c r="E241" s="184"/>
      <c r="F241" s="184"/>
      <c r="G241" s="184"/>
      <c r="H241" s="21"/>
      <c r="I241" s="21"/>
      <c r="J241" s="21"/>
      <c r="K241" s="115"/>
      <c r="Q241" s="115"/>
    </row>
    <row r="242" spans="1:17" ht="12.75">
      <c r="A242" s="21"/>
      <c r="E242" s="184"/>
      <c r="F242" s="184"/>
      <c r="G242" s="184"/>
      <c r="H242" s="21"/>
      <c r="I242" s="21"/>
      <c r="J242" s="21"/>
      <c r="K242" s="115"/>
      <c r="Q242" s="115"/>
    </row>
    <row r="243" spans="1:17" ht="12.75">
      <c r="A243" s="21"/>
      <c r="E243" s="184"/>
      <c r="F243" s="184"/>
      <c r="G243" s="184"/>
      <c r="H243" s="21"/>
      <c r="I243" s="21"/>
      <c r="J243" s="21"/>
      <c r="K243" s="115"/>
      <c r="Q243" s="115"/>
    </row>
    <row r="244" spans="1:17" ht="12.75">
      <c r="A244" s="21"/>
      <c r="E244" s="184"/>
      <c r="F244" s="184"/>
      <c r="G244" s="184"/>
      <c r="H244" s="21"/>
      <c r="I244" s="21"/>
      <c r="J244" s="21"/>
      <c r="K244" s="115"/>
      <c r="Q244" s="115"/>
    </row>
    <row r="245" spans="1:17" ht="12.75">
      <c r="A245" s="21"/>
      <c r="E245" s="184"/>
      <c r="F245" s="184"/>
      <c r="G245" s="184"/>
      <c r="H245" s="21"/>
      <c r="I245" s="21"/>
      <c r="J245" s="21"/>
      <c r="K245" s="115"/>
      <c r="Q245" s="115"/>
    </row>
    <row r="246" spans="1:17" ht="12.75">
      <c r="A246" s="21"/>
      <c r="E246" s="184"/>
      <c r="F246" s="184"/>
      <c r="G246" s="184"/>
      <c r="H246" s="21"/>
      <c r="I246" s="21"/>
      <c r="J246" s="21"/>
      <c r="K246" s="115"/>
      <c r="Q246" s="115"/>
    </row>
    <row r="247" spans="1:17" ht="12.75">
      <c r="A247" s="21"/>
      <c r="E247" s="184"/>
      <c r="F247" s="184"/>
      <c r="G247" s="184"/>
      <c r="H247" s="21"/>
      <c r="I247" s="21"/>
      <c r="J247" s="21"/>
      <c r="K247" s="115"/>
      <c r="Q247" s="115"/>
    </row>
    <row r="248" spans="1:17" ht="12.75">
      <c r="A248" s="21"/>
      <c r="E248" s="184"/>
      <c r="F248" s="184"/>
      <c r="G248" s="184"/>
      <c r="H248" s="21"/>
      <c r="I248" s="21"/>
      <c r="J248" s="21"/>
      <c r="K248" s="115"/>
      <c r="Q248" s="115"/>
    </row>
    <row r="249" spans="1:17" ht="12.75">
      <c r="A249" s="21"/>
      <c r="E249" s="184"/>
      <c r="F249" s="184"/>
      <c r="G249" s="184"/>
      <c r="H249" s="21"/>
      <c r="I249" s="21"/>
      <c r="J249" s="21"/>
      <c r="K249" s="115"/>
      <c r="Q249" s="115"/>
    </row>
    <row r="250" spans="1:17" ht="12.75">
      <c r="A250" s="21"/>
      <c r="E250" s="184"/>
      <c r="F250" s="184"/>
      <c r="G250" s="184"/>
      <c r="H250" s="21"/>
      <c r="I250" s="21"/>
      <c r="J250" s="21"/>
      <c r="K250" s="115"/>
      <c r="Q250" s="115"/>
    </row>
    <row r="251" spans="1:17" ht="12.75">
      <c r="A251" s="21"/>
      <c r="E251" s="184"/>
      <c r="F251" s="184"/>
      <c r="G251" s="184"/>
      <c r="H251" s="21"/>
      <c r="I251" s="21"/>
      <c r="J251" s="21"/>
      <c r="K251" s="115"/>
      <c r="Q251" s="115"/>
    </row>
    <row r="252" spans="1:17" ht="12.75">
      <c r="A252" s="21"/>
      <c r="E252" s="184"/>
      <c r="F252" s="184"/>
      <c r="G252" s="184"/>
      <c r="H252" s="21"/>
      <c r="I252" s="21"/>
      <c r="J252" s="21"/>
      <c r="K252" s="115"/>
      <c r="Q252" s="115"/>
    </row>
    <row r="253" spans="1:17" ht="12.75">
      <c r="A253" s="21"/>
      <c r="E253" s="184"/>
      <c r="F253" s="184"/>
      <c r="G253" s="184"/>
      <c r="H253" s="21"/>
      <c r="I253" s="21"/>
      <c r="J253" s="21"/>
      <c r="K253" s="115"/>
      <c r="Q253" s="115"/>
    </row>
    <row r="254" spans="1:17" ht="12.75">
      <c r="A254" s="21"/>
      <c r="E254" s="184"/>
      <c r="F254" s="184"/>
      <c r="G254" s="184"/>
      <c r="H254" s="21"/>
      <c r="I254" s="21"/>
      <c r="J254" s="21"/>
      <c r="K254" s="115"/>
      <c r="Q254" s="115"/>
    </row>
    <row r="255" spans="1:17" ht="12.75">
      <c r="A255" s="21"/>
      <c r="E255" s="184"/>
      <c r="F255" s="184"/>
      <c r="G255" s="184"/>
      <c r="H255" s="21"/>
      <c r="I255" s="21"/>
      <c r="J255" s="21"/>
      <c r="K255" s="115"/>
      <c r="Q255" s="115"/>
    </row>
    <row r="256" spans="1:17" ht="12.75">
      <c r="A256" s="21"/>
      <c r="E256" s="184"/>
      <c r="F256" s="184"/>
      <c r="G256" s="184"/>
      <c r="H256" s="21"/>
      <c r="I256" s="21"/>
      <c r="J256" s="21"/>
      <c r="K256" s="115"/>
      <c r="Q256" s="115"/>
    </row>
    <row r="257" spans="1:17" ht="12.75">
      <c r="A257" s="21"/>
      <c r="E257" s="184"/>
      <c r="F257" s="184"/>
      <c r="G257" s="184"/>
      <c r="H257" s="21"/>
      <c r="I257" s="21"/>
      <c r="J257" s="21"/>
      <c r="K257" s="115"/>
      <c r="Q257" s="115"/>
    </row>
    <row r="258" spans="1:17" ht="12.75">
      <c r="A258" s="21"/>
      <c r="E258" s="184"/>
      <c r="F258" s="184"/>
      <c r="G258" s="184"/>
      <c r="H258" s="21"/>
      <c r="I258" s="21"/>
      <c r="J258" s="21"/>
      <c r="K258" s="115"/>
      <c r="Q258" s="115"/>
    </row>
    <row r="259" spans="1:17" ht="12.75">
      <c r="A259" s="21"/>
      <c r="E259" s="184"/>
      <c r="F259" s="184"/>
      <c r="G259" s="184"/>
      <c r="H259" s="21"/>
      <c r="I259" s="21"/>
      <c r="J259" s="21"/>
      <c r="K259" s="115"/>
      <c r="Q259" s="115"/>
    </row>
    <row r="260" spans="1:17" ht="12.75">
      <c r="A260" s="21"/>
      <c r="E260" s="184"/>
      <c r="F260" s="184"/>
      <c r="G260" s="184"/>
      <c r="H260" s="21"/>
      <c r="I260" s="21"/>
      <c r="J260" s="21"/>
      <c r="K260" s="115"/>
      <c r="Q260" s="115"/>
    </row>
    <row r="261" spans="1:17" ht="12.75">
      <c r="A261" s="21"/>
      <c r="E261" s="184"/>
      <c r="F261" s="184"/>
      <c r="G261" s="184"/>
      <c r="H261" s="21"/>
      <c r="I261" s="21"/>
      <c r="J261" s="21"/>
      <c r="K261" s="115"/>
      <c r="Q261" s="115"/>
    </row>
    <row r="262" spans="1:17" ht="12.75">
      <c r="A262" s="21"/>
      <c r="E262" s="184"/>
      <c r="F262" s="184"/>
      <c r="G262" s="184"/>
      <c r="H262" s="21"/>
      <c r="I262" s="21"/>
      <c r="J262" s="21"/>
      <c r="K262" s="115"/>
      <c r="Q262" s="115"/>
    </row>
    <row r="263" spans="1:17" ht="12.75">
      <c r="A263" s="21"/>
      <c r="E263" s="184"/>
      <c r="F263" s="184"/>
      <c r="G263" s="184"/>
      <c r="H263" s="21"/>
      <c r="I263" s="21"/>
      <c r="J263" s="21"/>
      <c r="K263" s="115"/>
      <c r="Q263" s="115"/>
    </row>
    <row r="264" spans="1:17" ht="12.75">
      <c r="A264" s="21"/>
      <c r="E264" s="184"/>
      <c r="F264" s="184"/>
      <c r="G264" s="184"/>
      <c r="H264" s="21"/>
      <c r="I264" s="21"/>
      <c r="J264" s="21"/>
      <c r="K264" s="115"/>
      <c r="Q264" s="115"/>
    </row>
    <row r="265" spans="1:17" ht="12.75">
      <c r="A265" s="21"/>
      <c r="E265" s="184"/>
      <c r="F265" s="184"/>
      <c r="G265" s="184"/>
      <c r="H265" s="21"/>
      <c r="I265" s="21"/>
      <c r="J265" s="21"/>
      <c r="K265" s="115"/>
      <c r="Q265" s="115"/>
    </row>
    <row r="266" spans="1:17" ht="12.75">
      <c r="A266" s="21"/>
      <c r="E266" s="184"/>
      <c r="F266" s="184"/>
      <c r="G266" s="184"/>
      <c r="H266" s="21"/>
      <c r="I266" s="21"/>
      <c r="J266" s="21"/>
      <c r="K266" s="115"/>
      <c r="Q266" s="115"/>
    </row>
    <row r="267" spans="1:17" ht="12.75">
      <c r="A267" s="21"/>
      <c r="E267" s="184"/>
      <c r="F267" s="184"/>
      <c r="G267" s="184"/>
      <c r="H267" s="21"/>
      <c r="I267" s="21"/>
      <c r="J267" s="21"/>
      <c r="K267" s="115"/>
      <c r="Q267" s="115"/>
    </row>
    <row r="268" spans="1:17" ht="12.75">
      <c r="A268" s="21"/>
      <c r="E268" s="184"/>
      <c r="F268" s="184"/>
      <c r="G268" s="184"/>
      <c r="H268" s="21"/>
      <c r="I268" s="21"/>
      <c r="J268" s="21"/>
      <c r="K268" s="115"/>
      <c r="Q268" s="115"/>
    </row>
    <row r="269" spans="1:17" ht="12.75">
      <c r="A269" s="21"/>
      <c r="E269" s="184"/>
      <c r="F269" s="184"/>
      <c r="G269" s="184"/>
      <c r="H269" s="21"/>
      <c r="I269" s="21"/>
      <c r="J269" s="21"/>
      <c r="K269" s="115"/>
      <c r="Q269" s="115"/>
    </row>
    <row r="270" spans="1:17" ht="12.75">
      <c r="A270" s="21"/>
      <c r="E270" s="184"/>
      <c r="F270" s="184"/>
      <c r="G270" s="184"/>
      <c r="H270" s="21"/>
      <c r="I270" s="21"/>
      <c r="J270" s="21"/>
      <c r="K270" s="115"/>
      <c r="Q270" s="115"/>
    </row>
    <row r="271" spans="1:17" ht="12.75">
      <c r="A271" s="21"/>
      <c r="E271" s="184"/>
      <c r="F271" s="184"/>
      <c r="G271" s="184"/>
      <c r="H271" s="21"/>
      <c r="I271" s="21"/>
      <c r="J271" s="21"/>
      <c r="K271" s="115"/>
      <c r="Q271" s="115"/>
    </row>
    <row r="272" spans="1:17" ht="12.75">
      <c r="A272" s="21"/>
      <c r="E272" s="184"/>
      <c r="F272" s="184"/>
      <c r="G272" s="184"/>
      <c r="H272" s="21"/>
      <c r="I272" s="21"/>
      <c r="J272" s="21"/>
      <c r="K272" s="115"/>
      <c r="Q272" s="115"/>
    </row>
    <row r="273" spans="1:17" ht="12.75">
      <c r="A273" s="21"/>
      <c r="E273" s="184"/>
      <c r="F273" s="184"/>
      <c r="G273" s="184"/>
      <c r="H273" s="21"/>
      <c r="I273" s="21"/>
      <c r="J273" s="21"/>
      <c r="K273" s="115"/>
      <c r="Q273" s="115"/>
    </row>
    <row r="274" spans="1:17" ht="12.75">
      <c r="A274" s="21"/>
      <c r="E274" s="184"/>
      <c r="F274" s="184"/>
      <c r="G274" s="184"/>
      <c r="H274" s="21"/>
      <c r="I274" s="21"/>
      <c r="J274" s="21"/>
      <c r="K274" s="115"/>
      <c r="Q274" s="115"/>
    </row>
    <row r="275" spans="1:17" ht="12.75">
      <c r="A275" s="21"/>
      <c r="E275" s="184"/>
      <c r="F275" s="184"/>
      <c r="G275" s="184"/>
      <c r="H275" s="21"/>
      <c r="I275" s="21"/>
      <c r="J275" s="21"/>
      <c r="K275" s="115"/>
      <c r="Q275" s="115"/>
    </row>
    <row r="276" spans="1:17" ht="12.75">
      <c r="A276" s="21"/>
      <c r="E276" s="184"/>
      <c r="F276" s="184"/>
      <c r="G276" s="184"/>
      <c r="H276" s="21"/>
      <c r="I276" s="21"/>
      <c r="J276" s="21"/>
      <c r="K276" s="115"/>
      <c r="Q276" s="115"/>
    </row>
    <row r="277" spans="1:17" ht="12.75">
      <c r="A277" s="21"/>
      <c r="E277" s="184"/>
      <c r="F277" s="184"/>
      <c r="G277" s="184"/>
      <c r="H277" s="21"/>
      <c r="I277" s="21"/>
      <c r="J277" s="21"/>
      <c r="K277" s="115"/>
      <c r="Q277" s="115"/>
    </row>
    <row r="278" spans="1:17" ht="12.75">
      <c r="A278" s="21"/>
      <c r="E278" s="184"/>
      <c r="F278" s="184"/>
      <c r="G278" s="184"/>
      <c r="H278" s="21"/>
      <c r="I278" s="21"/>
      <c r="J278" s="21"/>
      <c r="K278" s="115"/>
      <c r="Q278" s="115"/>
    </row>
    <row r="279" spans="1:17" ht="12.75">
      <c r="A279" s="21"/>
      <c r="E279" s="184"/>
      <c r="F279" s="184"/>
      <c r="G279" s="184"/>
      <c r="H279" s="21"/>
      <c r="I279" s="21"/>
      <c r="J279" s="21"/>
      <c r="K279" s="115"/>
      <c r="Q279" s="115"/>
    </row>
    <row r="280" spans="1:17" ht="12.75">
      <c r="A280" s="21"/>
      <c r="E280" s="184"/>
      <c r="F280" s="184"/>
      <c r="G280" s="184"/>
      <c r="H280" s="21"/>
      <c r="I280" s="21"/>
      <c r="J280" s="21"/>
      <c r="K280" s="115"/>
      <c r="Q280" s="115"/>
    </row>
    <row r="281" spans="1:17" ht="12.75">
      <c r="A281" s="21"/>
      <c r="E281" s="184"/>
      <c r="F281" s="184"/>
      <c r="G281" s="184"/>
      <c r="H281" s="21"/>
      <c r="I281" s="21"/>
      <c r="J281" s="21"/>
      <c r="K281" s="115"/>
      <c r="Q281" s="115"/>
    </row>
    <row r="282" spans="1:17" ht="12.75">
      <c r="A282" s="21"/>
      <c r="E282" s="184"/>
      <c r="F282" s="184"/>
      <c r="G282" s="184"/>
      <c r="H282" s="21"/>
      <c r="I282" s="21"/>
      <c r="J282" s="21"/>
      <c r="K282" s="115"/>
      <c r="Q282" s="115"/>
    </row>
    <row r="283" spans="1:17" ht="12.75">
      <c r="A283" s="21"/>
      <c r="E283" s="184"/>
      <c r="F283" s="184"/>
      <c r="G283" s="184"/>
      <c r="H283" s="21"/>
      <c r="I283" s="21"/>
      <c r="J283" s="21"/>
      <c r="K283" s="115"/>
      <c r="Q283" s="115"/>
    </row>
    <row r="284" spans="1:17" ht="12.75">
      <c r="A284" s="21"/>
      <c r="E284" s="184"/>
      <c r="F284" s="184"/>
      <c r="G284" s="184"/>
      <c r="H284" s="21"/>
      <c r="I284" s="21"/>
      <c r="J284" s="21"/>
      <c r="K284" s="115"/>
      <c r="Q284" s="115"/>
    </row>
    <row r="285" spans="1:17" ht="12.75">
      <c r="A285" s="21"/>
      <c r="E285" s="184"/>
      <c r="F285" s="184"/>
      <c r="G285" s="184"/>
      <c r="H285" s="21"/>
      <c r="I285" s="21"/>
      <c r="J285" s="21"/>
      <c r="K285" s="115"/>
      <c r="Q285" s="115"/>
    </row>
    <row r="286" spans="1:17" ht="12.75">
      <c r="A286" s="21"/>
      <c r="E286" s="184"/>
      <c r="F286" s="184"/>
      <c r="G286" s="184"/>
      <c r="H286" s="21"/>
      <c r="I286" s="21"/>
      <c r="J286" s="21"/>
      <c r="K286" s="115"/>
      <c r="Q286" s="115"/>
    </row>
    <row r="287" spans="1:17" ht="12.75">
      <c r="A287" s="21"/>
      <c r="E287" s="184"/>
      <c r="F287" s="184"/>
      <c r="G287" s="184"/>
      <c r="H287" s="21"/>
      <c r="I287" s="21"/>
      <c r="J287" s="21"/>
      <c r="K287" s="115"/>
      <c r="Q287" s="115"/>
    </row>
    <row r="288" spans="1:17" ht="12.75">
      <c r="A288" s="21"/>
      <c r="E288" s="184"/>
      <c r="F288" s="184"/>
      <c r="G288" s="184"/>
      <c r="H288" s="21"/>
      <c r="I288" s="21"/>
      <c r="J288" s="21"/>
      <c r="K288" s="115"/>
      <c r="Q288" s="115"/>
    </row>
    <row r="289" spans="1:17" ht="12.75">
      <c r="A289" s="21"/>
      <c r="E289" s="184"/>
      <c r="F289" s="184"/>
      <c r="G289" s="184"/>
      <c r="H289" s="21"/>
      <c r="I289" s="21"/>
      <c r="J289" s="21"/>
      <c r="K289" s="115"/>
      <c r="Q289" s="115"/>
    </row>
    <row r="290" spans="1:17" ht="12.75">
      <c r="A290" s="21"/>
      <c r="E290" s="184"/>
      <c r="F290" s="184"/>
      <c r="G290" s="184"/>
      <c r="H290" s="21"/>
      <c r="I290" s="21"/>
      <c r="J290" s="21"/>
      <c r="K290" s="115"/>
      <c r="Q290" s="115"/>
    </row>
    <row r="291" spans="1:17" ht="12.75">
      <c r="A291" s="21"/>
      <c r="E291" s="184"/>
      <c r="F291" s="184"/>
      <c r="G291" s="184"/>
      <c r="H291" s="21"/>
      <c r="I291" s="21"/>
      <c r="J291" s="21"/>
      <c r="K291" s="115"/>
      <c r="Q291" s="115"/>
    </row>
    <row r="292" spans="1:17" ht="12.75">
      <c r="A292" s="21"/>
      <c r="E292" s="184"/>
      <c r="F292" s="184"/>
      <c r="G292" s="184"/>
      <c r="H292" s="21"/>
      <c r="I292" s="21"/>
      <c r="J292" s="21"/>
      <c r="K292" s="115"/>
      <c r="Q292" s="115"/>
    </row>
    <row r="293" spans="1:17" ht="12.75">
      <c r="A293" s="21"/>
      <c r="E293" s="184"/>
      <c r="F293" s="184"/>
      <c r="G293" s="184"/>
      <c r="H293" s="21"/>
      <c r="I293" s="21"/>
      <c r="J293" s="21"/>
      <c r="K293" s="115"/>
      <c r="Q293" s="115"/>
    </row>
    <row r="294" spans="1:17" ht="12.75">
      <c r="A294" s="21"/>
      <c r="E294" s="184"/>
      <c r="F294" s="184"/>
      <c r="G294" s="184"/>
      <c r="H294" s="21"/>
      <c r="I294" s="21"/>
      <c r="J294" s="21"/>
      <c r="K294" s="115"/>
      <c r="Q294" s="115"/>
    </row>
    <row r="295" spans="1:17" ht="12.75">
      <c r="A295" s="21"/>
      <c r="E295" s="184"/>
      <c r="F295" s="184"/>
      <c r="G295" s="184"/>
      <c r="H295" s="21"/>
      <c r="I295" s="21"/>
      <c r="J295" s="21"/>
      <c r="K295" s="115"/>
      <c r="Q295" s="115"/>
    </row>
    <row r="296" spans="1:17" ht="12.75">
      <c r="A296" s="21"/>
      <c r="E296" s="184"/>
      <c r="F296" s="184"/>
      <c r="G296" s="184"/>
      <c r="H296" s="21"/>
      <c r="I296" s="21"/>
      <c r="J296" s="21"/>
      <c r="K296" s="115"/>
      <c r="Q296" s="115"/>
    </row>
    <row r="297" spans="1:17" ht="12.75">
      <c r="A297" s="21"/>
      <c r="E297" s="184"/>
      <c r="F297" s="184"/>
      <c r="G297" s="184"/>
      <c r="H297" s="21"/>
      <c r="I297" s="21"/>
      <c r="J297" s="21"/>
      <c r="K297" s="115"/>
      <c r="Q297" s="115"/>
    </row>
    <row r="298" spans="1:17" ht="12.75">
      <c r="A298" s="21"/>
      <c r="E298" s="184"/>
      <c r="F298" s="184"/>
      <c r="G298" s="184"/>
      <c r="H298" s="21"/>
      <c r="I298" s="21"/>
      <c r="J298" s="21"/>
      <c r="K298" s="115"/>
      <c r="Q298" s="115"/>
    </row>
    <row r="299" spans="1:17" ht="12.75">
      <c r="A299" s="21"/>
      <c r="E299" s="184"/>
      <c r="F299" s="184"/>
      <c r="G299" s="184"/>
      <c r="H299" s="21"/>
      <c r="I299" s="21"/>
      <c r="J299" s="21"/>
      <c r="K299" s="115"/>
      <c r="Q299" s="115"/>
    </row>
    <row r="300" spans="1:17" ht="12.75">
      <c r="A300" s="21"/>
      <c r="E300" s="184"/>
      <c r="F300" s="184"/>
      <c r="G300" s="184"/>
      <c r="H300" s="21"/>
      <c r="I300" s="21"/>
      <c r="J300" s="21"/>
      <c r="K300" s="115"/>
      <c r="Q300" s="115"/>
    </row>
    <row r="301" spans="1:17" ht="12.75">
      <c r="A301" s="21"/>
      <c r="E301" s="184"/>
      <c r="F301" s="184"/>
      <c r="G301" s="184"/>
      <c r="H301" s="21"/>
      <c r="I301" s="21"/>
      <c r="J301" s="21"/>
      <c r="K301" s="115"/>
      <c r="Q301" s="115"/>
    </row>
    <row r="302" spans="1:17" ht="12.75">
      <c r="A302" s="21"/>
      <c r="E302" s="184"/>
      <c r="F302" s="184"/>
      <c r="G302" s="184"/>
      <c r="H302" s="21"/>
      <c r="I302" s="21"/>
      <c r="J302" s="21"/>
      <c r="K302" s="115"/>
      <c r="Q302" s="115"/>
    </row>
    <row r="303" spans="1:17" ht="12.75">
      <c r="A303" s="21"/>
      <c r="E303" s="184"/>
      <c r="F303" s="184"/>
      <c r="G303" s="184"/>
      <c r="H303" s="21"/>
      <c r="I303" s="21"/>
      <c r="J303" s="21"/>
      <c r="K303" s="115"/>
      <c r="Q303" s="115"/>
    </row>
    <row r="304" spans="1:17" ht="12.75">
      <c r="A304" s="21"/>
      <c r="E304" s="184"/>
      <c r="F304" s="184"/>
      <c r="G304" s="184"/>
      <c r="H304" s="21"/>
      <c r="I304" s="21"/>
      <c r="J304" s="21"/>
      <c r="K304" s="115"/>
      <c r="Q304" s="115"/>
    </row>
    <row r="305" spans="1:17" ht="12.75">
      <c r="A305" s="21"/>
      <c r="E305" s="184"/>
      <c r="F305" s="184"/>
      <c r="G305" s="184"/>
      <c r="H305" s="21"/>
      <c r="I305" s="21"/>
      <c r="J305" s="21"/>
      <c r="K305" s="115"/>
      <c r="Q305" s="115"/>
    </row>
    <row r="306" spans="1:17" ht="12.75">
      <c r="A306" s="21"/>
      <c r="E306" s="184"/>
      <c r="F306" s="184"/>
      <c r="G306" s="184"/>
      <c r="H306" s="21"/>
      <c r="I306" s="21"/>
      <c r="J306" s="21"/>
      <c r="K306" s="115"/>
      <c r="Q306" s="115"/>
    </row>
    <row r="307" spans="1:17" ht="12.75">
      <c r="A307" s="21"/>
      <c r="E307" s="184"/>
      <c r="F307" s="184"/>
      <c r="G307" s="184"/>
      <c r="H307" s="21"/>
      <c r="I307" s="21"/>
      <c r="J307" s="21"/>
      <c r="K307" s="115"/>
      <c r="Q307" s="115"/>
    </row>
    <row r="308" spans="1:17" ht="12.75">
      <c r="A308" s="21"/>
      <c r="E308" s="184"/>
      <c r="F308" s="184"/>
      <c r="G308" s="184"/>
      <c r="H308" s="21"/>
      <c r="I308" s="21"/>
      <c r="J308" s="21"/>
      <c r="K308" s="115"/>
      <c r="Q308" s="115"/>
    </row>
    <row r="309" spans="1:17" ht="12.75">
      <c r="A309" s="21"/>
      <c r="E309" s="184"/>
      <c r="F309" s="184"/>
      <c r="G309" s="184"/>
      <c r="H309" s="21"/>
      <c r="I309" s="21"/>
      <c r="J309" s="21"/>
      <c r="K309" s="115"/>
      <c r="Q309" s="115"/>
    </row>
    <row r="310" spans="1:17" ht="12.75">
      <c r="A310" s="21"/>
      <c r="E310" s="184"/>
      <c r="F310" s="184"/>
      <c r="G310" s="184"/>
      <c r="H310" s="21"/>
      <c r="I310" s="21"/>
      <c r="J310" s="21"/>
      <c r="K310" s="115"/>
      <c r="Q310" s="115"/>
    </row>
    <row r="311" spans="1:17" ht="12.75">
      <c r="A311" s="21"/>
      <c r="E311" s="184"/>
      <c r="F311" s="184"/>
      <c r="G311" s="184"/>
      <c r="H311" s="21"/>
      <c r="I311" s="21"/>
      <c r="J311" s="21"/>
      <c r="K311" s="115"/>
      <c r="Q311" s="115"/>
    </row>
    <row r="312" spans="1:17" ht="12.75">
      <c r="A312" s="21"/>
      <c r="E312" s="184"/>
      <c r="F312" s="184"/>
      <c r="G312" s="184"/>
      <c r="H312" s="21"/>
      <c r="I312" s="21"/>
      <c r="J312" s="21"/>
      <c r="K312" s="115"/>
      <c r="Q312" s="115"/>
    </row>
    <row r="313" spans="1:17" ht="12.75">
      <c r="A313" s="21"/>
      <c r="E313" s="184"/>
      <c r="F313" s="184"/>
      <c r="G313" s="184"/>
      <c r="H313" s="21"/>
      <c r="I313" s="21"/>
      <c r="J313" s="21"/>
      <c r="K313" s="115"/>
      <c r="Q313" s="115"/>
    </row>
    <row r="314" spans="1:17" ht="12.75">
      <c r="A314" s="21"/>
      <c r="E314" s="184"/>
      <c r="F314" s="184"/>
      <c r="G314" s="184"/>
      <c r="H314" s="21"/>
      <c r="I314" s="21"/>
      <c r="J314" s="21"/>
      <c r="K314" s="115"/>
      <c r="Q314" s="115"/>
    </row>
    <row r="315" spans="1:17" ht="12.75">
      <c r="A315" s="21"/>
      <c r="E315" s="184"/>
      <c r="F315" s="184"/>
      <c r="G315" s="184"/>
      <c r="H315" s="21"/>
      <c r="I315" s="21"/>
      <c r="J315" s="21"/>
      <c r="K315" s="115"/>
      <c r="Q315" s="115"/>
    </row>
    <row r="316" spans="1:17" ht="12.75">
      <c r="A316" s="21"/>
      <c r="E316" s="184"/>
      <c r="F316" s="184"/>
      <c r="G316" s="184"/>
      <c r="H316" s="21"/>
      <c r="I316" s="21"/>
      <c r="J316" s="21"/>
      <c r="K316" s="115"/>
      <c r="Q316" s="115"/>
    </row>
    <row r="317" spans="1:17" ht="12.75">
      <c r="A317" s="21"/>
      <c r="E317" s="184"/>
      <c r="F317" s="184"/>
      <c r="G317" s="184"/>
      <c r="H317" s="21"/>
      <c r="I317" s="21"/>
      <c r="J317" s="21"/>
      <c r="K317" s="115"/>
      <c r="Q317" s="115"/>
    </row>
    <row r="318" spans="1:17" ht="12.75">
      <c r="A318" s="21"/>
      <c r="E318" s="184"/>
      <c r="F318" s="184"/>
      <c r="G318" s="184"/>
      <c r="H318" s="21"/>
      <c r="I318" s="21"/>
      <c r="J318" s="21"/>
      <c r="K318" s="115"/>
      <c r="Q318" s="115"/>
    </row>
    <row r="319" spans="1:17" ht="12.75">
      <c r="A319" s="21"/>
      <c r="E319" s="184"/>
      <c r="F319" s="184"/>
      <c r="G319" s="184"/>
      <c r="H319" s="21"/>
      <c r="I319" s="21"/>
      <c r="J319" s="21"/>
      <c r="K319" s="115"/>
      <c r="Q319" s="115"/>
    </row>
    <row r="320" spans="1:17" ht="12.75">
      <c r="A320" s="21"/>
      <c r="E320" s="184"/>
      <c r="F320" s="184"/>
      <c r="G320" s="184"/>
      <c r="H320" s="21"/>
      <c r="I320" s="21"/>
      <c r="J320" s="21"/>
      <c r="K320" s="115"/>
      <c r="Q320" s="115"/>
    </row>
    <row r="321" spans="1:17" ht="12.75">
      <c r="A321" s="21"/>
      <c r="E321" s="184"/>
      <c r="F321" s="184"/>
      <c r="G321" s="184"/>
      <c r="H321" s="21"/>
      <c r="I321" s="21"/>
      <c r="J321" s="21"/>
      <c r="K321" s="115"/>
      <c r="Q321" s="115"/>
    </row>
    <row r="322" spans="1:17" ht="12.75">
      <c r="A322" s="21"/>
      <c r="E322" s="184"/>
      <c r="F322" s="184"/>
      <c r="G322" s="184"/>
      <c r="H322" s="21"/>
      <c r="I322" s="21"/>
      <c r="J322" s="21"/>
      <c r="K322" s="115"/>
      <c r="Q322" s="115"/>
    </row>
    <row r="323" spans="1:17" ht="12.75">
      <c r="A323" s="21"/>
      <c r="E323" s="184"/>
      <c r="F323" s="184"/>
      <c r="G323" s="184"/>
      <c r="H323" s="21"/>
      <c r="I323" s="21"/>
      <c r="J323" s="21"/>
      <c r="K323" s="115"/>
      <c r="Q323" s="115"/>
    </row>
    <row r="324" spans="1:17" ht="12.75">
      <c r="A324" s="21"/>
      <c r="E324" s="184"/>
      <c r="F324" s="184"/>
      <c r="G324" s="184"/>
      <c r="H324" s="21"/>
      <c r="I324" s="21"/>
      <c r="J324" s="21"/>
      <c r="K324" s="115"/>
      <c r="Q324" s="115"/>
    </row>
    <row r="325" spans="1:17" ht="12.75">
      <c r="A325" s="21"/>
      <c r="E325" s="184"/>
      <c r="F325" s="184"/>
      <c r="G325" s="184"/>
      <c r="H325" s="21"/>
      <c r="I325" s="21"/>
      <c r="J325" s="21"/>
      <c r="K325" s="115"/>
      <c r="Q325" s="115"/>
    </row>
    <row r="326" spans="1:17" ht="12.75">
      <c r="A326" s="21"/>
      <c r="E326" s="184"/>
      <c r="F326" s="184"/>
      <c r="G326" s="184"/>
      <c r="H326" s="21"/>
      <c r="I326" s="21"/>
      <c r="J326" s="21"/>
      <c r="K326" s="115"/>
      <c r="Q326" s="115"/>
    </row>
    <row r="327" spans="1:17" ht="12.75">
      <c r="A327" s="21"/>
      <c r="E327" s="184"/>
      <c r="F327" s="184"/>
      <c r="G327" s="184"/>
      <c r="H327" s="21"/>
      <c r="I327" s="21"/>
      <c r="J327" s="21"/>
      <c r="K327" s="115"/>
      <c r="Q327" s="115"/>
    </row>
    <row r="328" spans="1:17" ht="12.75">
      <c r="A328" s="21"/>
      <c r="E328" s="184"/>
      <c r="F328" s="184"/>
      <c r="G328" s="184"/>
      <c r="H328" s="21"/>
      <c r="I328" s="21"/>
      <c r="J328" s="21"/>
      <c r="K328" s="115"/>
      <c r="Q328" s="115"/>
    </row>
    <row r="329" spans="1:17" ht="12.75">
      <c r="A329" s="21"/>
      <c r="E329" s="184"/>
      <c r="F329" s="184"/>
      <c r="G329" s="184"/>
      <c r="H329" s="21"/>
      <c r="I329" s="21"/>
      <c r="J329" s="21"/>
      <c r="K329" s="115"/>
      <c r="Q329" s="115"/>
    </row>
    <row r="330" spans="1:17" ht="12.75">
      <c r="A330" s="21"/>
      <c r="E330" s="184"/>
      <c r="F330" s="184"/>
      <c r="G330" s="184"/>
      <c r="H330" s="21"/>
      <c r="I330" s="21"/>
      <c r="J330" s="21"/>
      <c r="K330" s="115"/>
      <c r="Q330" s="115"/>
    </row>
    <row r="331" spans="1:17" ht="12.75">
      <c r="A331" s="21"/>
      <c r="E331" s="184"/>
      <c r="F331" s="184"/>
      <c r="G331" s="184"/>
      <c r="H331" s="21"/>
      <c r="I331" s="21"/>
      <c r="J331" s="21"/>
      <c r="K331" s="115"/>
      <c r="Q331" s="115"/>
    </row>
    <row r="332" spans="1:17" ht="12.75">
      <c r="A332" s="21"/>
      <c r="E332" s="184"/>
      <c r="F332" s="184"/>
      <c r="G332" s="184"/>
      <c r="H332" s="21"/>
      <c r="I332" s="21"/>
      <c r="J332" s="21"/>
      <c r="K332" s="115"/>
      <c r="Q332" s="115"/>
    </row>
    <row r="333" spans="1:17" ht="12.75">
      <c r="A333" s="21"/>
      <c r="E333" s="184"/>
      <c r="F333" s="184"/>
      <c r="G333" s="184"/>
      <c r="H333" s="21"/>
      <c r="I333" s="21"/>
      <c r="J333" s="21"/>
      <c r="K333" s="115"/>
      <c r="Q333" s="115"/>
    </row>
    <row r="334" spans="1:17" ht="12.75">
      <c r="A334" s="21"/>
      <c r="E334" s="184"/>
      <c r="F334" s="184"/>
      <c r="G334" s="184"/>
      <c r="H334" s="21"/>
      <c r="I334" s="21"/>
      <c r="J334" s="21"/>
      <c r="K334" s="115"/>
      <c r="Q334" s="115"/>
    </row>
    <row r="335" spans="1:17" ht="12.75">
      <c r="A335" s="21"/>
      <c r="E335" s="184"/>
      <c r="F335" s="184"/>
      <c r="G335" s="184"/>
      <c r="H335" s="21"/>
      <c r="I335" s="21"/>
      <c r="J335" s="21"/>
      <c r="K335" s="115"/>
      <c r="Q335" s="115"/>
    </row>
    <row r="336" spans="1:17" ht="12.75">
      <c r="A336" s="21"/>
      <c r="E336" s="184"/>
      <c r="F336" s="184"/>
      <c r="G336" s="184"/>
      <c r="H336" s="21"/>
      <c r="I336" s="21"/>
      <c r="J336" s="21"/>
      <c r="K336" s="115"/>
      <c r="Q336" s="115"/>
    </row>
    <row r="337" spans="1:17" ht="12.75">
      <c r="A337" s="21"/>
      <c r="E337" s="184"/>
      <c r="F337" s="184"/>
      <c r="G337" s="184"/>
      <c r="H337" s="21"/>
      <c r="I337" s="21"/>
      <c r="J337" s="21"/>
      <c r="K337" s="115"/>
      <c r="Q337" s="115"/>
    </row>
    <row r="338" spans="1:17" ht="12.75">
      <c r="A338" s="21"/>
      <c r="E338" s="184"/>
      <c r="F338" s="184"/>
      <c r="G338" s="184"/>
      <c r="H338" s="21"/>
      <c r="I338" s="21"/>
      <c r="J338" s="21"/>
      <c r="K338" s="115"/>
      <c r="Q338" s="115"/>
    </row>
    <row r="339" spans="1:17" ht="12.75">
      <c r="A339" s="21"/>
      <c r="E339" s="184"/>
      <c r="F339" s="184"/>
      <c r="G339" s="184"/>
      <c r="H339" s="21"/>
      <c r="I339" s="21"/>
      <c r="J339" s="21"/>
      <c r="K339" s="115"/>
      <c r="Q339" s="115"/>
    </row>
    <row r="340" spans="1:17" ht="12.75">
      <c r="A340" s="21"/>
      <c r="E340" s="184"/>
      <c r="F340" s="184"/>
      <c r="G340" s="184"/>
      <c r="H340" s="21"/>
      <c r="I340" s="21"/>
      <c r="J340" s="21"/>
      <c r="K340" s="115"/>
      <c r="Q340" s="115"/>
    </row>
    <row r="341" spans="1:17" ht="12.75">
      <c r="A341" s="21"/>
      <c r="E341" s="184"/>
      <c r="F341" s="184"/>
      <c r="G341" s="184"/>
      <c r="H341" s="21"/>
      <c r="I341" s="21"/>
      <c r="J341" s="21"/>
      <c r="K341" s="115"/>
      <c r="Q341" s="115"/>
    </row>
    <row r="342" spans="1:17" ht="12.75">
      <c r="A342" s="21"/>
      <c r="E342" s="184"/>
      <c r="F342" s="184"/>
      <c r="G342" s="184"/>
      <c r="H342" s="21"/>
      <c r="I342" s="21"/>
      <c r="J342" s="21"/>
      <c r="K342" s="115"/>
      <c r="Q342" s="115"/>
    </row>
    <row r="343" spans="1:17" ht="12.75">
      <c r="A343" s="21"/>
      <c r="E343" s="184"/>
      <c r="F343" s="184"/>
      <c r="G343" s="184"/>
      <c r="H343" s="21"/>
      <c r="I343" s="21"/>
      <c r="J343" s="21"/>
      <c r="K343" s="115"/>
      <c r="Q343" s="115"/>
    </row>
    <row r="344" spans="1:17" ht="12.75">
      <c r="A344" s="21"/>
      <c r="E344" s="184"/>
      <c r="F344" s="184"/>
      <c r="G344" s="184"/>
      <c r="H344" s="21"/>
      <c r="I344" s="21"/>
      <c r="J344" s="21"/>
      <c r="K344" s="115"/>
      <c r="Q344" s="115"/>
    </row>
    <row r="345" spans="1:17" ht="12.75">
      <c r="A345" s="21"/>
      <c r="E345" s="184"/>
      <c r="F345" s="184"/>
      <c r="G345" s="184"/>
      <c r="H345" s="21"/>
      <c r="I345" s="21"/>
      <c r="J345" s="21"/>
      <c r="K345" s="115"/>
      <c r="Q345" s="115"/>
    </row>
    <row r="346" spans="1:17" ht="12.75">
      <c r="A346" s="21"/>
      <c r="E346" s="184"/>
      <c r="F346" s="184"/>
      <c r="G346" s="184"/>
      <c r="H346" s="21"/>
      <c r="I346" s="21"/>
      <c r="J346" s="21"/>
      <c r="K346" s="115"/>
      <c r="Q346" s="115"/>
    </row>
    <row r="347" spans="1:17" ht="12.75">
      <c r="A347" s="21"/>
      <c r="E347" s="184"/>
      <c r="F347" s="184"/>
      <c r="G347" s="184"/>
      <c r="H347" s="21"/>
      <c r="I347" s="21"/>
      <c r="J347" s="21"/>
      <c r="K347" s="115"/>
      <c r="Q347" s="115"/>
    </row>
    <row r="348" spans="1:17" ht="12.75">
      <c r="A348" s="21"/>
      <c r="E348" s="184"/>
      <c r="F348" s="184"/>
      <c r="G348" s="184"/>
      <c r="H348" s="21"/>
      <c r="I348" s="21"/>
      <c r="J348" s="21"/>
      <c r="K348" s="115"/>
      <c r="Q348" s="115"/>
    </row>
    <row r="349" spans="1:17" ht="12.75">
      <c r="A349" s="21"/>
      <c r="E349" s="184"/>
      <c r="F349" s="184"/>
      <c r="G349" s="184"/>
      <c r="H349" s="21"/>
      <c r="I349" s="21"/>
      <c r="J349" s="21"/>
      <c r="K349" s="115"/>
      <c r="Q349" s="115"/>
    </row>
    <row r="350" spans="1:17" ht="12.75">
      <c r="A350" s="21"/>
      <c r="E350" s="184"/>
      <c r="F350" s="184"/>
      <c r="G350" s="184"/>
      <c r="H350" s="21"/>
      <c r="I350" s="21"/>
      <c r="J350" s="21"/>
      <c r="K350" s="115"/>
      <c r="Q350" s="115"/>
    </row>
    <row r="351" spans="1:17" ht="12.75">
      <c r="A351" s="21"/>
      <c r="E351" s="184"/>
      <c r="F351" s="184"/>
      <c r="G351" s="184"/>
      <c r="H351" s="21"/>
      <c r="I351" s="21"/>
      <c r="J351" s="21"/>
      <c r="K351" s="115"/>
      <c r="Q351" s="115"/>
    </row>
    <row r="352" spans="1:17" ht="12.75">
      <c r="A352" s="21"/>
      <c r="E352" s="184"/>
      <c r="F352" s="184"/>
      <c r="G352" s="184"/>
      <c r="H352" s="21"/>
      <c r="I352" s="21"/>
      <c r="J352" s="21"/>
      <c r="K352" s="115"/>
      <c r="Q352" s="115"/>
    </row>
    <row r="353" spans="1:17" ht="12.75">
      <c r="A353" s="21"/>
      <c r="E353" s="184"/>
      <c r="F353" s="184"/>
      <c r="G353" s="184"/>
      <c r="H353" s="21"/>
      <c r="I353" s="21"/>
      <c r="J353" s="21"/>
      <c r="K353" s="115"/>
      <c r="Q353" s="115"/>
    </row>
    <row r="354" spans="1:17" ht="12.75">
      <c r="A354" s="21"/>
      <c r="E354" s="184"/>
      <c r="F354" s="184"/>
      <c r="G354" s="184"/>
      <c r="H354" s="21"/>
      <c r="I354" s="21"/>
      <c r="J354" s="21"/>
      <c r="K354" s="115"/>
      <c r="Q354" s="115"/>
    </row>
    <row r="355" spans="1:17" ht="12.75">
      <c r="A355" s="21"/>
      <c r="E355" s="184"/>
      <c r="F355" s="184"/>
      <c r="G355" s="184"/>
      <c r="H355" s="21"/>
      <c r="I355" s="21"/>
      <c r="J355" s="21"/>
      <c r="K355" s="115"/>
      <c r="Q355" s="115"/>
    </row>
    <row r="356" spans="1:17" ht="12.75">
      <c r="A356" s="21"/>
      <c r="E356" s="184"/>
      <c r="F356" s="184"/>
      <c r="G356" s="184"/>
      <c r="H356" s="21"/>
      <c r="I356" s="21"/>
      <c r="J356" s="21"/>
      <c r="K356" s="115"/>
      <c r="Q356" s="115"/>
    </row>
    <row r="357" spans="1:17" ht="12.75">
      <c r="A357" s="21"/>
      <c r="E357" s="184"/>
      <c r="F357" s="184"/>
      <c r="G357" s="184"/>
      <c r="H357" s="21"/>
      <c r="I357" s="21"/>
      <c r="J357" s="21"/>
      <c r="K357" s="115"/>
      <c r="Q357" s="115"/>
    </row>
    <row r="358" spans="1:17" ht="12.75">
      <c r="A358" s="21"/>
      <c r="E358" s="184"/>
      <c r="F358" s="184"/>
      <c r="G358" s="184"/>
      <c r="H358" s="21"/>
      <c r="I358" s="21"/>
      <c r="J358" s="21"/>
      <c r="K358" s="115"/>
      <c r="Q358" s="115"/>
    </row>
    <row r="359" spans="1:17" ht="12.75">
      <c r="A359" s="21"/>
      <c r="E359" s="184"/>
      <c r="F359" s="184"/>
      <c r="G359" s="184"/>
      <c r="H359" s="21"/>
      <c r="I359" s="21"/>
      <c r="J359" s="21"/>
      <c r="K359" s="115"/>
      <c r="Q359" s="115"/>
    </row>
    <row r="360" spans="1:17" ht="12.75">
      <c r="A360" s="21"/>
      <c r="E360" s="184"/>
      <c r="F360" s="184"/>
      <c r="G360" s="184"/>
      <c r="H360" s="21"/>
      <c r="I360" s="21"/>
      <c r="J360" s="21"/>
      <c r="K360" s="115"/>
      <c r="Q360" s="115"/>
    </row>
    <row r="361" spans="1:17" ht="12.75">
      <c r="A361" s="21"/>
      <c r="E361" s="184"/>
      <c r="F361" s="184"/>
      <c r="G361" s="184"/>
      <c r="H361" s="21"/>
      <c r="I361" s="21"/>
      <c r="J361" s="21"/>
      <c r="K361" s="115"/>
      <c r="Q361" s="115"/>
    </row>
    <row r="362" spans="1:17" ht="12.75">
      <c r="A362" s="21"/>
      <c r="E362" s="184"/>
      <c r="F362" s="184"/>
      <c r="G362" s="184"/>
      <c r="H362" s="21"/>
      <c r="I362" s="21"/>
      <c r="J362" s="21"/>
      <c r="K362" s="115"/>
      <c r="Q362" s="115"/>
    </row>
    <row r="363" spans="1:17" ht="12.75">
      <c r="A363" s="21"/>
      <c r="E363" s="184"/>
      <c r="F363" s="184"/>
      <c r="G363" s="184"/>
      <c r="H363" s="21"/>
      <c r="I363" s="21"/>
      <c r="J363" s="21"/>
      <c r="K363" s="115"/>
      <c r="Q363" s="115"/>
    </row>
    <row r="364" spans="1:17" ht="12.75">
      <c r="A364" s="21"/>
      <c r="E364" s="184"/>
      <c r="F364" s="184"/>
      <c r="G364" s="184"/>
      <c r="H364" s="21"/>
      <c r="I364" s="21"/>
      <c r="J364" s="21"/>
      <c r="K364" s="115"/>
      <c r="Q364" s="115"/>
    </row>
    <row r="365" spans="1:17" ht="12.75">
      <c r="A365" s="21"/>
      <c r="E365" s="184"/>
      <c r="F365" s="184"/>
      <c r="G365" s="184"/>
      <c r="H365" s="21"/>
      <c r="I365" s="21"/>
      <c r="J365" s="21"/>
      <c r="K365" s="115"/>
      <c r="Q365" s="115"/>
    </row>
    <row r="366" spans="1:17" ht="12.75">
      <c r="A366" s="21"/>
      <c r="E366" s="184"/>
      <c r="F366" s="184"/>
      <c r="G366" s="184"/>
      <c r="H366" s="21"/>
      <c r="I366" s="21"/>
      <c r="J366" s="21"/>
      <c r="K366" s="115"/>
      <c r="Q366" s="115"/>
    </row>
    <row r="367" spans="1:17" ht="12.75">
      <c r="A367" s="21"/>
      <c r="E367" s="184"/>
      <c r="F367" s="184"/>
      <c r="G367" s="184"/>
      <c r="H367" s="21"/>
      <c r="I367" s="21"/>
      <c r="J367" s="21"/>
      <c r="K367" s="115"/>
      <c r="Q367" s="115"/>
    </row>
    <row r="368" spans="1:17" ht="12.75">
      <c r="A368" s="21"/>
      <c r="E368" s="184"/>
      <c r="F368" s="184"/>
      <c r="G368" s="184"/>
      <c r="H368" s="21"/>
      <c r="I368" s="21"/>
      <c r="J368" s="21"/>
      <c r="K368" s="115"/>
      <c r="Q368" s="115"/>
    </row>
    <row r="369" spans="1:17" ht="12.75">
      <c r="A369" s="21"/>
      <c r="E369" s="184"/>
      <c r="F369" s="184"/>
      <c r="G369" s="184"/>
      <c r="H369" s="21"/>
      <c r="I369" s="21"/>
      <c r="J369" s="21"/>
      <c r="K369" s="115"/>
      <c r="Q369" s="115"/>
    </row>
    <row r="370" spans="1:17" ht="12.75">
      <c r="A370" s="21"/>
      <c r="E370" s="184"/>
      <c r="F370" s="184"/>
      <c r="G370" s="184"/>
      <c r="H370" s="21"/>
      <c r="I370" s="21"/>
      <c r="J370" s="21"/>
      <c r="K370" s="115"/>
      <c r="Q370" s="115"/>
    </row>
    <row r="371" spans="1:17" ht="12.75">
      <c r="A371" s="21"/>
      <c r="E371" s="184"/>
      <c r="F371" s="184"/>
      <c r="G371" s="184"/>
      <c r="H371" s="21"/>
      <c r="I371" s="21"/>
      <c r="J371" s="21"/>
      <c r="K371" s="115"/>
      <c r="Q371" s="115"/>
    </row>
    <row r="372" spans="1:17" ht="12.75">
      <c r="A372" s="21"/>
      <c r="E372" s="184"/>
      <c r="F372" s="184"/>
      <c r="G372" s="184"/>
      <c r="H372" s="21"/>
      <c r="I372" s="21"/>
      <c r="J372" s="21"/>
      <c r="K372" s="115"/>
      <c r="Q372" s="115"/>
    </row>
    <row r="373" spans="1:17" ht="12.75">
      <c r="A373" s="21"/>
      <c r="E373" s="184"/>
      <c r="F373" s="184"/>
      <c r="G373" s="184"/>
      <c r="H373" s="21"/>
      <c r="I373" s="21"/>
      <c r="J373" s="21"/>
      <c r="K373" s="115"/>
      <c r="Q373" s="115"/>
    </row>
    <row r="374" spans="1:17" ht="12.75">
      <c r="A374" s="21"/>
      <c r="E374" s="184"/>
      <c r="F374" s="184"/>
      <c r="G374" s="184"/>
      <c r="H374" s="21"/>
      <c r="I374" s="21"/>
      <c r="J374" s="21"/>
      <c r="K374" s="115"/>
      <c r="Q374" s="115"/>
    </row>
    <row r="375" spans="1:17" ht="12.75">
      <c r="A375" s="21"/>
      <c r="E375" s="184"/>
      <c r="F375" s="184"/>
      <c r="G375" s="184"/>
      <c r="H375" s="21"/>
      <c r="I375" s="21"/>
      <c r="J375" s="21"/>
      <c r="K375" s="115"/>
      <c r="Q375" s="115"/>
    </row>
    <row r="376" spans="1:17" ht="12.75">
      <c r="A376" s="21"/>
      <c r="E376" s="184"/>
      <c r="F376" s="184"/>
      <c r="G376" s="184"/>
      <c r="H376" s="21"/>
      <c r="I376" s="21"/>
      <c r="J376" s="21"/>
      <c r="K376" s="115"/>
      <c r="Q376" s="115"/>
    </row>
    <row r="377" spans="1:17" ht="12.75">
      <c r="A377" s="21"/>
      <c r="E377" s="184"/>
      <c r="F377" s="184"/>
      <c r="G377" s="184"/>
      <c r="H377" s="21"/>
      <c r="I377" s="21"/>
      <c r="J377" s="21"/>
      <c r="K377" s="115"/>
      <c r="Q377" s="115"/>
    </row>
    <row r="378" spans="1:17" ht="12.75">
      <c r="A378" s="21"/>
      <c r="E378" s="184"/>
      <c r="F378" s="184"/>
      <c r="G378" s="184"/>
      <c r="H378" s="21"/>
      <c r="I378" s="21"/>
      <c r="J378" s="21"/>
      <c r="K378" s="115"/>
      <c r="Q378" s="115"/>
    </row>
    <row r="379" spans="1:17" ht="12.75">
      <c r="A379" s="21"/>
      <c r="E379" s="184"/>
      <c r="F379" s="184"/>
      <c r="G379" s="184"/>
      <c r="H379" s="21"/>
      <c r="I379" s="21"/>
      <c r="J379" s="21"/>
      <c r="K379" s="115"/>
      <c r="Q379" s="115"/>
    </row>
    <row r="380" spans="1:17" ht="12.75">
      <c r="A380" s="21"/>
      <c r="E380" s="184"/>
      <c r="F380" s="184"/>
      <c r="G380" s="184"/>
      <c r="H380" s="21"/>
      <c r="I380" s="21"/>
      <c r="J380" s="21"/>
      <c r="K380" s="115"/>
      <c r="Q380" s="115"/>
    </row>
    <row r="381" spans="1:17" ht="12.75">
      <c r="A381" s="21"/>
      <c r="E381" s="184"/>
      <c r="F381" s="184"/>
      <c r="G381" s="184"/>
      <c r="H381" s="21"/>
      <c r="I381" s="21"/>
      <c r="J381" s="21"/>
      <c r="K381" s="115"/>
      <c r="Q381" s="115"/>
    </row>
    <row r="382" spans="1:17" ht="12.75">
      <c r="A382" s="21"/>
      <c r="E382" s="184"/>
      <c r="F382" s="184"/>
      <c r="G382" s="184"/>
      <c r="H382" s="21"/>
      <c r="I382" s="21"/>
      <c r="J382" s="21"/>
      <c r="K382" s="115"/>
      <c r="Q382" s="115"/>
    </row>
    <row r="383" spans="1:17" ht="12.75">
      <c r="A383" s="21"/>
      <c r="E383" s="184"/>
      <c r="F383" s="184"/>
      <c r="G383" s="184"/>
      <c r="H383" s="21"/>
      <c r="I383" s="21"/>
      <c r="J383" s="21"/>
      <c r="K383" s="115"/>
      <c r="Q383" s="115"/>
    </row>
    <row r="384" spans="1:17" ht="12.75">
      <c r="A384" s="21"/>
      <c r="E384" s="184"/>
      <c r="F384" s="184"/>
      <c r="G384" s="184"/>
      <c r="H384" s="21"/>
      <c r="I384" s="21"/>
      <c r="J384" s="21"/>
      <c r="K384" s="115"/>
      <c r="Q384" s="115"/>
    </row>
    <row r="385" spans="1:17" ht="12.75">
      <c r="A385" s="21"/>
      <c r="E385" s="184"/>
      <c r="F385" s="184"/>
      <c r="G385" s="184"/>
      <c r="H385" s="21"/>
      <c r="I385" s="21"/>
      <c r="J385" s="21"/>
      <c r="K385" s="115"/>
      <c r="Q385" s="115"/>
    </row>
    <row r="386" spans="1:17" ht="12.75">
      <c r="A386" s="21"/>
      <c r="E386" s="184"/>
      <c r="F386" s="184"/>
      <c r="G386" s="184"/>
      <c r="H386" s="21"/>
      <c r="I386" s="21"/>
      <c r="J386" s="21"/>
      <c r="K386" s="115"/>
      <c r="Q386" s="115"/>
    </row>
    <row r="387" spans="1:17" ht="12.75">
      <c r="A387" s="21"/>
      <c r="E387" s="184"/>
      <c r="F387" s="184"/>
      <c r="G387" s="184"/>
      <c r="H387" s="21"/>
      <c r="I387" s="21"/>
      <c r="J387" s="21"/>
      <c r="K387" s="115"/>
      <c r="Q387" s="115"/>
    </row>
    <row r="388" spans="1:17" ht="12.75">
      <c r="A388" s="21"/>
      <c r="E388" s="184"/>
      <c r="F388" s="184"/>
      <c r="G388" s="184"/>
      <c r="H388" s="21"/>
      <c r="I388" s="21"/>
      <c r="J388" s="21"/>
      <c r="K388" s="115"/>
      <c r="Q388" s="115"/>
    </row>
    <row r="389" spans="1:17" ht="12.75">
      <c r="A389" s="21"/>
      <c r="E389" s="184"/>
      <c r="F389" s="184"/>
      <c r="G389" s="184"/>
      <c r="H389" s="21"/>
      <c r="I389" s="21"/>
      <c r="J389" s="21"/>
      <c r="K389" s="115"/>
      <c r="Q389" s="115"/>
    </row>
    <row r="390" spans="1:17" ht="12.75">
      <c r="A390" s="21"/>
      <c r="E390" s="184"/>
      <c r="F390" s="184"/>
      <c r="G390" s="184"/>
      <c r="H390" s="21"/>
      <c r="I390" s="21"/>
      <c r="J390" s="21"/>
      <c r="K390" s="115"/>
      <c r="Q390" s="115"/>
    </row>
    <row r="391" spans="1:17" ht="12.75">
      <c r="A391" s="21"/>
      <c r="E391" s="184"/>
      <c r="F391" s="184"/>
      <c r="G391" s="184"/>
      <c r="H391" s="21"/>
      <c r="I391" s="21"/>
      <c r="J391" s="21"/>
      <c r="K391" s="115"/>
      <c r="Q391" s="115"/>
    </row>
    <row r="392" spans="1:17" ht="12.75">
      <c r="A392" s="21"/>
      <c r="E392" s="184"/>
      <c r="F392" s="184"/>
      <c r="G392" s="184"/>
      <c r="H392" s="21"/>
      <c r="I392" s="21"/>
      <c r="J392" s="21"/>
      <c r="K392" s="115"/>
      <c r="Q392" s="115"/>
    </row>
    <row r="393" spans="1:17" ht="12.75">
      <c r="A393" s="21"/>
      <c r="E393" s="184"/>
      <c r="F393" s="184"/>
      <c r="G393" s="184"/>
      <c r="H393" s="21"/>
      <c r="I393" s="21"/>
      <c r="J393" s="21"/>
      <c r="K393" s="115"/>
      <c r="Q393" s="115"/>
    </row>
    <row r="394" spans="1:17" ht="12.75">
      <c r="A394" s="21"/>
      <c r="E394" s="184"/>
      <c r="F394" s="184"/>
      <c r="G394" s="184"/>
      <c r="H394" s="21"/>
      <c r="I394" s="21"/>
      <c r="J394" s="21"/>
      <c r="K394" s="115"/>
      <c r="Q394" s="115"/>
    </row>
    <row r="395" spans="1:17" ht="12.75">
      <c r="A395" s="21"/>
      <c r="E395" s="184"/>
      <c r="F395" s="184"/>
      <c r="G395" s="184"/>
      <c r="H395" s="21"/>
      <c r="I395" s="21"/>
      <c r="J395" s="21"/>
      <c r="K395" s="115"/>
      <c r="Q395" s="115"/>
    </row>
    <row r="396" spans="1:17" ht="12.75">
      <c r="A396" s="21"/>
      <c r="E396" s="184"/>
      <c r="F396" s="184"/>
      <c r="G396" s="184"/>
      <c r="H396" s="21"/>
      <c r="I396" s="21"/>
      <c r="J396" s="21"/>
      <c r="K396" s="115"/>
      <c r="Q396" s="115"/>
    </row>
    <row r="397" spans="1:17" ht="12.75">
      <c r="A397" s="21"/>
      <c r="E397" s="184"/>
      <c r="F397" s="184"/>
      <c r="G397" s="184"/>
      <c r="H397" s="21"/>
      <c r="I397" s="21"/>
      <c r="J397" s="21"/>
      <c r="K397" s="115"/>
      <c r="Q397" s="115"/>
    </row>
    <row r="398" spans="1:17" ht="12.75">
      <c r="A398" s="21"/>
      <c r="E398" s="184"/>
      <c r="F398" s="184"/>
      <c r="G398" s="184"/>
      <c r="H398" s="21"/>
      <c r="I398" s="21"/>
      <c r="J398" s="21"/>
      <c r="K398" s="115"/>
      <c r="Q398" s="115"/>
    </row>
    <row r="399" spans="1:17" ht="12.75">
      <c r="A399" s="21"/>
      <c r="E399" s="184"/>
      <c r="F399" s="184"/>
      <c r="G399" s="184"/>
      <c r="H399" s="21"/>
      <c r="I399" s="21"/>
      <c r="J399" s="21"/>
      <c r="K399" s="115"/>
      <c r="Q399" s="115"/>
    </row>
    <row r="400" spans="1:17" ht="12.75">
      <c r="A400" s="21"/>
      <c r="E400" s="184"/>
      <c r="F400" s="184"/>
      <c r="G400" s="184"/>
      <c r="H400" s="21"/>
      <c r="I400" s="21"/>
      <c r="J400" s="21"/>
      <c r="K400" s="115"/>
      <c r="Q400" s="115"/>
    </row>
    <row r="401" spans="1:17" ht="12.75">
      <c r="A401" s="21"/>
      <c r="E401" s="184"/>
      <c r="F401" s="184"/>
      <c r="G401" s="184"/>
      <c r="H401" s="21"/>
      <c r="I401" s="21"/>
      <c r="J401" s="21"/>
      <c r="K401" s="115"/>
      <c r="Q401" s="115"/>
    </row>
    <row r="402" spans="1:17" ht="12.75">
      <c r="A402" s="21"/>
      <c r="E402" s="184"/>
      <c r="F402" s="184"/>
      <c r="G402" s="184"/>
      <c r="H402" s="21"/>
      <c r="I402" s="21"/>
      <c r="J402" s="21"/>
      <c r="K402" s="115"/>
      <c r="Q402" s="115"/>
    </row>
    <row r="403" spans="1:17" ht="12.75">
      <c r="A403" s="21"/>
      <c r="E403" s="184"/>
      <c r="F403" s="184"/>
      <c r="G403" s="184"/>
      <c r="H403" s="21"/>
      <c r="I403" s="21"/>
      <c r="J403" s="21"/>
      <c r="K403" s="115"/>
      <c r="Q403" s="115"/>
    </row>
    <row r="404" spans="1:17" ht="12.75">
      <c r="A404" s="21"/>
      <c r="E404" s="184"/>
      <c r="F404" s="184"/>
      <c r="G404" s="184"/>
      <c r="H404" s="21"/>
      <c r="I404" s="21"/>
      <c r="J404" s="21"/>
      <c r="K404" s="115"/>
      <c r="Q404" s="115"/>
    </row>
    <row r="405" spans="1:17" ht="12.75">
      <c r="A405" s="21"/>
      <c r="E405" s="184"/>
      <c r="F405" s="184"/>
      <c r="G405" s="184"/>
      <c r="H405" s="21"/>
      <c r="I405" s="21"/>
      <c r="J405" s="21"/>
      <c r="K405" s="115"/>
      <c r="Q405" s="115"/>
    </row>
    <row r="406" spans="1:17" ht="12.75">
      <c r="A406" s="21"/>
      <c r="E406" s="184"/>
      <c r="F406" s="184"/>
      <c r="G406" s="184"/>
      <c r="H406" s="21"/>
      <c r="I406" s="21"/>
      <c r="J406" s="21"/>
      <c r="K406" s="115"/>
      <c r="Q406" s="115"/>
    </row>
    <row r="407" spans="1:17" ht="12.75">
      <c r="A407" s="21"/>
      <c r="E407" s="184"/>
      <c r="F407" s="184"/>
      <c r="G407" s="184"/>
      <c r="H407" s="21"/>
      <c r="I407" s="21"/>
      <c r="J407" s="21"/>
      <c r="K407" s="115"/>
      <c r="Q407" s="115"/>
    </row>
    <row r="408" spans="1:17" ht="12.75">
      <c r="A408" s="21"/>
      <c r="E408" s="184"/>
      <c r="F408" s="184"/>
      <c r="G408" s="184"/>
      <c r="H408" s="21"/>
      <c r="I408" s="21"/>
      <c r="J408" s="21"/>
      <c r="K408" s="115"/>
      <c r="Q408" s="115"/>
    </row>
    <row r="409" spans="1:17" ht="12.75">
      <c r="A409" s="21"/>
      <c r="E409" s="184"/>
      <c r="F409" s="184"/>
      <c r="G409" s="184"/>
      <c r="H409" s="21"/>
      <c r="I409" s="21"/>
      <c r="J409" s="21"/>
      <c r="K409" s="115"/>
      <c r="Q409" s="115"/>
    </row>
    <row r="410" spans="1:17" ht="12.75">
      <c r="A410" s="21"/>
      <c r="E410" s="184"/>
      <c r="F410" s="184"/>
      <c r="G410" s="184"/>
      <c r="H410" s="21"/>
      <c r="I410" s="21"/>
      <c r="J410" s="21"/>
      <c r="K410" s="115"/>
      <c r="Q410" s="115"/>
    </row>
    <row r="411" spans="1:17" ht="12.75">
      <c r="A411" s="21"/>
      <c r="E411" s="184"/>
      <c r="F411" s="184"/>
      <c r="G411" s="184"/>
      <c r="H411" s="21"/>
      <c r="I411" s="21"/>
      <c r="J411" s="21"/>
      <c r="K411" s="115"/>
      <c r="Q411" s="115"/>
    </row>
    <row r="412" spans="1:17" ht="12.75">
      <c r="A412" s="21"/>
      <c r="E412" s="184"/>
      <c r="F412" s="184"/>
      <c r="G412" s="184"/>
      <c r="H412" s="21"/>
      <c r="I412" s="21"/>
      <c r="J412" s="21"/>
      <c r="K412" s="115"/>
      <c r="Q412" s="115"/>
    </row>
    <row r="413" spans="1:17" ht="12.75">
      <c r="A413" s="21"/>
      <c r="E413" s="184"/>
      <c r="F413" s="184"/>
      <c r="G413" s="184"/>
      <c r="H413" s="21"/>
      <c r="I413" s="21"/>
      <c r="J413" s="21"/>
      <c r="K413" s="115"/>
      <c r="Q413" s="115"/>
    </row>
    <row r="414" spans="1:17" ht="12.75">
      <c r="A414" s="21"/>
      <c r="E414" s="184"/>
      <c r="F414" s="184"/>
      <c r="G414" s="184"/>
      <c r="H414" s="21"/>
      <c r="I414" s="21"/>
      <c r="J414" s="21"/>
      <c r="K414" s="115"/>
      <c r="Q414" s="115"/>
    </row>
    <row r="415" spans="1:17" ht="12.75">
      <c r="A415" s="21"/>
      <c r="E415" s="184"/>
      <c r="F415" s="184"/>
      <c r="G415" s="184"/>
      <c r="H415" s="21"/>
      <c r="I415" s="21"/>
      <c r="J415" s="21"/>
      <c r="K415" s="115"/>
      <c r="Q415" s="115"/>
    </row>
    <row r="416" spans="1:17" ht="12.75">
      <c r="A416" s="21"/>
      <c r="E416" s="184"/>
      <c r="F416" s="184"/>
      <c r="G416" s="184"/>
      <c r="H416" s="21"/>
      <c r="I416" s="21"/>
      <c r="J416" s="21"/>
      <c r="K416" s="115"/>
      <c r="Q416" s="115"/>
    </row>
    <row r="417" spans="1:17" ht="12.75">
      <c r="A417" s="21"/>
      <c r="E417" s="184"/>
      <c r="F417" s="184"/>
      <c r="G417" s="184"/>
      <c r="H417" s="21"/>
      <c r="I417" s="21"/>
      <c r="J417" s="21"/>
      <c r="K417" s="115"/>
      <c r="Q417" s="115"/>
    </row>
    <row r="418" spans="1:17" ht="12.75">
      <c r="A418" s="21"/>
      <c r="E418" s="184"/>
      <c r="F418" s="184"/>
      <c r="G418" s="184"/>
      <c r="H418" s="21"/>
      <c r="I418" s="21"/>
      <c r="J418" s="21"/>
      <c r="K418" s="115"/>
      <c r="Q418" s="115"/>
    </row>
    <row r="419" spans="1:17" ht="12.75">
      <c r="A419" s="21"/>
      <c r="E419" s="184"/>
      <c r="F419" s="184"/>
      <c r="G419" s="184"/>
      <c r="H419" s="21"/>
      <c r="I419" s="21"/>
      <c r="J419" s="21"/>
      <c r="K419" s="115"/>
      <c r="Q419" s="115"/>
    </row>
    <row r="420" spans="1:17" ht="12.75">
      <c r="A420" s="21"/>
      <c r="E420" s="184"/>
      <c r="F420" s="184"/>
      <c r="G420" s="184"/>
      <c r="H420" s="21"/>
      <c r="I420" s="21"/>
      <c r="J420" s="21"/>
      <c r="K420" s="115"/>
      <c r="Q420" s="115"/>
    </row>
    <row r="421" spans="1:17" ht="12.75">
      <c r="A421" s="21"/>
      <c r="E421" s="184"/>
      <c r="F421" s="184"/>
      <c r="G421" s="184"/>
      <c r="H421" s="21"/>
      <c r="I421" s="21"/>
      <c r="J421" s="21"/>
      <c r="K421" s="115"/>
      <c r="Q421" s="115"/>
    </row>
    <row r="422" spans="1:17" ht="12.75">
      <c r="A422" s="21"/>
      <c r="E422" s="184"/>
      <c r="F422" s="184"/>
      <c r="G422" s="184"/>
      <c r="H422" s="21"/>
      <c r="I422" s="21"/>
      <c r="J422" s="21"/>
      <c r="K422" s="115"/>
      <c r="Q422" s="115"/>
    </row>
    <row r="423" spans="1:17" ht="12.75">
      <c r="A423" s="21"/>
      <c r="E423" s="184"/>
      <c r="F423" s="184"/>
      <c r="G423" s="184"/>
      <c r="H423" s="21"/>
      <c r="I423" s="21"/>
      <c r="J423" s="21"/>
      <c r="K423" s="115"/>
      <c r="Q423" s="115"/>
    </row>
    <row r="424" spans="1:17" ht="12.75">
      <c r="A424" s="21"/>
      <c r="E424" s="184"/>
      <c r="F424" s="184"/>
      <c r="G424" s="184"/>
      <c r="H424" s="21"/>
      <c r="I424" s="21"/>
      <c r="J424" s="21"/>
      <c r="K424" s="115"/>
      <c r="Q424" s="115"/>
    </row>
    <row r="425" spans="1:17" ht="12.75">
      <c r="A425" s="21"/>
      <c r="E425" s="184"/>
      <c r="F425" s="184"/>
      <c r="G425" s="184"/>
      <c r="H425" s="21"/>
      <c r="I425" s="21"/>
      <c r="J425" s="21"/>
      <c r="K425" s="115"/>
      <c r="Q425" s="115"/>
    </row>
    <row r="426" spans="1:17" ht="12.75">
      <c r="A426" s="21"/>
      <c r="E426" s="184"/>
      <c r="F426" s="184"/>
      <c r="G426" s="184"/>
      <c r="H426" s="21"/>
      <c r="I426" s="21"/>
      <c r="J426" s="21"/>
      <c r="K426" s="115"/>
      <c r="Q426" s="115"/>
    </row>
    <row r="427" spans="1:17" ht="12.75">
      <c r="A427" s="21"/>
      <c r="E427" s="184"/>
      <c r="F427" s="184"/>
      <c r="G427" s="184"/>
      <c r="H427" s="21"/>
      <c r="I427" s="21"/>
      <c r="J427" s="21"/>
      <c r="K427" s="115"/>
      <c r="Q427" s="115"/>
    </row>
    <row r="428" spans="1:17" ht="12.75">
      <c r="A428" s="21"/>
      <c r="E428" s="184"/>
      <c r="F428" s="184"/>
      <c r="G428" s="184"/>
      <c r="H428" s="21"/>
      <c r="I428" s="21"/>
      <c r="J428" s="21"/>
      <c r="K428" s="115"/>
      <c r="Q428" s="115"/>
    </row>
    <row r="429" spans="1:17" ht="12.75">
      <c r="A429" s="21"/>
      <c r="E429" s="184"/>
      <c r="F429" s="184"/>
      <c r="G429" s="184"/>
      <c r="H429" s="21"/>
      <c r="I429" s="21"/>
      <c r="J429" s="21"/>
      <c r="K429" s="115"/>
      <c r="Q429" s="115"/>
    </row>
    <row r="430" spans="1:17" ht="12.75">
      <c r="A430" s="21"/>
      <c r="E430" s="184"/>
      <c r="F430" s="184"/>
      <c r="G430" s="184"/>
      <c r="H430" s="21"/>
      <c r="I430" s="21"/>
      <c r="J430" s="21"/>
      <c r="K430" s="115"/>
      <c r="Q430" s="115"/>
    </row>
    <row r="431" spans="1:17" ht="12.75">
      <c r="A431" s="21"/>
      <c r="E431" s="184"/>
      <c r="F431" s="184"/>
      <c r="G431" s="184"/>
      <c r="H431" s="21"/>
      <c r="I431" s="21"/>
      <c r="J431" s="21"/>
      <c r="K431" s="115"/>
      <c r="Q431" s="115"/>
    </row>
    <row r="432" spans="1:17" ht="12.75">
      <c r="A432" s="21"/>
      <c r="E432" s="184"/>
      <c r="F432" s="184"/>
      <c r="G432" s="184"/>
      <c r="H432" s="21"/>
      <c r="I432" s="21"/>
      <c r="J432" s="21"/>
      <c r="K432" s="115"/>
      <c r="Q432" s="115"/>
    </row>
    <row r="433" spans="1:17" ht="12.75">
      <c r="A433" s="21"/>
      <c r="E433" s="184"/>
      <c r="F433" s="184"/>
      <c r="G433" s="184"/>
      <c r="H433" s="21"/>
      <c r="I433" s="21"/>
      <c r="J433" s="21"/>
      <c r="K433" s="115"/>
      <c r="Q433" s="115"/>
    </row>
    <row r="434" spans="1:17" ht="12.75">
      <c r="A434" s="21"/>
      <c r="E434" s="184"/>
      <c r="F434" s="184"/>
      <c r="G434" s="184"/>
      <c r="H434" s="21"/>
      <c r="I434" s="21"/>
      <c r="J434" s="21"/>
      <c r="K434" s="115"/>
      <c r="Q434" s="115"/>
    </row>
    <row r="435" spans="1:17" ht="12.75">
      <c r="A435" s="21"/>
      <c r="E435" s="184"/>
      <c r="F435" s="184"/>
      <c r="G435" s="184"/>
      <c r="H435" s="21"/>
      <c r="I435" s="21"/>
      <c r="J435" s="21"/>
      <c r="K435" s="115"/>
      <c r="Q435" s="115"/>
    </row>
    <row r="436" spans="1:17" ht="12.75">
      <c r="A436" s="21"/>
      <c r="E436" s="184"/>
      <c r="F436" s="184"/>
      <c r="G436" s="184"/>
      <c r="H436" s="21"/>
      <c r="I436" s="21"/>
      <c r="J436" s="21"/>
      <c r="K436" s="115"/>
      <c r="Q436" s="115"/>
    </row>
    <row r="437" spans="1:17" ht="12.75">
      <c r="A437" s="21"/>
      <c r="E437" s="184"/>
      <c r="F437" s="184"/>
      <c r="G437" s="184"/>
      <c r="H437" s="21"/>
      <c r="I437" s="21"/>
      <c r="J437" s="21"/>
      <c r="K437" s="115"/>
      <c r="Q437" s="115"/>
    </row>
    <row r="438" spans="1:17" ht="12.75">
      <c r="A438" s="21"/>
      <c r="E438" s="184"/>
      <c r="F438" s="184"/>
      <c r="G438" s="184"/>
      <c r="H438" s="21"/>
      <c r="I438" s="21"/>
      <c r="J438" s="21"/>
      <c r="K438" s="115"/>
      <c r="Q438" s="115"/>
    </row>
    <row r="439" spans="1:17" ht="12.75">
      <c r="A439" s="21"/>
      <c r="E439" s="184"/>
      <c r="F439" s="184"/>
      <c r="G439" s="184"/>
      <c r="H439" s="21"/>
      <c r="I439" s="21"/>
      <c r="J439" s="21"/>
      <c r="K439" s="115"/>
      <c r="Q439" s="115"/>
    </row>
    <row r="440" spans="1:17" ht="12.75">
      <c r="A440" s="21"/>
      <c r="E440" s="184"/>
      <c r="F440" s="184"/>
      <c r="G440" s="184"/>
      <c r="H440" s="21"/>
      <c r="I440" s="21"/>
      <c r="J440" s="21"/>
      <c r="K440" s="115"/>
      <c r="Q440" s="115"/>
    </row>
    <row r="441" spans="1:17" ht="12.75">
      <c r="A441" s="21"/>
      <c r="E441" s="184"/>
      <c r="F441" s="184"/>
      <c r="G441" s="184"/>
      <c r="H441" s="21"/>
      <c r="I441" s="21"/>
      <c r="J441" s="21"/>
      <c r="K441" s="115"/>
      <c r="Q441" s="115"/>
    </row>
    <row r="442" spans="1:17" ht="12.75">
      <c r="A442" s="21"/>
      <c r="E442" s="184"/>
      <c r="F442" s="184"/>
      <c r="G442" s="184"/>
      <c r="H442" s="21"/>
      <c r="I442" s="21"/>
      <c r="J442" s="21"/>
      <c r="K442" s="115"/>
      <c r="Q442" s="115"/>
    </row>
    <row r="443" spans="1:17" ht="12.75">
      <c r="A443" s="21"/>
      <c r="E443" s="184"/>
      <c r="F443" s="184"/>
      <c r="G443" s="184"/>
      <c r="H443" s="21"/>
      <c r="I443" s="21"/>
      <c r="J443" s="21"/>
      <c r="K443" s="115"/>
      <c r="Q443" s="115"/>
    </row>
    <row r="444" spans="1:17" ht="12.75">
      <c r="A444" s="21"/>
      <c r="E444" s="184"/>
      <c r="F444" s="184"/>
      <c r="G444" s="184"/>
      <c r="H444" s="21"/>
      <c r="I444" s="21"/>
      <c r="J444" s="21"/>
      <c r="K444" s="115"/>
      <c r="Q444" s="115"/>
    </row>
    <row r="445" spans="1:17" ht="12.75">
      <c r="A445" s="21"/>
      <c r="E445" s="184"/>
      <c r="F445" s="184"/>
      <c r="G445" s="184"/>
      <c r="H445" s="21"/>
      <c r="I445" s="21"/>
      <c r="J445" s="21"/>
      <c r="K445" s="115"/>
      <c r="Q445" s="115"/>
    </row>
    <row r="446" spans="1:17" ht="12.75">
      <c r="A446" s="21"/>
      <c r="E446" s="184"/>
      <c r="F446" s="184"/>
      <c r="G446" s="184"/>
      <c r="H446" s="21"/>
      <c r="I446" s="21"/>
      <c r="J446" s="21"/>
      <c r="K446" s="115"/>
      <c r="Q446" s="115"/>
    </row>
    <row r="447" spans="1:17" ht="12.75">
      <c r="A447" s="21"/>
      <c r="E447" s="184"/>
      <c r="F447" s="184"/>
      <c r="G447" s="184"/>
      <c r="H447" s="21"/>
      <c r="I447" s="21"/>
      <c r="J447" s="21"/>
      <c r="K447" s="115"/>
      <c r="Q447" s="115"/>
    </row>
    <row r="448" spans="1:17" ht="12.75">
      <c r="A448" s="21"/>
      <c r="E448" s="184"/>
      <c r="F448" s="184"/>
      <c r="G448" s="184"/>
      <c r="H448" s="21"/>
      <c r="I448" s="21"/>
      <c r="J448" s="21"/>
      <c r="K448" s="115"/>
      <c r="Q448" s="115"/>
    </row>
    <row r="449" spans="1:17" ht="12.75">
      <c r="A449" s="21"/>
      <c r="E449" s="184"/>
      <c r="F449" s="184"/>
      <c r="G449" s="184"/>
      <c r="H449" s="21"/>
      <c r="I449" s="21"/>
      <c r="J449" s="21"/>
      <c r="K449" s="115"/>
      <c r="Q449" s="115"/>
    </row>
    <row r="450" spans="1:17" ht="12.75">
      <c r="A450" s="21"/>
      <c r="E450" s="184"/>
      <c r="F450" s="184"/>
      <c r="G450" s="184"/>
      <c r="H450" s="21"/>
      <c r="I450" s="21"/>
      <c r="J450" s="21"/>
      <c r="K450" s="115"/>
      <c r="Q450" s="115"/>
    </row>
    <row r="451" spans="1:17" ht="12.75">
      <c r="A451" s="21"/>
      <c r="E451" s="184"/>
      <c r="F451" s="184"/>
      <c r="G451" s="184"/>
      <c r="H451" s="21"/>
      <c r="I451" s="21"/>
      <c r="J451" s="21"/>
      <c r="K451" s="115"/>
      <c r="Q451" s="115"/>
    </row>
    <row r="452" spans="1:17" ht="12.75">
      <c r="A452" s="21"/>
      <c r="E452" s="184"/>
      <c r="F452" s="184"/>
      <c r="G452" s="184"/>
      <c r="H452" s="21"/>
      <c r="I452" s="21"/>
      <c r="J452" s="21"/>
      <c r="K452" s="115"/>
      <c r="Q452" s="115"/>
    </row>
    <row r="453" spans="1:17" ht="12.75">
      <c r="A453" s="21"/>
      <c r="E453" s="184"/>
      <c r="F453" s="184"/>
      <c r="G453" s="184"/>
      <c r="H453" s="21"/>
      <c r="I453" s="21"/>
      <c r="J453" s="21"/>
      <c r="K453" s="115"/>
      <c r="Q453" s="115"/>
    </row>
    <row r="454" spans="1:17" ht="12.75">
      <c r="A454" s="21"/>
      <c r="E454" s="184"/>
      <c r="F454" s="184"/>
      <c r="G454" s="184"/>
      <c r="H454" s="21"/>
      <c r="I454" s="21"/>
      <c r="J454" s="21"/>
      <c r="K454" s="115"/>
      <c r="Q454" s="115"/>
    </row>
    <row r="455" spans="1:17" ht="12.75">
      <c r="A455" s="21"/>
      <c r="E455" s="184"/>
      <c r="F455" s="184"/>
      <c r="G455" s="184"/>
      <c r="H455" s="21"/>
      <c r="I455" s="21"/>
      <c r="J455" s="21"/>
      <c r="K455" s="115"/>
      <c r="Q455" s="115"/>
    </row>
    <row r="456" spans="1:17" ht="12.75">
      <c r="A456" s="21"/>
      <c r="E456" s="184"/>
      <c r="F456" s="184"/>
      <c r="G456" s="184"/>
      <c r="H456" s="21"/>
      <c r="I456" s="21"/>
      <c r="J456" s="21"/>
      <c r="K456" s="115"/>
      <c r="Q456" s="115"/>
    </row>
    <row r="457" spans="1:17" ht="12.75">
      <c r="A457" s="21"/>
      <c r="E457" s="184"/>
      <c r="F457" s="184"/>
      <c r="G457" s="184"/>
      <c r="H457" s="21"/>
      <c r="I457" s="21"/>
      <c r="J457" s="21"/>
      <c r="K457" s="115"/>
      <c r="Q457" s="115"/>
    </row>
    <row r="458" spans="1:17" ht="12.75">
      <c r="A458" s="21"/>
      <c r="E458" s="184"/>
      <c r="F458" s="184"/>
      <c r="G458" s="184"/>
      <c r="H458" s="21"/>
      <c r="I458" s="21"/>
      <c r="J458" s="21"/>
      <c r="K458" s="115"/>
      <c r="Q458" s="115"/>
    </row>
    <row r="459" spans="1:17" ht="12.75">
      <c r="A459" s="21"/>
      <c r="E459" s="184"/>
      <c r="F459" s="184"/>
      <c r="G459" s="184"/>
      <c r="H459" s="21"/>
      <c r="I459" s="21"/>
      <c r="J459" s="21"/>
      <c r="K459" s="115"/>
      <c r="Q459" s="115"/>
    </row>
    <row r="460" spans="1:17" ht="12.75">
      <c r="A460" s="21"/>
      <c r="E460" s="184"/>
      <c r="F460" s="184"/>
      <c r="G460" s="184"/>
      <c r="H460" s="21"/>
      <c r="I460" s="21"/>
      <c r="J460" s="21"/>
      <c r="K460" s="115"/>
      <c r="Q460" s="115"/>
    </row>
    <row r="461" spans="1:17" ht="12.75">
      <c r="A461" s="21"/>
      <c r="E461" s="184"/>
      <c r="F461" s="184"/>
      <c r="G461" s="184"/>
      <c r="H461" s="21"/>
      <c r="I461" s="21"/>
      <c r="J461" s="21"/>
      <c r="K461" s="115"/>
      <c r="Q461" s="115"/>
    </row>
    <row r="462" spans="1:17" ht="12.75">
      <c r="A462" s="21"/>
      <c r="E462" s="184"/>
      <c r="F462" s="184"/>
      <c r="G462" s="184"/>
      <c r="H462" s="21"/>
      <c r="I462" s="21"/>
      <c r="J462" s="21"/>
      <c r="K462" s="115"/>
      <c r="Q462" s="115"/>
    </row>
    <row r="463" spans="1:17" ht="12.75">
      <c r="A463" s="21"/>
      <c r="E463" s="184"/>
      <c r="F463" s="184"/>
      <c r="G463" s="184"/>
      <c r="H463" s="21"/>
      <c r="I463" s="21"/>
      <c r="J463" s="21"/>
      <c r="K463" s="115"/>
      <c r="Q463" s="115"/>
    </row>
    <row r="464" spans="1:17" ht="12.75">
      <c r="A464" s="21"/>
      <c r="E464" s="184"/>
      <c r="F464" s="184"/>
      <c r="G464" s="184"/>
      <c r="H464" s="21"/>
      <c r="I464" s="21"/>
      <c r="J464" s="21"/>
      <c r="K464" s="115"/>
      <c r="Q464" s="115"/>
    </row>
    <row r="465" spans="1:17" ht="12.75">
      <c r="A465" s="21"/>
      <c r="E465" s="184"/>
      <c r="F465" s="184"/>
      <c r="G465" s="184"/>
      <c r="H465" s="21"/>
      <c r="I465" s="21"/>
      <c r="J465" s="21"/>
      <c r="K465" s="115"/>
      <c r="Q465" s="115"/>
    </row>
    <row r="466" spans="1:17" ht="12.75">
      <c r="A466" s="21"/>
      <c r="E466" s="184"/>
      <c r="F466" s="184"/>
      <c r="G466" s="184"/>
      <c r="H466" s="21"/>
      <c r="I466" s="21"/>
      <c r="J466" s="21"/>
      <c r="K466" s="115"/>
      <c r="Q466" s="115"/>
    </row>
    <row r="467" spans="1:17" ht="12.75">
      <c r="A467" s="21"/>
      <c r="E467" s="184"/>
      <c r="F467" s="184"/>
      <c r="G467" s="184"/>
      <c r="H467" s="21"/>
      <c r="I467" s="21"/>
      <c r="J467" s="21"/>
      <c r="K467" s="115"/>
      <c r="Q467" s="115"/>
    </row>
    <row r="468" spans="1:17" ht="12.75">
      <c r="A468" s="21"/>
      <c r="E468" s="184"/>
      <c r="F468" s="184"/>
      <c r="G468" s="184"/>
      <c r="H468" s="21"/>
      <c r="I468" s="21"/>
      <c r="J468" s="21"/>
      <c r="K468" s="115"/>
      <c r="Q468" s="115"/>
    </row>
    <row r="469" spans="1:17" ht="12.75">
      <c r="A469" s="21"/>
      <c r="E469" s="184"/>
      <c r="F469" s="184"/>
      <c r="G469" s="184"/>
      <c r="H469" s="21"/>
      <c r="I469" s="21"/>
      <c r="J469" s="21"/>
      <c r="K469" s="115"/>
      <c r="Q469" s="115"/>
    </row>
    <row r="470" spans="1:17" ht="12.75">
      <c r="A470" s="21"/>
      <c r="E470" s="184"/>
      <c r="F470" s="184"/>
      <c r="G470" s="184"/>
      <c r="H470" s="21"/>
      <c r="I470" s="21"/>
      <c r="J470" s="21"/>
      <c r="K470" s="115"/>
      <c r="Q470" s="115"/>
    </row>
    <row r="471" spans="1:17" ht="12.75">
      <c r="A471" s="21"/>
      <c r="E471" s="184"/>
      <c r="F471" s="184"/>
      <c r="G471" s="184"/>
      <c r="H471" s="21"/>
      <c r="I471" s="21"/>
      <c r="J471" s="21"/>
      <c r="K471" s="115"/>
      <c r="Q471" s="115"/>
    </row>
    <row r="472" spans="1:17" ht="12.75">
      <c r="A472" s="21"/>
      <c r="H472" s="21"/>
      <c r="I472" s="21"/>
      <c r="J472" s="21"/>
      <c r="K472" s="115"/>
      <c r="Q472" s="115"/>
    </row>
    <row r="473" spans="1:17" ht="12.75">
      <c r="A473" s="21"/>
      <c r="H473" s="21"/>
      <c r="I473" s="21"/>
      <c r="J473" s="21"/>
      <c r="K473" s="115"/>
      <c r="Q473" s="115"/>
    </row>
    <row r="474" spans="1:17" ht="12.75">
      <c r="A474" s="21"/>
      <c r="H474" s="21"/>
      <c r="I474" s="21"/>
      <c r="J474" s="21"/>
      <c r="K474" s="115"/>
      <c r="Q474" s="115"/>
    </row>
    <row r="475" spans="1:17" ht="12.75">
      <c r="A475" s="21"/>
      <c r="H475" s="21"/>
      <c r="I475" s="21"/>
      <c r="J475" s="21"/>
      <c r="K475" s="115"/>
      <c r="Q475" s="115"/>
    </row>
    <row r="476" spans="1:17" ht="12.75">
      <c r="A476" s="21"/>
      <c r="H476" s="21"/>
      <c r="I476" s="21"/>
      <c r="J476" s="21"/>
      <c r="K476" s="115"/>
      <c r="Q476" s="115"/>
    </row>
    <row r="477" spans="1:17" ht="12.75">
      <c r="A477" s="21"/>
      <c r="H477" s="21"/>
      <c r="I477" s="21"/>
      <c r="J477" s="21"/>
      <c r="K477" s="115"/>
      <c r="Q477" s="115"/>
    </row>
    <row r="478" spans="1:17" ht="12.75">
      <c r="A478" s="21"/>
      <c r="H478" s="21"/>
      <c r="I478" s="21"/>
      <c r="J478" s="21"/>
      <c r="K478" s="115"/>
      <c r="Q478" s="115"/>
    </row>
    <row r="479" spans="1:17" ht="12.75">
      <c r="A479" s="21"/>
      <c r="H479" s="21"/>
      <c r="I479" s="21"/>
      <c r="J479" s="21"/>
      <c r="K479" s="115"/>
      <c r="Q479" s="115"/>
    </row>
    <row r="480" spans="1:17" ht="12.75">
      <c r="A480" s="21"/>
      <c r="H480" s="21"/>
      <c r="I480" s="21"/>
      <c r="J480" s="21"/>
      <c r="K480" s="115"/>
      <c r="Q480" s="115"/>
    </row>
    <row r="481" spans="1:17" ht="12.75">
      <c r="A481" s="21"/>
      <c r="H481" s="21"/>
      <c r="I481" s="21"/>
      <c r="J481" s="21"/>
      <c r="K481" s="115"/>
      <c r="Q481" s="115"/>
    </row>
    <row r="482" spans="1:17" ht="12.75">
      <c r="A482" s="21"/>
      <c r="H482" s="21"/>
      <c r="I482" s="21"/>
      <c r="J482" s="21"/>
      <c r="K482" s="115"/>
      <c r="Q482" s="115"/>
    </row>
    <row r="483" spans="1:17" ht="12.75">
      <c r="A483" s="21"/>
      <c r="H483" s="21"/>
      <c r="I483" s="21"/>
      <c r="J483" s="21"/>
      <c r="K483" s="115"/>
      <c r="Q483" s="115"/>
    </row>
    <row r="484" spans="1:17" ht="12.75">
      <c r="A484" s="21"/>
      <c r="H484" s="21"/>
      <c r="I484" s="21"/>
      <c r="J484" s="21"/>
      <c r="K484" s="115"/>
      <c r="Q484" s="115"/>
    </row>
    <row r="485" spans="1:17" ht="12.75">
      <c r="A485" s="21"/>
      <c r="H485" s="21"/>
      <c r="I485" s="21"/>
      <c r="J485" s="21"/>
      <c r="K485" s="115"/>
      <c r="Q485" s="115"/>
    </row>
    <row r="486" spans="1:17" ht="12.75">
      <c r="A486" s="21"/>
      <c r="H486" s="21"/>
      <c r="I486" s="21"/>
      <c r="J486" s="21"/>
      <c r="K486" s="115"/>
      <c r="Q486" s="115"/>
    </row>
    <row r="487" spans="1:17" ht="12.75">
      <c r="A487" s="21"/>
      <c r="H487" s="21"/>
      <c r="I487" s="21"/>
      <c r="J487" s="21"/>
      <c r="K487" s="115"/>
      <c r="Q487" s="115"/>
    </row>
    <row r="488" spans="1:17" ht="12.75">
      <c r="A488" s="21"/>
      <c r="H488" s="21"/>
      <c r="I488" s="21"/>
      <c r="J488" s="21"/>
      <c r="K488" s="115"/>
      <c r="Q488" s="115"/>
    </row>
    <row r="489" spans="1:17" ht="12.75">
      <c r="A489" s="21"/>
      <c r="H489" s="21"/>
      <c r="I489" s="21"/>
      <c r="J489" s="21"/>
      <c r="K489" s="115"/>
      <c r="Q489" s="115"/>
    </row>
    <row r="490" spans="1:17" ht="12.75">
      <c r="A490" s="21"/>
      <c r="H490" s="21"/>
      <c r="I490" s="21"/>
      <c r="J490" s="21"/>
      <c r="K490" s="115"/>
      <c r="Q490" s="115"/>
    </row>
    <row r="491" spans="1:17" ht="12.75">
      <c r="A491" s="21"/>
      <c r="H491" s="21"/>
      <c r="I491" s="21"/>
      <c r="J491" s="21"/>
      <c r="K491" s="115"/>
      <c r="Q491" s="115"/>
    </row>
    <row r="492" spans="1:17" ht="12.75">
      <c r="A492" s="21"/>
      <c r="H492" s="21"/>
      <c r="I492" s="21"/>
      <c r="J492" s="21"/>
      <c r="K492" s="115"/>
      <c r="Q492" s="115"/>
    </row>
    <row r="493" spans="1:17" ht="12.75">
      <c r="A493" s="21"/>
      <c r="H493" s="21"/>
      <c r="I493" s="21"/>
      <c r="J493" s="21"/>
      <c r="K493" s="115"/>
      <c r="Q493" s="115"/>
    </row>
    <row r="494" spans="1:17" ht="12.75">
      <c r="A494" s="21"/>
      <c r="H494" s="21"/>
      <c r="I494" s="21"/>
      <c r="J494" s="21"/>
      <c r="K494" s="115"/>
      <c r="Q494" s="115"/>
    </row>
    <row r="495" spans="1:17" ht="12.75">
      <c r="A495" s="21"/>
      <c r="H495" s="21"/>
      <c r="I495" s="21"/>
      <c r="J495" s="21"/>
      <c r="K495" s="115"/>
      <c r="Q495" s="115"/>
    </row>
    <row r="496" spans="1:17" ht="12.75">
      <c r="A496" s="21"/>
      <c r="H496" s="21"/>
      <c r="I496" s="21"/>
      <c r="J496" s="21"/>
      <c r="K496" s="115"/>
      <c r="Q496" s="115"/>
    </row>
    <row r="497" spans="1:17" ht="12.75">
      <c r="A497" s="21"/>
      <c r="H497" s="21"/>
      <c r="I497" s="21"/>
      <c r="J497" s="21"/>
      <c r="K497" s="115"/>
      <c r="Q497" s="115"/>
    </row>
    <row r="498" spans="1:17" ht="12.75">
      <c r="A498" s="21"/>
      <c r="H498" s="21"/>
      <c r="I498" s="21"/>
      <c r="J498" s="21"/>
      <c r="K498" s="115"/>
      <c r="Q498" s="115"/>
    </row>
    <row r="499" spans="1:17" ht="12.75">
      <c r="A499" s="21"/>
      <c r="H499" s="21"/>
      <c r="I499" s="21"/>
      <c r="J499" s="21"/>
      <c r="K499" s="115"/>
      <c r="Q499" s="115"/>
    </row>
    <row r="500" spans="1:17" ht="12.75">
      <c r="A500" s="21"/>
      <c r="H500" s="21"/>
      <c r="I500" s="21"/>
      <c r="J500" s="21"/>
      <c r="K500" s="115"/>
      <c r="Q500" s="115"/>
    </row>
    <row r="501" spans="1:17" ht="12.75">
      <c r="A501" s="21"/>
      <c r="H501" s="21"/>
      <c r="I501" s="21"/>
      <c r="J501" s="21"/>
      <c r="K501" s="115"/>
      <c r="Q501" s="115"/>
    </row>
    <row r="502" spans="1:17" ht="12.75">
      <c r="A502" s="21"/>
      <c r="H502" s="21"/>
      <c r="I502" s="21"/>
      <c r="J502" s="21"/>
      <c r="K502" s="115"/>
      <c r="Q502" s="115"/>
    </row>
    <row r="503" spans="1:17" ht="12.75">
      <c r="A503" s="21"/>
      <c r="H503" s="21"/>
      <c r="I503" s="21"/>
      <c r="J503" s="21"/>
      <c r="K503" s="115"/>
      <c r="Q503" s="115"/>
    </row>
    <row r="504" spans="1:17" ht="12.75">
      <c r="A504" s="21"/>
      <c r="H504" s="21"/>
      <c r="I504" s="21"/>
      <c r="J504" s="21"/>
      <c r="K504" s="115"/>
      <c r="Q504" s="115"/>
    </row>
    <row r="505" spans="1:17" ht="12.75">
      <c r="A505" s="21"/>
      <c r="H505" s="21"/>
      <c r="I505" s="21"/>
      <c r="J505" s="21"/>
      <c r="K505" s="115"/>
      <c r="Q505" s="115"/>
    </row>
    <row r="506" spans="1:17" ht="12.75">
      <c r="A506" s="21"/>
      <c r="H506" s="21"/>
      <c r="I506" s="21"/>
      <c r="J506" s="21"/>
      <c r="K506" s="115"/>
      <c r="Q506" s="115"/>
    </row>
    <row r="507" spans="1:17" ht="12.75">
      <c r="A507" s="21"/>
      <c r="H507" s="21"/>
      <c r="I507" s="21"/>
      <c r="J507" s="21"/>
      <c r="K507" s="115"/>
      <c r="Q507" s="115"/>
    </row>
    <row r="508" spans="1:17" ht="12.75">
      <c r="A508" s="21"/>
      <c r="H508" s="21"/>
      <c r="I508" s="21"/>
      <c r="J508" s="21"/>
      <c r="K508" s="115"/>
      <c r="Q508" s="115"/>
    </row>
    <row r="509" spans="1:17" ht="12.75">
      <c r="A509" s="21"/>
      <c r="H509" s="21"/>
      <c r="I509" s="21"/>
      <c r="J509" s="21"/>
      <c r="K509" s="115"/>
      <c r="Q509" s="115"/>
    </row>
    <row r="510" spans="1:17" ht="12.75">
      <c r="A510" s="21"/>
      <c r="H510" s="21"/>
      <c r="I510" s="21"/>
      <c r="J510" s="21"/>
      <c r="K510" s="115"/>
      <c r="Q510" s="115"/>
    </row>
    <row r="511" spans="1:17" ht="12.75">
      <c r="A511" s="21"/>
      <c r="H511" s="21"/>
      <c r="I511" s="21"/>
      <c r="J511" s="21"/>
      <c r="K511" s="115"/>
      <c r="Q511" s="115"/>
    </row>
    <row r="512" spans="1:17" ht="12.75">
      <c r="A512" s="21"/>
      <c r="H512" s="21"/>
      <c r="I512" s="21"/>
      <c r="J512" s="21"/>
      <c r="K512" s="115"/>
      <c r="Q512" s="115"/>
    </row>
    <row r="513" spans="1:17" ht="12.75">
      <c r="A513" s="21"/>
      <c r="H513" s="21"/>
      <c r="I513" s="21"/>
      <c r="J513" s="21"/>
      <c r="K513" s="115"/>
      <c r="Q513" s="115"/>
    </row>
    <row r="514" spans="1:17" ht="12.75">
      <c r="A514" s="21"/>
      <c r="H514" s="21"/>
      <c r="I514" s="21"/>
      <c r="J514" s="21"/>
      <c r="K514" s="115"/>
      <c r="Q514" s="115"/>
    </row>
    <row r="515" spans="1:17" ht="12.75">
      <c r="A515" s="21"/>
      <c r="H515" s="21"/>
      <c r="I515" s="21"/>
      <c r="J515" s="21"/>
      <c r="K515" s="115"/>
      <c r="Q515" s="115"/>
    </row>
    <row r="516" spans="1:17" ht="12.75">
      <c r="A516" s="21"/>
      <c r="H516" s="21"/>
      <c r="I516" s="21"/>
      <c r="J516" s="21"/>
      <c r="K516" s="115"/>
      <c r="Q516" s="115"/>
    </row>
    <row r="517" spans="1:17" ht="12.75">
      <c r="A517" s="21"/>
      <c r="H517" s="21"/>
      <c r="I517" s="21"/>
      <c r="J517" s="21"/>
      <c r="K517" s="115"/>
      <c r="Q517" s="115"/>
    </row>
    <row r="518" spans="1:17" ht="12.75">
      <c r="A518" s="21"/>
      <c r="H518" s="21"/>
      <c r="I518" s="21"/>
      <c r="J518" s="21"/>
      <c r="K518" s="115"/>
      <c r="Q518" s="115"/>
    </row>
    <row r="519" spans="1:17" ht="12.75">
      <c r="A519" s="21"/>
      <c r="H519" s="21"/>
      <c r="I519" s="21"/>
      <c r="J519" s="21"/>
      <c r="K519" s="115"/>
      <c r="Q519" s="115"/>
    </row>
    <row r="520" spans="1:17" ht="12.75">
      <c r="A520" s="21"/>
      <c r="H520" s="21"/>
      <c r="I520" s="21"/>
      <c r="J520" s="21"/>
      <c r="K520" s="115"/>
      <c r="Q520" s="115"/>
    </row>
    <row r="521" spans="1:17" ht="12.75">
      <c r="A521" s="21"/>
      <c r="H521" s="21"/>
      <c r="I521" s="21"/>
      <c r="J521" s="21"/>
      <c r="K521" s="115"/>
      <c r="Q521" s="115"/>
    </row>
    <row r="522" spans="1:17" ht="12.75">
      <c r="A522" s="21"/>
      <c r="H522" s="21"/>
      <c r="I522" s="21"/>
      <c r="J522" s="21"/>
      <c r="K522" s="115"/>
      <c r="Q522" s="115"/>
    </row>
    <row r="523" spans="1:17" ht="12.75">
      <c r="A523" s="21"/>
      <c r="H523" s="21"/>
      <c r="I523" s="21"/>
      <c r="J523" s="21"/>
      <c r="K523" s="115"/>
      <c r="Q523" s="115"/>
    </row>
    <row r="524" spans="1:17" ht="12.75">
      <c r="A524" s="21"/>
      <c r="H524" s="21"/>
      <c r="I524" s="21"/>
      <c r="J524" s="21"/>
      <c r="K524" s="115"/>
      <c r="Q524" s="115"/>
    </row>
    <row r="525" spans="1:17" ht="12.75">
      <c r="A525" s="21"/>
      <c r="H525" s="21"/>
      <c r="I525" s="21"/>
      <c r="J525" s="21"/>
      <c r="K525" s="115"/>
      <c r="Q525" s="115"/>
    </row>
    <row r="526" spans="1:17" ht="12.75">
      <c r="A526" s="21"/>
      <c r="H526" s="21"/>
      <c r="I526" s="21"/>
      <c r="J526" s="21"/>
      <c r="K526" s="115"/>
      <c r="Q526" s="115"/>
    </row>
    <row r="527" spans="1:17" ht="12.75">
      <c r="A527" s="21"/>
      <c r="H527" s="21"/>
      <c r="I527" s="21"/>
      <c r="J527" s="21"/>
      <c r="K527" s="115"/>
      <c r="Q527" s="115"/>
    </row>
    <row r="528" spans="1:17" ht="12.75">
      <c r="A528" s="21"/>
      <c r="H528" s="21"/>
      <c r="I528" s="21"/>
      <c r="J528" s="21"/>
      <c r="K528" s="115"/>
      <c r="Q528" s="115"/>
    </row>
    <row r="529" spans="1:17" ht="12.75">
      <c r="A529" s="21"/>
      <c r="H529" s="21"/>
      <c r="I529" s="21"/>
      <c r="J529" s="21"/>
      <c r="K529" s="115"/>
      <c r="Q529" s="115"/>
    </row>
    <row r="530" spans="1:17" ht="12.75">
      <c r="A530" s="21"/>
      <c r="H530" s="21"/>
      <c r="I530" s="21"/>
      <c r="J530" s="21"/>
      <c r="K530" s="115"/>
      <c r="Q530" s="115"/>
    </row>
    <row r="531" spans="1:17" ht="12.75">
      <c r="A531" s="21"/>
      <c r="H531" s="21"/>
      <c r="I531" s="21"/>
      <c r="J531" s="21"/>
      <c r="K531" s="115"/>
      <c r="Q531" s="115"/>
    </row>
    <row r="532" spans="1:17" ht="12.75">
      <c r="A532" s="21"/>
      <c r="H532" s="21"/>
      <c r="I532" s="21"/>
      <c r="J532" s="21"/>
      <c r="K532" s="115"/>
      <c r="Q532" s="115"/>
    </row>
    <row r="533" spans="1:17" ht="12.75">
      <c r="A533" s="21"/>
      <c r="H533" s="21"/>
      <c r="I533" s="21"/>
      <c r="J533" s="21"/>
      <c r="K533" s="115"/>
      <c r="Q533" s="115"/>
    </row>
    <row r="534" spans="1:17" ht="12.75">
      <c r="A534" s="21"/>
      <c r="H534" s="21"/>
      <c r="I534" s="21"/>
      <c r="J534" s="21"/>
      <c r="K534" s="115"/>
      <c r="Q534" s="115"/>
    </row>
    <row r="535" spans="1:17" ht="12.75">
      <c r="A535" s="21"/>
      <c r="H535" s="21"/>
      <c r="I535" s="21"/>
      <c r="J535" s="21"/>
      <c r="K535" s="115"/>
      <c r="Q535" s="115"/>
    </row>
    <row r="536" spans="1:17" ht="12.75">
      <c r="A536" s="21"/>
      <c r="H536" s="21"/>
      <c r="I536" s="21"/>
      <c r="J536" s="21"/>
      <c r="K536" s="115"/>
      <c r="Q536" s="115"/>
    </row>
    <row r="537" spans="1:17" ht="12.75">
      <c r="A537" s="21"/>
      <c r="H537" s="21"/>
      <c r="I537" s="21"/>
      <c r="J537" s="21"/>
      <c r="K537" s="115"/>
      <c r="Q537" s="115"/>
    </row>
    <row r="538" spans="1:17" ht="12.75">
      <c r="A538" s="21"/>
      <c r="H538" s="21"/>
      <c r="I538" s="21"/>
      <c r="J538" s="21"/>
      <c r="K538" s="115"/>
      <c r="Q538" s="115"/>
    </row>
    <row r="539" spans="1:17" ht="12.75">
      <c r="A539" s="21"/>
      <c r="H539" s="21"/>
      <c r="I539" s="21"/>
      <c r="J539" s="21"/>
      <c r="K539" s="115"/>
      <c r="Q539" s="115"/>
    </row>
    <row r="540" spans="1:17" ht="12.75">
      <c r="A540" s="21"/>
      <c r="H540" s="21"/>
      <c r="I540" s="21"/>
      <c r="J540" s="21"/>
      <c r="K540" s="115"/>
      <c r="Q540" s="115"/>
    </row>
    <row r="541" spans="1:17" ht="12.75">
      <c r="A541" s="21"/>
      <c r="H541" s="21"/>
      <c r="I541" s="21"/>
      <c r="J541" s="21"/>
      <c r="K541" s="115"/>
      <c r="Q541" s="115"/>
    </row>
    <row r="542" spans="1:17" ht="12.75">
      <c r="A542" s="21"/>
      <c r="H542" s="21"/>
      <c r="I542" s="21"/>
      <c r="J542" s="21"/>
      <c r="K542" s="115"/>
      <c r="Q542" s="115"/>
    </row>
    <row r="543" spans="1:17" ht="12.75">
      <c r="A543" s="21"/>
      <c r="H543" s="21"/>
      <c r="I543" s="21"/>
      <c r="J543" s="21"/>
      <c r="K543" s="115"/>
      <c r="Q543" s="115"/>
    </row>
    <row r="544" spans="1:17" ht="12.75">
      <c r="A544" s="21"/>
      <c r="H544" s="21"/>
      <c r="I544" s="21"/>
      <c r="J544" s="21"/>
      <c r="K544" s="115"/>
      <c r="Q544" s="115"/>
    </row>
    <row r="545" spans="1:17" ht="12.75">
      <c r="A545" s="21"/>
      <c r="H545" s="21"/>
      <c r="I545" s="21"/>
      <c r="J545" s="21"/>
      <c r="K545" s="115"/>
      <c r="Q545" s="115"/>
    </row>
    <row r="546" spans="1:17" ht="12.75">
      <c r="A546" s="21"/>
      <c r="H546" s="21"/>
      <c r="I546" s="21"/>
      <c r="J546" s="21"/>
      <c r="K546" s="115"/>
      <c r="Q546" s="115"/>
    </row>
    <row r="547" spans="1:17" ht="12.75">
      <c r="A547" s="21"/>
      <c r="H547" s="21"/>
      <c r="I547" s="21"/>
      <c r="J547" s="21"/>
      <c r="K547" s="115"/>
      <c r="Q547" s="115"/>
    </row>
    <row r="548" spans="1:17" ht="12.75">
      <c r="A548" s="21"/>
      <c r="H548" s="21"/>
      <c r="I548" s="21"/>
      <c r="J548" s="21"/>
      <c r="K548" s="115"/>
      <c r="Q548" s="115"/>
    </row>
    <row r="549" spans="1:17" ht="12.75">
      <c r="A549" s="21"/>
      <c r="H549" s="21"/>
      <c r="I549" s="21"/>
      <c r="J549" s="21"/>
      <c r="K549" s="115"/>
      <c r="Q549" s="115"/>
    </row>
    <row r="550" spans="1:17" ht="12.75">
      <c r="A550" s="21"/>
      <c r="H550" s="21"/>
      <c r="I550" s="21"/>
      <c r="J550" s="21"/>
      <c r="K550" s="115"/>
      <c r="Q550" s="115"/>
    </row>
    <row r="551" spans="1:17" ht="12.75">
      <c r="A551" s="21"/>
      <c r="H551" s="21"/>
      <c r="I551" s="21"/>
      <c r="J551" s="21"/>
      <c r="K551" s="115"/>
      <c r="Q551" s="115"/>
    </row>
    <row r="552" spans="1:17" ht="12.75">
      <c r="A552" s="21"/>
      <c r="H552" s="21"/>
      <c r="I552" s="21"/>
      <c r="J552" s="21"/>
      <c r="K552" s="115"/>
      <c r="Q552" s="115"/>
    </row>
    <row r="553" spans="1:9" ht="12.75">
      <c r="A553" s="21"/>
      <c r="H553" s="21"/>
      <c r="I553" s="21"/>
    </row>
    <row r="554" spans="1:9" ht="12.75">
      <c r="A554" s="21"/>
      <c r="H554" s="21"/>
      <c r="I554" s="21"/>
    </row>
    <row r="555" spans="1:9" ht="12.75">
      <c r="A555" s="21"/>
      <c r="H555" s="21"/>
      <c r="I555" s="21"/>
    </row>
    <row r="556" spans="1:9" ht="12.75">
      <c r="A556" s="21"/>
      <c r="H556" s="21"/>
      <c r="I556" s="21"/>
    </row>
    <row r="557" spans="1:9" ht="12.75">
      <c r="A557" s="21"/>
      <c r="H557" s="21"/>
      <c r="I557" s="21"/>
    </row>
    <row r="558" spans="1:9" ht="12.75">
      <c r="A558" s="21"/>
      <c r="H558" s="21"/>
      <c r="I558" s="21"/>
    </row>
    <row r="559" spans="1:9" ht="12.75">
      <c r="A559" s="21"/>
      <c r="H559" s="21"/>
      <c r="I559" s="21"/>
    </row>
    <row r="560" spans="1:9" ht="12.75">
      <c r="A560" s="21"/>
      <c r="H560" s="21"/>
      <c r="I560" s="21"/>
    </row>
    <row r="561" spans="1:9" ht="12.75">
      <c r="A561" s="21"/>
      <c r="H561" s="21"/>
      <c r="I561" s="21"/>
    </row>
    <row r="562" spans="1:9" ht="12.75">
      <c r="A562" s="21"/>
      <c r="H562" s="21"/>
      <c r="I562" s="21"/>
    </row>
    <row r="563" spans="1:9" ht="12.75">
      <c r="A563" s="21"/>
      <c r="H563" s="21"/>
      <c r="I563" s="21"/>
    </row>
    <row r="564" spans="1:9" ht="12.75">
      <c r="A564" s="21"/>
      <c r="H564" s="21"/>
      <c r="I564" s="21"/>
    </row>
    <row r="565" spans="1:9" ht="12.75">
      <c r="A565" s="21"/>
      <c r="H565" s="21"/>
      <c r="I565" s="21"/>
    </row>
    <row r="566" spans="1:9" ht="12.75">
      <c r="A566" s="21"/>
      <c r="H566" s="21"/>
      <c r="I566" s="21"/>
    </row>
    <row r="567" spans="1:9" ht="12.75">
      <c r="A567" s="21"/>
      <c r="H567" s="21"/>
      <c r="I567" s="21"/>
    </row>
    <row r="568" spans="1:9" ht="12.75">
      <c r="A568" s="21"/>
      <c r="H568" s="21"/>
      <c r="I568" s="21"/>
    </row>
    <row r="569" spans="1:9" ht="12.75">
      <c r="A569" s="21"/>
      <c r="H569" s="21"/>
      <c r="I569" s="21"/>
    </row>
    <row r="570" spans="1:9" ht="12.75">
      <c r="A570" s="21"/>
      <c r="H570" s="21"/>
      <c r="I570" s="21"/>
    </row>
    <row r="571" spans="1:9" ht="12.75">
      <c r="A571" s="21"/>
      <c r="H571" s="21"/>
      <c r="I571" s="21"/>
    </row>
    <row r="572" spans="1:9" ht="12.75">
      <c r="A572" s="21"/>
      <c r="H572" s="21"/>
      <c r="I572" s="21"/>
    </row>
    <row r="573" spans="1:9" ht="12.75">
      <c r="A573" s="21"/>
      <c r="H573" s="21"/>
      <c r="I573" s="21"/>
    </row>
    <row r="574" spans="1:9" ht="12.75">
      <c r="A574" s="21"/>
      <c r="H574" s="21"/>
      <c r="I574" s="21"/>
    </row>
    <row r="575" spans="1:9" ht="12.75">
      <c r="A575" s="21"/>
      <c r="H575" s="21"/>
      <c r="I575" s="21"/>
    </row>
    <row r="576" spans="1:9" ht="12.75">
      <c r="A576" s="21"/>
      <c r="H576" s="21"/>
      <c r="I576" s="21"/>
    </row>
    <row r="577" spans="1:9" ht="12.75">
      <c r="A577" s="21"/>
      <c r="H577" s="21"/>
      <c r="I577" s="21"/>
    </row>
    <row r="578" spans="1:9" ht="12.75">
      <c r="A578" s="21"/>
      <c r="H578" s="21"/>
      <c r="I578" s="21"/>
    </row>
    <row r="579" spans="1:9" ht="12.75">
      <c r="A579" s="21"/>
      <c r="H579" s="21"/>
      <c r="I579" s="21"/>
    </row>
    <row r="580" spans="1:9" ht="12.75">
      <c r="A580" s="21"/>
      <c r="H580" s="21"/>
      <c r="I580" s="21"/>
    </row>
    <row r="581" spans="1:9" ht="12.75">
      <c r="A581" s="21"/>
      <c r="H581" s="21"/>
      <c r="I581" s="21"/>
    </row>
    <row r="582" spans="1:9" ht="12.75">
      <c r="A582" s="21"/>
      <c r="H582" s="21"/>
      <c r="I582" s="21"/>
    </row>
    <row r="583" spans="1:9" ht="12.75">
      <c r="A583" s="21"/>
      <c r="H583" s="21"/>
      <c r="I583" s="21"/>
    </row>
    <row r="584" spans="1:9" ht="12.75">
      <c r="A584" s="21"/>
      <c r="H584" s="21"/>
      <c r="I584" s="21"/>
    </row>
    <row r="585" spans="1:9" ht="12.75">
      <c r="A585" s="21"/>
      <c r="H585" s="21"/>
      <c r="I585" s="21"/>
    </row>
    <row r="586" spans="1:9" ht="12.75">
      <c r="A586" s="21"/>
      <c r="H586" s="21"/>
      <c r="I586" s="21"/>
    </row>
    <row r="587" spans="1:9" ht="12.75">
      <c r="A587" s="21"/>
      <c r="H587" s="21"/>
      <c r="I587" s="21"/>
    </row>
    <row r="588" spans="1:9" ht="12.75">
      <c r="A588" s="21"/>
      <c r="H588" s="21"/>
      <c r="I588" s="21"/>
    </row>
    <row r="589" spans="1:9" ht="12.75">
      <c r="A589" s="21"/>
      <c r="H589" s="21"/>
      <c r="I589" s="21"/>
    </row>
    <row r="590" spans="1:9" ht="12.75">
      <c r="A590" s="21"/>
      <c r="H590" s="21"/>
      <c r="I590" s="21"/>
    </row>
    <row r="591" spans="1:9" ht="12.75">
      <c r="A591" s="21"/>
      <c r="H591" s="21"/>
      <c r="I591" s="21"/>
    </row>
    <row r="592" spans="1:9" ht="12.75">
      <c r="A592" s="21"/>
      <c r="H592" s="21"/>
      <c r="I592" s="21"/>
    </row>
    <row r="593" spans="1:9" ht="12.75">
      <c r="A593" s="21"/>
      <c r="H593" s="21"/>
      <c r="I593" s="21"/>
    </row>
    <row r="594" spans="1:9" ht="12.75">
      <c r="A594" s="21"/>
      <c r="H594" s="21"/>
      <c r="I594" s="21"/>
    </row>
    <row r="595" spans="1:9" ht="12.75">
      <c r="A595" s="21"/>
      <c r="H595" s="21"/>
      <c r="I595" s="21"/>
    </row>
    <row r="596" spans="1:9" ht="12.75">
      <c r="A596" s="21"/>
      <c r="H596" s="21"/>
      <c r="I596" s="21"/>
    </row>
    <row r="597" spans="1:9" ht="12.75">
      <c r="A597" s="21"/>
      <c r="H597" s="21"/>
      <c r="I597" s="21"/>
    </row>
    <row r="598" spans="1:9" ht="12.75">
      <c r="A598" s="21"/>
      <c r="H598" s="21"/>
      <c r="I598" s="21"/>
    </row>
    <row r="599" spans="1:9" ht="12.75">
      <c r="A599" s="21"/>
      <c r="H599" s="21"/>
      <c r="I599" s="21"/>
    </row>
    <row r="600" spans="1:9" ht="12.75">
      <c r="A600" s="21"/>
      <c r="H600" s="21"/>
      <c r="I600" s="21"/>
    </row>
    <row r="601" spans="1:9" ht="12.75">
      <c r="A601" s="21"/>
      <c r="H601" s="21"/>
      <c r="I601" s="21"/>
    </row>
    <row r="602" spans="1:9" ht="12.75">
      <c r="A602" s="21"/>
      <c r="H602" s="21"/>
      <c r="I602" s="21"/>
    </row>
    <row r="603" spans="1:9" ht="12.75">
      <c r="A603" s="21"/>
      <c r="H603" s="21"/>
      <c r="I603" s="21"/>
    </row>
    <row r="604" spans="1:9" ht="12.75">
      <c r="A604" s="21"/>
      <c r="H604" s="21"/>
      <c r="I604" s="21"/>
    </row>
    <row r="605" spans="1:9" ht="12.75">
      <c r="A605" s="21"/>
      <c r="H605" s="21"/>
      <c r="I605" s="21"/>
    </row>
    <row r="606" spans="1:9" ht="12.75">
      <c r="A606" s="21"/>
      <c r="H606" s="21"/>
      <c r="I606" s="21"/>
    </row>
    <row r="607" spans="1:9" ht="12.75">
      <c r="A607" s="21"/>
      <c r="H607" s="21"/>
      <c r="I607" s="21"/>
    </row>
    <row r="608" spans="1:9" ht="12.75">
      <c r="A608" s="21"/>
      <c r="H608" s="21"/>
      <c r="I608" s="21"/>
    </row>
    <row r="609" spans="1:9" ht="12.75">
      <c r="A609" s="21"/>
      <c r="H609" s="21"/>
      <c r="I609" s="21"/>
    </row>
    <row r="610" spans="1:9" ht="12.75">
      <c r="A610" s="21"/>
      <c r="H610" s="21"/>
      <c r="I610" s="21"/>
    </row>
    <row r="611" spans="1:9" ht="12.75">
      <c r="A611" s="21"/>
      <c r="E611" s="184"/>
      <c r="F611" s="184"/>
      <c r="G611" s="184"/>
      <c r="H611" s="21"/>
      <c r="I611" s="21"/>
    </row>
    <row r="612" spans="1:9" ht="12.75">
      <c r="A612" s="21"/>
      <c r="E612" s="184"/>
      <c r="F612" s="184"/>
      <c r="G612" s="184"/>
      <c r="H612" s="21"/>
      <c r="I612" s="21"/>
    </row>
    <row r="613" spans="1:9" ht="12.75">
      <c r="A613" s="21"/>
      <c r="E613" s="184"/>
      <c r="F613" s="184"/>
      <c r="G613" s="184"/>
      <c r="H613" s="21"/>
      <c r="I613" s="21"/>
    </row>
    <row r="614" spans="1:9" ht="12.75">
      <c r="A614" s="21"/>
      <c r="E614" s="184"/>
      <c r="F614" s="184"/>
      <c r="G614" s="184"/>
      <c r="H614" s="21"/>
      <c r="I614" s="21"/>
    </row>
    <row r="615" spans="1:9" ht="12.75">
      <c r="A615" s="21"/>
      <c r="E615" s="184"/>
      <c r="F615" s="184"/>
      <c r="G615" s="184"/>
      <c r="H615" s="21"/>
      <c r="I615" s="21"/>
    </row>
    <row r="616" spans="1:9" ht="12.75">
      <c r="A616" s="21"/>
      <c r="E616" s="184"/>
      <c r="F616" s="184"/>
      <c r="G616" s="184"/>
      <c r="H616" s="21"/>
      <c r="I616" s="21"/>
    </row>
    <row r="617" spans="1:9" ht="12.75">
      <c r="A617" s="21"/>
      <c r="E617" s="184"/>
      <c r="F617" s="184"/>
      <c r="G617" s="184"/>
      <c r="H617" s="21"/>
      <c r="I617" s="21"/>
    </row>
    <row r="618" spans="1:9" ht="12.75">
      <c r="A618" s="21"/>
      <c r="E618" s="184"/>
      <c r="F618" s="184"/>
      <c r="G618" s="184"/>
      <c r="H618" s="21"/>
      <c r="I618" s="21"/>
    </row>
    <row r="619" spans="1:9" ht="12.75">
      <c r="A619" s="21"/>
      <c r="E619" s="184"/>
      <c r="F619" s="184"/>
      <c r="G619" s="184"/>
      <c r="H619" s="21"/>
      <c r="I619" s="21"/>
    </row>
    <row r="620" spans="1:9" ht="12.75">
      <c r="A620" s="21"/>
      <c r="E620" s="184"/>
      <c r="F620" s="184"/>
      <c r="G620" s="184"/>
      <c r="H620" s="21"/>
      <c r="I620" s="21"/>
    </row>
    <row r="621" spans="1:9" ht="12.75">
      <c r="A621" s="21"/>
      <c r="E621" s="184"/>
      <c r="F621" s="184"/>
      <c r="G621" s="184"/>
      <c r="H621" s="21"/>
      <c r="I621" s="21"/>
    </row>
    <row r="622" spans="1:9" ht="12.75">
      <c r="A622" s="21"/>
      <c r="E622" s="184"/>
      <c r="F622" s="184"/>
      <c r="G622" s="184"/>
      <c r="H622" s="21"/>
      <c r="I622" s="21"/>
    </row>
    <row r="623" spans="1:9" ht="12.75">
      <c r="A623" s="21"/>
      <c r="E623" s="184"/>
      <c r="F623" s="184"/>
      <c r="G623" s="184"/>
      <c r="H623" s="21"/>
      <c r="I623" s="21"/>
    </row>
    <row r="624" spans="1:9" ht="12.75">
      <c r="A624" s="21"/>
      <c r="E624" s="184"/>
      <c r="F624" s="184"/>
      <c r="G624" s="184"/>
      <c r="H624" s="21"/>
      <c r="I624" s="21"/>
    </row>
    <row r="625" spans="1:9" ht="12.75">
      <c r="A625" s="21"/>
      <c r="E625" s="184"/>
      <c r="F625" s="184"/>
      <c r="G625" s="184"/>
      <c r="H625" s="21"/>
      <c r="I625" s="21"/>
    </row>
    <row r="626" spans="1:9" ht="12.75">
      <c r="A626" s="21"/>
      <c r="E626" s="184"/>
      <c r="F626" s="184"/>
      <c r="G626" s="184"/>
      <c r="H626" s="21"/>
      <c r="I626" s="21"/>
    </row>
    <row r="627" spans="1:9" ht="12.75">
      <c r="A627" s="21"/>
      <c r="E627" s="184"/>
      <c r="F627" s="184"/>
      <c r="G627" s="184"/>
      <c r="H627" s="21"/>
      <c r="I627" s="21"/>
    </row>
    <row r="628" spans="1:9" ht="12.75">
      <c r="A628" s="21"/>
      <c r="E628" s="184"/>
      <c r="F628" s="184"/>
      <c r="G628" s="184"/>
      <c r="H628" s="21"/>
      <c r="I628" s="21"/>
    </row>
    <row r="629" spans="1:9" ht="12.75">
      <c r="A629" s="21"/>
      <c r="E629" s="184"/>
      <c r="F629" s="184"/>
      <c r="G629" s="184"/>
      <c r="H629" s="21"/>
      <c r="I629" s="21"/>
    </row>
    <row r="630" spans="1:9" ht="12.75">
      <c r="A630" s="21"/>
      <c r="H630" s="21"/>
      <c r="I630" s="21"/>
    </row>
    <row r="631" spans="1:9" ht="12.75">
      <c r="A631" s="21"/>
      <c r="H631" s="21"/>
      <c r="I631" s="21"/>
    </row>
    <row r="632" spans="1:9" ht="12.75">
      <c r="A632" s="21"/>
      <c r="H632" s="21"/>
      <c r="I632" s="21"/>
    </row>
    <row r="633" spans="1:9" ht="12.75">
      <c r="A633" s="21"/>
      <c r="H633" s="21"/>
      <c r="I633" s="21"/>
    </row>
    <row r="634" spans="1:9" ht="12.75">
      <c r="A634" s="21"/>
      <c r="H634" s="21"/>
      <c r="I634" s="21"/>
    </row>
    <row r="635" spans="1:9" ht="12.75">
      <c r="A635" s="21"/>
      <c r="H635" s="21"/>
      <c r="I635" s="21"/>
    </row>
    <row r="636" spans="1:9" ht="12.75">
      <c r="A636" s="21"/>
      <c r="H636" s="21"/>
      <c r="I636" s="21"/>
    </row>
    <row r="637" spans="1:9" ht="12.75">
      <c r="A637" s="21"/>
      <c r="H637" s="21"/>
      <c r="I637" s="21"/>
    </row>
    <row r="638" spans="1:9" ht="12.75">
      <c r="A638" s="21"/>
      <c r="H638" s="21"/>
      <c r="I638" s="21"/>
    </row>
    <row r="639" spans="1:9" ht="12.75">
      <c r="A639" s="21"/>
      <c r="H639" s="21"/>
      <c r="I639" s="21"/>
    </row>
    <row r="640" spans="1:9" ht="12.75">
      <c r="A640" s="21"/>
      <c r="H640" s="21"/>
      <c r="I640" s="21"/>
    </row>
    <row r="641" spans="1:9" ht="12.75">
      <c r="A641" s="21"/>
      <c r="H641" s="21"/>
      <c r="I641" s="21"/>
    </row>
    <row r="642" spans="1:9" ht="12.75">
      <c r="A642" s="21"/>
      <c r="H642" s="21"/>
      <c r="I642" s="21"/>
    </row>
    <row r="643" spans="1:9" ht="12.75">
      <c r="A643" s="21"/>
      <c r="H643" s="21"/>
      <c r="I643" s="21"/>
    </row>
    <row r="644" spans="1:9" ht="12.75">
      <c r="A644" s="21"/>
      <c r="H644" s="21"/>
      <c r="I644" s="21"/>
    </row>
    <row r="645" spans="1:9" ht="12.75">
      <c r="A645" s="21"/>
      <c r="H645" s="21"/>
      <c r="I645" s="21"/>
    </row>
    <row r="646" spans="1:9" ht="12.75">
      <c r="A646" s="21"/>
      <c r="H646" s="21"/>
      <c r="I646" s="21"/>
    </row>
    <row r="647" spans="1:9" ht="12.75">
      <c r="A647" s="21"/>
      <c r="H647" s="21"/>
      <c r="I647" s="21"/>
    </row>
    <row r="648" spans="1:9" ht="12.75">
      <c r="A648" s="21"/>
      <c r="H648" s="21"/>
      <c r="I648" s="21"/>
    </row>
    <row r="649" spans="1:9" ht="12.75">
      <c r="A649" s="21"/>
      <c r="H649" s="21"/>
      <c r="I649" s="21"/>
    </row>
    <row r="650" spans="1:9" ht="12.75">
      <c r="A650" s="21"/>
      <c r="H650" s="21"/>
      <c r="I650" s="21"/>
    </row>
    <row r="651" spans="1:9" ht="12.75">
      <c r="A651" s="21"/>
      <c r="H651" s="21"/>
      <c r="I651" s="21"/>
    </row>
    <row r="652" spans="1:9" ht="12.75">
      <c r="A652" s="21"/>
      <c r="E652" s="184"/>
      <c r="F652" s="184"/>
      <c r="G652" s="184"/>
      <c r="H652" s="21"/>
      <c r="I652" s="21"/>
    </row>
    <row r="653" spans="1:9" ht="12.75">
      <c r="A653" s="21"/>
      <c r="E653" s="184"/>
      <c r="F653" s="184"/>
      <c r="G653" s="184"/>
      <c r="H653" s="21"/>
      <c r="I653" s="21"/>
    </row>
    <row r="654" spans="1:9" ht="12.75">
      <c r="A654" s="21"/>
      <c r="E654" s="184"/>
      <c r="F654" s="184"/>
      <c r="G654" s="184"/>
      <c r="H654" s="21"/>
      <c r="I654" s="21"/>
    </row>
    <row r="655" spans="1:9" ht="12.75">
      <c r="A655" s="21"/>
      <c r="H655" s="21"/>
      <c r="I655" s="21"/>
    </row>
    <row r="656" spans="1:9" ht="12.75">
      <c r="A656" s="21"/>
      <c r="H656" s="21"/>
      <c r="I656" s="21"/>
    </row>
    <row r="657" spans="1:9" ht="12.75">
      <c r="A657" s="21"/>
      <c r="H657" s="21"/>
      <c r="I657" s="21"/>
    </row>
    <row r="658" spans="1:9" ht="12.75">
      <c r="A658" s="21"/>
      <c r="H658" s="21"/>
      <c r="I658" s="21"/>
    </row>
    <row r="659" spans="1:9" ht="12.75">
      <c r="A659" s="21"/>
      <c r="I659" s="21"/>
    </row>
    <row r="660" ht="12.75">
      <c r="A660" s="21"/>
    </row>
    <row r="661" ht="12.75">
      <c r="A661" s="21"/>
    </row>
    <row r="662" ht="12.75">
      <c r="A662" s="21"/>
    </row>
    <row r="663" ht="12.75">
      <c r="A663" s="21"/>
    </row>
    <row r="664" ht="12.75">
      <c r="A664" s="21"/>
    </row>
    <row r="665" ht="12.75">
      <c r="A665" s="21"/>
    </row>
    <row r="666" ht="12.75">
      <c r="A666" s="21"/>
    </row>
    <row r="667" ht="12.75">
      <c r="A667" s="21"/>
    </row>
    <row r="668" ht="12.75">
      <c r="A668" s="21"/>
    </row>
    <row r="669" ht="12.75">
      <c r="A669" s="21"/>
    </row>
    <row r="670" ht="12.75">
      <c r="A670" s="21"/>
    </row>
    <row r="671" ht="12.75">
      <c r="A671" s="21"/>
    </row>
    <row r="672" ht="12.75">
      <c r="A672" s="21"/>
    </row>
    <row r="673" ht="12.75">
      <c r="A673" s="21"/>
    </row>
    <row r="674" ht="12.75">
      <c r="A674" s="21"/>
    </row>
    <row r="675" ht="12.75">
      <c r="A675" s="21"/>
    </row>
    <row r="676" ht="12.75">
      <c r="A676" s="21"/>
    </row>
    <row r="677" ht="12.75">
      <c r="A677" s="21"/>
    </row>
    <row r="678" ht="12.75">
      <c r="A678" s="21"/>
    </row>
    <row r="679" ht="12.75">
      <c r="A679" s="21"/>
    </row>
    <row r="680" ht="12.75">
      <c r="A680" s="21"/>
    </row>
    <row r="681" ht="12.75">
      <c r="A681" s="21"/>
    </row>
    <row r="682" ht="12.75">
      <c r="A682" s="21"/>
    </row>
    <row r="683" ht="12.75">
      <c r="A683" s="21"/>
    </row>
    <row r="684" ht="12.75">
      <c r="A684" s="21"/>
    </row>
    <row r="685" ht="12.75">
      <c r="A685" s="21"/>
    </row>
    <row r="686" ht="12.75">
      <c r="A686" s="21"/>
    </row>
    <row r="687" ht="12.75">
      <c r="A687" s="21"/>
    </row>
    <row r="688" ht="12.75">
      <c r="A688" s="21"/>
    </row>
    <row r="689" ht="12.75">
      <c r="A689" s="21"/>
    </row>
    <row r="690" ht="12.75">
      <c r="A690" s="21"/>
    </row>
    <row r="691" ht="12.75">
      <c r="A691" s="21"/>
    </row>
    <row r="692" ht="12.75">
      <c r="A692" s="21"/>
    </row>
    <row r="693" ht="12.75">
      <c r="A693" s="21"/>
    </row>
    <row r="694" ht="12.75">
      <c r="A694" s="21"/>
    </row>
    <row r="695" ht="12.75">
      <c r="A695" s="21"/>
    </row>
    <row r="696" ht="12.75">
      <c r="A696" s="21"/>
    </row>
    <row r="697" ht="12.75">
      <c r="A697" s="21"/>
    </row>
    <row r="698" ht="12.75">
      <c r="A698" s="21"/>
    </row>
    <row r="699" ht="12.75">
      <c r="A699" s="21"/>
    </row>
    <row r="700" ht="12.75">
      <c r="A700" s="21"/>
    </row>
    <row r="701" ht="12.75">
      <c r="A701" s="21"/>
    </row>
    <row r="702" ht="12.75">
      <c r="A702" s="21"/>
    </row>
    <row r="703" ht="12.75">
      <c r="A703" s="21"/>
    </row>
    <row r="704" ht="12.75">
      <c r="A704" s="21"/>
    </row>
    <row r="705" ht="12.75">
      <c r="A705" s="21"/>
    </row>
    <row r="706" ht="12.75">
      <c r="A706" s="21"/>
    </row>
    <row r="707" ht="12.75">
      <c r="A707" s="21"/>
    </row>
    <row r="708" ht="12.75">
      <c r="A708" s="21"/>
    </row>
    <row r="709" ht="12.75">
      <c r="A709" s="21"/>
    </row>
    <row r="710" ht="12.75">
      <c r="A710" s="21"/>
    </row>
    <row r="711" ht="12.75">
      <c r="A711" s="21"/>
    </row>
    <row r="712" ht="12.75">
      <c r="A712" s="21"/>
    </row>
    <row r="713" ht="12.75">
      <c r="A713" s="21"/>
    </row>
    <row r="714" ht="12.75">
      <c r="A714" s="21"/>
    </row>
    <row r="715" ht="12.75">
      <c r="A715" s="21"/>
    </row>
    <row r="716" ht="12.75">
      <c r="A716" s="21"/>
    </row>
    <row r="717" ht="12.75">
      <c r="A717" s="21"/>
    </row>
    <row r="718" ht="12.75">
      <c r="A718" s="21"/>
    </row>
    <row r="719" ht="12.75">
      <c r="A719" s="21"/>
    </row>
    <row r="720" ht="12.75">
      <c r="A720" s="21"/>
    </row>
    <row r="721" ht="12.75">
      <c r="A721" s="21"/>
    </row>
    <row r="722" ht="12.75">
      <c r="A722" s="21"/>
    </row>
    <row r="723" ht="12.75">
      <c r="A723" s="21"/>
    </row>
    <row r="724" ht="12.75">
      <c r="A724" s="21"/>
    </row>
    <row r="725" ht="12.75">
      <c r="A725" s="21"/>
    </row>
    <row r="726" ht="12.75">
      <c r="A726" s="21"/>
    </row>
    <row r="727" ht="12.75">
      <c r="A727" s="21"/>
    </row>
    <row r="728" ht="12.75">
      <c r="A728" s="21"/>
    </row>
    <row r="729" ht="12.75">
      <c r="A729" s="21"/>
    </row>
    <row r="730" ht="12.75">
      <c r="A730" s="21"/>
    </row>
    <row r="731" ht="12.75">
      <c r="A731" s="21"/>
    </row>
    <row r="732" ht="12.75">
      <c r="A732" s="21"/>
    </row>
    <row r="733" ht="12.75">
      <c r="A733" s="21"/>
    </row>
    <row r="734" ht="12.75">
      <c r="A734" s="21"/>
    </row>
    <row r="735" ht="12.75">
      <c r="A735" s="21"/>
    </row>
    <row r="736" ht="12.75">
      <c r="A736" s="21"/>
    </row>
    <row r="737" ht="12.75">
      <c r="A737" s="21"/>
    </row>
    <row r="738" ht="12.75">
      <c r="A738" s="21"/>
    </row>
    <row r="739" ht="12.75">
      <c r="A739" s="21"/>
    </row>
    <row r="740" ht="12.75">
      <c r="A740" s="21"/>
    </row>
    <row r="741" ht="12.75">
      <c r="A741" s="21"/>
    </row>
    <row r="742" ht="12.75">
      <c r="A742" s="21"/>
    </row>
    <row r="743" ht="12.75">
      <c r="A743" s="21"/>
    </row>
    <row r="744" ht="12.75">
      <c r="A744" s="21"/>
    </row>
    <row r="745" ht="12.75">
      <c r="A745" s="21"/>
    </row>
    <row r="746" ht="12.75">
      <c r="A746" s="21"/>
    </row>
    <row r="747" ht="12.75">
      <c r="A747" s="21"/>
    </row>
    <row r="748" ht="12.75">
      <c r="A748" s="21"/>
    </row>
    <row r="749" ht="12.75">
      <c r="A749" s="21"/>
    </row>
    <row r="750" ht="12.75">
      <c r="A750" s="21"/>
    </row>
    <row r="751" ht="12.75">
      <c r="A751" s="21"/>
    </row>
    <row r="752" ht="12.75">
      <c r="A752" s="21"/>
    </row>
    <row r="753" ht="12.75">
      <c r="A753" s="21"/>
    </row>
    <row r="754" ht="12.75">
      <c r="A754" s="21"/>
    </row>
    <row r="755" ht="12.75">
      <c r="A755" s="21"/>
    </row>
    <row r="756" ht="12.75">
      <c r="A756" s="21"/>
    </row>
    <row r="757" ht="12.75">
      <c r="A757" s="21"/>
    </row>
    <row r="758" ht="12.75">
      <c r="A758" s="21"/>
    </row>
    <row r="759" ht="12.75">
      <c r="A759" s="21"/>
    </row>
    <row r="760" ht="12.75">
      <c r="A760" s="21"/>
    </row>
    <row r="761" ht="12.75">
      <c r="A761" s="21"/>
    </row>
    <row r="762" ht="12.75">
      <c r="A762" s="21"/>
    </row>
    <row r="763" ht="12.75">
      <c r="A763" s="21"/>
    </row>
    <row r="764" ht="12.75">
      <c r="A764" s="21"/>
    </row>
    <row r="765" ht="12.75">
      <c r="A765" s="21"/>
    </row>
    <row r="766" ht="12.75">
      <c r="A766" s="21"/>
    </row>
    <row r="767" ht="12.75">
      <c r="A767" s="21"/>
    </row>
  </sheetData>
  <sheetProtection/>
  <mergeCells count="6">
    <mergeCell ref="C112:G112"/>
    <mergeCell ref="C122:G122"/>
    <mergeCell ref="A4:O4"/>
    <mergeCell ref="A3:O3"/>
    <mergeCell ref="A2:O2"/>
    <mergeCell ref="A1:O1"/>
  </mergeCells>
  <printOptions horizontalCentered="1" verticalCentered="1"/>
  <pageMargins left="0.7874015748031497" right="0" top="0.3937007874015748" bottom="0.5118110236220472" header="0" footer="0"/>
  <pageSetup fitToHeight="0" horizontalDpi="600" verticalDpi="600" orientation="landscape" paperSize="5" scale="60" r:id="rId1"/>
  <headerFooter alignWithMargins="0">
    <oddFooter>&amp;R&amp;P de &amp;N</oddFooter>
  </headerFooter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mcjd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ggutierrez</dc:creator>
  <cp:keywords/>
  <dc:description/>
  <cp:lastModifiedBy>Yislen Delgado</cp:lastModifiedBy>
  <cp:lastPrinted>2014-05-05T16:39:30Z</cp:lastPrinted>
  <dcterms:created xsi:type="dcterms:W3CDTF">2005-01-04T17:11:35Z</dcterms:created>
  <dcterms:modified xsi:type="dcterms:W3CDTF">2019-05-06T20:12:42Z</dcterms:modified>
  <cp:category/>
  <cp:version/>
  <cp:contentType/>
  <cp:contentStatus/>
</cp:coreProperties>
</file>