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8840" windowWidth="12000" windowHeight="5508" tabRatio="654" activeTab="0"/>
  </bookViews>
  <sheets>
    <sheet name="213" sheetId="1" r:id="rId1"/>
    <sheet name="Gráfico213" sheetId="2" r:id="rId2"/>
    <sheet name="749" sheetId="3" r:id="rId3"/>
    <sheet name="Gráfico749" sheetId="4" r:id="rId4"/>
    <sheet name="751" sheetId="5" r:id="rId5"/>
    <sheet name="Gráfico751" sheetId="6" r:id="rId6"/>
    <sheet name="753" sheetId="7" r:id="rId7"/>
    <sheet name="Gráfico753" sheetId="8" r:id="rId8"/>
    <sheet name="755" sheetId="9" r:id="rId9"/>
    <sheet name="Gráfico755" sheetId="10" r:id="rId10"/>
    <sheet name="758" sheetId="11" r:id="rId11"/>
    <sheet name="Gráfico758" sheetId="12" r:id="rId12"/>
  </sheets>
  <definedNames>
    <definedName name="_xlnm.Print_Area" localSheetId="0">'213'!$B$1:$N$203</definedName>
    <definedName name="_xlnm.Print_Titles" localSheetId="0">'213'!$6:$6</definedName>
    <definedName name="_xlnm.Print_Titles" localSheetId="2">'749'!$6:$6</definedName>
    <definedName name="_xlnm.Print_Titles" localSheetId="4">'751'!$6:$6</definedName>
    <definedName name="_xlnm.Print_Titles" localSheetId="6">'753'!$6:$6</definedName>
    <definedName name="_xlnm.Print_Titles" localSheetId="8">'755'!$6:$6</definedName>
    <definedName name="_xlnm.Print_Titles" localSheetId="10">'758'!$6:$6</definedName>
  </definedNames>
  <calcPr fullCalcOnLoad="1"/>
</workbook>
</file>

<file path=xl/sharedStrings.xml><?xml version="1.0" encoding="utf-8"?>
<sst xmlns="http://schemas.openxmlformats.org/spreadsheetml/2006/main" count="1831" uniqueCount="435">
  <si>
    <t>MINISTERIO DE HACIENDA - CONTABILIDAD NACIONAL</t>
  </si>
  <si>
    <t>INFORME DE PRESUPUESTO DE EGRESOS</t>
  </si>
  <si>
    <t>PROGRAMA 753 GESTION Y DESARROLLO CULTURAL</t>
  </si>
  <si>
    <t>PROGRAMA 751 CONSERVACION DEL PATR. HIST. Y CULTURAL</t>
  </si>
  <si>
    <t>PROGRAMA 758 DESARROLLO ARTISTICO Y EXTENSION MUSICAL</t>
  </si>
  <si>
    <t>PROGRAMA 749 ACTIVIDADES CENTRALES</t>
  </si>
  <si>
    <t>SUBPARTIDA/CONCEPTO</t>
  </si>
  <si>
    <t>PRESUPUESTO</t>
  </si>
  <si>
    <t>EJECUTADO</t>
  </si>
  <si>
    <t>SALDO</t>
  </si>
  <si>
    <t>TOTAL</t>
  </si>
  <si>
    <t>RESUMEN PARTIDAS DE GASTOS OPERATIVOS  Y REMUNERACIONES</t>
  </si>
  <si>
    <t>PROGRAMA</t>
  </si>
  <si>
    <t>LEY DE PRESUPUESTO</t>
  </si>
  <si>
    <t>APROP. ACT</t>
  </si>
  <si>
    <t>CUOTA LIBERADA</t>
  </si>
  <si>
    <t>SOLICITADO</t>
  </si>
  <si>
    <t>COMPROMETIDO</t>
  </si>
  <si>
    <t>REC. MERCANCIA</t>
  </si>
  <si>
    <t>DEVENGADO</t>
  </si>
  <si>
    <t>PAGADO</t>
  </si>
  <si>
    <t>PORCENTAJE</t>
  </si>
  <si>
    <t>REMUNERACIONES</t>
  </si>
  <si>
    <t>MAT. Y SUMINIS.</t>
  </si>
  <si>
    <t>BIENES DURAD.</t>
  </si>
  <si>
    <t>TRANSF. CORRIEN.</t>
  </si>
  <si>
    <t>SERV. NO PERSON.</t>
  </si>
  <si>
    <t>RESUMEN  DE PARTIDAS</t>
  </si>
  <si>
    <t>RESUMEN DE PARTIDAS</t>
  </si>
  <si>
    <t>DEVENGADO OPERATIVO</t>
  </si>
  <si>
    <t>% EJECUCION OPERATIVO</t>
  </si>
  <si>
    <t>APROP. ACT OPERATIVO</t>
  </si>
  <si>
    <t>PRESUPUESTO OPERATIVO</t>
  </si>
  <si>
    <t>EJECUTADO OPERATIVO</t>
  </si>
  <si>
    <t>PORCENTAJE OPERATIVO</t>
  </si>
  <si>
    <t>% EJECUCION TOTAL</t>
  </si>
  <si>
    <t>RESUMEN DE PARTIDAS OPERATIVO</t>
  </si>
  <si>
    <t>SALDO OPERATIVO</t>
  </si>
  <si>
    <t>RESUMEN DE  PARTIDAS OPERATIVAS</t>
  </si>
  <si>
    <t>PROGRAMA 755 SISTEMA NACIONAL DE BIBLIOTECAS</t>
  </si>
  <si>
    <t xml:space="preserve">  </t>
  </si>
  <si>
    <t>DESCRIPCION</t>
  </si>
  <si>
    <t>POS. PRESUPUESTARIA</t>
  </si>
  <si>
    <t>DISP. PRESUPUESTO</t>
  </si>
  <si>
    <t>DISP. LIBERADO</t>
  </si>
  <si>
    <t>SUBPARTIDA/ CONCEPTO</t>
  </si>
  <si>
    <t>749 Actividades Centrales</t>
  </si>
  <si>
    <t>751 Conser. Del Patr. Hist. Cultural</t>
  </si>
  <si>
    <t>753 Gestión y Des. Cultural</t>
  </si>
  <si>
    <t>755 Información Comunicación</t>
  </si>
  <si>
    <t>758 Desarrollo Artistico y Extensión Musical</t>
  </si>
  <si>
    <t>213 MINISTERIO DE CULTURA  Y JUVENTUD</t>
  </si>
  <si>
    <t>PARTIDAS</t>
  </si>
  <si>
    <t>Devengado</t>
  </si>
  <si>
    <t xml:space="preserve">Límite </t>
  </si>
  <si>
    <t>E-0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</si>
  <si>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</si>
  <si>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</si>
  <si>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</si>
  <si>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</si>
  <si>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</si>
  <si>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</si>
  <si>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</si>
  <si>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</si>
  <si>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</si>
  <si>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</si>
  <si>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</si>
  <si>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</si>
  <si>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</si>
  <si>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</si>
  <si>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</si>
  <si>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</si>
  <si>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</si>
  <si>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</si>
  <si>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</si>
  <si>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</si>
  <si>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</si>
  <si>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</si>
  <si>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</si>
  <si>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</si>
  <si>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</si>
  <si>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E0040120075100</t>
  </si>
  <si>
    <t>E0040120075300</t>
  </si>
  <si>
    <t>E0040120075500</t>
  </si>
  <si>
    <t>E0040120075800</t>
  </si>
  <si>
    <t>E0040520074900</t>
  </si>
  <si>
    <t>E0040520075100</t>
  </si>
  <si>
    <t>E0040520075300</t>
  </si>
  <si>
    <t>E0040520075500</t>
  </si>
  <si>
    <t>E0040520075800</t>
  </si>
  <si>
    <t>E-005</t>
  </si>
  <si>
    <t>CONTRIB PATRONALES A FOND PENS Y OTROS FOND CAPIT.</t>
  </si>
  <si>
    <t>E0050120074900</t>
  </si>
  <si>
    <t>E0050120075100</t>
  </si>
  <si>
    <t>E0050120075300</t>
  </si>
  <si>
    <t>E0050120075500</t>
  </si>
  <si>
    <t>E0050120075800</t>
  </si>
  <si>
    <t>E0050220074900</t>
  </si>
  <si>
    <t>E0050220075100</t>
  </si>
  <si>
    <t>E0050220075300</t>
  </si>
  <si>
    <t>E0050220075500</t>
  </si>
  <si>
    <t>E0050220075800</t>
  </si>
  <si>
    <t>E0050320074900</t>
  </si>
  <si>
    <t>E0050320075100</t>
  </si>
  <si>
    <t>E0050320075300</t>
  </si>
  <si>
    <t>E0050320075500</t>
  </si>
  <si>
    <t>E0050320075800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</si>
  <si>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</si>
  <si>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</si>
  <si>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</si>
  <si>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</si>
  <si>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</si>
  <si>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</si>
  <si>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E-10101</t>
  </si>
  <si>
    <t>ALQUILER DE EDIFICIOS, LOCALES Y TERRENOS</t>
  </si>
  <si>
    <t>E-10102</t>
  </si>
  <si>
    <t>ALQUILER DE MAQUINARIA, EQUIPO Y MOBILIARIO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</si>
  <si>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</si>
  <si>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</si>
  <si>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</si>
  <si>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</si>
  <si>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</si>
  <si>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</si>
  <si>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</si>
  <si>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</si>
  <si>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</si>
  <si>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</si>
  <si>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</si>
  <si>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</si>
  <si>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</si>
  <si>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</si>
  <si>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</si>
  <si>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</si>
  <si>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</si>
  <si>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</si>
  <si>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</si>
  <si>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</si>
  <si>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E-10302</t>
  </si>
  <si>
    <t>PUBLICIDAD Y PROPAGANDA</t>
  </si>
  <si>
    <t>E-10303</t>
  </si>
  <si>
    <t>IMPRESION, ENCUADERNACION Y OTROS</t>
  </si>
  <si>
    <t>E-10304</t>
  </si>
  <si>
    <t>TRANSPORTE DE BIENES</t>
  </si>
  <si>
    <t>E-10305</t>
  </si>
  <si>
    <t>SERVICIOS ADUANEROS</t>
  </si>
  <si>
    <t>E-10307</t>
  </si>
  <si>
    <t>SERVICIOS DE TRANSFERENCIA ELECTRONICA DE INFORMA</t>
  </si>
  <si>
    <t>E-104</t>
  </si>
  <si>
    <t>SERVICIOS DE GESTION Y APOYO</t>
  </si>
  <si>
    <t>E-10402</t>
  </si>
  <si>
    <t>SERVICIOS JURIDICOS</t>
  </si>
  <si>
    <t>E-10403</t>
  </si>
  <si>
    <t>E-10404</t>
  </si>
  <si>
    <t>SERVICIOS EN CIENCIAS ECONOMICAS Y SOCIALES</t>
  </si>
  <si>
    <t>E-10405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</si>
  <si>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</si>
  <si>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</si>
  <si>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</si>
  <si>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</si>
  <si>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</si>
  <si>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</si>
  <si>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</si>
  <si>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</si>
  <si>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</si>
  <si>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</si>
  <si>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</si>
  <si>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</si>
  <si>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</si>
  <si>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</si>
  <si>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</si>
  <si>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</si>
  <si>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</si>
  <si>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</si>
  <si>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</si>
  <si>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</si>
  <si>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</si>
  <si>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</si>
  <si>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</si>
  <si>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</si>
  <si>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</si>
  <si>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</si>
  <si>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</si>
  <si>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</si>
  <si>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</si>
  <si>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</si>
  <si>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</si>
  <si>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</si>
  <si>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</si>
  <si>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</si>
  <si>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</si>
  <si>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</si>
  <si>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</si>
  <si>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</si>
  <si>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</si>
  <si>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</si>
  <si>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</si>
  <si>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</si>
  <si>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</si>
  <si>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</si>
  <si>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</si>
  <si>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</si>
  <si>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</si>
  <si>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</si>
  <si>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</si>
  <si>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</si>
  <si>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</si>
  <si>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</si>
  <si>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</si>
  <si>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</si>
  <si>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</si>
  <si>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</si>
  <si>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</si>
  <si>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</si>
  <si>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</si>
  <si>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</si>
  <si>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</si>
  <si>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</si>
  <si>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</si>
  <si>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</si>
  <si>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</si>
  <si>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</si>
  <si>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</si>
  <si>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</si>
  <si>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</si>
  <si>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</si>
  <si>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</si>
  <si>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</si>
  <si>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</si>
  <si>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</si>
  <si>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</si>
  <si>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</si>
  <si>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</si>
  <si>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</si>
  <si>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</si>
  <si>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</si>
  <si>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</si>
  <si>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</si>
  <si>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</si>
  <si>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</si>
  <si>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</si>
  <si>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</si>
  <si>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</si>
  <si>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</si>
  <si>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</si>
  <si>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</si>
  <si>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</si>
  <si>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</si>
  <si>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</si>
  <si>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</si>
  <si>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</si>
  <si>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</si>
  <si>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</si>
  <si>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</si>
  <si>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</si>
  <si>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</si>
  <si>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</si>
  <si>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</si>
  <si>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</si>
  <si>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</si>
  <si>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</si>
  <si>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</si>
  <si>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</si>
  <si>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</si>
  <si>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</si>
  <si>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</si>
  <si>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</si>
  <si>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</si>
  <si>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</si>
  <si>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</si>
  <si>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</si>
  <si>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</si>
  <si>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</si>
  <si>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</si>
  <si>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</si>
  <si>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</si>
  <si>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</si>
  <si>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</si>
  <si>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</si>
  <si>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</si>
  <si>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</si>
  <si>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</si>
  <si>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</si>
  <si>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</si>
  <si>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</si>
  <si>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</si>
  <si>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</si>
  <si>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</si>
  <si>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</si>
  <si>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E-59999</t>
  </si>
  <si>
    <t>OTROS BIENES DURADEROS</t>
  </si>
  <si>
    <t>E-6</t>
  </si>
  <si>
    <t>TRANSFERENCIAS CORRIENTES</t>
  </si>
  <si>
    <t>E-601</t>
  </si>
  <si>
    <t>TRANSFERENCIAS CORRIENTES AL SECTOR PUBLICO</t>
  </si>
  <si>
    <t>E6010220074900</t>
  </si>
  <si>
    <t>E6010221175800</t>
  </si>
  <si>
    <t>CENTRO NACIONAL DE LA MUSICA. (PARA GASTOS DE OPERACION SEGUN LEY NO. 8347 DEL 19/02/2003).</t>
  </si>
  <si>
    <t>E6010221274900</t>
  </si>
  <si>
    <t>E6010221575800</t>
  </si>
  <si>
    <t>TEATRO POPULAR MELICO SALAZAR (JUNTA ADMINISTRATIVA TEATRO POPULAR MELICO SALAZAR). (PARA GASTOS DE OPERACION SEGUN LEY NO. 7023 DEL</t>
  </si>
  <si>
    <t>E6010221875800</t>
  </si>
  <si>
    <t>TEATRO NACIONAL (JUNTA ADMINISTRATIVA TEATRO NACIONAL). (PARA GASTOS DE OPERACION SEGUN LEY NO 8290 DEL 23/07/2002).</t>
  </si>
  <si>
    <t>E6010222075100</t>
  </si>
  <si>
    <t>E6010222075800</t>
  </si>
  <si>
    <t>SISTEMA NACIONAL DE EDUCACION MUSICAL (SINEM). (PARA GASTOS DE OPERACION, SEGUN LEY NO. 8894 DEL 10/11/2010).</t>
  </si>
  <si>
    <t>E6010223075100</t>
  </si>
  <si>
    <t>E6010223474900</t>
  </si>
  <si>
    <t>COMISION NACIONAL DE PREVENCION DE RIESGOS Y ATENCION DE EMERGENCIAS. (PARA PREVENIR SITUACIONES DE RIESGO INMINENTE DE EMERGENCIA Y</t>
  </si>
  <si>
    <t>E6010224075100</t>
  </si>
  <si>
    <t>JUNTA ADMINISTRATIVA DEL ARCHIVO NACIONAL. (PARA GASTOS DE OPERACION SEGUN LEY NO. 5574 DEL 17/09/1974 Y LEY NO. 7202 DEL 24/10/1990).</t>
  </si>
  <si>
    <t>E6010224575100</t>
  </si>
  <si>
    <t>E6010225075100</t>
  </si>
  <si>
    <t>MUSEO HISTORICO CULTURAL JUAN SANTAMARIA. (PARA GASTOS DE OPERACION SEGUN LEY NO. 6572 DEL 23/04/1981).</t>
  </si>
  <si>
    <t>E6010226075100</t>
  </si>
  <si>
    <t>MUSEO DR. RAFAEL ANGEL CALDERON GUARDIA. (PARA GASTOS DE OPERACION SEGUN LEY NO. 7606 DEL 24/05/1996).</t>
  </si>
  <si>
    <t>E6010227575100</t>
  </si>
  <si>
    <t>E6010228575100</t>
  </si>
  <si>
    <t>CENTRO CULTURAL E HISTORICO JOSE FIGUERES FERRER. (PARA GASTOS DE OPERACION SEGUN LEY NO. 7672 DEL 29/04/1997).</t>
  </si>
  <si>
    <t>E6010231075300</t>
  </si>
  <si>
    <t>CASA DE LA CULTURA DE PUNTARENAS. (PARA GASTOS DE OPERACION, SEGUN DECRETO EJECUTIVO NO. 7467-C DEL 14/09/1977).</t>
  </si>
  <si>
    <t>E6010320074900</t>
  </si>
  <si>
    <t>E6010320075100</t>
  </si>
  <si>
    <t>E6010320075300</t>
  </si>
  <si>
    <t>E6010320075500</t>
  </si>
  <si>
    <t>E6010320075800</t>
  </si>
  <si>
    <t>E6010320274900</t>
  </si>
  <si>
    <t>E6010320275100</t>
  </si>
  <si>
    <t>E6010320275300</t>
  </si>
  <si>
    <t>E6010320275500</t>
  </si>
  <si>
    <t>E6010320275800</t>
  </si>
  <si>
    <t>E6010520274900</t>
  </si>
  <si>
    <t>SISTEMA NACIONAL DE RADIO Y TELEVISION SOCIEDAD ANONIMA (SINART S.A.). (PARA GASTOS DE OPERACION SEGUN LEY NO. 8346 DEL 12/02/2003).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</si>
  <si>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</si>
  <si>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</si>
  <si>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</si>
  <si>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</si>
  <si>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</si>
  <si>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</si>
  <si>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</si>
  <si>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</si>
  <si>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</si>
  <si>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</si>
  <si>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</si>
  <si>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</si>
  <si>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</si>
  <si>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</si>
  <si>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E6040120075100</t>
  </si>
  <si>
    <t>ASOCIACION ACADEMIA COSTARRICENSE DE CIENCIAS GENEALOGICAS. (PARA GASTOS DE OPERACION, SEGUN DECRETO EJECUTIVO NO. 8543-G DEL 03/05/78).</t>
  </si>
  <si>
    <t>E6040120075300</t>
  </si>
  <si>
    <t>E6040120075800</t>
  </si>
  <si>
    <t>E6040221074900</t>
  </si>
  <si>
    <t>FUNDACION AYUDENOS PARA AYUDAR. (PARA GASTOS DE OPERACION DEL MUSEO DE LOS NIÑOS, SEGUN DECRETO EJECUTIVO NO.</t>
  </si>
  <si>
    <t>E6040221574900</t>
  </si>
  <si>
    <t>E6040222074900</t>
  </si>
  <si>
    <t>E6040425075100</t>
  </si>
  <si>
    <t>E6040431675100</t>
  </si>
  <si>
    <t>ACADEMIA COSTARRICENSE DE LA LENGUA. (PARA GASTOS DE OPERACION, SEGUN LEY NO. 3191 DEL 17/09/63 , CONVENIO MULTILATERAL DE</t>
  </si>
  <si>
    <t>E6040436275100</t>
  </si>
  <si>
    <t>TEMPORALIDADES DE LA ARQUIDIOCESIS DE SAN JOSE. (PARA EL ARCHIVO HISTORICO ARQUIDIOCESANO, SEGUN LEY NO. 6475 DEL 25/09/1980).</t>
  </si>
  <si>
    <t>E-607</t>
  </si>
  <si>
    <t>TRANSFERENCIAS CORRIENTES AL SECTOR EXTERNO</t>
  </si>
  <si>
    <t>E6070120074900</t>
  </si>
  <si>
    <t>E6070120075300</t>
  </si>
  <si>
    <t>PROGRAMA IBEROAMERICANO DE CULTURA (IBERCULTURA). (CUOTA ANUAL PARA FONDOS DE SISTEMA IBEROAMERICANO IBER CULTURA VIVA, SEGUN</t>
  </si>
  <si>
    <t>E6070120075500</t>
  </si>
  <si>
    <t>ASOCIACION DE BIBLIOTECAS NACIONALES IBEROAMERICANAS (ABINIA). (CUOTA ORDINARIA, SEGUN EXPEDIENTE NO. 14839 DEL ACTA CONSTITUTIVA NO. 9</t>
  </si>
  <si>
    <t>E6070122074900</t>
  </si>
  <si>
    <t>ORGANIZACION DE LAS NACIONES UNIDAS PARA LA EDUCACION, LA CIENCIA Y LA CULTURA (UNESCO). (CUOTA ANUAL DE MEMBRESIA, SEGUN LEY NO. 5980,</t>
  </si>
  <si>
    <t>E6070122575100</t>
  </si>
  <si>
    <t>UNESCO CONVENCION PARA LA SALVAGUARDIA DEL PATRIMONIO CULTURAL INMATERIAL. (CUOTA DE MEMBRESIA, SEGUN TRATADO INTERNACIONAL Nª8560,</t>
  </si>
  <si>
    <t>E6070147075500</t>
  </si>
  <si>
    <t>CENTRO REGIONAL PARA EL FOMENTO DEL LIBRO EN AMERICA LATINA (CERLAC-UNESCO). (CUOTA ANUAL DE MEMBRESIA, SEGUN LEY NO. 5550 DEL 09/08/1974).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</si>
  <si>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</si>
  <si>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</si>
  <si>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</si>
  <si>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</si>
  <si>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E6070154575500</t>
  </si>
  <si>
    <t>E6070155074900</t>
  </si>
  <si>
    <t>PROGRAMA IBEROAMERICANO DE MUSEOS IBERMUSEOS (CUOTA ANUAL, SEGUN COMPROMISOS ADQUIRIDOS EN LA X CONFERENCIA IBEROAMERICANA DE MINISTROS DE</t>
  </si>
  <si>
    <t>E6070155075500</t>
  </si>
  <si>
    <t>E-10803</t>
  </si>
  <si>
    <t>MANTENIMIENTO DE INSTALACIONES Y OTRAS OBRAS</t>
  </si>
  <si>
    <t>E6070221075500</t>
  </si>
  <si>
    <t>E6070221575500</t>
  </si>
  <si>
    <t>NUMERO INTERNACIONAL NORMALIZADO DE PUBLICACIONES SERIADAS (ISSN). (CUOTA ORDINARIA, SEGUN DECRETOS EJECUTIVOS NOS. 14377-C DEL 16/03/1983 Y 23983-C</t>
  </si>
  <si>
    <t>E-606</t>
  </si>
  <si>
    <t>OTRAS TRANSFERENCIAS CORRIENTES AL SECTOR PRIVADO</t>
  </si>
  <si>
    <t>E-60601</t>
  </si>
  <si>
    <t>INDEMNIZACIONES</t>
  </si>
  <si>
    <t>BANCO POPULAR Y DE DESARROLLO COMUNAL. (BPDC) (SEGUN LEY NO. 4351 DEL 11 DE JULIO DE 1969, LEY ORGANICA DEL B.P.D.C.).</t>
  </si>
  <si>
    <t>CENTRO COSTARRICENSE DE PRODUCCION CINEMATOGRAFICA. (PARA GASTOS DE OPERACION SEGUN LEY NO. 6158 DEL 25/11/1977).</t>
  </si>
  <si>
    <t>CONSEJO NACIONAL DE LA POLITICA PUBLICA DE LA PERSONA JOVEN. (PARA GASTOS DE OPERACION SEGUN LEY NO. 8261 DEL 02/05/2002).</t>
  </si>
  <si>
    <t>MUSEO NACIONAL DE COSTA RICA. (PARA GASTOS DE OPERACION SEGUN LEY NO. 7429 DEL 14/09/1994 Y EL DECRETO NO. 11496 DEL</t>
  </si>
  <si>
    <t>MUSEO DE ARTE COSTARRICENSE. (PARA GASTOS DE OPERACION SEGUN LEY NO. 6091 DEL 07/10/1977).</t>
  </si>
  <si>
    <t>JUNTA ADMINISTRATIVA DEL ARCHIVO NACIONAL. (EN CUMPLIMIENTO DE LA LEY DE SIMPLIFICACION Y EFICIENCIA TRIBUTARIA LEY Nº 8114 DEL 04/04/2001,</t>
  </si>
  <si>
    <t>ASOCIACION CENTRO ALAJUELENSE DE LA CULTURA. (PARA GASTOS DE OPERACION, SEGUN DECRETO EJECUTIVO Nª26195-C DEL 01/07/1997).</t>
  </si>
  <si>
    <t>ASOCIACION SINFONICA DE HEREDIA (PARA GASTOS DE OPERACION SEGUN LEY NO. 3698 DEL 22/06/1966).</t>
  </si>
  <si>
    <t>FUNDACION AYUDENOS PARA AYUDAR. (PARA GASTOS DE OPERACION DEL MUSEO DE LOS NIÑOS, SEGUN LEY Nº 7972 DEL 22/12/1999).</t>
  </si>
  <si>
    <t>ACADEMIA DE GEOGRAFIA E HISTORIA. (PARA GASTOS DE OPERACION, SEGUN DECRETO EJECUTIVO N°32556-C DEL 08/06/2005).</t>
  </si>
  <si>
    <t>PROGRAMA IBEROAMERICANO DE BIBLIOTECAS PUBLICAS (IBERBIBLIOTECAS). (CUOTA ORDINARIA, SEGUN COMPROMISO ADQUIRIDO EN LA XXI CUMBRE DE JEFES DE</t>
  </si>
  <si>
    <t>PROGRAMA IBEROAMERICANO PARA LA PRESERVACION DEL PATRIMONIO SONORO Y AUDIOVISUAL (IBERSONORA). (CUOTA ORDINARIA, SEGUN COMPROMISO XIII CUMBRE DE</t>
  </si>
  <si>
    <t>NUMERO INTERNACIONAL NORMALIZADO PARA LIBROS (ISBN). (CUOTA ORDINARIA, SEGUN DECRETOS NOS. 14377-C DEL 16/03/1983 Y 23983-C DEL 19/01/1995).</t>
  </si>
  <si>
    <t>213 MCJ</t>
  </si>
  <si>
    <t>LIQUIDACION AL 31 DE ENERO DEL 2019</t>
  </si>
  <si>
    <t>CAJA COSTARRICENSE DE SEGURO SOCIAL. (CCSS) (CONTRIBUCION PATRONAL SEGURO DE SALUD, SEGUN LEY NO. 17 DEL 22 DE OCTUBRE DE 1943, LEY</t>
  </si>
  <si>
    <t>CAJA COSTARRICENSE DE SEGURO SOCIAL. (CCSS) (CONTRIBUCION PATRONAL SEGURO DE PENSIONES, SEGUN LEY NO. 17 DEL 22 DE OCTUBRE DE 1943, LEY</t>
  </si>
  <si>
    <t>CAJA COSTARRICENSE DE SEGURO SOCIAL. (CCSS) (APORTE PATRONAL AL REGIMEN DE PENSIONES, SEGUN LEY DE PROTECCION AL TRABAJADOR NO. 7983 DEL 16</t>
  </si>
  <si>
    <t>CAJA COSTARRICENSE DE SEGURO SOCIAL. (CCSS) (APORTE PATRONAL AL FONDO DE CAPITALIZACION LABORAL, SEGUN LEY DE PROTECCION AL TRABAJADOR</t>
  </si>
  <si>
    <t>E-10103</t>
  </si>
  <si>
    <t>ALQUILER DE EQUIPO DE COMPUTO</t>
  </si>
  <si>
    <t>E-10306</t>
  </si>
  <si>
    <t>COMIS. Y GASTOS POR SERV. FINANCIEROS Y COMERCIAL.</t>
  </si>
  <si>
    <t>SERVICIOS DE INGENIERIA Y ARQUITECTURA</t>
  </si>
  <si>
    <t>SERVICIOS INFORMATICOS</t>
  </si>
  <si>
    <t>E-20305</t>
  </si>
  <si>
    <t>MATERIALES Y PRODUCTOS DE VIDRIO</t>
  </si>
  <si>
    <t>UTILES, MATERIALES Y SUMINISTROS DIVERSOS</t>
  </si>
  <si>
    <t>E-50106</t>
  </si>
  <si>
    <t>EQUIPO SANITARIO, DE LABORATORIO E INVESTIGACION</t>
  </si>
  <si>
    <t>E-50107</t>
  </si>
  <si>
    <t>EQUIPO Y MOBILIARIO EDUCACIONAL, DEP. Y RECREATIVO</t>
  </si>
  <si>
    <t>E-50201</t>
  </si>
  <si>
    <t>EDIFICIOS</t>
  </si>
  <si>
    <t>MUSEO DE ARTE Y DISEÑO CONTEMPORANEO. (PARA GASTOS DE OPERACION SEGUN LEY NO. 7758 DEL 19/03/1998).</t>
  </si>
  <si>
    <t>CAJA COSTARRICENSE DE SEGURO SOCIAL. (CCSS) (CONTRIBUCION ESTATAL AL SEGURO DE PENSIONES, SEGUN LEY NO. 17 DEL 22 DE OCTUBRE DE 1943, LEY</t>
  </si>
  <si>
    <t>CAJA COSTARRICENSE DE SEGURO SOCIAL. (CCSS) (CONTRIBUCION ESTATAL AL SEGURO DE SALUD, SEGUN LEY NO. 17 DEL 22 DE OCTUBRE DE 1943, LEY</t>
  </si>
  <si>
    <t>FUNDACION PARQUE METROPOLITANO LA LIBERTAD. (PARA GASTOS DE OPERACION Y DE MANTENIMIENTO DEL PARQUE METROPOLITANO LA LIBERTAD, SEGUN LEY NO</t>
  </si>
  <si>
    <t>PROGRAMA DE LAS NACIONES UNIDAS PARA EL DESARROLLO (PNUD) (PARA LA IV FASE DEL PROYECTO SISTEMAS DE REGISTRO ADMINISTRATIVOS DE GESTION</t>
  </si>
  <si>
    <t>E-7</t>
  </si>
  <si>
    <t>TRANSFERENCIAS DE CAPITAL</t>
  </si>
  <si>
    <t>E-703</t>
  </si>
  <si>
    <t>TRANSF. DE C.TAL A ENTID. PRIV. SIN FINES DE LUCRO</t>
  </si>
  <si>
    <t>E7030230074900</t>
  </si>
  <si>
    <t>FUNDACION PARQUE METROPOLITANO LA LIBERTAD (PARA CONSTRUCCION DE BODEGAS PARQUE METROPOLITANO LA LIBERTAD SEGUN LEY NO5338 Y</t>
  </si>
  <si>
    <t>TRANSF. CAPITAL</t>
  </si>
</sst>
</file>

<file path=xl/styles.xml><?xml version="1.0" encoding="utf-8"?>
<styleSheet xmlns="http://schemas.openxmlformats.org/spreadsheetml/2006/main">
  <numFmts count="54">
    <numFmt numFmtId="5" formatCode="&quot;₡&quot;#,##0;&quot;₡&quot;\-#,##0"/>
    <numFmt numFmtId="6" formatCode="&quot;₡&quot;#,##0;[Red]&quot;₡&quot;\-#,##0"/>
    <numFmt numFmtId="7" formatCode="&quot;₡&quot;#,##0.00;&quot;₡&quot;\-#,##0.00"/>
    <numFmt numFmtId="8" formatCode="&quot;₡&quot;#,##0.00;[Red]&quot;₡&quot;\-#,##0.00"/>
    <numFmt numFmtId="42" formatCode="_ &quot;₡&quot;* #,##0_ ;_ &quot;₡&quot;* \-#,##0_ ;_ &quot;₡&quot;* &quot;-&quot;_ ;_ @_ "/>
    <numFmt numFmtId="41" formatCode="_ * #,##0_ ;_ * \-#,##0_ ;_ * &quot;-&quot;_ ;_ @_ "/>
    <numFmt numFmtId="44" formatCode="_ &quot;₡&quot;* #,##0.00_ ;_ &quot;₡&quot;* \-#,##0.00_ ;_ &quot;₡&quot;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;[Red]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.0"/>
    <numFmt numFmtId="200" formatCode="#,##0.000"/>
    <numFmt numFmtId="201" formatCode="0.00;[Red]0.00"/>
    <numFmt numFmtId="202" formatCode="0.0%"/>
    <numFmt numFmtId="203" formatCode="[$-140A]dddd\,\ dd&quot; de &quot;mmmm&quot; de &quot;yyyy"/>
    <numFmt numFmtId="204" formatCode="[$-140A]hh:mm:ss\ AM/PM"/>
    <numFmt numFmtId="205" formatCode="&quot;₡&quot;#,##0.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.000%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63"/>
      <name val="Arial Narrow"/>
      <family val="2"/>
    </font>
    <font>
      <sz val="11"/>
      <color indexed="63"/>
      <name val="Arial Narrow"/>
      <family val="2"/>
    </font>
    <font>
      <sz val="11"/>
      <color indexed="63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22"/>
      <name val="Arial"/>
      <family val="2"/>
    </font>
    <font>
      <b/>
      <sz val="10"/>
      <color indexed="43"/>
      <name val="Arial"/>
      <family val="2"/>
    </font>
    <font>
      <b/>
      <sz val="11"/>
      <color indexed="43"/>
      <name val="Calibri"/>
      <family val="2"/>
    </font>
    <font>
      <sz val="10"/>
      <color indexed="43"/>
      <name val="Arial"/>
      <family val="2"/>
    </font>
    <font>
      <sz val="11"/>
      <color indexed="43"/>
      <name val="Arial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43"/>
      <name val="Arial Narrow"/>
      <family val="2"/>
    </font>
    <font>
      <sz val="11"/>
      <color indexed="43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0" tint="-0.04997999966144562"/>
      <name val="Arial"/>
      <family val="2"/>
    </font>
    <font>
      <sz val="11"/>
      <color theme="0" tint="-0.24997000396251678"/>
      <name val="Arial"/>
      <family val="2"/>
    </font>
    <font>
      <b/>
      <sz val="11"/>
      <color rgb="FF000000"/>
      <name val="Arial"/>
      <family val="2"/>
    </font>
    <font>
      <b/>
      <sz val="10"/>
      <color theme="6" tint="0.5999900102615356"/>
      <name val="Arial"/>
      <family val="2"/>
    </font>
    <font>
      <b/>
      <sz val="11"/>
      <color theme="6" tint="0.5999900102615356"/>
      <name val="Calibri"/>
      <family val="2"/>
    </font>
    <font>
      <sz val="10"/>
      <color theme="6" tint="0.5999900102615356"/>
      <name val="Arial"/>
      <family val="2"/>
    </font>
    <font>
      <sz val="11"/>
      <color theme="6" tint="0.5999900102615356"/>
      <name val="Arial"/>
      <family val="2"/>
    </font>
    <font>
      <b/>
      <sz val="11"/>
      <color theme="0"/>
      <name val="Arial Narrow"/>
      <family val="2"/>
    </font>
    <font>
      <sz val="11"/>
      <color theme="0" tint="-0.04997999966144562"/>
      <name val="Arial Narrow"/>
      <family val="2"/>
    </font>
    <font>
      <b/>
      <sz val="11"/>
      <color theme="6" tint="0.5999900102615356"/>
      <name val="Arial Narrow"/>
      <family val="2"/>
    </font>
    <font>
      <sz val="11"/>
      <color theme="6" tint="0.5999900102615356"/>
      <name val="Arial Narrow"/>
      <family val="2"/>
    </font>
  </fonts>
  <fills count="9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8" tint="0.8000100255012512"/>
        </stop>
        <stop position="1">
          <color theme="8" tint="-0.2509700059890747"/>
        </stop>
      </gradientFill>
    </fill>
    <fill>
      <gradientFill degree="90">
        <stop position="0">
          <color theme="8" tint="0.8000100255012512"/>
        </stop>
        <stop position="1">
          <color theme="8" tint="-0.2509700059890747"/>
        </stop>
      </gradientFill>
    </fill>
    <fill>
      <gradientFill degree="90">
        <stop position="0">
          <color theme="8" tint="0.8000100255012512"/>
        </stop>
        <stop position="1">
          <color theme="8" tint="-0.2509700059890747"/>
        </stop>
      </gradientFill>
    </fill>
    <fill>
      <gradientFill degree="90">
        <stop position="0">
          <color theme="8" tint="0.8000100255012512"/>
        </stop>
        <stop position="1">
          <color theme="8" tint="-0.2509700059890747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0.8000100255012512"/>
        </stop>
        <stop position="1">
          <color theme="4" tint="0.5999900102615356"/>
        </stop>
      </gradientFill>
    </fill>
    <fill>
      <gradientFill degree="90">
        <stop position="0">
          <color theme="4" tint="0.8000100255012512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rgb="FFF8D0EF"/>
        </stop>
      </gradientFill>
    </fill>
    <fill>
      <gradientFill degree="90">
        <stop position="0">
          <color theme="0"/>
        </stop>
        <stop position="1">
          <color rgb="FFF8D0EF"/>
        </stop>
      </gradientFill>
    </fill>
    <fill>
      <gradientFill degree="90">
        <stop position="0">
          <color theme="0"/>
        </stop>
        <stop position="1">
          <color rgb="FFF8D0EF"/>
        </stop>
      </gradientFill>
    </fill>
    <fill>
      <gradientFill degree="90">
        <stop position="0">
          <color theme="0"/>
        </stop>
        <stop position="1">
          <color rgb="FFF8D0EF"/>
        </stop>
      </gradientFill>
    </fill>
    <fill>
      <gradientFill degree="90">
        <stop position="0">
          <color theme="4" tint="0.8000100255012512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4" tint="0.8000100255012512"/>
        </stop>
        <stop position="1">
          <color theme="4" tint="0.5999900102615356"/>
        </stop>
      </gradientFill>
    </fill>
    <fill>
      <gradientFill degree="90">
        <stop position="0">
          <color theme="4" tint="0.8000100255012512"/>
        </stop>
        <stop position="1">
          <color theme="4" tint="0.5999900102615356"/>
        </stop>
      </gradientFill>
    </fill>
    <fill>
      <gradientFill degree="90">
        <stop position="0">
          <color theme="4" tint="0.8000100255012512"/>
        </stop>
        <stop position="1">
          <color theme="4" tint="0.5999900102615356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0"/>
        </stop>
        <stop position="1">
          <color theme="5" tint="-0.2509700059890747"/>
        </stop>
      </gradientFill>
    </fill>
    <fill>
      <gradientFill degree="90">
        <stop position="0">
          <color theme="0"/>
        </stop>
        <stop position="1">
          <color theme="5" tint="-0.2509700059890747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6" tint="0.5999900102615356"/>
        </stop>
        <stop position="1">
          <color theme="6" tint="-0.2509700059890747"/>
        </stop>
      </gradientFill>
    </fill>
    <fill>
      <gradientFill degree="90">
        <stop position="0">
          <color theme="6" tint="0.5999900102615356"/>
        </stop>
        <stop position="1">
          <color theme="6" tint="-0.2509700059890747"/>
        </stop>
      </gradientFill>
    </fill>
    <fill>
      <gradientFill degree="90">
        <stop position="0">
          <color theme="6" tint="0.5999900102615356"/>
        </stop>
        <stop position="1">
          <color theme="6" tint="-0.2509700059890747"/>
        </stop>
      </gradientFill>
    </fill>
    <fill>
      <gradientFill degree="90">
        <stop position="0">
          <color theme="6" tint="0.5999900102615356"/>
        </stop>
        <stop position="1">
          <color theme="6" tint="-0.2509700059890747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6" tint="0.5999900102615356"/>
        </stop>
        <stop position="1">
          <color theme="6" tint="-0.2509700059890747"/>
        </stop>
      </gradientFill>
    </fill>
    <fill>
      <gradientFill degree="90">
        <stop position="0">
          <color theme="6" tint="0.5999900102615356"/>
        </stop>
        <stop position="1">
          <color theme="6" tint="-0.2509700059890747"/>
        </stop>
      </gradientFill>
    </fill>
    <fill>
      <gradientFill degree="90">
        <stop position="0">
          <color theme="6" tint="0.5999900102615356"/>
        </stop>
        <stop position="1">
          <color theme="6" tint="-0.2509700059890747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0.8000100255012512"/>
        </stop>
        <stop position="1">
          <color theme="4" tint="0.5999900102615356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6" tint="0.5999900102615356"/>
        </stop>
        <stop position="1">
          <color theme="6" tint="-0.2509700059890747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  <fill>
      <gradientFill degree="90">
        <stop position="0">
          <color theme="0"/>
        </stop>
        <stop position="1">
          <color rgb="FFF8D0EF"/>
        </stop>
      </gradientFill>
    </fill>
    <fill>
      <gradientFill degree="90">
        <stop position="0">
          <color theme="4" tint="-0.2509700059890747"/>
        </stop>
        <stop position="1">
          <color theme="3" tint="-0.4980199933052063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thin">
        <color theme="4" tint="-0.4999699890613556"/>
      </top>
      <bottom style="double">
        <color theme="4" tint="-0.4999699890613556"/>
      </bottom>
    </border>
    <border>
      <left>
        <color indexed="63"/>
      </left>
      <right>
        <color indexed="63"/>
      </right>
      <top style="double">
        <color theme="3" tint="-0.4999699890613556"/>
      </top>
      <bottom style="double">
        <color theme="3" tint="-0.4999699890613556"/>
      </bottom>
    </border>
    <border>
      <left>
        <color indexed="63"/>
      </left>
      <right>
        <color indexed="63"/>
      </right>
      <top style="thin">
        <color theme="1" tint="0.04998999834060669"/>
      </top>
      <bottom style="double">
        <color theme="1" tint="0.04998999834060669"/>
      </bottom>
    </border>
    <border>
      <left>
        <color indexed="63"/>
      </left>
      <right>
        <color indexed="63"/>
      </right>
      <top style="thin">
        <color theme="1" tint="0.14996999502182007"/>
      </top>
      <bottom style="double">
        <color theme="1" tint="0.14996999502182007"/>
      </bottom>
    </border>
    <border>
      <left>
        <color indexed="63"/>
      </left>
      <right>
        <color indexed="63"/>
      </right>
      <top>
        <color indexed="63"/>
      </top>
      <bottom style="double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double">
        <color rgb="FF55294F"/>
      </bottom>
    </border>
    <border>
      <left>
        <color indexed="63"/>
      </left>
      <right>
        <color indexed="63"/>
      </right>
      <top style="thin">
        <color rgb="FF55294F"/>
      </top>
      <bottom style="double">
        <color rgb="FF55294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>
        <color indexed="63"/>
      </right>
      <top>
        <color indexed="63"/>
      </top>
      <bottom style="double">
        <color theme="1" tint="0.0499899983406066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8" tint="-0.4999699890613556"/>
      </top>
      <bottom style="double">
        <color theme="8" tint="-0.4999699890613556"/>
      </bottom>
    </border>
    <border>
      <left>
        <color indexed="63"/>
      </left>
      <right>
        <color indexed="63"/>
      </right>
      <top style="thin">
        <color rgb="FF006600"/>
      </top>
      <bottom style="double">
        <color rgb="FF0066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 tint="0.04998999834060669"/>
      </top>
      <bottom style="thin">
        <color theme="1" tint="0.04998999834060669"/>
      </bottom>
    </border>
    <border>
      <left>
        <color indexed="63"/>
      </left>
      <right>
        <color indexed="63"/>
      </right>
      <top style="double">
        <color theme="3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rgb="FF006600"/>
      </top>
      <bottom>
        <color indexed="63"/>
      </bottom>
    </border>
    <border>
      <left>
        <color indexed="63"/>
      </left>
      <right>
        <color indexed="63"/>
      </right>
      <top style="thin">
        <color rgb="FF55294F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1" fontId="52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32" borderId="5" applyNumberFormat="0" applyFont="0" applyAlignment="0" applyProtection="0"/>
    <xf numFmtId="0" fontId="3" fillId="32" borderId="5" applyNumberFormat="0" applyFont="0" applyAlignment="0" applyProtection="0"/>
    <xf numFmtId="0" fontId="3" fillId="32" borderId="5" applyNumberFormat="0" applyFont="0" applyAlignment="0" applyProtection="0"/>
    <xf numFmtId="0" fontId="3" fillId="32" borderId="5" applyNumberFormat="0" applyFont="0" applyAlignment="0" applyProtection="0"/>
    <xf numFmtId="0" fontId="52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08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62" applyNumberFormat="1" applyFont="1" applyAlignment="1">
      <alignment/>
    </xf>
    <xf numFmtId="193" fontId="6" fillId="0" borderId="0" xfId="49" applyFont="1" applyAlignment="1">
      <alignment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5" fillId="33" borderId="10" xfId="55" applyFont="1" applyFill="1" applyBorder="1" applyAlignment="1">
      <alignment horizontal="center" vertical="center" wrapText="1"/>
      <protection/>
    </xf>
    <xf numFmtId="4" fontId="5" fillId="34" borderId="10" xfId="55" applyNumberFormat="1" applyFont="1" applyFill="1" applyBorder="1" applyAlignment="1">
      <alignment horizontal="center" vertical="center" wrapText="1"/>
      <protection/>
    </xf>
    <xf numFmtId="193" fontId="6" fillId="0" borderId="0" xfId="49" applyFont="1" applyAlignment="1">
      <alignment horizontal="left"/>
    </xf>
    <xf numFmtId="171" fontId="0" fillId="0" borderId="0" xfId="51" applyFont="1" applyAlignment="1">
      <alignment/>
    </xf>
    <xf numFmtId="0" fontId="8" fillId="0" borderId="0" xfId="0" applyFont="1" applyAlignment="1">
      <alignment/>
    </xf>
    <xf numFmtId="171" fontId="8" fillId="0" borderId="0" xfId="51" applyFont="1" applyAlignment="1">
      <alignment/>
    </xf>
    <xf numFmtId="0" fontId="0" fillId="0" borderId="0" xfId="0" applyFont="1" applyAlignment="1">
      <alignment/>
    </xf>
    <xf numFmtId="4" fontId="4" fillId="35" borderId="10" xfId="55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10" fontId="0" fillId="0" borderId="0" xfId="62" applyNumberFormat="1" applyFont="1" applyAlignment="1">
      <alignment/>
    </xf>
    <xf numFmtId="10" fontId="8" fillId="0" borderId="0" xfId="62" applyNumberFormat="1" applyFont="1" applyAlignment="1">
      <alignment/>
    </xf>
    <xf numFmtId="4" fontId="10" fillId="0" borderId="0" xfId="0" applyNumberFormat="1" applyFont="1" applyAlignment="1">
      <alignment/>
    </xf>
    <xf numFmtId="10" fontId="0" fillId="0" borderId="0" xfId="62" applyNumberFormat="1" applyFont="1" applyBorder="1" applyAlignment="1">
      <alignment/>
    </xf>
    <xf numFmtId="4" fontId="6" fillId="0" borderId="0" xfId="0" applyNumberFormat="1" applyFont="1" applyFill="1" applyAlignment="1">
      <alignment/>
    </xf>
    <xf numFmtId="193" fontId="6" fillId="0" borderId="0" xfId="49" applyFont="1" applyFill="1" applyAlignment="1">
      <alignment/>
    </xf>
    <xf numFmtId="171" fontId="8" fillId="0" borderId="0" xfId="51" applyFont="1" applyFill="1" applyAlignment="1">
      <alignment/>
    </xf>
    <xf numFmtId="193" fontId="6" fillId="0" borderId="0" xfId="49" applyFont="1" applyFill="1" applyAlignment="1">
      <alignment/>
    </xf>
    <xf numFmtId="4" fontId="4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93" fontId="10" fillId="0" borderId="0" xfId="49" applyFont="1" applyAlignment="1">
      <alignment horizontal="left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 applyFill="1" applyAlignment="1">
      <alignment horizontal="right"/>
    </xf>
    <xf numFmtId="193" fontId="10" fillId="0" borderId="0" xfId="49" applyFont="1" applyFill="1" applyAlignment="1">
      <alignment/>
    </xf>
    <xf numFmtId="194" fontId="10" fillId="0" borderId="0" xfId="0" applyNumberFormat="1" applyFont="1" applyAlignment="1">
      <alignment/>
    </xf>
    <xf numFmtId="10" fontId="6" fillId="0" borderId="0" xfId="62" applyNumberFormat="1" applyFont="1" applyAlignment="1">
      <alignment/>
    </xf>
    <xf numFmtId="0" fontId="5" fillId="36" borderId="11" xfId="55" applyFont="1" applyFill="1" applyBorder="1" applyAlignment="1">
      <alignment horizontal="center" vertical="center" wrapText="1"/>
      <protection/>
    </xf>
    <xf numFmtId="4" fontId="5" fillId="37" borderId="11" xfId="55" applyNumberFormat="1" applyFont="1" applyFill="1" applyBorder="1" applyAlignment="1">
      <alignment horizontal="center" vertical="center" wrapText="1"/>
      <protection/>
    </xf>
    <xf numFmtId="0" fontId="8" fillId="38" borderId="11" xfId="0" applyFont="1" applyFill="1" applyBorder="1" applyAlignment="1">
      <alignment horizontal="center" vertical="center" wrapText="1"/>
    </xf>
    <xf numFmtId="171" fontId="0" fillId="0" borderId="0" xfId="51" applyFont="1" applyAlignment="1">
      <alignment/>
    </xf>
    <xf numFmtId="10" fontId="10" fillId="0" borderId="0" xfId="62" applyNumberFormat="1" applyFont="1" applyAlignment="1">
      <alignment/>
    </xf>
    <xf numFmtId="10" fontId="4" fillId="39" borderId="12" xfId="62" applyNumberFormat="1" applyFont="1" applyFill="1" applyBorder="1" applyAlignment="1">
      <alignment/>
    </xf>
    <xf numFmtId="0" fontId="5" fillId="40" borderId="13" xfId="55" applyFont="1" applyFill="1" applyBorder="1" applyAlignment="1">
      <alignment horizontal="left" vertical="center" wrapText="1"/>
      <protection/>
    </xf>
    <xf numFmtId="0" fontId="5" fillId="41" borderId="13" xfId="55" applyFont="1" applyFill="1" applyBorder="1" applyAlignment="1">
      <alignment horizontal="center" vertical="center" wrapText="1"/>
      <protection/>
    </xf>
    <xf numFmtId="4" fontId="5" fillId="42" borderId="13" xfId="55" applyNumberFormat="1" applyFont="1" applyFill="1" applyBorder="1" applyAlignment="1">
      <alignment horizontal="center" vertical="center" wrapText="1"/>
      <protection/>
    </xf>
    <xf numFmtId="0" fontId="8" fillId="43" borderId="13" xfId="0" applyFont="1" applyFill="1" applyBorder="1" applyAlignment="1">
      <alignment horizontal="center" vertical="center" wrapText="1"/>
    </xf>
    <xf numFmtId="193" fontId="0" fillId="0" borderId="0" xfId="49" applyFont="1" applyAlignment="1">
      <alignment/>
    </xf>
    <xf numFmtId="4" fontId="69" fillId="44" borderId="14" xfId="55" applyNumberFormat="1" applyFont="1" applyFill="1" applyBorder="1" applyAlignment="1">
      <alignment horizontal="center" vertical="center" wrapText="1"/>
      <protection/>
    </xf>
    <xf numFmtId="4" fontId="56" fillId="45" borderId="15" xfId="0" applyNumberFormat="1" applyFont="1" applyFill="1" applyBorder="1" applyAlignment="1">
      <alignment horizontal="center" vertical="center" wrapText="1"/>
    </xf>
    <xf numFmtId="4" fontId="56" fillId="46" borderId="12" xfId="0" applyNumberFormat="1" applyFont="1" applyFill="1" applyBorder="1" applyAlignment="1">
      <alignment/>
    </xf>
    <xf numFmtId="10" fontId="56" fillId="47" borderId="12" xfId="62" applyNumberFormat="1" applyFont="1" applyFill="1" applyBorder="1" applyAlignment="1">
      <alignment/>
    </xf>
    <xf numFmtId="4" fontId="70" fillId="48" borderId="14" xfId="55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193" fontId="10" fillId="0" borderId="0" xfId="49" applyFont="1" applyAlignment="1">
      <alignment/>
    </xf>
    <xf numFmtId="4" fontId="70" fillId="49" borderId="16" xfId="0" applyNumberFormat="1" applyFont="1" applyFill="1" applyBorder="1" applyAlignment="1">
      <alignment horizontal="center" vertical="center" wrapText="1"/>
    </xf>
    <xf numFmtId="4" fontId="71" fillId="50" borderId="17" xfId="0" applyNumberFormat="1" applyFont="1" applyFill="1" applyBorder="1" applyAlignment="1">
      <alignment/>
    </xf>
    <xf numFmtId="193" fontId="71" fillId="51" borderId="17" xfId="49" applyFont="1" applyFill="1" applyBorder="1" applyAlignment="1">
      <alignment/>
    </xf>
    <xf numFmtId="10" fontId="71" fillId="52" borderId="17" xfId="62" applyNumberFormat="1" applyFont="1" applyFill="1" applyBorder="1" applyAlignment="1">
      <alignment/>
    </xf>
    <xf numFmtId="0" fontId="72" fillId="0" borderId="0" xfId="0" applyFont="1" applyAlignment="1">
      <alignment/>
    </xf>
    <xf numFmtId="4" fontId="72" fillId="0" borderId="0" xfId="0" applyNumberFormat="1" applyFont="1" applyAlignment="1">
      <alignment/>
    </xf>
    <xf numFmtId="4" fontId="72" fillId="0" borderId="0" xfId="0" applyNumberFormat="1" applyFont="1" applyFill="1" applyAlignment="1">
      <alignment/>
    </xf>
    <xf numFmtId="10" fontId="6" fillId="0" borderId="0" xfId="62" applyNumberFormat="1" applyFont="1" applyAlignment="1">
      <alignment/>
    </xf>
    <xf numFmtId="4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53" borderId="12" xfId="0" applyNumberFormat="1" applyFont="1" applyFill="1" applyBorder="1" applyAlignment="1">
      <alignment/>
    </xf>
    <xf numFmtId="4" fontId="69" fillId="54" borderId="18" xfId="0" applyNumberFormat="1" applyFont="1" applyFill="1" applyBorder="1" applyAlignment="1">
      <alignment horizontal="center" wrapText="1"/>
    </xf>
    <xf numFmtId="4" fontId="69" fillId="55" borderId="19" xfId="0" applyNumberFormat="1" applyFont="1" applyFill="1" applyBorder="1" applyAlignment="1">
      <alignment/>
    </xf>
    <xf numFmtId="10" fontId="69" fillId="56" borderId="19" xfId="62" applyNumberFormat="1" applyFont="1" applyFill="1" applyBorder="1" applyAlignment="1">
      <alignment/>
    </xf>
    <xf numFmtId="4" fontId="7" fillId="57" borderId="13" xfId="0" applyNumberFormat="1" applyFont="1" applyFill="1" applyBorder="1" applyAlignment="1">
      <alignment/>
    </xf>
    <xf numFmtId="10" fontId="7" fillId="58" borderId="13" xfId="62" applyNumberFormat="1" applyFont="1" applyFill="1" applyBorder="1" applyAlignment="1">
      <alignment/>
    </xf>
    <xf numFmtId="4" fontId="11" fillId="59" borderId="20" xfId="0" applyNumberFormat="1" applyFont="1" applyFill="1" applyBorder="1" applyAlignment="1">
      <alignment horizontal="center" vertical="center" wrapText="1"/>
    </xf>
    <xf numFmtId="4" fontId="11" fillId="60" borderId="17" xfId="0" applyNumberFormat="1" applyFont="1" applyFill="1" applyBorder="1" applyAlignment="1">
      <alignment/>
    </xf>
    <xf numFmtId="193" fontId="11" fillId="61" borderId="17" xfId="49" applyFont="1" applyFill="1" applyBorder="1" applyAlignment="1">
      <alignment/>
    </xf>
    <xf numFmtId="10" fontId="11" fillId="62" borderId="17" xfId="62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7" fillId="63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vertical="center" wrapText="1"/>
    </xf>
    <xf numFmtId="4" fontId="4" fillId="64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Alignment="1">
      <alignment wrapText="1"/>
    </xf>
    <xf numFmtId="171" fontId="0" fillId="0" borderId="0" xfId="51" applyFont="1" applyAlignment="1">
      <alignment wrapText="1"/>
    </xf>
    <xf numFmtId="4" fontId="6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center"/>
    </xf>
    <xf numFmtId="4" fontId="73" fillId="0" borderId="0" xfId="0" applyNumberFormat="1" applyFont="1" applyAlignment="1">
      <alignment/>
    </xf>
    <xf numFmtId="4" fontId="12" fillId="65" borderId="21" xfId="0" applyNumberFormat="1" applyFont="1" applyFill="1" applyBorder="1" applyAlignment="1">
      <alignment horizontal="center" vertical="center" wrapText="1"/>
    </xf>
    <xf numFmtId="4" fontId="12" fillId="66" borderId="13" xfId="0" applyNumberFormat="1" applyFont="1" applyFill="1" applyBorder="1" applyAlignment="1">
      <alignment/>
    </xf>
    <xf numFmtId="10" fontId="12" fillId="67" borderId="13" xfId="62" applyNumberFormat="1" applyFont="1" applyFill="1" applyBorder="1" applyAlignment="1">
      <alignment/>
    </xf>
    <xf numFmtId="10" fontId="73" fillId="0" borderId="0" xfId="62" applyNumberFormat="1" applyFont="1" applyAlignment="1">
      <alignment/>
    </xf>
    <xf numFmtId="4" fontId="70" fillId="68" borderId="18" xfId="0" applyNumberFormat="1" applyFont="1" applyFill="1" applyBorder="1" applyAlignment="1">
      <alignment horizontal="center" wrapText="1"/>
    </xf>
    <xf numFmtId="4" fontId="70" fillId="69" borderId="19" xfId="0" applyNumberFormat="1" applyFont="1" applyFill="1" applyBorder="1" applyAlignment="1">
      <alignment/>
    </xf>
    <xf numFmtId="10" fontId="70" fillId="70" borderId="19" xfId="62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4" fillId="71" borderId="22" xfId="0" applyFont="1" applyFill="1" applyBorder="1" applyAlignment="1">
      <alignment horizontal="center" vertical="center" wrapText="1"/>
    </xf>
    <xf numFmtId="4" fontId="9" fillId="72" borderId="22" xfId="55" applyNumberFormat="1" applyFont="1" applyFill="1" applyBorder="1" applyAlignment="1">
      <alignment horizontal="center" vertical="center" wrapText="1"/>
      <protection/>
    </xf>
    <xf numFmtId="4" fontId="70" fillId="73" borderId="22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75" fillId="0" borderId="0" xfId="0" applyFont="1" applyAlignment="1">
      <alignment/>
    </xf>
    <xf numFmtId="0" fontId="76" fillId="0" borderId="0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10" fontId="77" fillId="0" borderId="0" xfId="62" applyNumberFormat="1" applyFont="1" applyAlignment="1">
      <alignment/>
    </xf>
    <xf numFmtId="171" fontId="77" fillId="0" borderId="0" xfId="51" applyFont="1" applyAlignment="1">
      <alignment/>
    </xf>
    <xf numFmtId="4" fontId="78" fillId="0" borderId="0" xfId="0" applyNumberFormat="1" applyFont="1" applyAlignment="1">
      <alignment/>
    </xf>
    <xf numFmtId="4" fontId="1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0" fontId="0" fillId="0" borderId="0" xfId="62" applyNumberFormat="1" applyFont="1" applyFill="1" applyAlignment="1">
      <alignment/>
    </xf>
    <xf numFmtId="171" fontId="0" fillId="0" borderId="0" xfId="51" applyFont="1" applyFill="1" applyAlignment="1">
      <alignment/>
    </xf>
    <xf numFmtId="4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0" fontId="8" fillId="0" borderId="0" xfId="62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74" borderId="23" xfId="55" applyFont="1" applyFill="1" applyBorder="1" applyAlignment="1">
      <alignment horizontal="center" vertical="center" wrapText="1"/>
      <protection/>
    </xf>
    <xf numFmtId="4" fontId="12" fillId="75" borderId="23" xfId="55" applyNumberFormat="1" applyFont="1" applyFill="1" applyBorder="1" applyAlignment="1">
      <alignment horizontal="center" vertical="center" wrapText="1"/>
      <protection/>
    </xf>
    <xf numFmtId="4" fontId="13" fillId="76" borderId="23" xfId="55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Alignment="1">
      <alignment horizontal="right"/>
    </xf>
    <xf numFmtId="9" fontId="10" fillId="0" borderId="0" xfId="62" applyFont="1" applyAlignment="1">
      <alignment/>
    </xf>
    <xf numFmtId="4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3" fillId="77" borderId="24" xfId="55" applyFont="1" applyFill="1" applyBorder="1" applyAlignment="1">
      <alignment horizontal="center" vertical="center" wrapText="1"/>
      <protection/>
    </xf>
    <xf numFmtId="4" fontId="22" fillId="78" borderId="24" xfId="55" applyNumberFormat="1" applyFont="1" applyFill="1" applyBorder="1" applyAlignment="1">
      <alignment horizontal="center" vertical="center" wrapText="1"/>
      <protection/>
    </xf>
    <xf numFmtId="4" fontId="23" fillId="79" borderId="24" xfId="55" applyNumberFormat="1" applyFont="1" applyFill="1" applyBorder="1" applyAlignment="1">
      <alignment horizontal="center" vertical="center" wrapText="1"/>
      <protection/>
    </xf>
    <xf numFmtId="0" fontId="22" fillId="80" borderId="24" xfId="0" applyFont="1" applyFill="1" applyBorder="1" applyAlignment="1">
      <alignment horizontal="center" vertical="center" wrapText="1"/>
    </xf>
    <xf numFmtId="4" fontId="79" fillId="81" borderId="14" xfId="55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4" fontId="22" fillId="0" borderId="0" xfId="0" applyNumberFormat="1" applyFont="1" applyAlignment="1">
      <alignment/>
    </xf>
    <xf numFmtId="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71" fontId="21" fillId="0" borderId="0" xfId="51" applyFont="1" applyFill="1" applyAlignment="1">
      <alignment/>
    </xf>
    <xf numFmtId="10" fontId="21" fillId="0" borderId="0" xfId="62" applyNumberFormat="1" applyFont="1" applyFill="1" applyAlignment="1">
      <alignment/>
    </xf>
    <xf numFmtId="4" fontId="21" fillId="0" borderId="0" xfId="0" applyNumberFormat="1" applyFont="1" applyAlignment="1">
      <alignment/>
    </xf>
    <xf numFmtId="4" fontId="21" fillId="0" borderId="0" xfId="0" applyNumberFormat="1" applyFont="1" applyAlignment="1">
      <alignment vertical="center" wrapText="1"/>
    </xf>
    <xf numFmtId="4" fontId="22" fillId="82" borderId="20" xfId="0" applyNumberFormat="1" applyFont="1" applyFill="1" applyBorder="1" applyAlignment="1">
      <alignment horizontal="center" vertical="center" wrapText="1"/>
    </xf>
    <xf numFmtId="193" fontId="21" fillId="0" borderId="0" xfId="49" applyFont="1" applyAlignment="1">
      <alignment horizontal="left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Fill="1" applyAlignment="1">
      <alignment horizontal="right"/>
    </xf>
    <xf numFmtId="10" fontId="21" fillId="0" borderId="0" xfId="62" applyNumberFormat="1" applyFont="1" applyAlignment="1">
      <alignment/>
    </xf>
    <xf numFmtId="4" fontId="22" fillId="83" borderId="24" xfId="0" applyNumberFormat="1" applyFont="1" applyFill="1" applyBorder="1" applyAlignment="1">
      <alignment/>
    </xf>
    <xf numFmtId="10" fontId="22" fillId="84" borderId="24" xfId="62" applyNumberFormat="1" applyFont="1" applyFill="1" applyBorder="1" applyAlignment="1">
      <alignment/>
    </xf>
    <xf numFmtId="193" fontId="22" fillId="0" borderId="0" xfId="49" applyFont="1" applyFill="1" applyAlignment="1">
      <alignment/>
    </xf>
    <xf numFmtId="0" fontId="21" fillId="0" borderId="0" xfId="0" applyFont="1" applyAlignment="1">
      <alignment/>
    </xf>
    <xf numFmtId="193" fontId="21" fillId="0" borderId="0" xfId="49" applyFont="1" applyFill="1" applyAlignment="1">
      <alignment/>
    </xf>
    <xf numFmtId="4" fontId="79" fillId="85" borderId="20" xfId="0" applyNumberFormat="1" applyFont="1" applyFill="1" applyBorder="1" applyAlignment="1">
      <alignment horizontal="center" vertical="center" wrapText="1"/>
    </xf>
    <xf numFmtId="4" fontId="79" fillId="86" borderId="24" xfId="0" applyNumberFormat="1" applyFont="1" applyFill="1" applyBorder="1" applyAlignment="1">
      <alignment/>
    </xf>
    <xf numFmtId="10" fontId="79" fillId="87" borderId="24" xfId="62" applyNumberFormat="1" applyFont="1" applyFill="1" applyBorder="1" applyAlignment="1">
      <alignment/>
    </xf>
    <xf numFmtId="0" fontId="80" fillId="0" borderId="0" xfId="0" applyFont="1" applyAlignment="1">
      <alignment/>
    </xf>
    <xf numFmtId="4" fontId="80" fillId="0" borderId="0" xfId="0" applyNumberFormat="1" applyFont="1" applyAlignment="1">
      <alignment/>
    </xf>
    <xf numFmtId="4" fontId="80" fillId="0" borderId="0" xfId="0" applyNumberFormat="1" applyFont="1" applyFill="1" applyAlignment="1">
      <alignment/>
    </xf>
    <xf numFmtId="0" fontId="81" fillId="0" borderId="0" xfId="0" applyFont="1" applyFill="1" applyBorder="1" applyAlignment="1">
      <alignment horizontal="center" vertical="center" wrapText="1"/>
    </xf>
    <xf numFmtId="194" fontId="21" fillId="0" borderId="0" xfId="0" applyNumberFormat="1" applyFont="1" applyAlignment="1">
      <alignment/>
    </xf>
    <xf numFmtId="171" fontId="21" fillId="0" borderId="0" xfId="51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10" fontId="82" fillId="0" borderId="0" xfId="62" applyNumberFormat="1" applyFont="1" applyAlignment="1">
      <alignment/>
    </xf>
    <xf numFmtId="171" fontId="82" fillId="0" borderId="0" xfId="51" applyFont="1" applyAlignment="1">
      <alignment/>
    </xf>
    <xf numFmtId="0" fontId="8" fillId="0" borderId="0" xfId="0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center" wrapText="1"/>
    </xf>
    <xf numFmtId="9" fontId="10" fillId="0" borderId="0" xfId="62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0" fontId="6" fillId="0" borderId="0" xfId="62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 horizontal="right"/>
    </xf>
    <xf numFmtId="171" fontId="22" fillId="0" borderId="0" xfId="51" applyFont="1" applyFill="1" applyAlignment="1">
      <alignment/>
    </xf>
    <xf numFmtId="10" fontId="22" fillId="0" borderId="0" xfId="62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" fontId="70" fillId="88" borderId="25" xfId="0" applyNumberFormat="1" applyFont="1" applyFill="1" applyBorder="1" applyAlignment="1">
      <alignment horizontal="center" wrapText="1"/>
    </xf>
    <xf numFmtId="4" fontId="1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4" fontId="7" fillId="89" borderId="26" xfId="0" applyNumberFormat="1" applyFont="1" applyFill="1" applyBorder="1" applyAlignment="1">
      <alignment horizontal="center" wrapText="1"/>
    </xf>
    <xf numFmtId="4" fontId="69" fillId="90" borderId="25" xfId="0" applyNumberFormat="1" applyFont="1" applyFill="1" applyBorder="1" applyAlignment="1">
      <alignment horizontal="center" wrapText="1"/>
    </xf>
    <xf numFmtId="4" fontId="56" fillId="91" borderId="27" xfId="0" applyNumberFormat="1" applyFont="1" applyFill="1" applyBorder="1" applyAlignment="1">
      <alignment horizontal="center"/>
    </xf>
    <xf numFmtId="4" fontId="4" fillId="92" borderId="15" xfId="0" applyNumberFormat="1" applyFont="1" applyFill="1" applyBorder="1" applyAlignment="1">
      <alignment horizontal="center" vertical="center" wrapText="1"/>
    </xf>
    <xf numFmtId="4" fontId="22" fillId="93" borderId="28" xfId="0" applyNumberFormat="1" applyFont="1" applyFill="1" applyBorder="1" applyAlignment="1">
      <alignment horizontal="center"/>
    </xf>
    <xf numFmtId="4" fontId="79" fillId="94" borderId="28" xfId="0" applyNumberFormat="1" applyFont="1" applyFill="1" applyBorder="1" applyAlignment="1">
      <alignment horizontal="center"/>
    </xf>
    <xf numFmtId="4" fontId="22" fillId="0" borderId="0" xfId="0" applyNumberFormat="1" applyFont="1" applyAlignment="1">
      <alignment horizontal="center"/>
    </xf>
    <xf numFmtId="10" fontId="22" fillId="0" borderId="0" xfId="0" applyNumberFormat="1" applyFont="1" applyAlignment="1">
      <alignment horizontal="center"/>
    </xf>
    <xf numFmtId="4" fontId="11" fillId="95" borderId="28" xfId="0" applyNumberFormat="1" applyFont="1" applyFill="1" applyBorder="1" applyAlignment="1">
      <alignment horizontal="center"/>
    </xf>
    <xf numFmtId="4" fontId="71" fillId="96" borderId="29" xfId="0" applyNumberFormat="1" applyFont="1" applyFill="1" applyBorder="1" applyAlignment="1">
      <alignment horizontal="center" wrapText="1"/>
    </xf>
    <xf numFmtId="10" fontId="12" fillId="0" borderId="0" xfId="0" applyNumberFormat="1" applyFont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Notas 3" xfId="59"/>
    <cellStyle name="Notas 4" xfId="60"/>
    <cellStyle name="Notas 5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4475"/>
          <c:w val="0.92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'213'!$C$248</c:f>
              <c:strCache>
                <c:ptCount val="1"/>
                <c:pt idx="0">
                  <c:v>Devengado</c:v>
                </c:pt>
              </c:strCache>
            </c:strRef>
          </c:tx>
          <c:spPr>
            <a:gradFill rotWithShape="1">
              <a:gsLst>
                <a:gs pos="0">
                  <a:srgbClr val="DBEEF4"/>
                </a:gs>
                <a:gs pos="50999">
                  <a:srgbClr val="95373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'213'!$B$249:$B$253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'213'!$C$249:$C$253</c:f>
              <c:numCache>
                <c:ptCount val="5"/>
                <c:pt idx="0">
                  <c:v>0.059202832329912816</c:v>
                </c:pt>
                <c:pt idx="1">
                  <c:v>0.08672212276034758</c:v>
                </c:pt>
                <c:pt idx="2">
                  <c:v>0.052480848818570215</c:v>
                </c:pt>
                <c:pt idx="3">
                  <c:v>0.08812172912118578</c:v>
                </c:pt>
                <c:pt idx="4">
                  <c:v>0.10339559681212486</c:v>
                </c:pt>
              </c:numCache>
            </c:numRef>
          </c:val>
        </c:ser>
        <c:overlap val="5"/>
        <c:gapWidth val="122"/>
        <c:axId val="18074496"/>
        <c:axId val="28452737"/>
      </c:barChart>
      <c:lineChart>
        <c:grouping val="standard"/>
        <c:varyColors val="0"/>
        <c:ser>
          <c:idx val="1"/>
          <c:order val="1"/>
          <c:tx>
            <c:strRef>
              <c:f>'213'!$D$248</c:f>
              <c:strCache>
                <c:ptCount val="1"/>
                <c:pt idx="0">
                  <c:v>Límite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33"/>
                        </a:solidFill>
                      </a:rPr>
                      <a:t>100%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'213'!$B$249:$B$253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'213'!$D$249:$D$253</c:f>
              <c:numCache>
                <c:ptCount val="5"/>
                <c:pt idx="0">
                  <c:v>0.08333333333333333</c:v>
                </c:pt>
                <c:pt idx="1">
                  <c:v>0.08333333333333333</c:v>
                </c:pt>
                <c:pt idx="2">
                  <c:v>0.08333333333333333</c:v>
                </c:pt>
                <c:pt idx="3">
                  <c:v>0.08333333333333333</c:v>
                </c:pt>
                <c:pt idx="4">
                  <c:v>0.08333333333333333</c:v>
                </c:pt>
              </c:numCache>
            </c:numRef>
          </c:val>
          <c:smooth val="0"/>
        </c:ser>
        <c:axId val="18074496"/>
        <c:axId val="28452737"/>
      </c:lineChart>
      <c:catAx>
        <c:axId val="18074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8452737"/>
        <c:crosses val="autoZero"/>
        <c:auto val="1"/>
        <c:lblOffset val="100"/>
        <c:tickLblSkip val="1"/>
        <c:noMultiLvlLbl val="0"/>
      </c:catAx>
      <c:valAx>
        <c:axId val="28452737"/>
        <c:scaling>
          <c:orientation val="minMax"/>
        </c:scaling>
        <c:axPos val="l"/>
        <c:delete val="1"/>
        <c:majorTickMark val="out"/>
        <c:minorTickMark val="none"/>
        <c:tickLblPos val="nextTo"/>
        <c:crossAx val="18074496"/>
        <c:crossesAt val="1"/>
        <c:crossBetween val="between"/>
        <c:dispUnits/>
      </c:valAx>
      <c:spPr>
        <a:gradFill rotWithShape="1">
          <a:gsLst>
            <a:gs pos="0">
              <a:srgbClr val="F6F9FC"/>
            </a:gs>
            <a:gs pos="100000">
              <a:srgbClr val="BFBFB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0675"/>
          <c:y val="0.9235"/>
          <c:w val="0.36025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100000">
          <a:srgbClr val="E6B9B8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4"/>
          <c:w val="0.843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'749'!$C$173</c:f>
              <c:strCache>
                <c:ptCount val="1"/>
                <c:pt idx="0">
                  <c:v>Devengado</c:v>
                </c:pt>
              </c:strCache>
            </c:strRef>
          </c:tx>
          <c:spPr>
            <a:gradFill rotWithShape="1">
              <a:gsLst>
                <a:gs pos="0">
                  <a:srgbClr val="DBEEF4"/>
                </a:gs>
                <a:gs pos="50999">
                  <a:srgbClr val="31859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'749'!$B$174:$B$179</c:f>
              <c:strCache>
                <c:ptCount val="6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'749'!$C$174:$C$179</c:f>
              <c:numCache>
                <c:ptCount val="6"/>
                <c:pt idx="0">
                  <c:v>0.11300269860778835</c:v>
                </c:pt>
                <c:pt idx="1">
                  <c:v>9.73910916441706E-05</c:v>
                </c:pt>
                <c:pt idx="2">
                  <c:v>0.005318758483955303</c:v>
                </c:pt>
                <c:pt idx="3">
                  <c:v>0</c:v>
                </c:pt>
                <c:pt idx="4">
                  <c:v>0.061013708899743474</c:v>
                </c:pt>
                <c:pt idx="5">
                  <c:v>0</c:v>
                </c:pt>
              </c:numCache>
            </c:numRef>
          </c:val>
        </c:ser>
        <c:overlap val="5"/>
        <c:gapWidth val="122"/>
        <c:axId val="54748042"/>
        <c:axId val="22970331"/>
      </c:barChart>
      <c:lineChart>
        <c:grouping val="standard"/>
        <c:varyColors val="0"/>
        <c:ser>
          <c:idx val="1"/>
          <c:order val="1"/>
          <c:tx>
            <c:strRef>
              <c:f>'749'!$D$173</c:f>
              <c:strCache>
                <c:ptCount val="1"/>
                <c:pt idx="0">
                  <c:v>Límite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33"/>
                        </a:solidFill>
                      </a:rPr>
                      <a:t>100%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'749'!$B$174:$B$179</c:f>
              <c:strCache>
                <c:ptCount val="6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'749'!$D$174:$D$179</c:f>
              <c:numCache>
                <c:ptCount val="6"/>
                <c:pt idx="0">
                  <c:v>0.08333333333333333</c:v>
                </c:pt>
                <c:pt idx="1">
                  <c:v>0.08333333333333333</c:v>
                </c:pt>
                <c:pt idx="2">
                  <c:v>0.08333333333333333</c:v>
                </c:pt>
                <c:pt idx="3">
                  <c:v>0.08333333333333333</c:v>
                </c:pt>
                <c:pt idx="4">
                  <c:v>0.08333333333333333</c:v>
                </c:pt>
                <c:pt idx="5">
                  <c:v>0.08333333333333333</c:v>
                </c:pt>
              </c:numCache>
            </c:numRef>
          </c:val>
          <c:smooth val="0"/>
        </c:ser>
        <c:axId val="54748042"/>
        <c:axId val="22970331"/>
      </c:lineChart>
      <c:catAx>
        <c:axId val="547480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2970331"/>
        <c:crosses val="autoZero"/>
        <c:auto val="1"/>
        <c:lblOffset val="100"/>
        <c:tickLblSkip val="1"/>
        <c:noMultiLvlLbl val="0"/>
      </c:catAx>
      <c:valAx>
        <c:axId val="22970331"/>
        <c:scaling>
          <c:orientation val="minMax"/>
        </c:scaling>
        <c:axPos val="l"/>
        <c:delete val="1"/>
        <c:majorTickMark val="out"/>
        <c:minorTickMark val="none"/>
        <c:tickLblPos val="nextTo"/>
        <c:crossAx val="54748042"/>
        <c:crossesAt val="1"/>
        <c:crossBetween val="between"/>
        <c:dispUnits/>
      </c:valAx>
      <c:spPr>
        <a:gradFill rotWithShape="1">
          <a:gsLst>
            <a:gs pos="0">
              <a:srgbClr val="F6F9FC"/>
            </a:gs>
            <a:gs pos="100000">
              <a:srgbClr val="BFBFB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065"/>
          <c:y val="0.924"/>
          <c:w val="0.343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100000">
          <a:srgbClr val="B7DEE8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141"/>
          <c:w val="0.836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'751'!$C$158</c:f>
              <c:strCache>
                <c:ptCount val="1"/>
                <c:pt idx="0">
                  <c:v>Devengado</c:v>
                </c:pt>
              </c:strCache>
            </c:strRef>
          </c:tx>
          <c:spPr>
            <a:gradFill rotWithShape="1">
              <a:gsLst>
                <a:gs pos="0">
                  <a:srgbClr val="C6D9F1"/>
                </a:gs>
                <a:gs pos="50999">
                  <a:srgbClr val="376092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'751'!$B$159:$B$163</c:f>
              <c:strCache>
                <c:ptCount val="5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'751'!$C$159:$C$163</c:f>
              <c:numCache>
                <c:ptCount val="5"/>
                <c:pt idx="0">
                  <c:v>0.11103486132899329</c:v>
                </c:pt>
                <c:pt idx="1">
                  <c:v>0.0029980845040005833</c:v>
                </c:pt>
                <c:pt idx="2">
                  <c:v>0.020357554117687998</c:v>
                </c:pt>
                <c:pt idx="3">
                  <c:v>0</c:v>
                </c:pt>
                <c:pt idx="4">
                  <c:v>0.10351654130403057</c:v>
                </c:pt>
              </c:numCache>
            </c:numRef>
          </c:val>
        </c:ser>
        <c:overlap val="5"/>
        <c:gapWidth val="122"/>
        <c:axId val="5406388"/>
        <c:axId val="48657493"/>
      </c:barChart>
      <c:lineChart>
        <c:grouping val="standard"/>
        <c:varyColors val="0"/>
        <c:ser>
          <c:idx val="1"/>
          <c:order val="1"/>
          <c:tx>
            <c:strRef>
              <c:f>'751'!$D$158</c:f>
              <c:strCache>
                <c:ptCount val="1"/>
                <c:pt idx="0">
                  <c:v>Límite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33"/>
                        </a:solidFill>
                      </a:rPr>
                      <a:t>100%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'751'!$B$159:$B$163</c:f>
              <c:strCache>
                <c:ptCount val="5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'751'!$D$159:$D$163</c:f>
              <c:numCache>
                <c:ptCount val="5"/>
                <c:pt idx="0">
                  <c:v>0.08333333333333333</c:v>
                </c:pt>
                <c:pt idx="1">
                  <c:v>0.08333333333333333</c:v>
                </c:pt>
                <c:pt idx="2">
                  <c:v>0.08333333333333333</c:v>
                </c:pt>
                <c:pt idx="3">
                  <c:v>0.08333333333333333</c:v>
                </c:pt>
                <c:pt idx="4">
                  <c:v>0.08333333333333333</c:v>
                </c:pt>
              </c:numCache>
            </c:numRef>
          </c:val>
          <c:smooth val="0"/>
        </c:ser>
        <c:axId val="5406388"/>
        <c:axId val="48657493"/>
      </c:lineChart>
      <c:catAx>
        <c:axId val="5406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8657493"/>
        <c:crosses val="autoZero"/>
        <c:auto val="1"/>
        <c:lblOffset val="100"/>
        <c:tickLblSkip val="1"/>
        <c:noMultiLvlLbl val="0"/>
      </c:catAx>
      <c:valAx>
        <c:axId val="48657493"/>
        <c:scaling>
          <c:orientation val="minMax"/>
        </c:scaling>
        <c:axPos val="l"/>
        <c:delete val="1"/>
        <c:majorTickMark val="out"/>
        <c:minorTickMark val="none"/>
        <c:tickLblPos val="nextTo"/>
        <c:crossAx val="5406388"/>
        <c:crossesAt val="1"/>
        <c:crossBetween val="between"/>
        <c:dispUnits/>
      </c:valAx>
      <c:spPr>
        <a:gradFill rotWithShape="1">
          <a:gsLst>
            <a:gs pos="0">
              <a:srgbClr val="F6F9FC"/>
            </a:gs>
            <a:gs pos="100000">
              <a:srgbClr val="BFBFB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0575"/>
          <c:y val="0.9265"/>
          <c:w val="0.342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100000">
          <a:srgbClr val="B9CDE5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141"/>
          <c:w val="0.836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'753'!$C$120</c:f>
              <c:strCache>
                <c:ptCount val="1"/>
                <c:pt idx="0">
                  <c:v>Devengado</c:v>
                </c:pt>
              </c:strCache>
            </c:strRef>
          </c:tx>
          <c:spPr>
            <a:gradFill rotWithShape="1">
              <a:gsLst>
                <a:gs pos="0">
                  <a:srgbClr val="CCC1DA"/>
                </a:gs>
                <a:gs pos="50999">
                  <a:srgbClr val="604A7B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'753'!$B$121:$B$125</c:f>
              <c:strCache>
                <c:ptCount val="5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'753'!$C$121:$C$125</c:f>
              <c:numCache>
                <c:ptCount val="5"/>
                <c:pt idx="0">
                  <c:v>0.0974914664955267</c:v>
                </c:pt>
                <c:pt idx="1">
                  <c:v>0.0011815830936780362</c:v>
                </c:pt>
                <c:pt idx="2">
                  <c:v>0.02799664987596375</c:v>
                </c:pt>
                <c:pt idx="3">
                  <c:v>0</c:v>
                </c:pt>
                <c:pt idx="4">
                  <c:v>0.021657489562130434</c:v>
                </c:pt>
              </c:numCache>
            </c:numRef>
          </c:val>
        </c:ser>
        <c:overlap val="5"/>
        <c:gapWidth val="122"/>
        <c:axId val="35264254"/>
        <c:axId val="48942831"/>
      </c:barChart>
      <c:lineChart>
        <c:grouping val="standard"/>
        <c:varyColors val="0"/>
        <c:ser>
          <c:idx val="1"/>
          <c:order val="1"/>
          <c:tx>
            <c:strRef>
              <c:f>'753'!$D$120</c:f>
              <c:strCache>
                <c:ptCount val="1"/>
                <c:pt idx="0">
                  <c:v>Límite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33"/>
                        </a:solidFill>
                      </a:rPr>
                      <a:t>100%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'753'!$B$121:$B$125</c:f>
              <c:strCache>
                <c:ptCount val="5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'753'!$D$121:$D$125</c:f>
              <c:numCache>
                <c:ptCount val="5"/>
                <c:pt idx="0">
                  <c:v>0.08333333333333333</c:v>
                </c:pt>
                <c:pt idx="1">
                  <c:v>0.08333333333333333</c:v>
                </c:pt>
                <c:pt idx="2">
                  <c:v>0.08333333333333333</c:v>
                </c:pt>
                <c:pt idx="3">
                  <c:v>0.08333333333333333</c:v>
                </c:pt>
                <c:pt idx="4">
                  <c:v>0.08333333333333333</c:v>
                </c:pt>
              </c:numCache>
            </c:numRef>
          </c:val>
          <c:smooth val="0"/>
        </c:ser>
        <c:axId val="35264254"/>
        <c:axId val="48942831"/>
      </c:lineChart>
      <c:catAx>
        <c:axId val="35264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8942831"/>
        <c:crosses val="autoZero"/>
        <c:auto val="1"/>
        <c:lblOffset val="100"/>
        <c:tickLblSkip val="1"/>
        <c:noMultiLvlLbl val="0"/>
      </c:catAx>
      <c:valAx>
        <c:axId val="48942831"/>
        <c:scaling>
          <c:orientation val="minMax"/>
        </c:scaling>
        <c:axPos val="l"/>
        <c:delete val="1"/>
        <c:majorTickMark val="out"/>
        <c:minorTickMark val="none"/>
        <c:tickLblPos val="nextTo"/>
        <c:crossAx val="35264254"/>
        <c:crossesAt val="1"/>
        <c:crossBetween val="between"/>
        <c:dispUnits/>
      </c:valAx>
      <c:spPr>
        <a:gradFill rotWithShape="1">
          <a:gsLst>
            <a:gs pos="0">
              <a:srgbClr val="F6F9FC"/>
            </a:gs>
            <a:gs pos="100000">
              <a:srgbClr val="BFBFB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0475"/>
          <c:y val="0.9265"/>
          <c:w val="0.342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100000">
          <a:srgbClr val="E6E0EC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141"/>
          <c:w val="0.836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'755'!$C$155</c:f>
              <c:strCache>
                <c:ptCount val="1"/>
                <c:pt idx="0">
                  <c:v>Devengado</c:v>
                </c:pt>
              </c:strCache>
            </c:strRef>
          </c:tx>
          <c:spPr>
            <a:gradFill rotWithShape="1">
              <a:gsLst>
                <a:gs pos="0">
                  <a:srgbClr val="EBF1DE"/>
                </a:gs>
                <a:gs pos="50999">
                  <a:srgbClr val="77933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'755'!$B$156:$B$160</c:f>
              <c:strCache>
                <c:ptCount val="5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'755'!$C$156:$C$160</c:f>
              <c:numCache>
                <c:ptCount val="5"/>
                <c:pt idx="0">
                  <c:v>0.1130404461451021</c:v>
                </c:pt>
                <c:pt idx="1">
                  <c:v>0.006235191449137385</c:v>
                </c:pt>
                <c:pt idx="2">
                  <c:v>0</c:v>
                </c:pt>
                <c:pt idx="3">
                  <c:v>0</c:v>
                </c:pt>
                <c:pt idx="4">
                  <c:v>0.008100027168571104</c:v>
                </c:pt>
              </c:numCache>
            </c:numRef>
          </c:val>
        </c:ser>
        <c:overlap val="5"/>
        <c:gapWidth val="122"/>
        <c:axId val="37832296"/>
        <c:axId val="4946345"/>
      </c:barChart>
      <c:lineChart>
        <c:grouping val="standard"/>
        <c:varyColors val="0"/>
        <c:ser>
          <c:idx val="1"/>
          <c:order val="1"/>
          <c:tx>
            <c:strRef>
              <c:f>'755'!$D$155</c:f>
              <c:strCache>
                <c:ptCount val="1"/>
                <c:pt idx="0">
                  <c:v>Límite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33"/>
                        </a:solidFill>
                      </a:rPr>
                      <a:t>100%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'755'!$B$156:$B$160</c:f>
              <c:strCache>
                <c:ptCount val="5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'755'!$D$156:$D$160</c:f>
              <c:numCache>
                <c:ptCount val="5"/>
                <c:pt idx="0">
                  <c:v>0.08333333333333333</c:v>
                </c:pt>
                <c:pt idx="1">
                  <c:v>0.08333333333333333</c:v>
                </c:pt>
                <c:pt idx="2">
                  <c:v>0.08333333333333333</c:v>
                </c:pt>
                <c:pt idx="3">
                  <c:v>0.08333333333333333</c:v>
                </c:pt>
                <c:pt idx="4">
                  <c:v>0.08333333333333333</c:v>
                </c:pt>
              </c:numCache>
            </c:numRef>
          </c:val>
          <c:smooth val="0"/>
        </c:ser>
        <c:axId val="37832296"/>
        <c:axId val="4946345"/>
      </c:lineChart>
      <c:catAx>
        <c:axId val="37832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946345"/>
        <c:crosses val="autoZero"/>
        <c:auto val="1"/>
        <c:lblOffset val="100"/>
        <c:tickLblSkip val="1"/>
        <c:noMultiLvlLbl val="0"/>
      </c:catAx>
      <c:valAx>
        <c:axId val="4946345"/>
        <c:scaling>
          <c:orientation val="minMax"/>
        </c:scaling>
        <c:axPos val="l"/>
        <c:delete val="1"/>
        <c:majorTickMark val="out"/>
        <c:minorTickMark val="none"/>
        <c:tickLblPos val="nextTo"/>
        <c:crossAx val="37832296"/>
        <c:crossesAt val="1"/>
        <c:crossBetween val="between"/>
        <c:dispUnits/>
      </c:valAx>
      <c:spPr>
        <a:gradFill rotWithShape="1">
          <a:gsLst>
            <a:gs pos="0">
              <a:srgbClr val="F6F9FC"/>
            </a:gs>
            <a:gs pos="100000">
              <a:srgbClr val="BFBFB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45"/>
          <c:y val="0.9265"/>
          <c:w val="0.112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100000">
          <a:srgbClr val="D7E4BD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141"/>
          <c:w val="0.835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'758'!$C$141</c:f>
              <c:strCache>
                <c:ptCount val="1"/>
                <c:pt idx="0">
                  <c:v>Devengado</c:v>
                </c:pt>
              </c:strCache>
            </c:strRef>
          </c:tx>
          <c:spPr>
            <a:gradFill rotWithShape="1">
              <a:gsLst>
                <a:gs pos="0">
                  <a:srgbClr val="DBEEF4"/>
                </a:gs>
                <a:gs pos="50999">
                  <a:srgbClr val="31859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'758'!$B$142:$B$146</c:f>
              <c:strCache>
                <c:ptCount val="5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'758'!$C$142:$C$146</c:f>
              <c:numCache>
                <c:ptCount val="5"/>
                <c:pt idx="0">
                  <c:v>0.09643200679749564</c:v>
                </c:pt>
                <c:pt idx="1">
                  <c:v>6.78058236553661E-05</c:v>
                </c:pt>
                <c:pt idx="2">
                  <c:v>0.009785847322951754</c:v>
                </c:pt>
                <c:pt idx="3">
                  <c:v>0</c:v>
                </c:pt>
                <c:pt idx="4">
                  <c:v>0.11148277848262308</c:v>
                </c:pt>
              </c:numCache>
            </c:numRef>
          </c:val>
        </c:ser>
        <c:overlap val="5"/>
        <c:gapWidth val="122"/>
        <c:axId val="44517106"/>
        <c:axId val="65109635"/>
      </c:barChart>
      <c:lineChart>
        <c:grouping val="standard"/>
        <c:varyColors val="0"/>
        <c:ser>
          <c:idx val="1"/>
          <c:order val="1"/>
          <c:tx>
            <c:strRef>
              <c:f>'758'!$D$141</c:f>
              <c:strCache>
                <c:ptCount val="1"/>
                <c:pt idx="0">
                  <c:v>Límite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33"/>
                        </a:solidFill>
                      </a:rPr>
                      <a:t>100%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'758'!$B$142:$B$146</c:f>
              <c:strCache>
                <c:ptCount val="5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'758'!$D$142:$D$146</c:f>
              <c:numCache>
                <c:ptCount val="5"/>
                <c:pt idx="0">
                  <c:v>0.08333333333333333</c:v>
                </c:pt>
                <c:pt idx="1">
                  <c:v>0.08333333333333333</c:v>
                </c:pt>
                <c:pt idx="2">
                  <c:v>0.08333333333333333</c:v>
                </c:pt>
                <c:pt idx="3">
                  <c:v>0.08333333333333333</c:v>
                </c:pt>
                <c:pt idx="4">
                  <c:v>0.08333333333333333</c:v>
                </c:pt>
              </c:numCache>
            </c:numRef>
          </c:val>
          <c:smooth val="0"/>
        </c:ser>
        <c:axId val="44517106"/>
        <c:axId val="65109635"/>
      </c:lineChart>
      <c:catAx>
        <c:axId val="44517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5109635"/>
        <c:crosses val="autoZero"/>
        <c:auto val="1"/>
        <c:lblOffset val="100"/>
        <c:tickLblSkip val="1"/>
        <c:noMultiLvlLbl val="0"/>
      </c:catAx>
      <c:valAx>
        <c:axId val="65109635"/>
        <c:scaling>
          <c:orientation val="minMax"/>
        </c:scaling>
        <c:axPos val="l"/>
        <c:delete val="1"/>
        <c:majorTickMark val="out"/>
        <c:minorTickMark val="none"/>
        <c:tickLblPos val="nextTo"/>
        <c:crossAx val="44517106"/>
        <c:crossesAt val="1"/>
        <c:crossBetween val="between"/>
        <c:dispUnits/>
      </c:valAx>
      <c:spPr>
        <a:gradFill rotWithShape="1">
          <a:gsLst>
            <a:gs pos="0">
              <a:srgbClr val="F6F9FC"/>
            </a:gs>
            <a:gs pos="100000">
              <a:srgbClr val="BFBFB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08"/>
          <c:y val="0.925"/>
          <c:w val="0.342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100000">
          <a:srgbClr val="B7DEE8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0.25375</cdr:x>
      <cdr:y>0.01825</cdr:y>
    </cdr:from>
    <cdr:to>
      <cdr:x>0.85475</cdr:x>
      <cdr:y>0.11575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219325" y="114300"/>
          <a:ext cx="5257800" cy="619125"/>
        </a:xfrm>
        <a:prstGeom prst="rect">
          <a:avLst/>
        </a:prstGeom>
        <a:gradFill rotWithShape="1">
          <a:gsLst>
            <a:gs pos="0">
              <a:srgbClr val="953735"/>
            </a:gs>
            <a:gs pos="42000">
              <a:srgbClr val="953735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EJECUCION PRESUPUESTARIA 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MINISTERIO DE CULTURA Y JUVENTUD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LIQUIDACION AL 31 DE ENERO DEL 2019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</cdr:x>
      <cdr:y>0.0205</cdr:y>
    </cdr:from>
    <cdr:to>
      <cdr:x>0.83</cdr:x>
      <cdr:y>0.133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352675" y="123825"/>
          <a:ext cx="4914900" cy="714375"/>
        </a:xfrm>
        <a:prstGeom prst="rect">
          <a:avLst/>
        </a:prstGeom>
        <a:gradFill rotWithShape="1">
          <a:gsLst>
            <a:gs pos="0">
              <a:srgbClr val="215968"/>
            </a:gs>
            <a:gs pos="42000">
              <a:srgbClr val="215968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EJECUCION PRESUPUESTARIA 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758 DESARROLLO ARTISTICO Y EXTENSION MUSICAL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LIQUIDACION AL 31 DE ENERO DEL 2019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0.0205</cdr:y>
    </cdr:from>
    <cdr:to>
      <cdr:x>0.83175</cdr:x>
      <cdr:y>0.13325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371725" y="123825"/>
          <a:ext cx="4905375" cy="723900"/>
        </a:xfrm>
        <a:prstGeom prst="rect">
          <a:avLst/>
        </a:prstGeom>
        <a:gradFill rotWithShape="1">
          <a:gsLst>
            <a:gs pos="0">
              <a:srgbClr val="215968"/>
            </a:gs>
            <a:gs pos="42000">
              <a:srgbClr val="215968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EJECUCION PRESUPUESTARIA 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749 ACTIVIDADES CENTRALES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LIQUIDACION AL 31 DE ENERO DEL 2019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0.2685</cdr:x>
      <cdr:y>0.0205</cdr:y>
    </cdr:from>
    <cdr:to>
      <cdr:x>0.83025</cdr:x>
      <cdr:y>0.1325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343150" y="123825"/>
          <a:ext cx="4914900" cy="714375"/>
        </a:xfrm>
        <a:prstGeom prst="rect">
          <a:avLst/>
        </a:prstGeom>
        <a:gradFill rotWithShape="1">
          <a:gsLst>
            <a:gs pos="0">
              <a:srgbClr val="376092"/>
            </a:gs>
            <a:gs pos="42000">
              <a:srgbClr val="376092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EJECUCION PRESUPUESTARIA 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751 CONSERVACION DEL PATR. HIST. Y CULTURAL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LIQUIDACION AL 31 DE ENERO DEL 2019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0.2685</cdr:x>
      <cdr:y>0.0205</cdr:y>
    </cdr:from>
    <cdr:to>
      <cdr:x>0.82925</cdr:x>
      <cdr:y>0.1325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343150" y="123825"/>
          <a:ext cx="4905375" cy="714375"/>
        </a:xfrm>
        <a:prstGeom prst="rect">
          <a:avLst/>
        </a:prstGeom>
        <a:gradFill rotWithShape="1">
          <a:gsLst>
            <a:gs pos="0">
              <a:srgbClr val="604A7B"/>
            </a:gs>
            <a:gs pos="42000">
              <a:srgbClr val="604A7B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EJECUCION PRESUPUESTARIA 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753 GESTION Y DESARROLLO CULTURAL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LIQUIDACION AL 31 DE ENERO DEL 2019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0.0205</cdr:y>
    </cdr:from>
    <cdr:to>
      <cdr:x>0.8285</cdr:x>
      <cdr:y>0.1325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286000" y="123825"/>
          <a:ext cx="4962525" cy="714375"/>
        </a:xfrm>
        <a:prstGeom prst="rect">
          <a:avLst/>
        </a:prstGeom>
        <a:gradFill rotWithShape="1">
          <a:gsLst>
            <a:gs pos="0">
              <a:srgbClr val="77933C"/>
            </a:gs>
            <a:gs pos="42000">
              <a:srgbClr val="77933C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EJECUCION PRESUPUESTARIA 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755 SISTEMA NACIONAL DE BIBLIOTECAS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LIQUIDACION AL 31 DE ENERO DEL 2019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272"/>
  <sheetViews>
    <sheetView showGridLines="0" tabSelected="1" zoomScale="80" zoomScaleNormal="80" zoomScalePageLayoutView="60" workbookViewId="0" topLeftCell="A1">
      <selection activeCell="L248" sqref="L248"/>
    </sheetView>
  </sheetViews>
  <sheetFormatPr defaultColWidth="19.00390625" defaultRowHeight="12.75"/>
  <cols>
    <col min="1" max="1" width="3.8515625" style="26" customWidth="1"/>
    <col min="2" max="2" width="15.7109375" style="26" customWidth="1"/>
    <col min="3" max="3" width="26.28125" style="26" customWidth="1"/>
    <col min="4" max="4" width="21.8515625" style="26" customWidth="1"/>
    <col min="5" max="5" width="20.7109375" style="26" customWidth="1"/>
    <col min="6" max="6" width="18.140625" style="26" customWidth="1"/>
    <col min="7" max="7" width="17.140625" style="26" customWidth="1"/>
    <col min="8" max="8" width="18.57421875" style="26" customWidth="1"/>
    <col min="9" max="9" width="17.140625" style="26" customWidth="1"/>
    <col min="10" max="10" width="20.140625" style="39" customWidth="1"/>
    <col min="11" max="11" width="20.8515625" style="26" customWidth="1"/>
    <col min="12" max="12" width="20.57421875" style="26" customWidth="1"/>
    <col min="13" max="13" width="22.7109375" style="26" customWidth="1"/>
    <col min="14" max="14" width="18.00390625" style="23" customWidth="1"/>
    <col min="15" max="15" width="21.28125" style="26" customWidth="1"/>
    <col min="16" max="16" width="20.140625" style="26" customWidth="1"/>
    <col min="17" max="17" width="16.421875" style="23" customWidth="1"/>
    <col min="18" max="16384" width="19.00390625" style="26" customWidth="1"/>
  </cols>
  <sheetData>
    <row r="1" spans="2:17" s="34" customFormat="1" ht="15">
      <c r="B1" s="194" t="s">
        <v>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99"/>
      <c r="Q1" s="99"/>
    </row>
    <row r="2" spans="2:17" s="34" customFormat="1" ht="15">
      <c r="B2" s="194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99"/>
      <c r="Q2" s="99"/>
    </row>
    <row r="3" spans="2:17" s="34" customFormat="1" ht="15">
      <c r="B3" s="194" t="s">
        <v>51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99"/>
      <c r="Q3" s="99"/>
    </row>
    <row r="4" spans="2:17" s="35" customFormat="1" ht="15">
      <c r="B4" s="194" t="s">
        <v>403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38"/>
      <c r="Q4" s="38"/>
    </row>
    <row r="5" spans="2:17" s="108" customFormat="1" ht="1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25"/>
      <c r="O5" s="110"/>
      <c r="P5" s="110"/>
      <c r="Q5" s="110"/>
    </row>
    <row r="6" spans="1:17" s="36" customFormat="1" ht="41.25">
      <c r="A6" s="19"/>
      <c r="B6" s="111" t="s">
        <v>42</v>
      </c>
      <c r="C6" s="111" t="s">
        <v>41</v>
      </c>
      <c r="D6" s="111" t="s">
        <v>13</v>
      </c>
      <c r="E6" s="111" t="s">
        <v>14</v>
      </c>
      <c r="F6" s="111" t="s">
        <v>15</v>
      </c>
      <c r="G6" s="111" t="s">
        <v>16</v>
      </c>
      <c r="H6" s="111" t="s">
        <v>17</v>
      </c>
      <c r="I6" s="111" t="s">
        <v>18</v>
      </c>
      <c r="J6" s="111" t="s">
        <v>19</v>
      </c>
      <c r="K6" s="111" t="s">
        <v>20</v>
      </c>
      <c r="L6" s="111" t="s">
        <v>43</v>
      </c>
      <c r="M6" s="111" t="s">
        <v>44</v>
      </c>
      <c r="N6" s="112" t="s">
        <v>35</v>
      </c>
      <c r="O6" s="113" t="s">
        <v>31</v>
      </c>
      <c r="P6" s="113" t="s">
        <v>29</v>
      </c>
      <c r="Q6" s="113" t="s">
        <v>30</v>
      </c>
    </row>
    <row r="7" spans="1:17" s="36" customFormat="1" ht="13.5">
      <c r="A7" s="19"/>
      <c r="B7" s="139" t="s">
        <v>402</v>
      </c>
      <c r="C7" s="126"/>
      <c r="D7" s="89">
        <v>43869000000</v>
      </c>
      <c r="E7" s="89">
        <v>43869000000</v>
      </c>
      <c r="F7" s="89">
        <v>20247546966</v>
      </c>
      <c r="G7" s="89">
        <v>259646444.5</v>
      </c>
      <c r="H7" s="89">
        <v>5450322138.89</v>
      </c>
      <c r="I7" s="89">
        <v>18397357.06</v>
      </c>
      <c r="J7" s="89">
        <v>3616498103.23</v>
      </c>
      <c r="K7" s="89">
        <v>3613629797.91</v>
      </c>
      <c r="L7" s="89">
        <v>34524135956.32</v>
      </c>
      <c r="M7" s="89">
        <v>10902682922.32</v>
      </c>
      <c r="N7" s="132">
        <f>+J7/E7</f>
        <v>0.08243858084820717</v>
      </c>
      <c r="O7" s="30">
        <f>+O48+O103+O132+O147</f>
        <v>7733416293</v>
      </c>
      <c r="P7" s="30">
        <f>+P48+P103+P132+P147</f>
        <v>9585713.74</v>
      </c>
      <c r="Q7" s="132">
        <f>+P7/O7</f>
        <v>0.0012395186521481625</v>
      </c>
    </row>
    <row r="8" spans="2:14" s="126" customFormat="1" ht="12.75">
      <c r="B8" s="127" t="s">
        <v>55</v>
      </c>
      <c r="C8" s="126" t="s">
        <v>22</v>
      </c>
      <c r="D8" s="89">
        <v>12206577133</v>
      </c>
      <c r="E8" s="89">
        <v>12206577133</v>
      </c>
      <c r="F8" s="89">
        <v>12149469238</v>
      </c>
      <c r="G8" s="89">
        <v>0</v>
      </c>
      <c r="H8" s="89">
        <v>1732756999</v>
      </c>
      <c r="I8" s="89">
        <v>0</v>
      </c>
      <c r="J8" s="89">
        <v>1305718710.09</v>
      </c>
      <c r="K8" s="89">
        <v>1305718710.09</v>
      </c>
      <c r="L8" s="89">
        <v>9168101423.91</v>
      </c>
      <c r="M8" s="89">
        <v>9110993528.91</v>
      </c>
      <c r="N8" s="132">
        <f aca="true" t="shared" si="0" ref="N8:N71">+J8/E8</f>
        <v>0.10696845609241602</v>
      </c>
    </row>
    <row r="9" spans="1:17" s="130" customFormat="1" ht="13.5">
      <c r="A9" s="126"/>
      <c r="B9" s="114" t="s">
        <v>56</v>
      </c>
      <c r="C9" s="114" t="s">
        <v>57</v>
      </c>
      <c r="D9" s="115">
        <v>4678563488</v>
      </c>
      <c r="E9" s="115">
        <v>4678563488</v>
      </c>
      <c r="F9" s="115">
        <v>4652844713</v>
      </c>
      <c r="G9" s="116">
        <v>0</v>
      </c>
      <c r="H9" s="115">
        <v>0</v>
      </c>
      <c r="I9" s="116">
        <v>0</v>
      </c>
      <c r="J9" s="115">
        <v>347544930.64</v>
      </c>
      <c r="K9" s="115">
        <v>347544930.64</v>
      </c>
      <c r="L9" s="115">
        <v>4331018557.36</v>
      </c>
      <c r="M9" s="115">
        <v>4305299782.36</v>
      </c>
      <c r="N9" s="128">
        <f t="shared" si="0"/>
        <v>0.07428453873318476</v>
      </c>
      <c r="O9" s="30"/>
      <c r="P9" s="30"/>
      <c r="Q9" s="132"/>
    </row>
    <row r="10" spans="1:17" s="130" customFormat="1" ht="13.5">
      <c r="A10" s="126"/>
      <c r="B10" s="114" t="s">
        <v>58</v>
      </c>
      <c r="C10" s="114" t="s">
        <v>59</v>
      </c>
      <c r="D10" s="115">
        <v>4630158488</v>
      </c>
      <c r="E10" s="115">
        <v>4630158488</v>
      </c>
      <c r="F10" s="115">
        <v>4604439713</v>
      </c>
      <c r="G10" s="116">
        <v>0</v>
      </c>
      <c r="H10" s="115">
        <v>0</v>
      </c>
      <c r="I10" s="116">
        <v>0</v>
      </c>
      <c r="J10" s="115">
        <v>345422573.97</v>
      </c>
      <c r="K10" s="115">
        <v>345422573.97</v>
      </c>
      <c r="L10" s="115">
        <v>4284735914.03</v>
      </c>
      <c r="M10" s="115">
        <v>4259017139.03</v>
      </c>
      <c r="N10" s="128">
        <f t="shared" si="0"/>
        <v>0.07460275385070146</v>
      </c>
      <c r="O10" s="129"/>
      <c r="P10" s="129"/>
      <c r="Q10" s="128"/>
    </row>
    <row r="11" spans="1:17" s="130" customFormat="1" ht="13.5">
      <c r="A11" s="126"/>
      <c r="B11" s="114" t="s">
        <v>60</v>
      </c>
      <c r="C11" s="114" t="s">
        <v>61</v>
      </c>
      <c r="D11" s="115">
        <v>48405000</v>
      </c>
      <c r="E11" s="115">
        <v>48405000</v>
      </c>
      <c r="F11" s="115">
        <v>48405000</v>
      </c>
      <c r="G11" s="116">
        <v>0</v>
      </c>
      <c r="H11" s="115">
        <v>0</v>
      </c>
      <c r="I11" s="116">
        <v>0</v>
      </c>
      <c r="J11" s="115">
        <v>2122356.67</v>
      </c>
      <c r="K11" s="115">
        <v>2122356.67</v>
      </c>
      <c r="L11" s="115">
        <v>46282643.33</v>
      </c>
      <c r="M11" s="115">
        <v>46282643.33</v>
      </c>
      <c r="N11" s="128">
        <f t="shared" si="0"/>
        <v>0.04384581489515546</v>
      </c>
      <c r="O11" s="129"/>
      <c r="P11" s="129"/>
      <c r="Q11" s="128"/>
    </row>
    <row r="12" spans="1:17" s="39" customFormat="1" ht="13.5">
      <c r="A12" s="131"/>
      <c r="B12" s="114" t="s">
        <v>62</v>
      </c>
      <c r="C12" s="114" t="s">
        <v>63</v>
      </c>
      <c r="D12" s="115">
        <v>71839714</v>
      </c>
      <c r="E12" s="115">
        <v>71839714</v>
      </c>
      <c r="F12" s="115">
        <v>71839714</v>
      </c>
      <c r="G12" s="116">
        <v>0</v>
      </c>
      <c r="H12" s="115">
        <v>0</v>
      </c>
      <c r="I12" s="116">
        <v>0</v>
      </c>
      <c r="J12" s="115">
        <v>3925801</v>
      </c>
      <c r="K12" s="115">
        <v>3925801</v>
      </c>
      <c r="L12" s="115">
        <v>67913913</v>
      </c>
      <c r="M12" s="115">
        <v>67913913</v>
      </c>
      <c r="N12" s="128">
        <f t="shared" si="0"/>
        <v>0.05464666799759253</v>
      </c>
      <c r="O12" s="129"/>
      <c r="P12" s="129"/>
      <c r="Q12" s="128"/>
    </row>
    <row r="13" spans="1:17" s="39" customFormat="1" ht="13.5">
      <c r="A13" s="131"/>
      <c r="B13" s="114" t="s">
        <v>64</v>
      </c>
      <c r="C13" s="114" t="s">
        <v>65</v>
      </c>
      <c r="D13" s="115">
        <v>71839714</v>
      </c>
      <c r="E13" s="115">
        <v>71839714</v>
      </c>
      <c r="F13" s="115">
        <v>71839714</v>
      </c>
      <c r="G13" s="116">
        <v>0</v>
      </c>
      <c r="H13" s="115">
        <v>0</v>
      </c>
      <c r="I13" s="116">
        <v>0</v>
      </c>
      <c r="J13" s="115">
        <v>3925801</v>
      </c>
      <c r="K13" s="115">
        <v>3925801</v>
      </c>
      <c r="L13" s="115">
        <v>67913913</v>
      </c>
      <c r="M13" s="115">
        <v>67913913</v>
      </c>
      <c r="N13" s="128">
        <f t="shared" si="0"/>
        <v>0.05464666799759253</v>
      </c>
      <c r="O13" s="129"/>
      <c r="P13" s="129"/>
      <c r="Q13" s="128"/>
    </row>
    <row r="14" spans="1:17" s="39" customFormat="1" ht="13.5">
      <c r="A14" s="131"/>
      <c r="B14" s="114" t="s">
        <v>66</v>
      </c>
      <c r="C14" s="114" t="s">
        <v>67</v>
      </c>
      <c r="D14" s="115">
        <v>5550058388</v>
      </c>
      <c r="E14" s="115">
        <v>5550058388</v>
      </c>
      <c r="F14" s="115">
        <v>5524780324</v>
      </c>
      <c r="G14" s="116">
        <v>0</v>
      </c>
      <c r="H14" s="115">
        <v>0</v>
      </c>
      <c r="I14" s="116">
        <v>0</v>
      </c>
      <c r="J14" s="115">
        <v>840889434.45</v>
      </c>
      <c r="K14" s="115">
        <v>840889434.45</v>
      </c>
      <c r="L14" s="115">
        <v>4709168953.55</v>
      </c>
      <c r="M14" s="115">
        <v>4683890889.55</v>
      </c>
      <c r="N14" s="128">
        <f t="shared" si="0"/>
        <v>0.15151001587084564</v>
      </c>
      <c r="O14" s="129"/>
      <c r="P14" s="129"/>
      <c r="Q14" s="128"/>
    </row>
    <row r="15" spans="1:17" s="39" customFormat="1" ht="13.5">
      <c r="A15" s="131"/>
      <c r="B15" s="114" t="s">
        <v>68</v>
      </c>
      <c r="C15" s="114" t="s">
        <v>69</v>
      </c>
      <c r="D15" s="115">
        <v>1870623004</v>
      </c>
      <c r="E15" s="115">
        <v>1870623004</v>
      </c>
      <c r="F15" s="115">
        <v>1867996598</v>
      </c>
      <c r="G15" s="116">
        <v>0</v>
      </c>
      <c r="H15" s="115">
        <v>0</v>
      </c>
      <c r="I15" s="116">
        <v>0</v>
      </c>
      <c r="J15" s="115">
        <v>121188850.29</v>
      </c>
      <c r="K15" s="115">
        <v>121188850.29</v>
      </c>
      <c r="L15" s="115">
        <v>1749434153.71</v>
      </c>
      <c r="M15" s="115">
        <v>1746807747.71</v>
      </c>
      <c r="N15" s="128">
        <f t="shared" si="0"/>
        <v>0.06478528812639364</v>
      </c>
      <c r="O15" s="129"/>
      <c r="P15" s="129"/>
      <c r="Q15" s="128"/>
    </row>
    <row r="16" spans="1:17" s="39" customFormat="1" ht="13.5">
      <c r="A16" s="131"/>
      <c r="B16" s="114" t="s">
        <v>70</v>
      </c>
      <c r="C16" s="114" t="s">
        <v>71</v>
      </c>
      <c r="D16" s="115">
        <v>1428615892</v>
      </c>
      <c r="E16" s="115">
        <v>1428615892</v>
      </c>
      <c r="F16" s="115">
        <v>1426121574</v>
      </c>
      <c r="G16" s="116">
        <v>0</v>
      </c>
      <c r="H16" s="115">
        <v>0</v>
      </c>
      <c r="I16" s="116">
        <v>0</v>
      </c>
      <c r="J16" s="115">
        <v>94021955.23</v>
      </c>
      <c r="K16" s="115">
        <v>94021955.23</v>
      </c>
      <c r="L16" s="115">
        <v>1334593936.77</v>
      </c>
      <c r="M16" s="115">
        <v>1332099618.77</v>
      </c>
      <c r="N16" s="128">
        <f t="shared" si="0"/>
        <v>0.06581332026089487</v>
      </c>
      <c r="O16" s="129"/>
      <c r="P16" s="129"/>
      <c r="Q16" s="128"/>
    </row>
    <row r="17" spans="1:17" s="39" customFormat="1" ht="13.5">
      <c r="A17" s="131"/>
      <c r="B17" s="114" t="s">
        <v>72</v>
      </c>
      <c r="C17" s="114" t="s">
        <v>73</v>
      </c>
      <c r="D17" s="115">
        <v>775831025</v>
      </c>
      <c r="E17" s="115">
        <v>775831025</v>
      </c>
      <c r="F17" s="115">
        <v>773197549</v>
      </c>
      <c r="G17" s="116">
        <v>0</v>
      </c>
      <c r="H17" s="115">
        <v>0</v>
      </c>
      <c r="I17" s="116">
        <v>0</v>
      </c>
      <c r="J17" s="115">
        <v>0</v>
      </c>
      <c r="K17" s="115">
        <v>0</v>
      </c>
      <c r="L17" s="115">
        <v>775831025</v>
      </c>
      <c r="M17" s="115">
        <v>773197549</v>
      </c>
      <c r="N17" s="128">
        <f t="shared" si="0"/>
        <v>0</v>
      </c>
      <c r="O17" s="129"/>
      <c r="P17" s="129"/>
      <c r="Q17" s="128"/>
    </row>
    <row r="18" spans="1:17" s="39" customFormat="1" ht="13.5">
      <c r="A18" s="131"/>
      <c r="B18" s="114" t="s">
        <v>74</v>
      </c>
      <c r="C18" s="114" t="s">
        <v>75</v>
      </c>
      <c r="D18" s="115">
        <v>611917541</v>
      </c>
      <c r="E18" s="115">
        <v>611917541</v>
      </c>
      <c r="F18" s="115">
        <v>611917541</v>
      </c>
      <c r="G18" s="116">
        <v>0</v>
      </c>
      <c r="H18" s="115">
        <v>0</v>
      </c>
      <c r="I18" s="116">
        <v>0</v>
      </c>
      <c r="J18" s="115">
        <v>599452673.65</v>
      </c>
      <c r="K18" s="115">
        <v>599452673.65</v>
      </c>
      <c r="L18" s="115">
        <v>12464867.35</v>
      </c>
      <c r="M18" s="115">
        <v>12464867.35</v>
      </c>
      <c r="N18" s="128">
        <f t="shared" si="0"/>
        <v>0.979629825074748</v>
      </c>
      <c r="O18" s="129"/>
      <c r="P18" s="129"/>
      <c r="Q18" s="128"/>
    </row>
    <row r="19" spans="1:17" s="39" customFormat="1" ht="13.5">
      <c r="A19" s="131"/>
      <c r="B19" s="114" t="s">
        <v>76</v>
      </c>
      <c r="C19" s="114" t="s">
        <v>77</v>
      </c>
      <c r="D19" s="115">
        <v>863070926</v>
      </c>
      <c r="E19" s="115">
        <v>863070926</v>
      </c>
      <c r="F19" s="115">
        <v>845547062</v>
      </c>
      <c r="G19" s="116">
        <v>0</v>
      </c>
      <c r="H19" s="115">
        <v>0</v>
      </c>
      <c r="I19" s="116">
        <v>0</v>
      </c>
      <c r="J19" s="115">
        <v>26225955.28</v>
      </c>
      <c r="K19" s="115">
        <v>26225955.28</v>
      </c>
      <c r="L19" s="115">
        <v>836844970.72</v>
      </c>
      <c r="M19" s="115">
        <v>819321106.72</v>
      </c>
      <c r="N19" s="128">
        <f t="shared" si="0"/>
        <v>0.030386790343578322</v>
      </c>
      <c r="O19" s="129"/>
      <c r="P19" s="129"/>
      <c r="Q19" s="128"/>
    </row>
    <row r="20" spans="1:17" s="39" customFormat="1" ht="13.5">
      <c r="A20" s="131"/>
      <c r="B20" s="114" t="s">
        <v>78</v>
      </c>
      <c r="C20" s="114" t="s">
        <v>79</v>
      </c>
      <c r="D20" s="115">
        <v>931175713</v>
      </c>
      <c r="E20" s="115">
        <v>931175713</v>
      </c>
      <c r="F20" s="115">
        <v>928093312</v>
      </c>
      <c r="G20" s="116">
        <v>0</v>
      </c>
      <c r="H20" s="115">
        <v>873106885</v>
      </c>
      <c r="I20" s="116">
        <v>0</v>
      </c>
      <c r="J20" s="115">
        <v>58068828</v>
      </c>
      <c r="K20" s="115">
        <v>58068828</v>
      </c>
      <c r="L20" s="115">
        <v>0</v>
      </c>
      <c r="M20" s="115">
        <v>-3082401</v>
      </c>
      <c r="N20" s="128">
        <f t="shared" si="0"/>
        <v>0.06236076305396509</v>
      </c>
      <c r="O20" s="129"/>
      <c r="P20" s="129"/>
      <c r="Q20" s="128"/>
    </row>
    <row r="21" spans="1:17" s="39" customFormat="1" ht="13.5">
      <c r="A21" s="131"/>
      <c r="B21" s="114" t="s">
        <v>80</v>
      </c>
      <c r="C21" s="114" t="s">
        <v>404</v>
      </c>
      <c r="D21" s="115">
        <v>269845027</v>
      </c>
      <c r="E21" s="115">
        <v>269845027</v>
      </c>
      <c r="F21" s="115">
        <v>268770698</v>
      </c>
      <c r="G21" s="116">
        <v>0</v>
      </c>
      <c r="H21" s="115">
        <v>251681805</v>
      </c>
      <c r="I21" s="116">
        <v>0</v>
      </c>
      <c r="J21" s="115">
        <v>18163222</v>
      </c>
      <c r="K21" s="115">
        <v>18163222</v>
      </c>
      <c r="L21" s="115">
        <v>0</v>
      </c>
      <c r="M21" s="115">
        <v>-1074329</v>
      </c>
      <c r="N21" s="128">
        <f t="shared" si="0"/>
        <v>0.06730982668804195</v>
      </c>
      <c r="O21" s="129"/>
      <c r="P21" s="129"/>
      <c r="Q21" s="128"/>
    </row>
    <row r="22" spans="1:17" s="39" customFormat="1" ht="13.5">
      <c r="A22" s="131"/>
      <c r="B22" s="114" t="s">
        <v>81</v>
      </c>
      <c r="C22" s="114" t="s">
        <v>404</v>
      </c>
      <c r="D22" s="115">
        <v>55546519</v>
      </c>
      <c r="E22" s="115">
        <v>55546519</v>
      </c>
      <c r="F22" s="115">
        <v>55546519</v>
      </c>
      <c r="G22" s="116">
        <v>0</v>
      </c>
      <c r="H22" s="115">
        <v>51927057</v>
      </c>
      <c r="I22" s="116">
        <v>0</v>
      </c>
      <c r="J22" s="115">
        <v>3619462</v>
      </c>
      <c r="K22" s="115">
        <v>3619462</v>
      </c>
      <c r="L22" s="115">
        <v>0</v>
      </c>
      <c r="M22" s="115">
        <v>0</v>
      </c>
      <c r="N22" s="128">
        <f t="shared" si="0"/>
        <v>0.06516091494410298</v>
      </c>
      <c r="O22" s="129"/>
      <c r="P22" s="129"/>
      <c r="Q22" s="128"/>
    </row>
    <row r="23" spans="1:17" s="39" customFormat="1" ht="13.5">
      <c r="A23" s="131"/>
      <c r="B23" s="114" t="s">
        <v>82</v>
      </c>
      <c r="C23" s="114" t="s">
        <v>404</v>
      </c>
      <c r="D23" s="115">
        <v>68133639</v>
      </c>
      <c r="E23" s="115">
        <v>68133639</v>
      </c>
      <c r="F23" s="115">
        <v>68133639</v>
      </c>
      <c r="G23" s="116">
        <v>0</v>
      </c>
      <c r="H23" s="115">
        <v>64413202</v>
      </c>
      <c r="I23" s="116">
        <v>0</v>
      </c>
      <c r="J23" s="115">
        <v>3720437</v>
      </c>
      <c r="K23" s="115">
        <v>3720437</v>
      </c>
      <c r="L23" s="115">
        <v>0</v>
      </c>
      <c r="M23" s="115">
        <v>0</v>
      </c>
      <c r="N23" s="128">
        <f t="shared" si="0"/>
        <v>0.05460499475156464</v>
      </c>
      <c r="O23" s="129"/>
      <c r="P23" s="129"/>
      <c r="Q23" s="128"/>
    </row>
    <row r="24" spans="1:17" s="39" customFormat="1" ht="13.5">
      <c r="A24" s="131"/>
      <c r="B24" s="114" t="s">
        <v>83</v>
      </c>
      <c r="C24" s="114" t="s">
        <v>404</v>
      </c>
      <c r="D24" s="115">
        <v>235826609</v>
      </c>
      <c r="E24" s="115">
        <v>235826609</v>
      </c>
      <c r="F24" s="115">
        <v>233976609</v>
      </c>
      <c r="G24" s="116">
        <v>0</v>
      </c>
      <c r="H24" s="115">
        <v>220462302</v>
      </c>
      <c r="I24" s="116">
        <v>0</v>
      </c>
      <c r="J24" s="115">
        <v>15364307</v>
      </c>
      <c r="K24" s="115">
        <v>15364307</v>
      </c>
      <c r="L24" s="115">
        <v>0</v>
      </c>
      <c r="M24" s="115">
        <v>-1850000</v>
      </c>
      <c r="N24" s="128">
        <f t="shared" si="0"/>
        <v>0.06515086259837626</v>
      </c>
      <c r="O24" s="129"/>
      <c r="P24" s="129"/>
      <c r="Q24" s="128"/>
    </row>
    <row r="25" spans="1:17" s="39" customFormat="1" ht="13.5">
      <c r="A25" s="131"/>
      <c r="B25" s="114" t="s">
        <v>84</v>
      </c>
      <c r="C25" s="114" t="s">
        <v>404</v>
      </c>
      <c r="D25" s="115">
        <v>254071318</v>
      </c>
      <c r="E25" s="115">
        <v>254071318</v>
      </c>
      <c r="F25" s="115">
        <v>254071318</v>
      </c>
      <c r="G25" s="116">
        <v>0</v>
      </c>
      <c r="H25" s="115">
        <v>239847658</v>
      </c>
      <c r="I25" s="116">
        <v>0</v>
      </c>
      <c r="J25" s="115">
        <v>14223660</v>
      </c>
      <c r="K25" s="115">
        <v>14223660</v>
      </c>
      <c r="L25" s="115">
        <v>0</v>
      </c>
      <c r="M25" s="115">
        <v>0</v>
      </c>
      <c r="N25" s="128">
        <f t="shared" si="0"/>
        <v>0.05598294255316139</v>
      </c>
      <c r="O25" s="129"/>
      <c r="P25" s="129"/>
      <c r="Q25" s="128"/>
    </row>
    <row r="26" spans="1:17" s="39" customFormat="1" ht="13.5">
      <c r="A26" s="131"/>
      <c r="B26" s="114" t="s">
        <v>85</v>
      </c>
      <c r="C26" s="114" t="s">
        <v>389</v>
      </c>
      <c r="D26" s="115">
        <v>14586218</v>
      </c>
      <c r="E26" s="115">
        <v>14586218</v>
      </c>
      <c r="F26" s="115">
        <v>14528146</v>
      </c>
      <c r="G26" s="116">
        <v>0</v>
      </c>
      <c r="H26" s="115">
        <v>13604445</v>
      </c>
      <c r="I26" s="116">
        <v>0</v>
      </c>
      <c r="J26" s="115">
        <v>981773</v>
      </c>
      <c r="K26" s="115">
        <v>981773</v>
      </c>
      <c r="L26" s="115">
        <v>0</v>
      </c>
      <c r="M26" s="115">
        <v>-58072</v>
      </c>
      <c r="N26" s="128">
        <f t="shared" si="0"/>
        <v>0.06730826318378075</v>
      </c>
      <c r="O26" s="129"/>
      <c r="P26" s="129"/>
      <c r="Q26" s="128"/>
    </row>
    <row r="27" spans="1:17" s="39" customFormat="1" ht="13.5">
      <c r="A27" s="131"/>
      <c r="B27" s="114" t="s">
        <v>86</v>
      </c>
      <c r="C27" s="114" t="s">
        <v>389</v>
      </c>
      <c r="D27" s="115">
        <v>3002515</v>
      </c>
      <c r="E27" s="115">
        <v>3002515</v>
      </c>
      <c r="F27" s="115">
        <v>3002515</v>
      </c>
      <c r="G27" s="116">
        <v>0</v>
      </c>
      <c r="H27" s="115">
        <v>2806868</v>
      </c>
      <c r="I27" s="116">
        <v>0</v>
      </c>
      <c r="J27" s="115">
        <v>195647</v>
      </c>
      <c r="K27" s="115">
        <v>195647</v>
      </c>
      <c r="L27" s="115">
        <v>0</v>
      </c>
      <c r="M27" s="115">
        <v>0</v>
      </c>
      <c r="N27" s="128">
        <f t="shared" si="0"/>
        <v>0.06516103999480435</v>
      </c>
      <c r="O27" s="129"/>
      <c r="P27" s="129"/>
      <c r="Q27" s="128"/>
    </row>
    <row r="28" spans="1:17" s="39" customFormat="1" ht="13.5">
      <c r="A28" s="131"/>
      <c r="B28" s="114" t="s">
        <v>87</v>
      </c>
      <c r="C28" s="114" t="s">
        <v>389</v>
      </c>
      <c r="D28" s="115">
        <v>3682899</v>
      </c>
      <c r="E28" s="115">
        <v>3682899</v>
      </c>
      <c r="F28" s="115">
        <v>3682899</v>
      </c>
      <c r="G28" s="116">
        <v>0</v>
      </c>
      <c r="H28" s="115">
        <v>3481846</v>
      </c>
      <c r="I28" s="116">
        <v>0</v>
      </c>
      <c r="J28" s="115">
        <v>201053</v>
      </c>
      <c r="K28" s="115">
        <v>201053</v>
      </c>
      <c r="L28" s="115">
        <v>0</v>
      </c>
      <c r="M28" s="115">
        <v>0</v>
      </c>
      <c r="N28" s="128">
        <f t="shared" si="0"/>
        <v>0.05459096217409166</v>
      </c>
      <c r="O28" s="129"/>
      <c r="P28" s="129"/>
      <c r="Q28" s="128"/>
    </row>
    <row r="29" spans="1:17" s="39" customFormat="1" ht="13.5">
      <c r="A29" s="131"/>
      <c r="B29" s="114" t="s">
        <v>88</v>
      </c>
      <c r="C29" s="114" t="s">
        <v>389</v>
      </c>
      <c r="D29" s="115">
        <v>12747384</v>
      </c>
      <c r="E29" s="115">
        <v>12747384</v>
      </c>
      <c r="F29" s="115">
        <v>12647384</v>
      </c>
      <c r="G29" s="116">
        <v>0</v>
      </c>
      <c r="H29" s="115">
        <v>11916959</v>
      </c>
      <c r="I29" s="116">
        <v>0</v>
      </c>
      <c r="J29" s="115">
        <v>830425</v>
      </c>
      <c r="K29" s="115">
        <v>830425</v>
      </c>
      <c r="L29" s="115">
        <v>0</v>
      </c>
      <c r="M29" s="115">
        <v>-100000</v>
      </c>
      <c r="N29" s="128">
        <f t="shared" si="0"/>
        <v>0.06514473871658687</v>
      </c>
      <c r="O29" s="129"/>
      <c r="P29" s="129"/>
      <c r="Q29" s="128"/>
    </row>
    <row r="30" spans="1:17" s="39" customFormat="1" ht="13.5">
      <c r="A30" s="131"/>
      <c r="B30" s="114" t="s">
        <v>89</v>
      </c>
      <c r="C30" s="114" t="s">
        <v>389</v>
      </c>
      <c r="D30" s="115">
        <v>13733585</v>
      </c>
      <c r="E30" s="115">
        <v>13733585</v>
      </c>
      <c r="F30" s="115">
        <v>13733585</v>
      </c>
      <c r="G30" s="116">
        <v>0</v>
      </c>
      <c r="H30" s="115">
        <v>12964743</v>
      </c>
      <c r="I30" s="116">
        <v>0</v>
      </c>
      <c r="J30" s="115">
        <v>768842</v>
      </c>
      <c r="K30" s="115">
        <v>768842</v>
      </c>
      <c r="L30" s="115">
        <v>0</v>
      </c>
      <c r="M30" s="115">
        <v>0</v>
      </c>
      <c r="N30" s="128">
        <f t="shared" si="0"/>
        <v>0.05598261488169331</v>
      </c>
      <c r="O30" s="129"/>
      <c r="P30" s="129"/>
      <c r="Q30" s="128"/>
    </row>
    <row r="31" spans="1:17" s="39" customFormat="1" ht="13.5">
      <c r="A31" s="131"/>
      <c r="B31" s="114" t="s">
        <v>90</v>
      </c>
      <c r="C31" s="114" t="s">
        <v>91</v>
      </c>
      <c r="D31" s="115">
        <v>974939830</v>
      </c>
      <c r="E31" s="115">
        <v>974939830</v>
      </c>
      <c r="F31" s="115">
        <v>971911175</v>
      </c>
      <c r="G31" s="116">
        <v>0</v>
      </c>
      <c r="H31" s="115">
        <v>859650114</v>
      </c>
      <c r="I31" s="116">
        <v>0</v>
      </c>
      <c r="J31" s="115">
        <v>55289716</v>
      </c>
      <c r="K31" s="115">
        <v>55289716</v>
      </c>
      <c r="L31" s="115">
        <v>60000000</v>
      </c>
      <c r="M31" s="115">
        <v>56971345</v>
      </c>
      <c r="N31" s="128">
        <f t="shared" si="0"/>
        <v>0.05671090081528416</v>
      </c>
      <c r="O31" s="129"/>
      <c r="P31" s="129"/>
      <c r="Q31" s="128"/>
    </row>
    <row r="32" spans="1:17" s="39" customFormat="1" ht="13.5">
      <c r="A32" s="131"/>
      <c r="B32" s="114" t="s">
        <v>92</v>
      </c>
      <c r="C32" s="114" t="s">
        <v>405</v>
      </c>
      <c r="D32" s="115">
        <v>148195972</v>
      </c>
      <c r="E32" s="115">
        <v>148195972</v>
      </c>
      <c r="F32" s="115">
        <v>147605962</v>
      </c>
      <c r="G32" s="116">
        <v>0</v>
      </c>
      <c r="H32" s="115">
        <v>138221160</v>
      </c>
      <c r="I32" s="116">
        <v>0</v>
      </c>
      <c r="J32" s="115">
        <v>9974812</v>
      </c>
      <c r="K32" s="115">
        <v>9974812</v>
      </c>
      <c r="L32" s="115">
        <v>0</v>
      </c>
      <c r="M32" s="115">
        <v>-590010</v>
      </c>
      <c r="N32" s="128">
        <f t="shared" si="0"/>
        <v>0.06730825315549062</v>
      </c>
      <c r="O32" s="129"/>
      <c r="P32" s="129"/>
      <c r="Q32" s="128"/>
    </row>
    <row r="33" spans="1:17" s="39" customFormat="1" ht="13.5">
      <c r="A33" s="131"/>
      <c r="B33" s="114" t="s">
        <v>93</v>
      </c>
      <c r="C33" s="114" t="s">
        <v>405</v>
      </c>
      <c r="D33" s="115">
        <v>30505548</v>
      </c>
      <c r="E33" s="115">
        <v>30505548</v>
      </c>
      <c r="F33" s="115">
        <v>30505548</v>
      </c>
      <c r="G33" s="116">
        <v>0</v>
      </c>
      <c r="H33" s="115">
        <v>28517779</v>
      </c>
      <c r="I33" s="116">
        <v>0</v>
      </c>
      <c r="J33" s="115">
        <v>1987769</v>
      </c>
      <c r="K33" s="115">
        <v>1987769</v>
      </c>
      <c r="L33" s="115">
        <v>0</v>
      </c>
      <c r="M33" s="115">
        <v>0</v>
      </c>
      <c r="N33" s="128">
        <f t="shared" si="0"/>
        <v>0.06516090122360693</v>
      </c>
      <c r="O33" s="129"/>
      <c r="P33" s="129"/>
      <c r="Q33" s="128"/>
    </row>
    <row r="34" spans="1:17" s="39" customFormat="1" ht="13.5">
      <c r="A34" s="131"/>
      <c r="B34" s="114" t="s">
        <v>94</v>
      </c>
      <c r="C34" s="114" t="s">
        <v>405</v>
      </c>
      <c r="D34" s="115">
        <v>37418258</v>
      </c>
      <c r="E34" s="115">
        <v>37418258</v>
      </c>
      <c r="F34" s="115">
        <v>37418258</v>
      </c>
      <c r="G34" s="116">
        <v>0</v>
      </c>
      <c r="H34" s="115">
        <v>35375568</v>
      </c>
      <c r="I34" s="116">
        <v>0</v>
      </c>
      <c r="J34" s="115">
        <v>2042690</v>
      </c>
      <c r="K34" s="115">
        <v>2042690</v>
      </c>
      <c r="L34" s="115">
        <v>0</v>
      </c>
      <c r="M34" s="115">
        <v>0</v>
      </c>
      <c r="N34" s="128">
        <f t="shared" si="0"/>
        <v>0.05459072947757215</v>
      </c>
      <c r="O34" s="129"/>
      <c r="P34" s="129"/>
      <c r="Q34" s="128"/>
    </row>
    <row r="35" spans="1:17" s="39" customFormat="1" ht="13.5">
      <c r="A35" s="131"/>
      <c r="B35" s="114" t="s">
        <v>95</v>
      </c>
      <c r="C35" s="114" t="s">
        <v>405</v>
      </c>
      <c r="D35" s="115">
        <v>129513424</v>
      </c>
      <c r="E35" s="115">
        <v>129513424</v>
      </c>
      <c r="F35" s="115">
        <v>128497424</v>
      </c>
      <c r="G35" s="116">
        <v>0</v>
      </c>
      <c r="H35" s="115">
        <v>121076370</v>
      </c>
      <c r="I35" s="116">
        <v>0</v>
      </c>
      <c r="J35" s="115">
        <v>8437054</v>
      </c>
      <c r="K35" s="115">
        <v>8437054</v>
      </c>
      <c r="L35" s="115">
        <v>0</v>
      </c>
      <c r="M35" s="115">
        <v>-1016000</v>
      </c>
      <c r="N35" s="128">
        <f t="shared" si="0"/>
        <v>0.06514424327164726</v>
      </c>
      <c r="O35" s="129"/>
      <c r="P35" s="129"/>
      <c r="Q35" s="128"/>
    </row>
    <row r="36" spans="1:17" s="39" customFormat="1" ht="13.5">
      <c r="A36" s="131"/>
      <c r="B36" s="114" t="s">
        <v>96</v>
      </c>
      <c r="C36" s="114" t="s">
        <v>405</v>
      </c>
      <c r="D36" s="115">
        <v>139533221</v>
      </c>
      <c r="E36" s="115">
        <v>139533221</v>
      </c>
      <c r="F36" s="115">
        <v>139533221</v>
      </c>
      <c r="G36" s="116">
        <v>0</v>
      </c>
      <c r="H36" s="115">
        <v>133485400</v>
      </c>
      <c r="I36" s="116">
        <v>0</v>
      </c>
      <c r="J36" s="115">
        <v>6047821</v>
      </c>
      <c r="K36" s="115">
        <v>6047821</v>
      </c>
      <c r="L36" s="115">
        <v>0</v>
      </c>
      <c r="M36" s="115">
        <v>0</v>
      </c>
      <c r="N36" s="128">
        <f t="shared" si="0"/>
        <v>0.04334323365186273</v>
      </c>
      <c r="O36" s="129"/>
      <c r="P36" s="129"/>
      <c r="Q36" s="128"/>
    </row>
    <row r="37" spans="1:17" s="39" customFormat="1" ht="13.5">
      <c r="A37" s="131"/>
      <c r="B37" s="114" t="s">
        <v>97</v>
      </c>
      <c r="C37" s="114" t="s">
        <v>406</v>
      </c>
      <c r="D37" s="115">
        <v>43758653</v>
      </c>
      <c r="E37" s="115">
        <v>43758653</v>
      </c>
      <c r="F37" s="115">
        <v>43584438</v>
      </c>
      <c r="G37" s="116">
        <v>0</v>
      </c>
      <c r="H37" s="115">
        <v>40813344</v>
      </c>
      <c r="I37" s="116">
        <v>0</v>
      </c>
      <c r="J37" s="115">
        <v>2945309</v>
      </c>
      <c r="K37" s="115">
        <v>2945309</v>
      </c>
      <c r="L37" s="115">
        <v>0</v>
      </c>
      <c r="M37" s="115">
        <v>-174215</v>
      </c>
      <c r="N37" s="128">
        <f t="shared" si="0"/>
        <v>0.06730803619572111</v>
      </c>
      <c r="O37" s="129"/>
      <c r="P37" s="129"/>
      <c r="Q37" s="128"/>
    </row>
    <row r="38" spans="1:17" s="39" customFormat="1" ht="13.5">
      <c r="A38" s="131"/>
      <c r="B38" s="114" t="s">
        <v>98</v>
      </c>
      <c r="C38" s="114" t="s">
        <v>406</v>
      </c>
      <c r="D38" s="115">
        <v>9007544</v>
      </c>
      <c r="E38" s="115">
        <v>9007544</v>
      </c>
      <c r="F38" s="115">
        <v>9007544</v>
      </c>
      <c r="G38" s="116">
        <v>0</v>
      </c>
      <c r="H38" s="115">
        <v>8420603</v>
      </c>
      <c r="I38" s="116">
        <v>0</v>
      </c>
      <c r="J38" s="115">
        <v>586941</v>
      </c>
      <c r="K38" s="115">
        <v>586941</v>
      </c>
      <c r="L38" s="115">
        <v>0</v>
      </c>
      <c r="M38" s="115">
        <v>0</v>
      </c>
      <c r="N38" s="128">
        <f t="shared" si="0"/>
        <v>0.06516104722885617</v>
      </c>
      <c r="O38" s="129"/>
      <c r="P38" s="129"/>
      <c r="Q38" s="128"/>
    </row>
    <row r="39" spans="1:17" s="39" customFormat="1" ht="13.5">
      <c r="A39" s="131"/>
      <c r="B39" s="114" t="s">
        <v>99</v>
      </c>
      <c r="C39" s="114" t="s">
        <v>406</v>
      </c>
      <c r="D39" s="115">
        <v>11048698</v>
      </c>
      <c r="E39" s="115">
        <v>11048698</v>
      </c>
      <c r="F39" s="115">
        <v>11048698</v>
      </c>
      <c r="G39" s="116">
        <v>0</v>
      </c>
      <c r="H39" s="115">
        <v>10445542</v>
      </c>
      <c r="I39" s="116">
        <v>0</v>
      </c>
      <c r="J39" s="115">
        <v>603156</v>
      </c>
      <c r="K39" s="115">
        <v>603156</v>
      </c>
      <c r="L39" s="115">
        <v>0</v>
      </c>
      <c r="M39" s="115">
        <v>0</v>
      </c>
      <c r="N39" s="128">
        <f t="shared" si="0"/>
        <v>0.05459068570794495</v>
      </c>
      <c r="O39" s="129"/>
      <c r="P39" s="129"/>
      <c r="Q39" s="128"/>
    </row>
    <row r="40" spans="1:17" s="39" customFormat="1" ht="13.5">
      <c r="A40" s="131"/>
      <c r="B40" s="114" t="s">
        <v>100</v>
      </c>
      <c r="C40" s="114" t="s">
        <v>406</v>
      </c>
      <c r="D40" s="115">
        <v>38242153</v>
      </c>
      <c r="E40" s="115">
        <v>38242153</v>
      </c>
      <c r="F40" s="115">
        <v>37942153</v>
      </c>
      <c r="G40" s="116">
        <v>0</v>
      </c>
      <c r="H40" s="115">
        <v>35750895</v>
      </c>
      <c r="I40" s="116">
        <v>0</v>
      </c>
      <c r="J40" s="115">
        <v>2491258</v>
      </c>
      <c r="K40" s="115">
        <v>2491258</v>
      </c>
      <c r="L40" s="115">
        <v>0</v>
      </c>
      <c r="M40" s="115">
        <v>-300000</v>
      </c>
      <c r="N40" s="128">
        <f t="shared" si="0"/>
        <v>0.0651442924774659</v>
      </c>
      <c r="O40" s="129"/>
      <c r="P40" s="129"/>
      <c r="Q40" s="128"/>
    </row>
    <row r="41" spans="1:17" s="39" customFormat="1" ht="13.5">
      <c r="A41" s="131"/>
      <c r="B41" s="114" t="s">
        <v>101</v>
      </c>
      <c r="C41" s="114" t="s">
        <v>406</v>
      </c>
      <c r="D41" s="115">
        <v>41200754</v>
      </c>
      <c r="E41" s="115">
        <v>41200754</v>
      </c>
      <c r="F41" s="115">
        <v>41200754</v>
      </c>
      <c r="G41" s="116">
        <v>0</v>
      </c>
      <c r="H41" s="115">
        <v>38894227</v>
      </c>
      <c r="I41" s="116">
        <v>0</v>
      </c>
      <c r="J41" s="115">
        <v>2306527</v>
      </c>
      <c r="K41" s="115">
        <v>2306527</v>
      </c>
      <c r="L41" s="115">
        <v>0</v>
      </c>
      <c r="M41" s="115">
        <v>0</v>
      </c>
      <c r="N41" s="128">
        <f t="shared" si="0"/>
        <v>0.05598264051187024</v>
      </c>
      <c r="O41" s="129"/>
      <c r="P41" s="129"/>
      <c r="Q41" s="128"/>
    </row>
    <row r="42" spans="1:17" s="39" customFormat="1" ht="13.5">
      <c r="A42" s="131"/>
      <c r="B42" s="114" t="s">
        <v>102</v>
      </c>
      <c r="C42" s="114" t="s">
        <v>407</v>
      </c>
      <c r="D42" s="115">
        <v>87517306</v>
      </c>
      <c r="E42" s="115">
        <v>87517306</v>
      </c>
      <c r="F42" s="115">
        <v>87168876</v>
      </c>
      <c r="G42" s="116">
        <v>0</v>
      </c>
      <c r="H42" s="115">
        <v>81626670</v>
      </c>
      <c r="I42" s="116">
        <v>0</v>
      </c>
      <c r="J42" s="115">
        <v>5890636</v>
      </c>
      <c r="K42" s="115">
        <v>5890636</v>
      </c>
      <c r="L42" s="115">
        <v>0</v>
      </c>
      <c r="M42" s="115">
        <v>-348430</v>
      </c>
      <c r="N42" s="128">
        <f t="shared" si="0"/>
        <v>0.06730824186932811</v>
      </c>
      <c r="O42" s="129"/>
      <c r="P42" s="129"/>
      <c r="Q42" s="128"/>
    </row>
    <row r="43" spans="1:17" s="39" customFormat="1" ht="13.5">
      <c r="A43" s="131"/>
      <c r="B43" s="114" t="s">
        <v>103</v>
      </c>
      <c r="C43" s="114" t="s">
        <v>407</v>
      </c>
      <c r="D43" s="115">
        <v>18015087</v>
      </c>
      <c r="E43" s="115">
        <v>18015087</v>
      </c>
      <c r="F43" s="115">
        <v>18015087</v>
      </c>
      <c r="G43" s="116">
        <v>0</v>
      </c>
      <c r="H43" s="115">
        <v>16841205</v>
      </c>
      <c r="I43" s="116">
        <v>0</v>
      </c>
      <c r="J43" s="115">
        <v>1173882</v>
      </c>
      <c r="K43" s="115">
        <v>1173882</v>
      </c>
      <c r="L43" s="115">
        <v>0</v>
      </c>
      <c r="M43" s="115">
        <v>0</v>
      </c>
      <c r="N43" s="128">
        <f t="shared" si="0"/>
        <v>0.06516105084588268</v>
      </c>
      <c r="O43" s="129"/>
      <c r="P43" s="129"/>
      <c r="Q43" s="128"/>
    </row>
    <row r="44" spans="1:17" s="39" customFormat="1" ht="13.5">
      <c r="A44" s="131"/>
      <c r="B44" s="114" t="s">
        <v>104</v>
      </c>
      <c r="C44" s="114" t="s">
        <v>407</v>
      </c>
      <c r="D44" s="115">
        <v>22097397</v>
      </c>
      <c r="E44" s="115">
        <v>22097397</v>
      </c>
      <c r="F44" s="115">
        <v>22097397</v>
      </c>
      <c r="G44" s="116">
        <v>0</v>
      </c>
      <c r="H44" s="115">
        <v>20891086</v>
      </c>
      <c r="I44" s="116">
        <v>0</v>
      </c>
      <c r="J44" s="115">
        <v>1206311</v>
      </c>
      <c r="K44" s="115">
        <v>1206311</v>
      </c>
      <c r="L44" s="115">
        <v>0</v>
      </c>
      <c r="M44" s="115">
        <v>0</v>
      </c>
      <c r="N44" s="128">
        <f t="shared" si="0"/>
        <v>0.05459063798328826</v>
      </c>
      <c r="O44" s="129"/>
      <c r="P44" s="129"/>
      <c r="Q44" s="128"/>
    </row>
    <row r="45" spans="1:17" s="39" customFormat="1" ht="13.5">
      <c r="A45" s="131"/>
      <c r="B45" s="114" t="s">
        <v>105</v>
      </c>
      <c r="C45" s="114" t="s">
        <v>407</v>
      </c>
      <c r="D45" s="115">
        <v>76484306</v>
      </c>
      <c r="E45" s="115">
        <v>76484306</v>
      </c>
      <c r="F45" s="115">
        <v>75884306</v>
      </c>
      <c r="G45" s="116">
        <v>0</v>
      </c>
      <c r="H45" s="115">
        <v>71501795</v>
      </c>
      <c r="I45" s="116">
        <v>0</v>
      </c>
      <c r="J45" s="115">
        <v>4982511</v>
      </c>
      <c r="K45" s="115">
        <v>4982511</v>
      </c>
      <c r="L45" s="115">
        <v>0</v>
      </c>
      <c r="M45" s="115">
        <v>-600000</v>
      </c>
      <c r="N45" s="128">
        <f t="shared" si="0"/>
        <v>0.06514422710457751</v>
      </c>
      <c r="O45" s="129"/>
      <c r="P45" s="129"/>
      <c r="Q45" s="128"/>
    </row>
    <row r="46" spans="1:17" s="39" customFormat="1" ht="13.5">
      <c r="A46" s="131"/>
      <c r="B46" s="114" t="s">
        <v>106</v>
      </c>
      <c r="C46" s="114" t="s">
        <v>407</v>
      </c>
      <c r="D46" s="115">
        <v>82401509</v>
      </c>
      <c r="E46" s="115">
        <v>82401509</v>
      </c>
      <c r="F46" s="115">
        <v>82401509</v>
      </c>
      <c r="G46" s="116">
        <v>0</v>
      </c>
      <c r="H46" s="115">
        <v>77788470</v>
      </c>
      <c r="I46" s="116">
        <v>0</v>
      </c>
      <c r="J46" s="115">
        <v>4613039</v>
      </c>
      <c r="K46" s="115">
        <v>4613039</v>
      </c>
      <c r="L46" s="115">
        <v>0</v>
      </c>
      <c r="M46" s="115">
        <v>0</v>
      </c>
      <c r="N46" s="128">
        <f t="shared" si="0"/>
        <v>0.05598245779698039</v>
      </c>
      <c r="O46" s="129"/>
      <c r="P46" s="129"/>
      <c r="Q46" s="128"/>
    </row>
    <row r="47" spans="1:17" s="39" customFormat="1" ht="13.5">
      <c r="A47" s="131"/>
      <c r="B47" s="114" t="s">
        <v>107</v>
      </c>
      <c r="C47" s="114" t="s">
        <v>108</v>
      </c>
      <c r="D47" s="115">
        <v>60000000</v>
      </c>
      <c r="E47" s="115">
        <v>60000000</v>
      </c>
      <c r="F47" s="115">
        <v>60000000</v>
      </c>
      <c r="G47" s="116">
        <v>0</v>
      </c>
      <c r="H47" s="115">
        <v>0</v>
      </c>
      <c r="I47" s="116">
        <v>0</v>
      </c>
      <c r="J47" s="115">
        <v>0</v>
      </c>
      <c r="K47" s="115">
        <v>0</v>
      </c>
      <c r="L47" s="115">
        <v>60000000</v>
      </c>
      <c r="M47" s="115">
        <v>60000000</v>
      </c>
      <c r="N47" s="128">
        <f t="shared" si="0"/>
        <v>0</v>
      </c>
      <c r="O47" s="129"/>
      <c r="P47" s="129"/>
      <c r="Q47" s="128"/>
    </row>
    <row r="48" spans="1:17" s="130" customFormat="1" ht="13.5">
      <c r="A48" s="126"/>
      <c r="B48" s="117" t="s">
        <v>109</v>
      </c>
      <c r="C48" s="117" t="s">
        <v>110</v>
      </c>
      <c r="D48" s="118">
        <v>4968206193</v>
      </c>
      <c r="E48" s="118">
        <v>4968206193</v>
      </c>
      <c r="F48" s="118">
        <v>1742717054</v>
      </c>
      <c r="G48" s="118">
        <v>259631944.5</v>
      </c>
      <c r="H48" s="118">
        <v>333522393.37</v>
      </c>
      <c r="I48" s="118">
        <v>12985634.2</v>
      </c>
      <c r="J48" s="118">
        <v>6343666</v>
      </c>
      <c r="K48" s="118">
        <v>3729845.68</v>
      </c>
      <c r="L48" s="118">
        <v>4355722554.93</v>
      </c>
      <c r="M48" s="118">
        <v>1130233415.93</v>
      </c>
      <c r="N48" s="132">
        <f t="shared" si="0"/>
        <v>0.001276852399753047</v>
      </c>
      <c r="O48" s="30">
        <f>+E48</f>
        <v>4968206193</v>
      </c>
      <c r="P48" s="30">
        <f>+J48</f>
        <v>6343666</v>
      </c>
      <c r="Q48" s="132">
        <f>+P48/O48</f>
        <v>0.001276852399753047</v>
      </c>
    </row>
    <row r="49" spans="1:17" s="39" customFormat="1" ht="13.5">
      <c r="A49" s="131"/>
      <c r="B49" s="114" t="s">
        <v>111</v>
      </c>
      <c r="C49" s="114" t="s">
        <v>112</v>
      </c>
      <c r="D49" s="115">
        <v>466144452</v>
      </c>
      <c r="E49" s="115">
        <v>466144452</v>
      </c>
      <c r="F49" s="115">
        <v>274254808</v>
      </c>
      <c r="G49" s="115">
        <v>151016869.27</v>
      </c>
      <c r="H49" s="115">
        <v>21833084.54</v>
      </c>
      <c r="I49" s="115">
        <v>0</v>
      </c>
      <c r="J49" s="115">
        <v>0</v>
      </c>
      <c r="K49" s="115">
        <v>0</v>
      </c>
      <c r="L49" s="115">
        <v>293294498.19</v>
      </c>
      <c r="M49" s="115">
        <v>101404854.19</v>
      </c>
      <c r="N49" s="128">
        <f t="shared" si="0"/>
        <v>0</v>
      </c>
      <c r="O49" s="129">
        <f aca="true" t="shared" si="1" ref="O49:O112">+E49</f>
        <v>466144452</v>
      </c>
      <c r="P49" s="129">
        <f aca="true" t="shared" si="2" ref="P49:P112">+J49</f>
        <v>0</v>
      </c>
      <c r="Q49" s="128">
        <f aca="true" t="shared" si="3" ref="Q49:Q112">+P49/O49</f>
        <v>0</v>
      </c>
    </row>
    <row r="50" spans="1:17" s="39" customFormat="1" ht="13.5">
      <c r="A50" s="131"/>
      <c r="B50" s="114" t="s">
        <v>113</v>
      </c>
      <c r="C50" s="114" t="s">
        <v>114</v>
      </c>
      <c r="D50" s="115">
        <v>78230101</v>
      </c>
      <c r="E50" s="115">
        <v>78230101</v>
      </c>
      <c r="F50" s="115">
        <v>21692308</v>
      </c>
      <c r="G50" s="115">
        <v>6016869.27</v>
      </c>
      <c r="H50" s="115">
        <v>2470416</v>
      </c>
      <c r="I50" s="116">
        <v>0</v>
      </c>
      <c r="J50" s="115">
        <v>0</v>
      </c>
      <c r="K50" s="115">
        <v>0</v>
      </c>
      <c r="L50" s="115">
        <v>69742815.73</v>
      </c>
      <c r="M50" s="115">
        <v>13205022.73</v>
      </c>
      <c r="N50" s="128">
        <f t="shared" si="0"/>
        <v>0</v>
      </c>
      <c r="O50" s="129">
        <f t="shared" si="1"/>
        <v>78230101</v>
      </c>
      <c r="P50" s="129">
        <f t="shared" si="2"/>
        <v>0</v>
      </c>
      <c r="Q50" s="128">
        <f t="shared" si="3"/>
        <v>0</v>
      </c>
    </row>
    <row r="51" spans="1:17" s="39" customFormat="1" ht="13.5">
      <c r="A51" s="131"/>
      <c r="B51" s="114" t="s">
        <v>115</v>
      </c>
      <c r="C51" s="114" t="s">
        <v>116</v>
      </c>
      <c r="D51" s="115">
        <v>195406033</v>
      </c>
      <c r="E51" s="115">
        <v>195406033</v>
      </c>
      <c r="F51" s="115">
        <v>127000000</v>
      </c>
      <c r="G51" s="115">
        <v>60000000</v>
      </c>
      <c r="H51" s="115">
        <v>0</v>
      </c>
      <c r="I51" s="116">
        <v>0</v>
      </c>
      <c r="J51" s="115">
        <v>0</v>
      </c>
      <c r="K51" s="115">
        <v>0</v>
      </c>
      <c r="L51" s="115">
        <v>135406033</v>
      </c>
      <c r="M51" s="115">
        <v>67000000</v>
      </c>
      <c r="N51" s="128">
        <f t="shared" si="0"/>
        <v>0</v>
      </c>
      <c r="O51" s="129">
        <f t="shared" si="1"/>
        <v>195406033</v>
      </c>
      <c r="P51" s="129">
        <f t="shared" si="2"/>
        <v>0</v>
      </c>
      <c r="Q51" s="128">
        <f t="shared" si="3"/>
        <v>0</v>
      </c>
    </row>
    <row r="52" spans="1:17" s="39" customFormat="1" ht="13.5">
      <c r="A52" s="131"/>
      <c r="B52" s="114" t="s">
        <v>408</v>
      </c>
      <c r="C52" s="114" t="s">
        <v>409</v>
      </c>
      <c r="D52" s="115">
        <v>10000000</v>
      </c>
      <c r="E52" s="115">
        <v>10000000</v>
      </c>
      <c r="F52" s="115">
        <v>0</v>
      </c>
      <c r="G52" s="116">
        <v>0</v>
      </c>
      <c r="H52" s="115">
        <v>0</v>
      </c>
      <c r="I52" s="116">
        <v>0</v>
      </c>
      <c r="J52" s="115">
        <v>0</v>
      </c>
      <c r="K52" s="115">
        <v>0</v>
      </c>
      <c r="L52" s="115">
        <v>10000000</v>
      </c>
      <c r="M52" s="115">
        <v>0</v>
      </c>
      <c r="N52" s="128">
        <f t="shared" si="0"/>
        <v>0</v>
      </c>
      <c r="O52" s="129">
        <f t="shared" si="1"/>
        <v>10000000</v>
      </c>
      <c r="P52" s="129">
        <f t="shared" si="2"/>
        <v>0</v>
      </c>
      <c r="Q52" s="128">
        <f t="shared" si="3"/>
        <v>0</v>
      </c>
    </row>
    <row r="53" spans="1:17" s="39" customFormat="1" ht="13.5">
      <c r="A53" s="131"/>
      <c r="B53" s="114" t="s">
        <v>117</v>
      </c>
      <c r="C53" s="114" t="s">
        <v>118</v>
      </c>
      <c r="D53" s="115">
        <v>53100500</v>
      </c>
      <c r="E53" s="115">
        <v>53100500</v>
      </c>
      <c r="F53" s="115">
        <v>6050000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5">
        <v>53100500</v>
      </c>
      <c r="M53" s="115">
        <v>6050000</v>
      </c>
      <c r="N53" s="128">
        <f t="shared" si="0"/>
        <v>0</v>
      </c>
      <c r="O53" s="129">
        <f t="shared" si="1"/>
        <v>53100500</v>
      </c>
      <c r="P53" s="129">
        <f t="shared" si="2"/>
        <v>0</v>
      </c>
      <c r="Q53" s="128">
        <f t="shared" si="3"/>
        <v>0</v>
      </c>
    </row>
    <row r="54" spans="1:17" s="39" customFormat="1" ht="13.5">
      <c r="A54" s="131"/>
      <c r="B54" s="114" t="s">
        <v>119</v>
      </c>
      <c r="C54" s="114" t="s">
        <v>120</v>
      </c>
      <c r="D54" s="115">
        <v>129407818</v>
      </c>
      <c r="E54" s="115">
        <v>129407818</v>
      </c>
      <c r="F54" s="115">
        <v>119512500</v>
      </c>
      <c r="G54" s="115">
        <v>85000000</v>
      </c>
      <c r="H54" s="115">
        <v>19362668.54</v>
      </c>
      <c r="I54" s="116">
        <v>0</v>
      </c>
      <c r="J54" s="115">
        <v>0</v>
      </c>
      <c r="K54" s="115">
        <v>0</v>
      </c>
      <c r="L54" s="115">
        <v>25045149.46</v>
      </c>
      <c r="M54" s="115">
        <v>15149831.46</v>
      </c>
      <c r="N54" s="128">
        <f t="shared" si="0"/>
        <v>0</v>
      </c>
      <c r="O54" s="129">
        <f t="shared" si="1"/>
        <v>129407818</v>
      </c>
      <c r="P54" s="129">
        <f t="shared" si="2"/>
        <v>0</v>
      </c>
      <c r="Q54" s="128">
        <f t="shared" si="3"/>
        <v>0</v>
      </c>
    </row>
    <row r="55" spans="1:17" s="39" customFormat="1" ht="13.5">
      <c r="A55" s="131"/>
      <c r="B55" s="114" t="s">
        <v>121</v>
      </c>
      <c r="C55" s="114" t="s">
        <v>122</v>
      </c>
      <c r="D55" s="115">
        <v>321834143</v>
      </c>
      <c r="E55" s="115">
        <v>321834143</v>
      </c>
      <c r="F55" s="115">
        <v>88724647</v>
      </c>
      <c r="G55" s="116">
        <v>0</v>
      </c>
      <c r="H55" s="115">
        <v>44924659.9</v>
      </c>
      <c r="I55" s="116">
        <v>0</v>
      </c>
      <c r="J55" s="115">
        <v>5217521</v>
      </c>
      <c r="K55" s="115">
        <v>2603700.68</v>
      </c>
      <c r="L55" s="115">
        <v>271691962.1</v>
      </c>
      <c r="M55" s="115">
        <v>38582466.1</v>
      </c>
      <c r="N55" s="128">
        <f t="shared" si="0"/>
        <v>0.01621183181922373</v>
      </c>
      <c r="O55" s="129">
        <f t="shared" si="1"/>
        <v>321834143</v>
      </c>
      <c r="P55" s="129">
        <f t="shared" si="2"/>
        <v>5217521</v>
      </c>
      <c r="Q55" s="128">
        <f t="shared" si="3"/>
        <v>0.01621183181922373</v>
      </c>
    </row>
    <row r="56" spans="1:17" s="39" customFormat="1" ht="13.5">
      <c r="A56" s="131"/>
      <c r="B56" s="114" t="s">
        <v>123</v>
      </c>
      <c r="C56" s="114" t="s">
        <v>124</v>
      </c>
      <c r="D56" s="115">
        <v>89968635</v>
      </c>
      <c r="E56" s="115">
        <v>89968635</v>
      </c>
      <c r="F56" s="115">
        <v>23345384</v>
      </c>
      <c r="G56" s="116">
        <v>0</v>
      </c>
      <c r="H56" s="115">
        <v>19897221</v>
      </c>
      <c r="I56" s="116">
        <v>0</v>
      </c>
      <c r="J56" s="115">
        <v>1547394</v>
      </c>
      <c r="K56" s="115">
        <v>1547394</v>
      </c>
      <c r="L56" s="115">
        <v>68524020</v>
      </c>
      <c r="M56" s="115">
        <v>1900769</v>
      </c>
      <c r="N56" s="128">
        <f t="shared" si="0"/>
        <v>0.0171992606089889</v>
      </c>
      <c r="O56" s="129">
        <f t="shared" si="1"/>
        <v>89968635</v>
      </c>
      <c r="P56" s="129">
        <f t="shared" si="2"/>
        <v>1547394</v>
      </c>
      <c r="Q56" s="128">
        <f t="shared" si="3"/>
        <v>0.0171992606089889</v>
      </c>
    </row>
    <row r="57" spans="1:17" s="39" customFormat="1" ht="13.5">
      <c r="A57" s="131"/>
      <c r="B57" s="114" t="s">
        <v>125</v>
      </c>
      <c r="C57" s="114" t="s">
        <v>126</v>
      </c>
      <c r="D57" s="115">
        <v>96966540</v>
      </c>
      <c r="E57" s="115">
        <v>96966540</v>
      </c>
      <c r="F57" s="115">
        <v>24523035</v>
      </c>
      <c r="G57" s="116">
        <v>0</v>
      </c>
      <c r="H57" s="115">
        <v>14568434.14</v>
      </c>
      <c r="I57" s="116">
        <v>0</v>
      </c>
      <c r="J57" s="115">
        <v>823708.85</v>
      </c>
      <c r="K57" s="115">
        <v>151778.85</v>
      </c>
      <c r="L57" s="115">
        <v>81574397.01</v>
      </c>
      <c r="M57" s="115">
        <v>9130892.01</v>
      </c>
      <c r="N57" s="128">
        <f t="shared" si="0"/>
        <v>0.008494774073613433</v>
      </c>
      <c r="O57" s="129">
        <f t="shared" si="1"/>
        <v>96966540</v>
      </c>
      <c r="P57" s="129">
        <f t="shared" si="2"/>
        <v>823708.85</v>
      </c>
      <c r="Q57" s="128">
        <f t="shared" si="3"/>
        <v>0.008494774073613433</v>
      </c>
    </row>
    <row r="58" spans="1:17" s="39" customFormat="1" ht="13.5">
      <c r="A58" s="131"/>
      <c r="B58" s="114" t="s">
        <v>127</v>
      </c>
      <c r="C58" s="114" t="s">
        <v>128</v>
      </c>
      <c r="D58" s="115">
        <v>1077040</v>
      </c>
      <c r="E58" s="115">
        <v>1077040</v>
      </c>
      <c r="F58" s="115">
        <v>213000</v>
      </c>
      <c r="G58" s="116">
        <v>0</v>
      </c>
      <c r="H58" s="115">
        <v>16400</v>
      </c>
      <c r="I58" s="116">
        <v>0</v>
      </c>
      <c r="J58" s="115">
        <v>0</v>
      </c>
      <c r="K58" s="115">
        <v>0</v>
      </c>
      <c r="L58" s="115">
        <v>1060640</v>
      </c>
      <c r="M58" s="115">
        <v>196600</v>
      </c>
      <c r="N58" s="128">
        <f t="shared" si="0"/>
        <v>0</v>
      </c>
      <c r="O58" s="129">
        <f t="shared" si="1"/>
        <v>1077040</v>
      </c>
      <c r="P58" s="129">
        <f t="shared" si="2"/>
        <v>0</v>
      </c>
      <c r="Q58" s="128">
        <f t="shared" si="3"/>
        <v>0</v>
      </c>
    </row>
    <row r="59" spans="1:17" s="39" customFormat="1" ht="13.5">
      <c r="A59" s="131"/>
      <c r="B59" s="114" t="s">
        <v>129</v>
      </c>
      <c r="C59" s="114" t="s">
        <v>130</v>
      </c>
      <c r="D59" s="115">
        <v>118545206</v>
      </c>
      <c r="E59" s="115">
        <v>118545206</v>
      </c>
      <c r="F59" s="115">
        <v>32711548</v>
      </c>
      <c r="G59" s="115">
        <v>0</v>
      </c>
      <c r="H59" s="115">
        <v>10367321.36</v>
      </c>
      <c r="I59" s="116">
        <v>0</v>
      </c>
      <c r="J59" s="115">
        <v>2833854.15</v>
      </c>
      <c r="K59" s="115">
        <v>891963.83</v>
      </c>
      <c r="L59" s="115">
        <v>105344030.49</v>
      </c>
      <c r="M59" s="115">
        <v>19510372.49</v>
      </c>
      <c r="N59" s="128">
        <f t="shared" si="0"/>
        <v>0.02390526150842405</v>
      </c>
      <c r="O59" s="129">
        <f t="shared" si="1"/>
        <v>118545206</v>
      </c>
      <c r="P59" s="129">
        <f t="shared" si="2"/>
        <v>2833854.15</v>
      </c>
      <c r="Q59" s="128">
        <f t="shared" si="3"/>
        <v>0.02390526150842405</v>
      </c>
    </row>
    <row r="60" spans="1:17" s="39" customFormat="1" ht="13.5">
      <c r="A60" s="131"/>
      <c r="B60" s="114" t="s">
        <v>131</v>
      </c>
      <c r="C60" s="114" t="s">
        <v>132</v>
      </c>
      <c r="D60" s="115">
        <v>15276722</v>
      </c>
      <c r="E60" s="115">
        <v>15276722</v>
      </c>
      <c r="F60" s="115">
        <v>7931680</v>
      </c>
      <c r="G60" s="115">
        <v>0</v>
      </c>
      <c r="H60" s="115">
        <v>75283.4</v>
      </c>
      <c r="I60" s="116">
        <v>0</v>
      </c>
      <c r="J60" s="115">
        <v>12564</v>
      </c>
      <c r="K60" s="115">
        <v>12564</v>
      </c>
      <c r="L60" s="115">
        <v>15188874.6</v>
      </c>
      <c r="M60" s="115">
        <v>7843832.6</v>
      </c>
      <c r="N60" s="128">
        <f t="shared" si="0"/>
        <v>0.0008224277433339429</v>
      </c>
      <c r="O60" s="129">
        <f t="shared" si="1"/>
        <v>15276722</v>
      </c>
      <c r="P60" s="129">
        <f t="shared" si="2"/>
        <v>12564</v>
      </c>
      <c r="Q60" s="128">
        <f t="shared" si="3"/>
        <v>0.0008224277433339429</v>
      </c>
    </row>
    <row r="61" spans="1:17" s="39" customFormat="1" ht="13.5">
      <c r="A61" s="131"/>
      <c r="B61" s="114" t="s">
        <v>133</v>
      </c>
      <c r="C61" s="114" t="s">
        <v>134</v>
      </c>
      <c r="D61" s="115">
        <v>222350469</v>
      </c>
      <c r="E61" s="115">
        <v>222350469</v>
      </c>
      <c r="F61" s="115">
        <v>58437127</v>
      </c>
      <c r="G61" s="115">
        <v>0</v>
      </c>
      <c r="H61" s="115">
        <v>6280000</v>
      </c>
      <c r="I61" s="116">
        <v>0</v>
      </c>
      <c r="J61" s="115">
        <v>0</v>
      </c>
      <c r="K61" s="115">
        <v>0</v>
      </c>
      <c r="L61" s="115">
        <v>216070469</v>
      </c>
      <c r="M61" s="115">
        <v>52157127</v>
      </c>
      <c r="N61" s="128">
        <f t="shared" si="0"/>
        <v>0</v>
      </c>
      <c r="O61" s="129">
        <f t="shared" si="1"/>
        <v>222350469</v>
      </c>
      <c r="P61" s="129">
        <f t="shared" si="2"/>
        <v>0</v>
      </c>
      <c r="Q61" s="128">
        <f t="shared" si="3"/>
        <v>0</v>
      </c>
    </row>
    <row r="62" spans="1:17" s="39" customFormat="1" ht="13.5">
      <c r="A62" s="131"/>
      <c r="B62" s="114" t="s">
        <v>135</v>
      </c>
      <c r="C62" s="114" t="s">
        <v>136</v>
      </c>
      <c r="D62" s="115">
        <v>104155675</v>
      </c>
      <c r="E62" s="115">
        <v>104155675</v>
      </c>
      <c r="F62" s="115">
        <v>17169500</v>
      </c>
      <c r="G62" s="115">
        <v>0</v>
      </c>
      <c r="H62" s="115">
        <v>3080000</v>
      </c>
      <c r="I62" s="116">
        <v>0</v>
      </c>
      <c r="J62" s="115">
        <v>0</v>
      </c>
      <c r="K62" s="115">
        <v>0</v>
      </c>
      <c r="L62" s="115">
        <v>101075675</v>
      </c>
      <c r="M62" s="115">
        <v>14089500</v>
      </c>
      <c r="N62" s="128">
        <f t="shared" si="0"/>
        <v>0</v>
      </c>
      <c r="O62" s="129">
        <f t="shared" si="1"/>
        <v>104155675</v>
      </c>
      <c r="P62" s="129">
        <f t="shared" si="2"/>
        <v>0</v>
      </c>
      <c r="Q62" s="128">
        <f t="shared" si="3"/>
        <v>0</v>
      </c>
    </row>
    <row r="63" spans="1:17" s="39" customFormat="1" ht="13.5">
      <c r="A63" s="131"/>
      <c r="B63" s="114" t="s">
        <v>137</v>
      </c>
      <c r="C63" s="114" t="s">
        <v>138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  <c r="I63" s="116">
        <v>0</v>
      </c>
      <c r="J63" s="115">
        <v>0</v>
      </c>
      <c r="K63" s="115">
        <v>0</v>
      </c>
      <c r="L63" s="115">
        <v>0</v>
      </c>
      <c r="M63" s="115">
        <v>0</v>
      </c>
      <c r="N63" s="128" t="e">
        <f t="shared" si="0"/>
        <v>#DIV/0!</v>
      </c>
      <c r="O63" s="129">
        <f t="shared" si="1"/>
        <v>0</v>
      </c>
      <c r="P63" s="129">
        <f t="shared" si="2"/>
        <v>0</v>
      </c>
      <c r="Q63" s="128" t="e">
        <f t="shared" si="3"/>
        <v>#DIV/0!</v>
      </c>
    </row>
    <row r="64" spans="1:17" s="39" customFormat="1" ht="13.5">
      <c r="A64" s="131"/>
      <c r="B64" s="114" t="s">
        <v>139</v>
      </c>
      <c r="C64" s="114" t="s">
        <v>140</v>
      </c>
      <c r="D64" s="115">
        <v>15961105</v>
      </c>
      <c r="E64" s="115">
        <v>15961105</v>
      </c>
      <c r="F64" s="115">
        <v>6484026</v>
      </c>
      <c r="G64" s="116">
        <v>0</v>
      </c>
      <c r="H64" s="115">
        <v>3200000</v>
      </c>
      <c r="I64" s="116">
        <v>0</v>
      </c>
      <c r="J64" s="115">
        <v>0</v>
      </c>
      <c r="K64" s="115">
        <v>0</v>
      </c>
      <c r="L64" s="115">
        <v>12761105</v>
      </c>
      <c r="M64" s="115">
        <v>3284026</v>
      </c>
      <c r="N64" s="128">
        <f t="shared" si="0"/>
        <v>0</v>
      </c>
      <c r="O64" s="129">
        <f t="shared" si="1"/>
        <v>15961105</v>
      </c>
      <c r="P64" s="129">
        <f t="shared" si="2"/>
        <v>0</v>
      </c>
      <c r="Q64" s="128">
        <f t="shared" si="3"/>
        <v>0</v>
      </c>
    </row>
    <row r="65" spans="1:17" s="39" customFormat="1" ht="13.5">
      <c r="A65" s="131"/>
      <c r="B65" s="114" t="s">
        <v>141</v>
      </c>
      <c r="C65" s="114" t="s">
        <v>142</v>
      </c>
      <c r="D65" s="115">
        <v>64015069</v>
      </c>
      <c r="E65" s="115">
        <v>64015069</v>
      </c>
      <c r="F65" s="115">
        <v>16003767</v>
      </c>
      <c r="G65" s="116">
        <v>0</v>
      </c>
      <c r="H65" s="115">
        <v>0</v>
      </c>
      <c r="I65" s="116">
        <v>0</v>
      </c>
      <c r="J65" s="115">
        <v>0</v>
      </c>
      <c r="K65" s="115">
        <v>0</v>
      </c>
      <c r="L65" s="115">
        <v>64015069</v>
      </c>
      <c r="M65" s="115">
        <v>16003767</v>
      </c>
      <c r="N65" s="128">
        <f t="shared" si="0"/>
        <v>0</v>
      </c>
      <c r="O65" s="129">
        <f t="shared" si="1"/>
        <v>64015069</v>
      </c>
      <c r="P65" s="129">
        <f t="shared" si="2"/>
        <v>0</v>
      </c>
      <c r="Q65" s="128">
        <f t="shared" si="3"/>
        <v>0</v>
      </c>
    </row>
    <row r="66" spans="1:17" s="39" customFormat="1" ht="13.5">
      <c r="A66" s="131"/>
      <c r="B66" s="114" t="s">
        <v>143</v>
      </c>
      <c r="C66" s="114" t="s">
        <v>144</v>
      </c>
      <c r="D66" s="115">
        <v>11991279</v>
      </c>
      <c r="E66" s="115">
        <v>11991279</v>
      </c>
      <c r="F66" s="115">
        <v>75000</v>
      </c>
      <c r="G66" s="116">
        <v>0</v>
      </c>
      <c r="H66" s="115">
        <v>0</v>
      </c>
      <c r="I66" s="116">
        <v>0</v>
      </c>
      <c r="J66" s="115">
        <v>0</v>
      </c>
      <c r="K66" s="115">
        <v>0</v>
      </c>
      <c r="L66" s="115">
        <v>11991279</v>
      </c>
      <c r="M66" s="115">
        <v>75000</v>
      </c>
      <c r="N66" s="128">
        <f t="shared" si="0"/>
        <v>0</v>
      </c>
      <c r="O66" s="129">
        <f t="shared" si="1"/>
        <v>11991279</v>
      </c>
      <c r="P66" s="129">
        <f t="shared" si="2"/>
        <v>0</v>
      </c>
      <c r="Q66" s="128">
        <f t="shared" si="3"/>
        <v>0</v>
      </c>
    </row>
    <row r="67" spans="1:17" s="39" customFormat="1" ht="13.5">
      <c r="A67" s="131"/>
      <c r="B67" s="114" t="s">
        <v>410</v>
      </c>
      <c r="C67" s="114" t="s">
        <v>411</v>
      </c>
      <c r="D67" s="115">
        <v>1000000</v>
      </c>
      <c r="E67" s="115">
        <v>1000000</v>
      </c>
      <c r="F67" s="115">
        <v>0</v>
      </c>
      <c r="G67" s="115">
        <v>0</v>
      </c>
      <c r="H67" s="115">
        <v>0</v>
      </c>
      <c r="I67" s="115">
        <v>0</v>
      </c>
      <c r="J67" s="115">
        <v>0</v>
      </c>
      <c r="K67" s="115">
        <v>0</v>
      </c>
      <c r="L67" s="115">
        <v>1000000</v>
      </c>
      <c r="M67" s="115">
        <v>0</v>
      </c>
      <c r="N67" s="128">
        <f t="shared" si="0"/>
        <v>0</v>
      </c>
      <c r="O67" s="129">
        <f t="shared" si="1"/>
        <v>1000000</v>
      </c>
      <c r="P67" s="129">
        <f t="shared" si="2"/>
        <v>0</v>
      </c>
      <c r="Q67" s="128">
        <f t="shared" si="3"/>
        <v>0</v>
      </c>
    </row>
    <row r="68" spans="1:17" s="39" customFormat="1" ht="13.5">
      <c r="A68" s="131"/>
      <c r="B68" s="114" t="s">
        <v>145</v>
      </c>
      <c r="C68" s="114" t="s">
        <v>146</v>
      </c>
      <c r="D68" s="115">
        <v>25227341</v>
      </c>
      <c r="E68" s="115">
        <v>25227341</v>
      </c>
      <c r="F68" s="115">
        <v>18704834</v>
      </c>
      <c r="G68" s="116">
        <v>0</v>
      </c>
      <c r="H68" s="115">
        <v>0</v>
      </c>
      <c r="I68" s="116">
        <v>0</v>
      </c>
      <c r="J68" s="115">
        <v>0</v>
      </c>
      <c r="K68" s="115">
        <v>0</v>
      </c>
      <c r="L68" s="115">
        <v>25227341</v>
      </c>
      <c r="M68" s="115">
        <v>18704834</v>
      </c>
      <c r="N68" s="128">
        <f t="shared" si="0"/>
        <v>0</v>
      </c>
      <c r="O68" s="129">
        <f t="shared" si="1"/>
        <v>25227341</v>
      </c>
      <c r="P68" s="129">
        <f t="shared" si="2"/>
        <v>0</v>
      </c>
      <c r="Q68" s="128">
        <f t="shared" si="3"/>
        <v>0</v>
      </c>
    </row>
    <row r="69" spans="1:17" s="39" customFormat="1" ht="13.5">
      <c r="A69" s="131"/>
      <c r="B69" s="114" t="s">
        <v>147</v>
      </c>
      <c r="C69" s="114" t="s">
        <v>148</v>
      </c>
      <c r="D69" s="115">
        <v>2502852154</v>
      </c>
      <c r="E69" s="115">
        <v>2502852154</v>
      </c>
      <c r="F69" s="115">
        <v>937786675</v>
      </c>
      <c r="G69" s="115">
        <v>87020300</v>
      </c>
      <c r="H69" s="115">
        <v>172599756.01</v>
      </c>
      <c r="I69" s="115">
        <v>10959237.2</v>
      </c>
      <c r="J69" s="115">
        <v>0</v>
      </c>
      <c r="K69" s="115">
        <v>0</v>
      </c>
      <c r="L69" s="115">
        <v>2232272860.79</v>
      </c>
      <c r="M69" s="115">
        <v>667207381.79</v>
      </c>
      <c r="N69" s="128">
        <f t="shared" si="0"/>
        <v>0</v>
      </c>
      <c r="O69" s="129">
        <f t="shared" si="1"/>
        <v>2502852154</v>
      </c>
      <c r="P69" s="129">
        <f t="shared" si="2"/>
        <v>0</v>
      </c>
      <c r="Q69" s="128">
        <f t="shared" si="3"/>
        <v>0</v>
      </c>
    </row>
    <row r="70" spans="1:17" s="39" customFormat="1" ht="13.5">
      <c r="A70" s="131"/>
      <c r="B70" s="114" t="s">
        <v>149</v>
      </c>
      <c r="C70" s="114" t="s">
        <v>150</v>
      </c>
      <c r="D70" s="115">
        <v>50000</v>
      </c>
      <c r="E70" s="115">
        <v>50000</v>
      </c>
      <c r="F70" s="115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  <c r="L70" s="115">
        <v>50000</v>
      </c>
      <c r="M70" s="115">
        <v>0</v>
      </c>
      <c r="N70" s="128">
        <f t="shared" si="0"/>
        <v>0</v>
      </c>
      <c r="O70" s="129">
        <f t="shared" si="1"/>
        <v>50000</v>
      </c>
      <c r="P70" s="129">
        <f t="shared" si="2"/>
        <v>0</v>
      </c>
      <c r="Q70" s="128">
        <f t="shared" si="3"/>
        <v>0</v>
      </c>
    </row>
    <row r="71" spans="1:17" s="39" customFormat="1" ht="13.5">
      <c r="A71" s="131"/>
      <c r="B71" s="114" t="s">
        <v>151</v>
      </c>
      <c r="C71" s="114" t="s">
        <v>412</v>
      </c>
      <c r="D71" s="115">
        <v>150879700</v>
      </c>
      <c r="E71" s="115">
        <v>150879700</v>
      </c>
      <c r="F71" s="115">
        <v>39119925</v>
      </c>
      <c r="G71" s="115">
        <v>0</v>
      </c>
      <c r="H71" s="115">
        <v>5940000</v>
      </c>
      <c r="I71" s="116">
        <v>0</v>
      </c>
      <c r="J71" s="115">
        <v>0</v>
      </c>
      <c r="K71" s="115">
        <v>0</v>
      </c>
      <c r="L71" s="115">
        <v>144939700</v>
      </c>
      <c r="M71" s="115">
        <v>33179925</v>
      </c>
      <c r="N71" s="128">
        <f t="shared" si="0"/>
        <v>0</v>
      </c>
      <c r="O71" s="129">
        <f t="shared" si="1"/>
        <v>150879700</v>
      </c>
      <c r="P71" s="129">
        <f t="shared" si="2"/>
        <v>0</v>
      </c>
      <c r="Q71" s="128">
        <f t="shared" si="3"/>
        <v>0</v>
      </c>
    </row>
    <row r="72" spans="1:17" s="39" customFormat="1" ht="13.5">
      <c r="A72" s="131"/>
      <c r="B72" s="114" t="s">
        <v>152</v>
      </c>
      <c r="C72" s="114" t="s">
        <v>153</v>
      </c>
      <c r="D72" s="115">
        <v>227347480</v>
      </c>
      <c r="E72" s="115">
        <v>227347480</v>
      </c>
      <c r="F72" s="115">
        <v>93336870</v>
      </c>
      <c r="G72" s="115">
        <v>16000000</v>
      </c>
      <c r="H72" s="115">
        <v>43000000</v>
      </c>
      <c r="I72" s="115">
        <v>0</v>
      </c>
      <c r="J72" s="115">
        <v>0</v>
      </c>
      <c r="K72" s="115">
        <v>0</v>
      </c>
      <c r="L72" s="115">
        <v>168347480</v>
      </c>
      <c r="M72" s="115">
        <v>34336870</v>
      </c>
      <c r="N72" s="128">
        <f aca="true" t="shared" si="4" ref="N72:N135">+J72/E72</f>
        <v>0</v>
      </c>
      <c r="O72" s="129">
        <f t="shared" si="1"/>
        <v>227347480</v>
      </c>
      <c r="P72" s="129">
        <f t="shared" si="2"/>
        <v>0</v>
      </c>
      <c r="Q72" s="128">
        <f t="shared" si="3"/>
        <v>0</v>
      </c>
    </row>
    <row r="73" spans="1:17" s="39" customFormat="1" ht="13.5">
      <c r="A73" s="131"/>
      <c r="B73" s="114" t="s">
        <v>154</v>
      </c>
      <c r="C73" s="114" t="s">
        <v>413</v>
      </c>
      <c r="D73" s="115">
        <v>59576040</v>
      </c>
      <c r="E73" s="115">
        <v>59576040</v>
      </c>
      <c r="F73" s="115">
        <v>15269009</v>
      </c>
      <c r="G73" s="115">
        <v>4392500</v>
      </c>
      <c r="H73" s="115">
        <v>0</v>
      </c>
      <c r="I73" s="115">
        <v>0</v>
      </c>
      <c r="J73" s="115">
        <v>0</v>
      </c>
      <c r="K73" s="115">
        <v>0</v>
      </c>
      <c r="L73" s="115">
        <v>55183540</v>
      </c>
      <c r="M73" s="115">
        <v>10876509</v>
      </c>
      <c r="N73" s="128">
        <f t="shared" si="4"/>
        <v>0</v>
      </c>
      <c r="O73" s="129">
        <f t="shared" si="1"/>
        <v>59576040</v>
      </c>
      <c r="P73" s="129">
        <f t="shared" si="2"/>
        <v>0</v>
      </c>
      <c r="Q73" s="128">
        <f t="shared" si="3"/>
        <v>0</v>
      </c>
    </row>
    <row r="74" spans="1:17" s="39" customFormat="1" ht="13.5">
      <c r="A74" s="131"/>
      <c r="B74" s="114" t="s">
        <v>155</v>
      </c>
      <c r="C74" s="114" t="s">
        <v>156</v>
      </c>
      <c r="D74" s="115">
        <v>927626025</v>
      </c>
      <c r="E74" s="115">
        <v>927626025</v>
      </c>
      <c r="F74" s="115">
        <v>356512757</v>
      </c>
      <c r="G74" s="115">
        <v>20000000</v>
      </c>
      <c r="H74" s="115">
        <v>93257542.49</v>
      </c>
      <c r="I74" s="115">
        <v>0</v>
      </c>
      <c r="J74" s="115">
        <v>0</v>
      </c>
      <c r="K74" s="115">
        <v>0</v>
      </c>
      <c r="L74" s="115">
        <v>814368482.51</v>
      </c>
      <c r="M74" s="115">
        <v>243255214.51</v>
      </c>
      <c r="N74" s="128">
        <f t="shared" si="4"/>
        <v>0</v>
      </c>
      <c r="O74" s="129">
        <f t="shared" si="1"/>
        <v>927626025</v>
      </c>
      <c r="P74" s="129">
        <f t="shared" si="2"/>
        <v>0</v>
      </c>
      <c r="Q74" s="128">
        <f t="shared" si="3"/>
        <v>0</v>
      </c>
    </row>
    <row r="75" spans="1:17" s="39" customFormat="1" ht="13.5">
      <c r="A75" s="131"/>
      <c r="B75" s="114" t="s">
        <v>157</v>
      </c>
      <c r="C75" s="114" t="s">
        <v>158</v>
      </c>
      <c r="D75" s="115">
        <v>1137372909</v>
      </c>
      <c r="E75" s="115">
        <v>1137372909</v>
      </c>
      <c r="F75" s="115">
        <v>433548114</v>
      </c>
      <c r="G75" s="115">
        <v>46627800</v>
      </c>
      <c r="H75" s="115">
        <v>30402213.52</v>
      </c>
      <c r="I75" s="115">
        <v>10959237.2</v>
      </c>
      <c r="J75" s="115">
        <v>0</v>
      </c>
      <c r="K75" s="115">
        <v>0</v>
      </c>
      <c r="L75" s="115">
        <v>1049383658.28</v>
      </c>
      <c r="M75" s="115">
        <v>345558863.28</v>
      </c>
      <c r="N75" s="128">
        <f t="shared" si="4"/>
        <v>0</v>
      </c>
      <c r="O75" s="129">
        <f t="shared" si="1"/>
        <v>1137372909</v>
      </c>
      <c r="P75" s="129">
        <f t="shared" si="2"/>
        <v>0</v>
      </c>
      <c r="Q75" s="128">
        <f t="shared" si="3"/>
        <v>0</v>
      </c>
    </row>
    <row r="76" spans="1:17" s="39" customFormat="1" ht="13.5">
      <c r="A76" s="131"/>
      <c r="B76" s="114" t="s">
        <v>159</v>
      </c>
      <c r="C76" s="114" t="s">
        <v>160</v>
      </c>
      <c r="D76" s="115">
        <v>262621265</v>
      </c>
      <c r="E76" s="115">
        <v>262621265</v>
      </c>
      <c r="F76" s="115">
        <v>105524801</v>
      </c>
      <c r="G76" s="115">
        <v>20594775.23</v>
      </c>
      <c r="H76" s="115">
        <v>34636260.5</v>
      </c>
      <c r="I76" s="115">
        <v>0</v>
      </c>
      <c r="J76" s="115">
        <v>1126145</v>
      </c>
      <c r="K76" s="115">
        <v>1126145</v>
      </c>
      <c r="L76" s="115">
        <v>206264084.27</v>
      </c>
      <c r="M76" s="115">
        <v>49167620.27</v>
      </c>
      <c r="N76" s="128">
        <f t="shared" si="4"/>
        <v>0.004288095253824933</v>
      </c>
      <c r="O76" s="129">
        <f t="shared" si="1"/>
        <v>262621265</v>
      </c>
      <c r="P76" s="129">
        <f t="shared" si="2"/>
        <v>1126145</v>
      </c>
      <c r="Q76" s="128">
        <f t="shared" si="3"/>
        <v>0.004288095253824933</v>
      </c>
    </row>
    <row r="77" spans="1:17" s="39" customFormat="1" ht="13.5">
      <c r="A77" s="131"/>
      <c r="B77" s="114" t="s">
        <v>161</v>
      </c>
      <c r="C77" s="114" t="s">
        <v>162</v>
      </c>
      <c r="D77" s="115">
        <v>82873776</v>
      </c>
      <c r="E77" s="115">
        <v>82873776</v>
      </c>
      <c r="F77" s="115">
        <v>45719490</v>
      </c>
      <c r="G77" s="115">
        <v>20359000</v>
      </c>
      <c r="H77" s="115">
        <v>5196025.5</v>
      </c>
      <c r="I77" s="116">
        <v>0</v>
      </c>
      <c r="J77" s="115">
        <v>226345</v>
      </c>
      <c r="K77" s="115">
        <v>226345</v>
      </c>
      <c r="L77" s="115">
        <v>57092405.5</v>
      </c>
      <c r="M77" s="115">
        <v>19938119.5</v>
      </c>
      <c r="N77" s="128">
        <f t="shared" si="4"/>
        <v>0.0027312017253805355</v>
      </c>
      <c r="O77" s="129">
        <f t="shared" si="1"/>
        <v>82873776</v>
      </c>
      <c r="P77" s="129">
        <f t="shared" si="2"/>
        <v>226345</v>
      </c>
      <c r="Q77" s="128">
        <f t="shared" si="3"/>
        <v>0.0027312017253805355</v>
      </c>
    </row>
    <row r="78" spans="1:17" s="39" customFormat="1" ht="13.5">
      <c r="A78" s="131"/>
      <c r="B78" s="114" t="s">
        <v>163</v>
      </c>
      <c r="C78" s="114" t="s">
        <v>164</v>
      </c>
      <c r="D78" s="115">
        <v>121905739</v>
      </c>
      <c r="E78" s="115">
        <v>121905739</v>
      </c>
      <c r="F78" s="115">
        <v>47719874</v>
      </c>
      <c r="G78" s="115">
        <v>235775.23</v>
      </c>
      <c r="H78" s="115">
        <v>19140235</v>
      </c>
      <c r="I78" s="116">
        <v>0</v>
      </c>
      <c r="J78" s="115">
        <v>899800</v>
      </c>
      <c r="K78" s="115">
        <v>899800</v>
      </c>
      <c r="L78" s="115">
        <v>101629928.77</v>
      </c>
      <c r="M78" s="115">
        <v>27444063.77</v>
      </c>
      <c r="N78" s="128">
        <f t="shared" si="4"/>
        <v>0.007381112713651652</v>
      </c>
      <c r="O78" s="129">
        <f t="shared" si="1"/>
        <v>121905739</v>
      </c>
      <c r="P78" s="129">
        <f t="shared" si="2"/>
        <v>899800</v>
      </c>
      <c r="Q78" s="128">
        <f t="shared" si="3"/>
        <v>0.007381112713651652</v>
      </c>
    </row>
    <row r="79" spans="1:17" s="39" customFormat="1" ht="13.5">
      <c r="A79" s="131"/>
      <c r="B79" s="114" t="s">
        <v>165</v>
      </c>
      <c r="C79" s="114" t="s">
        <v>166</v>
      </c>
      <c r="D79" s="115">
        <v>38000000</v>
      </c>
      <c r="E79" s="115">
        <v>38000000</v>
      </c>
      <c r="F79" s="115">
        <v>7250000</v>
      </c>
      <c r="G79" s="116">
        <v>0</v>
      </c>
      <c r="H79" s="115">
        <v>5700000</v>
      </c>
      <c r="I79" s="116">
        <v>0</v>
      </c>
      <c r="J79" s="115">
        <v>0</v>
      </c>
      <c r="K79" s="115">
        <v>0</v>
      </c>
      <c r="L79" s="115">
        <v>32300000</v>
      </c>
      <c r="M79" s="115">
        <v>1550000</v>
      </c>
      <c r="N79" s="128">
        <f t="shared" si="4"/>
        <v>0</v>
      </c>
      <c r="O79" s="129">
        <f t="shared" si="1"/>
        <v>38000000</v>
      </c>
      <c r="P79" s="129">
        <f t="shared" si="2"/>
        <v>0</v>
      </c>
      <c r="Q79" s="128">
        <f t="shared" si="3"/>
        <v>0</v>
      </c>
    </row>
    <row r="80" spans="1:17" s="39" customFormat="1" ht="13.5">
      <c r="A80" s="131"/>
      <c r="B80" s="114" t="s">
        <v>167</v>
      </c>
      <c r="C80" s="114" t="s">
        <v>168</v>
      </c>
      <c r="D80" s="115">
        <v>19841750</v>
      </c>
      <c r="E80" s="115">
        <v>19841750</v>
      </c>
      <c r="F80" s="115">
        <v>4835437</v>
      </c>
      <c r="G80" s="116">
        <v>0</v>
      </c>
      <c r="H80" s="115">
        <v>4600000</v>
      </c>
      <c r="I80" s="116">
        <v>0</v>
      </c>
      <c r="J80" s="115">
        <v>0</v>
      </c>
      <c r="K80" s="115">
        <v>0</v>
      </c>
      <c r="L80" s="115">
        <v>15241750</v>
      </c>
      <c r="M80" s="115">
        <v>235437</v>
      </c>
      <c r="N80" s="128">
        <f t="shared" si="4"/>
        <v>0</v>
      </c>
      <c r="O80" s="129">
        <f t="shared" si="1"/>
        <v>19841750</v>
      </c>
      <c r="P80" s="129">
        <f t="shared" si="2"/>
        <v>0</v>
      </c>
      <c r="Q80" s="128">
        <f t="shared" si="3"/>
        <v>0</v>
      </c>
    </row>
    <row r="81" spans="1:17" s="39" customFormat="1" ht="13.5">
      <c r="A81" s="131"/>
      <c r="B81" s="114" t="s">
        <v>169</v>
      </c>
      <c r="C81" s="114" t="s">
        <v>170</v>
      </c>
      <c r="D81" s="115">
        <v>102826833</v>
      </c>
      <c r="E81" s="115">
        <v>102826833</v>
      </c>
      <c r="F81" s="115">
        <v>61500000</v>
      </c>
      <c r="G81" s="115">
        <v>0</v>
      </c>
      <c r="H81" s="115">
        <v>9143153</v>
      </c>
      <c r="I81" s="115">
        <v>0</v>
      </c>
      <c r="J81" s="115">
        <v>0</v>
      </c>
      <c r="K81" s="115">
        <v>0</v>
      </c>
      <c r="L81" s="115">
        <v>93683680</v>
      </c>
      <c r="M81" s="115">
        <v>52356847</v>
      </c>
      <c r="N81" s="128">
        <f t="shared" si="4"/>
        <v>0</v>
      </c>
      <c r="O81" s="129">
        <f t="shared" si="1"/>
        <v>102826833</v>
      </c>
      <c r="P81" s="129">
        <f t="shared" si="2"/>
        <v>0</v>
      </c>
      <c r="Q81" s="128">
        <f t="shared" si="3"/>
        <v>0</v>
      </c>
    </row>
    <row r="82" spans="1:17" s="39" customFormat="1" ht="13.5">
      <c r="A82" s="131"/>
      <c r="B82" s="114" t="s">
        <v>171</v>
      </c>
      <c r="C82" s="114" t="s">
        <v>172</v>
      </c>
      <c r="D82" s="115">
        <v>102826833</v>
      </c>
      <c r="E82" s="115">
        <v>102826833</v>
      </c>
      <c r="F82" s="115">
        <v>61500000</v>
      </c>
      <c r="G82" s="115">
        <v>0</v>
      </c>
      <c r="H82" s="115">
        <v>9143153</v>
      </c>
      <c r="I82" s="115">
        <v>0</v>
      </c>
      <c r="J82" s="115">
        <v>0</v>
      </c>
      <c r="K82" s="115">
        <v>0</v>
      </c>
      <c r="L82" s="115">
        <v>93683680</v>
      </c>
      <c r="M82" s="115">
        <v>52356847</v>
      </c>
      <c r="N82" s="128">
        <f t="shared" si="4"/>
        <v>0</v>
      </c>
      <c r="O82" s="129">
        <f t="shared" si="1"/>
        <v>102826833</v>
      </c>
      <c r="P82" s="129">
        <f t="shared" si="2"/>
        <v>0</v>
      </c>
      <c r="Q82" s="128">
        <f t="shared" si="3"/>
        <v>0</v>
      </c>
    </row>
    <row r="83" spans="1:17" s="39" customFormat="1" ht="13.5">
      <c r="A83" s="131"/>
      <c r="B83" s="114" t="s">
        <v>173</v>
      </c>
      <c r="C83" s="114" t="s">
        <v>174</v>
      </c>
      <c r="D83" s="115">
        <v>43115540</v>
      </c>
      <c r="E83" s="115">
        <v>43115540</v>
      </c>
      <c r="F83" s="115">
        <v>17506720</v>
      </c>
      <c r="G83" s="115">
        <v>0</v>
      </c>
      <c r="H83" s="115">
        <v>1377187.94</v>
      </c>
      <c r="I83" s="115">
        <v>0</v>
      </c>
      <c r="J83" s="115">
        <v>0</v>
      </c>
      <c r="K83" s="115">
        <v>0</v>
      </c>
      <c r="L83" s="115">
        <v>41738352.06</v>
      </c>
      <c r="M83" s="115">
        <v>16129532.06</v>
      </c>
      <c r="N83" s="128">
        <f t="shared" si="4"/>
        <v>0</v>
      </c>
      <c r="O83" s="129">
        <f t="shared" si="1"/>
        <v>43115540</v>
      </c>
      <c r="P83" s="129">
        <f t="shared" si="2"/>
        <v>0</v>
      </c>
      <c r="Q83" s="128">
        <f t="shared" si="3"/>
        <v>0</v>
      </c>
    </row>
    <row r="84" spans="1:17" s="39" customFormat="1" ht="13.5">
      <c r="A84" s="131"/>
      <c r="B84" s="114" t="s">
        <v>175</v>
      </c>
      <c r="C84" s="114" t="s">
        <v>176</v>
      </c>
      <c r="D84" s="115">
        <v>29686074</v>
      </c>
      <c r="E84" s="115">
        <v>29686074</v>
      </c>
      <c r="F84" s="115">
        <v>7030342</v>
      </c>
      <c r="G84" s="116">
        <v>0</v>
      </c>
      <c r="H84" s="115">
        <v>1074760</v>
      </c>
      <c r="I84" s="116">
        <v>0</v>
      </c>
      <c r="J84" s="115">
        <v>0</v>
      </c>
      <c r="K84" s="115">
        <v>0</v>
      </c>
      <c r="L84" s="115">
        <v>28611314</v>
      </c>
      <c r="M84" s="115">
        <v>5955582</v>
      </c>
      <c r="N84" s="128">
        <f t="shared" si="4"/>
        <v>0</v>
      </c>
      <c r="O84" s="129">
        <f t="shared" si="1"/>
        <v>29686074</v>
      </c>
      <c r="P84" s="129">
        <f t="shared" si="2"/>
        <v>0</v>
      </c>
      <c r="Q84" s="128">
        <f t="shared" si="3"/>
        <v>0</v>
      </c>
    </row>
    <row r="85" spans="1:17" s="39" customFormat="1" ht="13.5">
      <c r="A85" s="131"/>
      <c r="B85" s="114" t="s">
        <v>177</v>
      </c>
      <c r="C85" s="114" t="s">
        <v>178</v>
      </c>
      <c r="D85" s="115">
        <v>12402193</v>
      </c>
      <c r="E85" s="115">
        <v>12402193</v>
      </c>
      <c r="F85" s="115">
        <v>10173560</v>
      </c>
      <c r="G85" s="115">
        <v>0</v>
      </c>
      <c r="H85" s="115">
        <v>0</v>
      </c>
      <c r="I85" s="115">
        <v>0</v>
      </c>
      <c r="J85" s="115">
        <v>0</v>
      </c>
      <c r="K85" s="115">
        <v>0</v>
      </c>
      <c r="L85" s="115">
        <v>12402193</v>
      </c>
      <c r="M85" s="115">
        <v>10173560</v>
      </c>
      <c r="N85" s="128">
        <f t="shared" si="4"/>
        <v>0</v>
      </c>
      <c r="O85" s="129">
        <f t="shared" si="1"/>
        <v>12402193</v>
      </c>
      <c r="P85" s="129">
        <f t="shared" si="2"/>
        <v>0</v>
      </c>
      <c r="Q85" s="128">
        <f t="shared" si="3"/>
        <v>0</v>
      </c>
    </row>
    <row r="86" spans="1:17" s="39" customFormat="1" ht="13.5">
      <c r="A86" s="131"/>
      <c r="B86" s="114" t="s">
        <v>179</v>
      </c>
      <c r="C86" s="114" t="s">
        <v>180</v>
      </c>
      <c r="D86" s="115">
        <v>1027273</v>
      </c>
      <c r="E86" s="115">
        <v>1027273</v>
      </c>
      <c r="F86" s="115">
        <v>302818</v>
      </c>
      <c r="G86" s="115">
        <v>0</v>
      </c>
      <c r="H86" s="115">
        <v>302427.94</v>
      </c>
      <c r="I86" s="115">
        <v>0</v>
      </c>
      <c r="J86" s="115">
        <v>0</v>
      </c>
      <c r="K86" s="115">
        <v>0</v>
      </c>
      <c r="L86" s="115">
        <v>724845.06</v>
      </c>
      <c r="M86" s="115">
        <v>390.06</v>
      </c>
      <c r="N86" s="128">
        <f t="shared" si="4"/>
        <v>0</v>
      </c>
      <c r="O86" s="129">
        <f t="shared" si="1"/>
        <v>1027273</v>
      </c>
      <c r="P86" s="129">
        <f t="shared" si="2"/>
        <v>0</v>
      </c>
      <c r="Q86" s="128">
        <f t="shared" si="3"/>
        <v>0</v>
      </c>
    </row>
    <row r="87" spans="1:17" s="39" customFormat="1" ht="13.5">
      <c r="A87" s="131"/>
      <c r="B87" s="114" t="s">
        <v>181</v>
      </c>
      <c r="C87" s="114" t="s">
        <v>182</v>
      </c>
      <c r="D87" s="115">
        <v>1039386337</v>
      </c>
      <c r="E87" s="115">
        <v>1039386337</v>
      </c>
      <c r="F87" s="115">
        <v>197142776</v>
      </c>
      <c r="G87" s="115">
        <v>1000000</v>
      </c>
      <c r="H87" s="115">
        <v>41992761.48</v>
      </c>
      <c r="I87" s="115">
        <v>2026397</v>
      </c>
      <c r="J87" s="115">
        <v>0</v>
      </c>
      <c r="K87" s="115">
        <v>0</v>
      </c>
      <c r="L87" s="115">
        <v>994367178.52</v>
      </c>
      <c r="M87" s="115">
        <v>152123617.52</v>
      </c>
      <c r="N87" s="128">
        <f t="shared" si="4"/>
        <v>0</v>
      </c>
      <c r="O87" s="129">
        <f t="shared" si="1"/>
        <v>1039386337</v>
      </c>
      <c r="P87" s="129">
        <f t="shared" si="2"/>
        <v>0</v>
      </c>
      <c r="Q87" s="128">
        <f t="shared" si="3"/>
        <v>0</v>
      </c>
    </row>
    <row r="88" spans="1:17" s="39" customFormat="1" ht="13.5">
      <c r="A88" s="131"/>
      <c r="B88" s="114" t="s">
        <v>183</v>
      </c>
      <c r="C88" s="114" t="s">
        <v>184</v>
      </c>
      <c r="D88" s="115">
        <v>858500000</v>
      </c>
      <c r="E88" s="115">
        <v>858500000</v>
      </c>
      <c r="F88" s="115">
        <v>139890000</v>
      </c>
      <c r="G88" s="116">
        <v>0</v>
      </c>
      <c r="H88" s="115">
        <v>13966560.78</v>
      </c>
      <c r="I88" s="116">
        <v>0</v>
      </c>
      <c r="J88" s="115">
        <v>0</v>
      </c>
      <c r="K88" s="115">
        <v>0</v>
      </c>
      <c r="L88" s="115">
        <v>844533439.22</v>
      </c>
      <c r="M88" s="115">
        <v>125923439.22</v>
      </c>
      <c r="N88" s="128">
        <f t="shared" si="4"/>
        <v>0</v>
      </c>
      <c r="O88" s="129">
        <f t="shared" si="1"/>
        <v>858500000</v>
      </c>
      <c r="P88" s="129">
        <f t="shared" si="2"/>
        <v>0</v>
      </c>
      <c r="Q88" s="128">
        <f t="shared" si="3"/>
        <v>0</v>
      </c>
    </row>
    <row r="89" spans="1:17" s="39" customFormat="1" ht="13.5">
      <c r="A89" s="131"/>
      <c r="B89" s="114" t="s">
        <v>380</v>
      </c>
      <c r="C89" s="114" t="s">
        <v>381</v>
      </c>
      <c r="D89" s="115">
        <v>20833334</v>
      </c>
      <c r="E89" s="115">
        <v>20833334</v>
      </c>
      <c r="F89" s="115">
        <v>5208333</v>
      </c>
      <c r="G89" s="115">
        <v>0</v>
      </c>
      <c r="H89" s="115">
        <v>24998571</v>
      </c>
      <c r="I89" s="116">
        <v>0</v>
      </c>
      <c r="J89" s="115">
        <v>0</v>
      </c>
      <c r="K89" s="115">
        <v>0</v>
      </c>
      <c r="L89" s="115">
        <v>-4165237</v>
      </c>
      <c r="M89" s="115">
        <v>-19790238</v>
      </c>
      <c r="N89" s="128">
        <f t="shared" si="4"/>
        <v>0</v>
      </c>
      <c r="O89" s="129">
        <f t="shared" si="1"/>
        <v>20833334</v>
      </c>
      <c r="P89" s="129">
        <f t="shared" si="2"/>
        <v>0</v>
      </c>
      <c r="Q89" s="128">
        <f t="shared" si="3"/>
        <v>0</v>
      </c>
    </row>
    <row r="90" spans="1:17" s="39" customFormat="1" ht="13.5">
      <c r="A90" s="131"/>
      <c r="B90" s="114" t="s">
        <v>185</v>
      </c>
      <c r="C90" s="114" t="s">
        <v>186</v>
      </c>
      <c r="D90" s="115">
        <v>957143</v>
      </c>
      <c r="E90" s="115">
        <v>957143</v>
      </c>
      <c r="F90" s="115">
        <v>114285</v>
      </c>
      <c r="G90" s="115">
        <v>0</v>
      </c>
      <c r="H90" s="115">
        <v>90000</v>
      </c>
      <c r="I90" s="115">
        <v>0</v>
      </c>
      <c r="J90" s="115">
        <v>0</v>
      </c>
      <c r="K90" s="115">
        <v>0</v>
      </c>
      <c r="L90" s="115">
        <v>867143</v>
      </c>
      <c r="M90" s="115">
        <v>24285</v>
      </c>
      <c r="N90" s="128">
        <f t="shared" si="4"/>
        <v>0</v>
      </c>
      <c r="O90" s="129">
        <f t="shared" si="1"/>
        <v>957143</v>
      </c>
      <c r="P90" s="129">
        <f t="shared" si="2"/>
        <v>0</v>
      </c>
      <c r="Q90" s="128">
        <f t="shared" si="3"/>
        <v>0</v>
      </c>
    </row>
    <row r="91" spans="1:17" s="39" customFormat="1" ht="13.5">
      <c r="A91" s="131"/>
      <c r="B91" s="114" t="s">
        <v>187</v>
      </c>
      <c r="C91" s="114" t="s">
        <v>188</v>
      </c>
      <c r="D91" s="115">
        <v>25851197</v>
      </c>
      <c r="E91" s="115">
        <v>25851197</v>
      </c>
      <c r="F91" s="115">
        <v>6004831</v>
      </c>
      <c r="G91" s="115">
        <v>1000000</v>
      </c>
      <c r="H91" s="115">
        <v>2832629.7</v>
      </c>
      <c r="I91" s="116">
        <v>0</v>
      </c>
      <c r="J91" s="115">
        <v>0</v>
      </c>
      <c r="K91" s="115">
        <v>0</v>
      </c>
      <c r="L91" s="115">
        <v>22018567.3</v>
      </c>
      <c r="M91" s="115">
        <v>2172201.3</v>
      </c>
      <c r="N91" s="128">
        <f t="shared" si="4"/>
        <v>0</v>
      </c>
      <c r="O91" s="129">
        <f t="shared" si="1"/>
        <v>25851197</v>
      </c>
      <c r="P91" s="129">
        <f t="shared" si="2"/>
        <v>0</v>
      </c>
      <c r="Q91" s="128">
        <f t="shared" si="3"/>
        <v>0</v>
      </c>
    </row>
    <row r="92" spans="1:17" s="39" customFormat="1" ht="13.5">
      <c r="A92" s="131"/>
      <c r="B92" s="114" t="s">
        <v>189</v>
      </c>
      <c r="C92" s="114" t="s">
        <v>190</v>
      </c>
      <c r="D92" s="115">
        <v>26473000</v>
      </c>
      <c r="E92" s="115">
        <v>26473000</v>
      </c>
      <c r="F92" s="115">
        <v>6537000</v>
      </c>
      <c r="G92" s="116">
        <v>0</v>
      </c>
      <c r="H92" s="115">
        <v>0</v>
      </c>
      <c r="I92" s="116">
        <v>0</v>
      </c>
      <c r="J92" s="115">
        <v>0</v>
      </c>
      <c r="K92" s="115">
        <v>0</v>
      </c>
      <c r="L92" s="115">
        <v>26473000</v>
      </c>
      <c r="M92" s="115">
        <v>6537000</v>
      </c>
      <c r="N92" s="128">
        <f t="shared" si="4"/>
        <v>0</v>
      </c>
      <c r="O92" s="129">
        <f t="shared" si="1"/>
        <v>26473000</v>
      </c>
      <c r="P92" s="129">
        <f t="shared" si="2"/>
        <v>0</v>
      </c>
      <c r="Q92" s="128">
        <f t="shared" si="3"/>
        <v>0</v>
      </c>
    </row>
    <row r="93" spans="1:17" s="39" customFormat="1" ht="13.5">
      <c r="A93" s="131"/>
      <c r="B93" s="114" t="s">
        <v>191</v>
      </c>
      <c r="C93" s="114" t="s">
        <v>192</v>
      </c>
      <c r="D93" s="115">
        <v>13353506</v>
      </c>
      <c r="E93" s="115">
        <v>13353506</v>
      </c>
      <c r="F93" s="115">
        <v>4510465</v>
      </c>
      <c r="G93" s="116">
        <v>0</v>
      </c>
      <c r="H93" s="115">
        <v>105000</v>
      </c>
      <c r="I93" s="116">
        <v>0</v>
      </c>
      <c r="J93" s="115">
        <v>0</v>
      </c>
      <c r="K93" s="115">
        <v>0</v>
      </c>
      <c r="L93" s="115">
        <v>13248506</v>
      </c>
      <c r="M93" s="115">
        <v>4405465</v>
      </c>
      <c r="N93" s="128">
        <f t="shared" si="4"/>
        <v>0</v>
      </c>
      <c r="O93" s="129">
        <f t="shared" si="1"/>
        <v>13353506</v>
      </c>
      <c r="P93" s="129">
        <f t="shared" si="2"/>
        <v>0</v>
      </c>
      <c r="Q93" s="128">
        <f t="shared" si="3"/>
        <v>0</v>
      </c>
    </row>
    <row r="94" spans="1:17" s="39" customFormat="1" ht="13.5">
      <c r="A94" s="131"/>
      <c r="B94" s="114" t="s">
        <v>193</v>
      </c>
      <c r="C94" s="114" t="s">
        <v>194</v>
      </c>
      <c r="D94" s="115">
        <v>89680657</v>
      </c>
      <c r="E94" s="115">
        <v>89680657</v>
      </c>
      <c r="F94" s="115">
        <v>34068487</v>
      </c>
      <c r="G94" s="116">
        <v>0</v>
      </c>
      <c r="H94" s="115">
        <v>0</v>
      </c>
      <c r="I94" s="115">
        <v>2026397</v>
      </c>
      <c r="J94" s="115">
        <v>0</v>
      </c>
      <c r="K94" s="115">
        <v>0</v>
      </c>
      <c r="L94" s="115">
        <v>87654260</v>
      </c>
      <c r="M94" s="115">
        <v>32042090</v>
      </c>
      <c r="N94" s="128">
        <f t="shared" si="4"/>
        <v>0</v>
      </c>
      <c r="O94" s="129">
        <f t="shared" si="1"/>
        <v>89680657</v>
      </c>
      <c r="P94" s="129">
        <f t="shared" si="2"/>
        <v>0</v>
      </c>
      <c r="Q94" s="128">
        <f t="shared" si="3"/>
        <v>0</v>
      </c>
    </row>
    <row r="95" spans="1:17" s="39" customFormat="1" ht="13.5">
      <c r="A95" s="131"/>
      <c r="B95" s="114" t="s">
        <v>195</v>
      </c>
      <c r="C95" s="114" t="s">
        <v>196</v>
      </c>
      <c r="D95" s="115">
        <v>3737500</v>
      </c>
      <c r="E95" s="115">
        <v>3737500</v>
      </c>
      <c r="F95" s="115">
        <v>809375</v>
      </c>
      <c r="G95" s="116">
        <v>0</v>
      </c>
      <c r="H95" s="115">
        <v>0</v>
      </c>
      <c r="I95" s="116">
        <v>0</v>
      </c>
      <c r="J95" s="115">
        <v>0</v>
      </c>
      <c r="K95" s="115">
        <v>0</v>
      </c>
      <c r="L95" s="115">
        <v>3737500</v>
      </c>
      <c r="M95" s="115">
        <v>809375</v>
      </c>
      <c r="N95" s="128">
        <f t="shared" si="4"/>
        <v>0</v>
      </c>
      <c r="O95" s="129">
        <f t="shared" si="1"/>
        <v>3737500</v>
      </c>
      <c r="P95" s="129">
        <f t="shared" si="2"/>
        <v>0</v>
      </c>
      <c r="Q95" s="128">
        <f t="shared" si="3"/>
        <v>0</v>
      </c>
    </row>
    <row r="96" spans="1:17" s="39" customFormat="1" ht="13.5">
      <c r="A96" s="131"/>
      <c r="B96" s="114" t="s">
        <v>197</v>
      </c>
      <c r="C96" s="114" t="s">
        <v>198</v>
      </c>
      <c r="D96" s="115">
        <v>1710000</v>
      </c>
      <c r="E96" s="115">
        <v>1710000</v>
      </c>
      <c r="F96" s="115">
        <v>1097000</v>
      </c>
      <c r="G96" s="116">
        <v>0</v>
      </c>
      <c r="H96" s="115">
        <v>720534</v>
      </c>
      <c r="I96" s="116">
        <v>0</v>
      </c>
      <c r="J96" s="115">
        <v>0</v>
      </c>
      <c r="K96" s="115">
        <v>0</v>
      </c>
      <c r="L96" s="115">
        <v>989466</v>
      </c>
      <c r="M96" s="115">
        <v>376466</v>
      </c>
      <c r="N96" s="128">
        <f t="shared" si="4"/>
        <v>0</v>
      </c>
      <c r="O96" s="129">
        <f t="shared" si="1"/>
        <v>1710000</v>
      </c>
      <c r="P96" s="129">
        <f t="shared" si="2"/>
        <v>0</v>
      </c>
      <c r="Q96" s="128">
        <f t="shared" si="3"/>
        <v>0</v>
      </c>
    </row>
    <row r="97" spans="1:17" s="39" customFormat="1" ht="13.5">
      <c r="A97" s="131"/>
      <c r="B97" s="114" t="s">
        <v>199</v>
      </c>
      <c r="C97" s="114" t="s">
        <v>200</v>
      </c>
      <c r="D97" s="115">
        <v>100000</v>
      </c>
      <c r="E97" s="115">
        <v>100000</v>
      </c>
      <c r="F97" s="115">
        <v>100000</v>
      </c>
      <c r="G97" s="116">
        <v>0</v>
      </c>
      <c r="H97" s="115">
        <v>0</v>
      </c>
      <c r="I97" s="116">
        <v>0</v>
      </c>
      <c r="J97" s="115">
        <v>0</v>
      </c>
      <c r="K97" s="115">
        <v>0</v>
      </c>
      <c r="L97" s="115">
        <v>100000</v>
      </c>
      <c r="M97" s="115">
        <v>100000</v>
      </c>
      <c r="N97" s="128">
        <f t="shared" si="4"/>
        <v>0</v>
      </c>
      <c r="O97" s="129">
        <f t="shared" si="1"/>
        <v>100000</v>
      </c>
      <c r="P97" s="129">
        <f t="shared" si="2"/>
        <v>0</v>
      </c>
      <c r="Q97" s="128">
        <f t="shared" si="3"/>
        <v>0</v>
      </c>
    </row>
    <row r="98" spans="1:17" s="39" customFormat="1" ht="13.5">
      <c r="A98" s="131"/>
      <c r="B98" s="114" t="s">
        <v>201</v>
      </c>
      <c r="C98" s="114" t="s">
        <v>202</v>
      </c>
      <c r="D98" s="115">
        <v>1610000</v>
      </c>
      <c r="E98" s="115">
        <v>1610000</v>
      </c>
      <c r="F98" s="115">
        <v>997000</v>
      </c>
      <c r="G98" s="116">
        <v>0</v>
      </c>
      <c r="H98" s="115">
        <v>720534</v>
      </c>
      <c r="I98" s="116">
        <v>0</v>
      </c>
      <c r="J98" s="115">
        <v>0</v>
      </c>
      <c r="K98" s="115">
        <v>0</v>
      </c>
      <c r="L98" s="115">
        <v>889466</v>
      </c>
      <c r="M98" s="115">
        <v>276466</v>
      </c>
      <c r="N98" s="128">
        <f t="shared" si="4"/>
        <v>0</v>
      </c>
      <c r="O98" s="129">
        <f t="shared" si="1"/>
        <v>1610000</v>
      </c>
      <c r="P98" s="129">
        <f t="shared" si="2"/>
        <v>0</v>
      </c>
      <c r="Q98" s="128">
        <f t="shared" si="3"/>
        <v>0</v>
      </c>
    </row>
    <row r="99" spans="1:17" s="39" customFormat="1" ht="13.5">
      <c r="A99" s="131"/>
      <c r="B99" s="114" t="s">
        <v>203</v>
      </c>
      <c r="C99" s="114" t="s">
        <v>204</v>
      </c>
      <c r="D99" s="115">
        <v>5365000</v>
      </c>
      <c r="E99" s="115">
        <v>5365000</v>
      </c>
      <c r="F99" s="115">
        <v>742500</v>
      </c>
      <c r="G99" s="116">
        <v>0</v>
      </c>
      <c r="H99" s="115">
        <v>14996</v>
      </c>
      <c r="I99" s="116">
        <v>0</v>
      </c>
      <c r="J99" s="115">
        <v>0</v>
      </c>
      <c r="K99" s="115">
        <v>0</v>
      </c>
      <c r="L99" s="115">
        <v>5350004</v>
      </c>
      <c r="M99" s="115">
        <v>727504</v>
      </c>
      <c r="N99" s="128">
        <f t="shared" si="4"/>
        <v>0</v>
      </c>
      <c r="O99" s="129">
        <f t="shared" si="1"/>
        <v>5365000</v>
      </c>
      <c r="P99" s="129">
        <f t="shared" si="2"/>
        <v>0</v>
      </c>
      <c r="Q99" s="128">
        <f t="shared" si="3"/>
        <v>0</v>
      </c>
    </row>
    <row r="100" spans="1:17" s="39" customFormat="1" ht="13.5">
      <c r="A100" s="131"/>
      <c r="B100" s="114" t="s">
        <v>205</v>
      </c>
      <c r="C100" s="114" t="s">
        <v>206</v>
      </c>
      <c r="D100" s="115">
        <v>1545000</v>
      </c>
      <c r="E100" s="115">
        <v>1545000</v>
      </c>
      <c r="F100" s="115">
        <v>325000</v>
      </c>
      <c r="G100" s="116">
        <v>0</v>
      </c>
      <c r="H100" s="115">
        <v>14996</v>
      </c>
      <c r="I100" s="116">
        <v>0</v>
      </c>
      <c r="J100" s="115">
        <v>0</v>
      </c>
      <c r="K100" s="115">
        <v>0</v>
      </c>
      <c r="L100" s="115">
        <v>1530004</v>
      </c>
      <c r="M100" s="115">
        <v>310004</v>
      </c>
      <c r="N100" s="128">
        <f t="shared" si="4"/>
        <v>0</v>
      </c>
      <c r="O100" s="129">
        <f t="shared" si="1"/>
        <v>1545000</v>
      </c>
      <c r="P100" s="129">
        <f t="shared" si="2"/>
        <v>0</v>
      </c>
      <c r="Q100" s="128">
        <f t="shared" si="3"/>
        <v>0</v>
      </c>
    </row>
    <row r="101" spans="1:17" s="39" customFormat="1" ht="13.5">
      <c r="A101" s="131"/>
      <c r="B101" s="114" t="s">
        <v>207</v>
      </c>
      <c r="C101" s="114" t="s">
        <v>208</v>
      </c>
      <c r="D101" s="115">
        <v>3320000</v>
      </c>
      <c r="E101" s="115">
        <v>3320000</v>
      </c>
      <c r="F101" s="115">
        <v>292500</v>
      </c>
      <c r="G101" s="115">
        <v>0</v>
      </c>
      <c r="H101" s="115">
        <v>0</v>
      </c>
      <c r="I101" s="115">
        <v>0</v>
      </c>
      <c r="J101" s="115">
        <v>0</v>
      </c>
      <c r="K101" s="115">
        <v>0</v>
      </c>
      <c r="L101" s="115">
        <v>3320000</v>
      </c>
      <c r="M101" s="115">
        <v>292500</v>
      </c>
      <c r="N101" s="128">
        <f t="shared" si="4"/>
        <v>0</v>
      </c>
      <c r="O101" s="129">
        <f t="shared" si="1"/>
        <v>3320000</v>
      </c>
      <c r="P101" s="129">
        <f t="shared" si="2"/>
        <v>0</v>
      </c>
      <c r="Q101" s="128">
        <f t="shared" si="3"/>
        <v>0</v>
      </c>
    </row>
    <row r="102" spans="1:17" s="39" customFormat="1" ht="13.5">
      <c r="A102" s="131"/>
      <c r="B102" s="114" t="s">
        <v>209</v>
      </c>
      <c r="C102" s="114" t="s">
        <v>210</v>
      </c>
      <c r="D102" s="115">
        <v>500000</v>
      </c>
      <c r="E102" s="115">
        <v>500000</v>
      </c>
      <c r="F102" s="115">
        <v>125000</v>
      </c>
      <c r="G102" s="115">
        <v>0</v>
      </c>
      <c r="H102" s="115">
        <v>0</v>
      </c>
      <c r="I102" s="115">
        <v>0</v>
      </c>
      <c r="J102" s="115">
        <v>0</v>
      </c>
      <c r="K102" s="115">
        <v>0</v>
      </c>
      <c r="L102" s="115">
        <v>500000</v>
      </c>
      <c r="M102" s="115">
        <v>125000</v>
      </c>
      <c r="N102" s="128">
        <f t="shared" si="4"/>
        <v>0</v>
      </c>
      <c r="O102" s="129">
        <f t="shared" si="1"/>
        <v>500000</v>
      </c>
      <c r="P102" s="129">
        <f t="shared" si="2"/>
        <v>0</v>
      </c>
      <c r="Q102" s="128">
        <f t="shared" si="3"/>
        <v>0</v>
      </c>
    </row>
    <row r="103" spans="1:17" s="130" customFormat="1" ht="13.5">
      <c r="A103" s="126"/>
      <c r="B103" s="117" t="s">
        <v>211</v>
      </c>
      <c r="C103" s="117" t="s">
        <v>212</v>
      </c>
      <c r="D103" s="118">
        <v>223335694</v>
      </c>
      <c r="E103" s="118">
        <v>223335694</v>
      </c>
      <c r="F103" s="118">
        <v>47630055</v>
      </c>
      <c r="G103" s="118">
        <v>14500</v>
      </c>
      <c r="H103" s="118">
        <v>18408187.92</v>
      </c>
      <c r="I103" s="118">
        <v>1233145.96</v>
      </c>
      <c r="J103" s="118">
        <v>1549811.74</v>
      </c>
      <c r="K103" s="118">
        <v>1295326.74</v>
      </c>
      <c r="L103" s="118">
        <v>202130048.38</v>
      </c>
      <c r="M103" s="118">
        <v>26424409.38</v>
      </c>
      <c r="N103" s="132">
        <f t="shared" si="4"/>
        <v>0.006939382201933203</v>
      </c>
      <c r="O103" s="30">
        <f t="shared" si="1"/>
        <v>223335694</v>
      </c>
      <c r="P103" s="30">
        <f t="shared" si="2"/>
        <v>1549811.74</v>
      </c>
      <c r="Q103" s="132">
        <f t="shared" si="3"/>
        <v>0.006939382201933203</v>
      </c>
    </row>
    <row r="104" spans="1:17" s="39" customFormat="1" ht="13.5">
      <c r="A104" s="131"/>
      <c r="B104" s="114" t="s">
        <v>213</v>
      </c>
      <c r="C104" s="114" t="s">
        <v>214</v>
      </c>
      <c r="D104" s="115">
        <v>70724519</v>
      </c>
      <c r="E104" s="115">
        <v>70724519</v>
      </c>
      <c r="F104" s="115">
        <v>17389621</v>
      </c>
      <c r="G104" s="115">
        <v>14500</v>
      </c>
      <c r="H104" s="115">
        <v>7690326.87</v>
      </c>
      <c r="I104" s="115">
        <v>699065.56</v>
      </c>
      <c r="J104" s="115">
        <v>1305326.74</v>
      </c>
      <c r="K104" s="115">
        <v>1295326.74</v>
      </c>
      <c r="L104" s="115">
        <v>61015299.83</v>
      </c>
      <c r="M104" s="115">
        <v>7680401.83</v>
      </c>
      <c r="N104" s="128">
        <f t="shared" si="4"/>
        <v>0.018456495122999704</v>
      </c>
      <c r="O104" s="129">
        <f t="shared" si="1"/>
        <v>70724519</v>
      </c>
      <c r="P104" s="129">
        <f t="shared" si="2"/>
        <v>1305326.74</v>
      </c>
      <c r="Q104" s="128">
        <f t="shared" si="3"/>
        <v>0.018456495122999704</v>
      </c>
    </row>
    <row r="105" spans="1:17" s="39" customFormat="1" ht="13.5">
      <c r="A105" s="131"/>
      <c r="B105" s="114" t="s">
        <v>215</v>
      </c>
      <c r="C105" s="114" t="s">
        <v>216</v>
      </c>
      <c r="D105" s="115">
        <v>33264121</v>
      </c>
      <c r="E105" s="115">
        <v>33264121</v>
      </c>
      <c r="F105" s="115">
        <v>8327079</v>
      </c>
      <c r="G105" s="115">
        <v>0</v>
      </c>
      <c r="H105" s="115">
        <v>5453653.26</v>
      </c>
      <c r="I105" s="115">
        <v>0</v>
      </c>
      <c r="J105" s="115">
        <v>1295326.74</v>
      </c>
      <c r="K105" s="115">
        <v>1295326.74</v>
      </c>
      <c r="L105" s="115">
        <v>26515141</v>
      </c>
      <c r="M105" s="115">
        <v>1578099</v>
      </c>
      <c r="N105" s="128">
        <f t="shared" si="4"/>
        <v>0.03894065741283228</v>
      </c>
      <c r="O105" s="129">
        <f t="shared" si="1"/>
        <v>33264121</v>
      </c>
      <c r="P105" s="129">
        <f t="shared" si="2"/>
        <v>1295326.74</v>
      </c>
      <c r="Q105" s="128">
        <f t="shared" si="3"/>
        <v>0.03894065741283228</v>
      </c>
    </row>
    <row r="106" spans="1:17" s="39" customFormat="1" ht="13.5">
      <c r="A106" s="131"/>
      <c r="B106" s="114" t="s">
        <v>217</v>
      </c>
      <c r="C106" s="114" t="s">
        <v>218</v>
      </c>
      <c r="D106" s="115">
        <v>1300000</v>
      </c>
      <c r="E106" s="115">
        <v>1300000</v>
      </c>
      <c r="F106" s="115">
        <v>287500</v>
      </c>
      <c r="G106" s="115">
        <v>14500</v>
      </c>
      <c r="H106" s="115">
        <v>0</v>
      </c>
      <c r="I106" s="115">
        <v>104549</v>
      </c>
      <c r="J106" s="115">
        <v>0</v>
      </c>
      <c r="K106" s="115">
        <v>0</v>
      </c>
      <c r="L106" s="115">
        <v>1180951</v>
      </c>
      <c r="M106" s="115">
        <v>168451</v>
      </c>
      <c r="N106" s="128">
        <f t="shared" si="4"/>
        <v>0</v>
      </c>
      <c r="O106" s="129">
        <f t="shared" si="1"/>
        <v>1300000</v>
      </c>
      <c r="P106" s="129">
        <f t="shared" si="2"/>
        <v>0</v>
      </c>
      <c r="Q106" s="128">
        <f t="shared" si="3"/>
        <v>0</v>
      </c>
    </row>
    <row r="107" spans="1:17" s="39" customFormat="1" ht="13.5">
      <c r="A107" s="131"/>
      <c r="B107" s="114" t="s">
        <v>219</v>
      </c>
      <c r="C107" s="114" t="s">
        <v>220</v>
      </c>
      <c r="D107" s="115">
        <v>33660398</v>
      </c>
      <c r="E107" s="115">
        <v>33660398</v>
      </c>
      <c r="F107" s="115">
        <v>8150042</v>
      </c>
      <c r="G107" s="115">
        <v>0</v>
      </c>
      <c r="H107" s="115">
        <v>2236673.61</v>
      </c>
      <c r="I107" s="115">
        <v>594516.56</v>
      </c>
      <c r="J107" s="115">
        <v>10000</v>
      </c>
      <c r="K107" s="115">
        <v>0</v>
      </c>
      <c r="L107" s="115">
        <v>30819207.83</v>
      </c>
      <c r="M107" s="115">
        <v>5308851.83</v>
      </c>
      <c r="N107" s="128">
        <f t="shared" si="4"/>
        <v>0.00029708501961266175</v>
      </c>
      <c r="O107" s="129">
        <f t="shared" si="1"/>
        <v>33660398</v>
      </c>
      <c r="P107" s="129">
        <f t="shared" si="2"/>
        <v>10000</v>
      </c>
      <c r="Q107" s="128">
        <f t="shared" si="3"/>
        <v>0.00029708501961266175</v>
      </c>
    </row>
    <row r="108" spans="1:17" s="39" customFormat="1" ht="13.5">
      <c r="A108" s="131"/>
      <c r="B108" s="114" t="s">
        <v>221</v>
      </c>
      <c r="C108" s="114" t="s">
        <v>222</v>
      </c>
      <c r="D108" s="115">
        <v>2500000</v>
      </c>
      <c r="E108" s="115">
        <v>2500000</v>
      </c>
      <c r="F108" s="115">
        <v>625000</v>
      </c>
      <c r="G108" s="116">
        <v>0</v>
      </c>
      <c r="H108" s="115">
        <v>0</v>
      </c>
      <c r="I108" s="116">
        <v>0</v>
      </c>
      <c r="J108" s="115">
        <v>0</v>
      </c>
      <c r="K108" s="115">
        <v>0</v>
      </c>
      <c r="L108" s="115">
        <v>2500000</v>
      </c>
      <c r="M108" s="115">
        <v>625000</v>
      </c>
      <c r="N108" s="128">
        <f t="shared" si="4"/>
        <v>0</v>
      </c>
      <c r="O108" s="129">
        <f t="shared" si="1"/>
        <v>2500000</v>
      </c>
      <c r="P108" s="129">
        <f t="shared" si="2"/>
        <v>0</v>
      </c>
      <c r="Q108" s="128">
        <f t="shared" si="3"/>
        <v>0</v>
      </c>
    </row>
    <row r="109" spans="1:17" s="39" customFormat="1" ht="13.5">
      <c r="A109" s="131"/>
      <c r="B109" s="114" t="s">
        <v>223</v>
      </c>
      <c r="C109" s="114" t="s">
        <v>224</v>
      </c>
      <c r="D109" s="115">
        <v>1025000</v>
      </c>
      <c r="E109" s="115">
        <v>1025000</v>
      </c>
      <c r="F109" s="115">
        <v>256250</v>
      </c>
      <c r="G109" s="115">
        <v>0</v>
      </c>
      <c r="H109" s="115">
        <v>0</v>
      </c>
      <c r="I109" s="116">
        <v>0</v>
      </c>
      <c r="J109" s="115">
        <v>0</v>
      </c>
      <c r="K109" s="115">
        <v>0</v>
      </c>
      <c r="L109" s="115">
        <v>1025000</v>
      </c>
      <c r="M109" s="115">
        <v>256250</v>
      </c>
      <c r="N109" s="128">
        <f t="shared" si="4"/>
        <v>0</v>
      </c>
      <c r="O109" s="129">
        <f t="shared" si="1"/>
        <v>1025000</v>
      </c>
      <c r="P109" s="129">
        <f t="shared" si="2"/>
        <v>0</v>
      </c>
      <c r="Q109" s="128">
        <f t="shared" si="3"/>
        <v>0</v>
      </c>
    </row>
    <row r="110" spans="1:17" s="39" customFormat="1" ht="13.5">
      <c r="A110" s="131"/>
      <c r="B110" s="114" t="s">
        <v>225</v>
      </c>
      <c r="C110" s="114" t="s">
        <v>226</v>
      </c>
      <c r="D110" s="115">
        <v>350000</v>
      </c>
      <c r="E110" s="115">
        <v>350000</v>
      </c>
      <c r="F110" s="115">
        <v>87500</v>
      </c>
      <c r="G110" s="115">
        <v>0</v>
      </c>
      <c r="H110" s="115">
        <v>0</v>
      </c>
      <c r="I110" s="116">
        <v>0</v>
      </c>
      <c r="J110" s="115">
        <v>0</v>
      </c>
      <c r="K110" s="115">
        <v>0</v>
      </c>
      <c r="L110" s="115">
        <v>350000</v>
      </c>
      <c r="M110" s="115">
        <v>87500</v>
      </c>
      <c r="N110" s="128">
        <f t="shared" si="4"/>
        <v>0</v>
      </c>
      <c r="O110" s="129">
        <f t="shared" si="1"/>
        <v>350000</v>
      </c>
      <c r="P110" s="129">
        <f t="shared" si="2"/>
        <v>0</v>
      </c>
      <c r="Q110" s="128">
        <f t="shared" si="3"/>
        <v>0</v>
      </c>
    </row>
    <row r="111" spans="1:17" s="39" customFormat="1" ht="13.5">
      <c r="A111" s="131"/>
      <c r="B111" s="114" t="s">
        <v>227</v>
      </c>
      <c r="C111" s="114" t="s">
        <v>228</v>
      </c>
      <c r="D111" s="115">
        <v>675000</v>
      </c>
      <c r="E111" s="115">
        <v>675000</v>
      </c>
      <c r="F111" s="115">
        <v>168750</v>
      </c>
      <c r="G111" s="115">
        <v>0</v>
      </c>
      <c r="H111" s="115">
        <v>0</v>
      </c>
      <c r="I111" s="116">
        <v>0</v>
      </c>
      <c r="J111" s="115">
        <v>0</v>
      </c>
      <c r="K111" s="115">
        <v>0</v>
      </c>
      <c r="L111" s="115">
        <v>675000</v>
      </c>
      <c r="M111" s="115">
        <v>168750</v>
      </c>
      <c r="N111" s="128">
        <f t="shared" si="4"/>
        <v>0</v>
      </c>
      <c r="O111" s="129">
        <f t="shared" si="1"/>
        <v>675000</v>
      </c>
      <c r="P111" s="129">
        <f t="shared" si="2"/>
        <v>0</v>
      </c>
      <c r="Q111" s="128">
        <f t="shared" si="3"/>
        <v>0</v>
      </c>
    </row>
    <row r="112" spans="1:17" s="39" customFormat="1" ht="13.5">
      <c r="A112" s="131"/>
      <c r="B112" s="114" t="s">
        <v>229</v>
      </c>
      <c r="C112" s="114" t="s">
        <v>230</v>
      </c>
      <c r="D112" s="115">
        <v>29718422</v>
      </c>
      <c r="E112" s="115">
        <v>29718422</v>
      </c>
      <c r="F112" s="115">
        <v>6492105</v>
      </c>
      <c r="G112" s="116">
        <v>0</v>
      </c>
      <c r="H112" s="115">
        <v>820500</v>
      </c>
      <c r="I112" s="116">
        <v>0</v>
      </c>
      <c r="J112" s="115">
        <v>0</v>
      </c>
      <c r="K112" s="115">
        <v>0</v>
      </c>
      <c r="L112" s="115">
        <v>28897922</v>
      </c>
      <c r="M112" s="115">
        <v>5671605</v>
      </c>
      <c r="N112" s="128">
        <f t="shared" si="4"/>
        <v>0</v>
      </c>
      <c r="O112" s="129">
        <f t="shared" si="1"/>
        <v>29718422</v>
      </c>
      <c r="P112" s="129">
        <f t="shared" si="2"/>
        <v>0</v>
      </c>
      <c r="Q112" s="128">
        <f t="shared" si="3"/>
        <v>0</v>
      </c>
    </row>
    <row r="113" spans="1:17" s="39" customFormat="1" ht="13.5">
      <c r="A113" s="131"/>
      <c r="B113" s="114" t="s">
        <v>231</v>
      </c>
      <c r="C113" s="114" t="s">
        <v>232</v>
      </c>
      <c r="D113" s="115">
        <v>4350000</v>
      </c>
      <c r="E113" s="115">
        <v>4350000</v>
      </c>
      <c r="F113" s="115">
        <v>1000000</v>
      </c>
      <c r="G113" s="116">
        <v>0</v>
      </c>
      <c r="H113" s="115">
        <v>485700</v>
      </c>
      <c r="I113" s="116">
        <v>0</v>
      </c>
      <c r="J113" s="115">
        <v>0</v>
      </c>
      <c r="K113" s="115">
        <v>0</v>
      </c>
      <c r="L113" s="115">
        <v>3864300</v>
      </c>
      <c r="M113" s="115">
        <v>514300</v>
      </c>
      <c r="N113" s="128">
        <f t="shared" si="4"/>
        <v>0</v>
      </c>
      <c r="O113" s="129">
        <f aca="true" t="shared" si="5" ref="O113:O146">+E113</f>
        <v>4350000</v>
      </c>
      <c r="P113" s="129">
        <f aca="true" t="shared" si="6" ref="P113:P146">+J113</f>
        <v>0</v>
      </c>
      <c r="Q113" s="128">
        <f aca="true" t="shared" si="7" ref="Q113:Q145">+P113/O113</f>
        <v>0</v>
      </c>
    </row>
    <row r="114" spans="1:17" s="39" customFormat="1" ht="13.5">
      <c r="A114" s="131"/>
      <c r="B114" s="114" t="s">
        <v>233</v>
      </c>
      <c r="C114" s="114" t="s">
        <v>234</v>
      </c>
      <c r="D114" s="115">
        <v>200000</v>
      </c>
      <c r="E114" s="115">
        <v>200000</v>
      </c>
      <c r="F114" s="115">
        <v>50000</v>
      </c>
      <c r="G114" s="115">
        <v>0</v>
      </c>
      <c r="H114" s="115">
        <v>0</v>
      </c>
      <c r="I114" s="116">
        <v>0</v>
      </c>
      <c r="J114" s="115">
        <v>0</v>
      </c>
      <c r="K114" s="115">
        <v>0</v>
      </c>
      <c r="L114" s="115">
        <v>200000</v>
      </c>
      <c r="M114" s="115">
        <v>50000</v>
      </c>
      <c r="N114" s="128">
        <f t="shared" si="4"/>
        <v>0</v>
      </c>
      <c r="O114" s="129">
        <f t="shared" si="5"/>
        <v>200000</v>
      </c>
      <c r="P114" s="129">
        <f t="shared" si="6"/>
        <v>0</v>
      </c>
      <c r="Q114" s="128">
        <f t="shared" si="7"/>
        <v>0</v>
      </c>
    </row>
    <row r="115" spans="1:17" s="39" customFormat="1" ht="13.5">
      <c r="A115" s="131"/>
      <c r="B115" s="114" t="s">
        <v>235</v>
      </c>
      <c r="C115" s="114" t="s">
        <v>236</v>
      </c>
      <c r="D115" s="115">
        <v>6150000</v>
      </c>
      <c r="E115" s="115">
        <v>6150000</v>
      </c>
      <c r="F115" s="115">
        <v>775000</v>
      </c>
      <c r="G115" s="116">
        <v>0</v>
      </c>
      <c r="H115" s="115">
        <v>35800</v>
      </c>
      <c r="I115" s="116">
        <v>0</v>
      </c>
      <c r="J115" s="115">
        <v>0</v>
      </c>
      <c r="K115" s="115">
        <v>0</v>
      </c>
      <c r="L115" s="115">
        <v>6114200</v>
      </c>
      <c r="M115" s="115">
        <v>739200</v>
      </c>
      <c r="N115" s="128">
        <f t="shared" si="4"/>
        <v>0</v>
      </c>
      <c r="O115" s="129">
        <f t="shared" si="5"/>
        <v>6150000</v>
      </c>
      <c r="P115" s="129">
        <f t="shared" si="6"/>
        <v>0</v>
      </c>
      <c r="Q115" s="128">
        <f t="shared" si="7"/>
        <v>0</v>
      </c>
    </row>
    <row r="116" spans="1:17" s="39" customFormat="1" ht="13.5">
      <c r="A116" s="131"/>
      <c r="B116" s="114" t="s">
        <v>237</v>
      </c>
      <c r="C116" s="114" t="s">
        <v>238</v>
      </c>
      <c r="D116" s="115">
        <v>9168422</v>
      </c>
      <c r="E116" s="115">
        <v>9168422</v>
      </c>
      <c r="F116" s="115">
        <v>1967105</v>
      </c>
      <c r="G116" s="116">
        <v>0</v>
      </c>
      <c r="H116" s="115">
        <v>299000</v>
      </c>
      <c r="I116" s="116">
        <v>0</v>
      </c>
      <c r="J116" s="115">
        <v>0</v>
      </c>
      <c r="K116" s="115">
        <v>0</v>
      </c>
      <c r="L116" s="115">
        <v>8869422</v>
      </c>
      <c r="M116" s="115">
        <v>1668105</v>
      </c>
      <c r="N116" s="128">
        <f t="shared" si="4"/>
        <v>0</v>
      </c>
      <c r="O116" s="129">
        <f t="shared" si="5"/>
        <v>9168422</v>
      </c>
      <c r="P116" s="129">
        <f t="shared" si="6"/>
        <v>0</v>
      </c>
      <c r="Q116" s="128">
        <f t="shared" si="7"/>
        <v>0</v>
      </c>
    </row>
    <row r="117" spans="1:17" s="39" customFormat="1" ht="13.5">
      <c r="A117" s="131"/>
      <c r="B117" s="114" t="s">
        <v>414</v>
      </c>
      <c r="C117" s="114" t="s">
        <v>415</v>
      </c>
      <c r="D117" s="115">
        <v>500000</v>
      </c>
      <c r="E117" s="115">
        <v>500000</v>
      </c>
      <c r="F117" s="115">
        <v>500000</v>
      </c>
      <c r="G117" s="115">
        <v>0</v>
      </c>
      <c r="H117" s="115">
        <v>0</v>
      </c>
      <c r="I117" s="115">
        <v>0</v>
      </c>
      <c r="J117" s="115">
        <v>0</v>
      </c>
      <c r="K117" s="115">
        <v>0</v>
      </c>
      <c r="L117" s="115">
        <v>500000</v>
      </c>
      <c r="M117" s="115">
        <v>500000</v>
      </c>
      <c r="N117" s="128">
        <f t="shared" si="4"/>
        <v>0</v>
      </c>
      <c r="O117" s="129">
        <f t="shared" si="5"/>
        <v>500000</v>
      </c>
      <c r="P117" s="129">
        <f t="shared" si="6"/>
        <v>0</v>
      </c>
      <c r="Q117" s="128">
        <f t="shared" si="7"/>
        <v>0</v>
      </c>
    </row>
    <row r="118" spans="1:17" s="39" customFormat="1" ht="13.5">
      <c r="A118" s="131"/>
      <c r="B118" s="114" t="s">
        <v>239</v>
      </c>
      <c r="C118" s="114" t="s">
        <v>240</v>
      </c>
      <c r="D118" s="115">
        <v>5000000</v>
      </c>
      <c r="E118" s="115">
        <v>5000000</v>
      </c>
      <c r="F118" s="115">
        <v>1125000</v>
      </c>
      <c r="G118" s="115">
        <v>0</v>
      </c>
      <c r="H118" s="115">
        <v>0</v>
      </c>
      <c r="I118" s="115">
        <v>0</v>
      </c>
      <c r="J118" s="115">
        <v>0</v>
      </c>
      <c r="K118" s="115">
        <v>0</v>
      </c>
      <c r="L118" s="115">
        <v>5000000</v>
      </c>
      <c r="M118" s="115">
        <v>1125000</v>
      </c>
      <c r="N118" s="128">
        <f t="shared" si="4"/>
        <v>0</v>
      </c>
      <c r="O118" s="129">
        <f t="shared" si="5"/>
        <v>5000000</v>
      </c>
      <c r="P118" s="129">
        <f t="shared" si="6"/>
        <v>0</v>
      </c>
      <c r="Q118" s="128">
        <f t="shared" si="7"/>
        <v>0</v>
      </c>
    </row>
    <row r="119" spans="1:17" s="39" customFormat="1" ht="13.5">
      <c r="A119" s="131"/>
      <c r="B119" s="114" t="s">
        <v>241</v>
      </c>
      <c r="C119" s="114" t="s">
        <v>242</v>
      </c>
      <c r="D119" s="115">
        <v>4350000</v>
      </c>
      <c r="E119" s="115">
        <v>4350000</v>
      </c>
      <c r="F119" s="115">
        <v>1075000</v>
      </c>
      <c r="G119" s="115">
        <v>0</v>
      </c>
      <c r="H119" s="115">
        <v>0</v>
      </c>
      <c r="I119" s="116">
        <v>0</v>
      </c>
      <c r="J119" s="115">
        <v>0</v>
      </c>
      <c r="K119" s="115">
        <v>0</v>
      </c>
      <c r="L119" s="115">
        <v>4350000</v>
      </c>
      <c r="M119" s="115">
        <v>1075000</v>
      </c>
      <c r="N119" s="128">
        <f t="shared" si="4"/>
        <v>0</v>
      </c>
      <c r="O119" s="129">
        <f t="shared" si="5"/>
        <v>4350000</v>
      </c>
      <c r="P119" s="129">
        <f t="shared" si="6"/>
        <v>0</v>
      </c>
      <c r="Q119" s="128">
        <f t="shared" si="7"/>
        <v>0</v>
      </c>
    </row>
    <row r="120" spans="1:17" s="39" customFormat="1" ht="13.5">
      <c r="A120" s="131"/>
      <c r="B120" s="114" t="s">
        <v>243</v>
      </c>
      <c r="C120" s="114" t="s">
        <v>244</v>
      </c>
      <c r="D120" s="115">
        <v>27152929</v>
      </c>
      <c r="E120" s="115">
        <v>27152929</v>
      </c>
      <c r="F120" s="115">
        <v>4449625</v>
      </c>
      <c r="G120" s="115">
        <v>0</v>
      </c>
      <c r="H120" s="115">
        <v>7418383.41</v>
      </c>
      <c r="I120" s="115">
        <v>0</v>
      </c>
      <c r="J120" s="115">
        <v>0</v>
      </c>
      <c r="K120" s="115">
        <v>0</v>
      </c>
      <c r="L120" s="115">
        <v>19734545.59</v>
      </c>
      <c r="M120" s="115">
        <v>-2968758.41</v>
      </c>
      <c r="N120" s="128">
        <f t="shared" si="4"/>
        <v>0</v>
      </c>
      <c r="O120" s="129">
        <f t="shared" si="5"/>
        <v>27152929</v>
      </c>
      <c r="P120" s="129">
        <f t="shared" si="6"/>
        <v>0</v>
      </c>
      <c r="Q120" s="128">
        <f t="shared" si="7"/>
        <v>0</v>
      </c>
    </row>
    <row r="121" spans="1:17" s="39" customFormat="1" ht="13.5">
      <c r="A121" s="131"/>
      <c r="B121" s="114" t="s">
        <v>245</v>
      </c>
      <c r="C121" s="114" t="s">
        <v>246</v>
      </c>
      <c r="D121" s="115">
        <v>12650000</v>
      </c>
      <c r="E121" s="115">
        <v>12650000</v>
      </c>
      <c r="F121" s="115">
        <v>1237500</v>
      </c>
      <c r="G121" s="115">
        <v>0</v>
      </c>
      <c r="H121" s="115">
        <v>286200</v>
      </c>
      <c r="I121" s="115">
        <v>0</v>
      </c>
      <c r="J121" s="115">
        <v>0</v>
      </c>
      <c r="K121" s="115">
        <v>0</v>
      </c>
      <c r="L121" s="115">
        <v>12363800</v>
      </c>
      <c r="M121" s="115">
        <v>951300</v>
      </c>
      <c r="N121" s="128">
        <f t="shared" si="4"/>
        <v>0</v>
      </c>
      <c r="O121" s="129">
        <f t="shared" si="5"/>
        <v>12650000</v>
      </c>
      <c r="P121" s="129">
        <f t="shared" si="6"/>
        <v>0</v>
      </c>
      <c r="Q121" s="128">
        <f t="shared" si="7"/>
        <v>0</v>
      </c>
    </row>
    <row r="122" spans="1:17" s="39" customFormat="1" ht="13.5">
      <c r="A122" s="131"/>
      <c r="B122" s="114" t="s">
        <v>247</v>
      </c>
      <c r="C122" s="114" t="s">
        <v>248</v>
      </c>
      <c r="D122" s="115">
        <v>14502929</v>
      </c>
      <c r="E122" s="115">
        <v>14502929</v>
      </c>
      <c r="F122" s="115">
        <v>3212125</v>
      </c>
      <c r="G122" s="115">
        <v>0</v>
      </c>
      <c r="H122" s="115">
        <v>7132183.41</v>
      </c>
      <c r="I122" s="115">
        <v>0</v>
      </c>
      <c r="J122" s="115">
        <v>0</v>
      </c>
      <c r="K122" s="115">
        <v>0</v>
      </c>
      <c r="L122" s="115">
        <v>7370745.59</v>
      </c>
      <c r="M122" s="115">
        <v>-3920058.41</v>
      </c>
      <c r="N122" s="128">
        <f t="shared" si="4"/>
        <v>0</v>
      </c>
      <c r="O122" s="129">
        <f t="shared" si="5"/>
        <v>14502929</v>
      </c>
      <c r="P122" s="129">
        <f t="shared" si="6"/>
        <v>0</v>
      </c>
      <c r="Q122" s="128">
        <f t="shared" si="7"/>
        <v>0</v>
      </c>
    </row>
    <row r="123" spans="1:17" s="39" customFormat="1" ht="13.5">
      <c r="A123" s="131"/>
      <c r="B123" s="114" t="s">
        <v>249</v>
      </c>
      <c r="C123" s="114" t="s">
        <v>416</v>
      </c>
      <c r="D123" s="115">
        <v>94714824</v>
      </c>
      <c r="E123" s="115">
        <v>94714824</v>
      </c>
      <c r="F123" s="115">
        <v>19042454</v>
      </c>
      <c r="G123" s="115">
        <v>0</v>
      </c>
      <c r="H123" s="115">
        <v>2478977.64</v>
      </c>
      <c r="I123" s="115">
        <v>534080.4</v>
      </c>
      <c r="J123" s="115">
        <v>244485</v>
      </c>
      <c r="K123" s="115">
        <v>0</v>
      </c>
      <c r="L123" s="115">
        <v>91457280.96</v>
      </c>
      <c r="M123" s="115">
        <v>15784910.96</v>
      </c>
      <c r="N123" s="128">
        <f t="shared" si="4"/>
        <v>0.0025812749227090365</v>
      </c>
      <c r="O123" s="129">
        <f t="shared" si="5"/>
        <v>94714824</v>
      </c>
      <c r="P123" s="129">
        <f t="shared" si="6"/>
        <v>244485</v>
      </c>
      <c r="Q123" s="128">
        <f t="shared" si="7"/>
        <v>0.0025812749227090365</v>
      </c>
    </row>
    <row r="124" spans="1:17" s="39" customFormat="1" ht="13.5">
      <c r="A124" s="131"/>
      <c r="B124" s="114" t="s">
        <v>250</v>
      </c>
      <c r="C124" s="114" t="s">
        <v>251</v>
      </c>
      <c r="D124" s="115">
        <v>10735715</v>
      </c>
      <c r="E124" s="115">
        <v>10735715</v>
      </c>
      <c r="F124" s="115">
        <v>3183928</v>
      </c>
      <c r="G124" s="115">
        <v>0</v>
      </c>
      <c r="H124" s="115">
        <v>1913485.12</v>
      </c>
      <c r="I124" s="116">
        <v>0</v>
      </c>
      <c r="J124" s="115">
        <v>244485</v>
      </c>
      <c r="K124" s="115">
        <v>0</v>
      </c>
      <c r="L124" s="115">
        <v>8577744.88</v>
      </c>
      <c r="M124" s="115">
        <v>1025957.88</v>
      </c>
      <c r="N124" s="128">
        <f t="shared" si="4"/>
        <v>0.022773052377042424</v>
      </c>
      <c r="O124" s="129">
        <f t="shared" si="5"/>
        <v>10735715</v>
      </c>
      <c r="P124" s="129">
        <f t="shared" si="6"/>
        <v>244485</v>
      </c>
      <c r="Q124" s="128">
        <f t="shared" si="7"/>
        <v>0.022773052377042424</v>
      </c>
    </row>
    <row r="125" spans="1:17" s="39" customFormat="1" ht="13.5">
      <c r="A125" s="131"/>
      <c r="B125" s="114" t="s">
        <v>252</v>
      </c>
      <c r="C125" s="114" t="s">
        <v>253</v>
      </c>
      <c r="D125" s="115">
        <v>4250000</v>
      </c>
      <c r="E125" s="115">
        <v>4250000</v>
      </c>
      <c r="F125" s="115">
        <v>1437500</v>
      </c>
      <c r="G125" s="115">
        <v>0</v>
      </c>
      <c r="H125" s="115">
        <v>0</v>
      </c>
      <c r="I125" s="115">
        <v>534080.4</v>
      </c>
      <c r="J125" s="115">
        <v>0</v>
      </c>
      <c r="K125" s="115">
        <v>0</v>
      </c>
      <c r="L125" s="115">
        <v>3715919.6</v>
      </c>
      <c r="M125" s="115">
        <v>903419.6</v>
      </c>
      <c r="N125" s="128">
        <f t="shared" si="4"/>
        <v>0</v>
      </c>
      <c r="O125" s="129">
        <f t="shared" si="5"/>
        <v>4250000</v>
      </c>
      <c r="P125" s="129">
        <f t="shared" si="6"/>
        <v>0</v>
      </c>
      <c r="Q125" s="128">
        <f t="shared" si="7"/>
        <v>0</v>
      </c>
    </row>
    <row r="126" spans="1:17" s="39" customFormat="1" ht="13.5">
      <c r="A126" s="131"/>
      <c r="B126" s="114" t="s">
        <v>254</v>
      </c>
      <c r="C126" s="114" t="s">
        <v>255</v>
      </c>
      <c r="D126" s="115">
        <v>65699038</v>
      </c>
      <c r="E126" s="115">
        <v>65699038</v>
      </c>
      <c r="F126" s="115">
        <v>10363909</v>
      </c>
      <c r="G126" s="115">
        <v>0</v>
      </c>
      <c r="H126" s="115">
        <v>130114.8</v>
      </c>
      <c r="I126" s="115">
        <v>0</v>
      </c>
      <c r="J126" s="115">
        <v>0</v>
      </c>
      <c r="K126" s="115">
        <v>0</v>
      </c>
      <c r="L126" s="115">
        <v>65568923.2</v>
      </c>
      <c r="M126" s="115">
        <v>10233794.2</v>
      </c>
      <c r="N126" s="128">
        <f t="shared" si="4"/>
        <v>0</v>
      </c>
      <c r="O126" s="129">
        <f t="shared" si="5"/>
        <v>65699038</v>
      </c>
      <c r="P126" s="129">
        <f t="shared" si="6"/>
        <v>0</v>
      </c>
      <c r="Q126" s="128">
        <f t="shared" si="7"/>
        <v>0</v>
      </c>
    </row>
    <row r="127" spans="1:17" s="39" customFormat="1" ht="13.5">
      <c r="A127" s="131"/>
      <c r="B127" s="114" t="s">
        <v>256</v>
      </c>
      <c r="C127" s="114" t="s">
        <v>257</v>
      </c>
      <c r="D127" s="115">
        <v>2500000</v>
      </c>
      <c r="E127" s="115">
        <v>2500000</v>
      </c>
      <c r="F127" s="115">
        <v>1000000</v>
      </c>
      <c r="G127" s="116">
        <v>0</v>
      </c>
      <c r="H127" s="115">
        <v>0</v>
      </c>
      <c r="I127" s="116">
        <v>0</v>
      </c>
      <c r="J127" s="115">
        <v>0</v>
      </c>
      <c r="K127" s="115">
        <v>0</v>
      </c>
      <c r="L127" s="115">
        <v>2500000</v>
      </c>
      <c r="M127" s="115">
        <v>1000000</v>
      </c>
      <c r="N127" s="128">
        <f t="shared" si="4"/>
        <v>0</v>
      </c>
      <c r="O127" s="129">
        <f t="shared" si="5"/>
        <v>2500000</v>
      </c>
      <c r="P127" s="129">
        <f t="shared" si="6"/>
        <v>0</v>
      </c>
      <c r="Q127" s="128">
        <f t="shared" si="7"/>
        <v>0</v>
      </c>
    </row>
    <row r="128" spans="1:17" s="39" customFormat="1" ht="13.5">
      <c r="A128" s="131"/>
      <c r="B128" s="114" t="s">
        <v>258</v>
      </c>
      <c r="C128" s="114" t="s">
        <v>259</v>
      </c>
      <c r="D128" s="115">
        <v>5080071</v>
      </c>
      <c r="E128" s="115">
        <v>5080071</v>
      </c>
      <c r="F128" s="115">
        <v>1157517</v>
      </c>
      <c r="G128" s="115">
        <v>0</v>
      </c>
      <c r="H128" s="115">
        <v>185777.72</v>
      </c>
      <c r="I128" s="116">
        <v>0</v>
      </c>
      <c r="J128" s="115">
        <v>0</v>
      </c>
      <c r="K128" s="115">
        <v>0</v>
      </c>
      <c r="L128" s="115">
        <v>4894293.28</v>
      </c>
      <c r="M128" s="115">
        <v>971739.28</v>
      </c>
      <c r="N128" s="128">
        <f t="shared" si="4"/>
        <v>0</v>
      </c>
      <c r="O128" s="129">
        <f t="shared" si="5"/>
        <v>5080071</v>
      </c>
      <c r="P128" s="129">
        <f t="shared" si="6"/>
        <v>0</v>
      </c>
      <c r="Q128" s="128">
        <f t="shared" si="7"/>
        <v>0</v>
      </c>
    </row>
    <row r="129" spans="1:17" s="39" customFormat="1" ht="13.5">
      <c r="A129" s="131"/>
      <c r="B129" s="114" t="s">
        <v>260</v>
      </c>
      <c r="C129" s="114" t="s">
        <v>261</v>
      </c>
      <c r="D129" s="115">
        <v>4150000</v>
      </c>
      <c r="E129" s="115">
        <v>4150000</v>
      </c>
      <c r="F129" s="115">
        <v>1299600</v>
      </c>
      <c r="G129" s="115">
        <v>0</v>
      </c>
      <c r="H129" s="115">
        <v>249600</v>
      </c>
      <c r="I129" s="115">
        <v>0</v>
      </c>
      <c r="J129" s="115">
        <v>0</v>
      </c>
      <c r="K129" s="115">
        <v>0</v>
      </c>
      <c r="L129" s="115">
        <v>3900400</v>
      </c>
      <c r="M129" s="115">
        <v>1050000</v>
      </c>
      <c r="N129" s="128">
        <f t="shared" si="4"/>
        <v>0</v>
      </c>
      <c r="O129" s="129">
        <f t="shared" si="5"/>
        <v>4150000</v>
      </c>
      <c r="P129" s="129">
        <f t="shared" si="6"/>
        <v>0</v>
      </c>
      <c r="Q129" s="128">
        <f t="shared" si="7"/>
        <v>0</v>
      </c>
    </row>
    <row r="130" spans="1:17" s="39" customFormat="1" ht="13.5">
      <c r="A130" s="131"/>
      <c r="B130" s="114" t="s">
        <v>262</v>
      </c>
      <c r="C130" s="114" t="s">
        <v>263</v>
      </c>
      <c r="D130" s="115">
        <v>700000</v>
      </c>
      <c r="E130" s="115">
        <v>700000</v>
      </c>
      <c r="F130" s="115">
        <v>0</v>
      </c>
      <c r="G130" s="115">
        <v>0</v>
      </c>
      <c r="H130" s="115">
        <v>0</v>
      </c>
      <c r="I130" s="115">
        <v>0</v>
      </c>
      <c r="J130" s="115">
        <v>0</v>
      </c>
      <c r="K130" s="115">
        <v>0</v>
      </c>
      <c r="L130" s="115">
        <v>700000</v>
      </c>
      <c r="M130" s="115">
        <v>0</v>
      </c>
      <c r="N130" s="128">
        <f t="shared" si="4"/>
        <v>0</v>
      </c>
      <c r="O130" s="129">
        <f t="shared" si="5"/>
        <v>700000</v>
      </c>
      <c r="P130" s="129">
        <f t="shared" si="6"/>
        <v>0</v>
      </c>
      <c r="Q130" s="128">
        <f t="shared" si="7"/>
        <v>0</v>
      </c>
    </row>
    <row r="131" spans="1:17" s="39" customFormat="1" ht="13.5">
      <c r="A131" s="131"/>
      <c r="B131" s="114" t="s">
        <v>264</v>
      </c>
      <c r="C131" s="114" t="s">
        <v>265</v>
      </c>
      <c r="D131" s="115">
        <v>1600000</v>
      </c>
      <c r="E131" s="115">
        <v>1600000</v>
      </c>
      <c r="F131" s="115">
        <v>600000</v>
      </c>
      <c r="G131" s="116">
        <v>0</v>
      </c>
      <c r="H131" s="115">
        <v>0</v>
      </c>
      <c r="I131" s="116">
        <v>0</v>
      </c>
      <c r="J131" s="115">
        <v>0</v>
      </c>
      <c r="K131" s="115">
        <v>0</v>
      </c>
      <c r="L131" s="115">
        <v>1600000</v>
      </c>
      <c r="M131" s="115">
        <v>600000</v>
      </c>
      <c r="N131" s="128">
        <f t="shared" si="4"/>
        <v>0</v>
      </c>
      <c r="O131" s="129">
        <f t="shared" si="5"/>
        <v>1600000</v>
      </c>
      <c r="P131" s="129">
        <f t="shared" si="6"/>
        <v>0</v>
      </c>
      <c r="Q131" s="128">
        <f t="shared" si="7"/>
        <v>0</v>
      </c>
    </row>
    <row r="132" spans="1:17" s="130" customFormat="1" ht="13.5">
      <c r="A132" s="126"/>
      <c r="B132" s="117" t="s">
        <v>266</v>
      </c>
      <c r="C132" s="117" t="s">
        <v>267</v>
      </c>
      <c r="D132" s="118">
        <v>1571263471</v>
      </c>
      <c r="E132" s="118">
        <v>1571263471</v>
      </c>
      <c r="F132" s="118">
        <v>268913071</v>
      </c>
      <c r="G132" s="180">
        <v>0</v>
      </c>
      <c r="H132" s="118">
        <v>887386</v>
      </c>
      <c r="I132" s="118">
        <v>4178576.9</v>
      </c>
      <c r="J132" s="118">
        <v>0</v>
      </c>
      <c r="K132" s="118">
        <v>0</v>
      </c>
      <c r="L132" s="118">
        <v>1566197508.1</v>
      </c>
      <c r="M132" s="118">
        <v>263847108.1</v>
      </c>
      <c r="N132" s="132">
        <f t="shared" si="4"/>
        <v>0</v>
      </c>
      <c r="O132" s="30">
        <f t="shared" si="5"/>
        <v>1571263471</v>
      </c>
      <c r="P132" s="30">
        <f t="shared" si="6"/>
        <v>0</v>
      </c>
      <c r="Q132" s="132">
        <f t="shared" si="7"/>
        <v>0</v>
      </c>
    </row>
    <row r="133" spans="1:17" s="39" customFormat="1" ht="13.5">
      <c r="A133" s="131"/>
      <c r="B133" s="114" t="s">
        <v>268</v>
      </c>
      <c r="C133" s="114" t="s">
        <v>269</v>
      </c>
      <c r="D133" s="115">
        <v>204907587</v>
      </c>
      <c r="E133" s="115">
        <v>204907587</v>
      </c>
      <c r="F133" s="115">
        <v>5071000</v>
      </c>
      <c r="G133" s="116">
        <v>0</v>
      </c>
      <c r="H133" s="115">
        <v>887386</v>
      </c>
      <c r="I133" s="115">
        <v>4178576.9</v>
      </c>
      <c r="J133" s="115">
        <v>0</v>
      </c>
      <c r="K133" s="115">
        <v>0</v>
      </c>
      <c r="L133" s="115">
        <v>199841624.1</v>
      </c>
      <c r="M133" s="115">
        <v>5037.1</v>
      </c>
      <c r="N133" s="128">
        <f t="shared" si="4"/>
        <v>0</v>
      </c>
      <c r="O133" s="129">
        <f t="shared" si="5"/>
        <v>204907587</v>
      </c>
      <c r="P133" s="129">
        <f t="shared" si="6"/>
        <v>0</v>
      </c>
      <c r="Q133" s="128">
        <f t="shared" si="7"/>
        <v>0</v>
      </c>
    </row>
    <row r="134" spans="1:17" s="39" customFormat="1" ht="13.5">
      <c r="A134" s="131"/>
      <c r="B134" s="114" t="s">
        <v>270</v>
      </c>
      <c r="C134" s="114" t="s">
        <v>271</v>
      </c>
      <c r="D134" s="115">
        <v>10000000</v>
      </c>
      <c r="E134" s="115">
        <v>10000000</v>
      </c>
      <c r="F134" s="115">
        <v>0</v>
      </c>
      <c r="G134" s="115">
        <v>0</v>
      </c>
      <c r="H134" s="115">
        <v>0</v>
      </c>
      <c r="I134" s="115">
        <v>0</v>
      </c>
      <c r="J134" s="115">
        <v>0</v>
      </c>
      <c r="K134" s="115">
        <v>0</v>
      </c>
      <c r="L134" s="115">
        <v>10000000</v>
      </c>
      <c r="M134" s="115">
        <v>0</v>
      </c>
      <c r="N134" s="128">
        <f t="shared" si="4"/>
        <v>0</v>
      </c>
      <c r="O134" s="129">
        <f t="shared" si="5"/>
        <v>10000000</v>
      </c>
      <c r="P134" s="129">
        <f t="shared" si="6"/>
        <v>0</v>
      </c>
      <c r="Q134" s="128">
        <f t="shared" si="7"/>
        <v>0</v>
      </c>
    </row>
    <row r="135" spans="1:17" s="39" customFormat="1" ht="13.5">
      <c r="A135" s="131"/>
      <c r="B135" s="114" t="s">
        <v>272</v>
      </c>
      <c r="C135" s="114" t="s">
        <v>273</v>
      </c>
      <c r="D135" s="115">
        <v>9636207</v>
      </c>
      <c r="E135" s="115">
        <v>9636207</v>
      </c>
      <c r="F135" s="115">
        <v>0</v>
      </c>
      <c r="G135" s="115">
        <v>0</v>
      </c>
      <c r="H135" s="115">
        <v>0</v>
      </c>
      <c r="I135" s="115">
        <v>0</v>
      </c>
      <c r="J135" s="115">
        <v>0</v>
      </c>
      <c r="K135" s="115">
        <v>0</v>
      </c>
      <c r="L135" s="115">
        <v>9636207</v>
      </c>
      <c r="M135" s="115">
        <v>0</v>
      </c>
      <c r="N135" s="128">
        <f t="shared" si="4"/>
        <v>0</v>
      </c>
      <c r="O135" s="129">
        <f t="shared" si="5"/>
        <v>9636207</v>
      </c>
      <c r="P135" s="129">
        <f t="shared" si="6"/>
        <v>0</v>
      </c>
      <c r="Q135" s="128">
        <f t="shared" si="7"/>
        <v>0</v>
      </c>
    </row>
    <row r="136" spans="1:17" s="39" customFormat="1" ht="13.5">
      <c r="A136" s="131"/>
      <c r="B136" s="114" t="s">
        <v>274</v>
      </c>
      <c r="C136" s="114" t="s">
        <v>275</v>
      </c>
      <c r="D136" s="115">
        <v>27613462</v>
      </c>
      <c r="E136" s="115">
        <v>27613462</v>
      </c>
      <c r="F136" s="115">
        <v>1320000</v>
      </c>
      <c r="G136" s="116">
        <v>0</v>
      </c>
      <c r="H136" s="115">
        <v>887386</v>
      </c>
      <c r="I136" s="115">
        <v>428546</v>
      </c>
      <c r="J136" s="115">
        <v>0</v>
      </c>
      <c r="K136" s="115">
        <v>0</v>
      </c>
      <c r="L136" s="115">
        <v>26297530</v>
      </c>
      <c r="M136" s="115">
        <v>4068</v>
      </c>
      <c r="N136" s="128">
        <f aca="true" t="shared" si="8" ref="N136:N199">+J136/E136</f>
        <v>0</v>
      </c>
      <c r="O136" s="129">
        <f t="shared" si="5"/>
        <v>27613462</v>
      </c>
      <c r="P136" s="129">
        <f t="shared" si="6"/>
        <v>0</v>
      </c>
      <c r="Q136" s="128">
        <f t="shared" si="7"/>
        <v>0</v>
      </c>
    </row>
    <row r="137" spans="1:17" s="39" customFormat="1" ht="13.5">
      <c r="A137" s="131"/>
      <c r="B137" s="114" t="s">
        <v>276</v>
      </c>
      <c r="C137" s="114" t="s">
        <v>277</v>
      </c>
      <c r="D137" s="115">
        <v>84306424</v>
      </c>
      <c r="E137" s="115">
        <v>84306424</v>
      </c>
      <c r="F137" s="115">
        <v>3751000</v>
      </c>
      <c r="G137" s="116">
        <v>0</v>
      </c>
      <c r="H137" s="115">
        <v>0</v>
      </c>
      <c r="I137" s="115">
        <v>3750030.9</v>
      </c>
      <c r="J137" s="115">
        <v>0</v>
      </c>
      <c r="K137" s="115">
        <v>0</v>
      </c>
      <c r="L137" s="115">
        <v>80556393.1</v>
      </c>
      <c r="M137" s="115">
        <v>969.1</v>
      </c>
      <c r="N137" s="128">
        <f t="shared" si="8"/>
        <v>0</v>
      </c>
      <c r="O137" s="129">
        <f t="shared" si="5"/>
        <v>84306424</v>
      </c>
      <c r="P137" s="129">
        <f t="shared" si="6"/>
        <v>0</v>
      </c>
      <c r="Q137" s="128">
        <f t="shared" si="7"/>
        <v>0</v>
      </c>
    </row>
    <row r="138" spans="1:17" s="39" customFormat="1" ht="13.5">
      <c r="A138" s="131"/>
      <c r="B138" s="114" t="s">
        <v>417</v>
      </c>
      <c r="C138" s="114" t="s">
        <v>418</v>
      </c>
      <c r="D138" s="115">
        <v>2000000</v>
      </c>
      <c r="E138" s="115">
        <v>2000000</v>
      </c>
      <c r="F138" s="115">
        <v>0</v>
      </c>
      <c r="G138" s="116">
        <v>0</v>
      </c>
      <c r="H138" s="115">
        <v>0</v>
      </c>
      <c r="I138" s="115">
        <v>0</v>
      </c>
      <c r="J138" s="115">
        <v>0</v>
      </c>
      <c r="K138" s="115">
        <v>0</v>
      </c>
      <c r="L138" s="115">
        <v>2000000</v>
      </c>
      <c r="M138" s="115">
        <v>0</v>
      </c>
      <c r="N138" s="128">
        <f t="shared" si="8"/>
        <v>0</v>
      </c>
      <c r="O138" s="129">
        <f t="shared" si="5"/>
        <v>2000000</v>
      </c>
      <c r="P138" s="129">
        <f t="shared" si="6"/>
        <v>0</v>
      </c>
      <c r="Q138" s="128">
        <f t="shared" si="7"/>
        <v>0</v>
      </c>
    </row>
    <row r="139" spans="1:17" s="39" customFormat="1" ht="13.5">
      <c r="A139" s="131"/>
      <c r="B139" s="114" t="s">
        <v>419</v>
      </c>
      <c r="C139" s="114" t="s">
        <v>420</v>
      </c>
      <c r="D139" s="115">
        <v>65000000</v>
      </c>
      <c r="E139" s="115">
        <v>65000000</v>
      </c>
      <c r="F139" s="115">
        <v>0</v>
      </c>
      <c r="G139" s="115">
        <v>0</v>
      </c>
      <c r="H139" s="115">
        <v>0</v>
      </c>
      <c r="I139" s="115">
        <v>0</v>
      </c>
      <c r="J139" s="115">
        <v>0</v>
      </c>
      <c r="K139" s="115">
        <v>0</v>
      </c>
      <c r="L139" s="115">
        <v>65000000</v>
      </c>
      <c r="M139" s="115">
        <v>0</v>
      </c>
      <c r="N139" s="128">
        <f t="shared" si="8"/>
        <v>0</v>
      </c>
      <c r="O139" s="129">
        <f t="shared" si="5"/>
        <v>65000000</v>
      </c>
      <c r="P139" s="129">
        <f t="shared" si="6"/>
        <v>0</v>
      </c>
      <c r="Q139" s="128">
        <f t="shared" si="7"/>
        <v>0</v>
      </c>
    </row>
    <row r="140" spans="1:17" s="39" customFormat="1" ht="13.5">
      <c r="A140" s="131"/>
      <c r="B140" s="114" t="s">
        <v>278</v>
      </c>
      <c r="C140" s="114" t="s">
        <v>279</v>
      </c>
      <c r="D140" s="115">
        <v>6351494</v>
      </c>
      <c r="E140" s="115">
        <v>6351494</v>
      </c>
      <c r="F140" s="115">
        <v>0</v>
      </c>
      <c r="G140" s="115">
        <v>0</v>
      </c>
      <c r="H140" s="115">
        <v>0</v>
      </c>
      <c r="I140" s="115">
        <v>0</v>
      </c>
      <c r="J140" s="115">
        <v>0</v>
      </c>
      <c r="K140" s="115">
        <v>0</v>
      </c>
      <c r="L140" s="115">
        <v>6351494</v>
      </c>
      <c r="M140" s="115">
        <v>0</v>
      </c>
      <c r="N140" s="128">
        <f t="shared" si="8"/>
        <v>0</v>
      </c>
      <c r="O140" s="129">
        <f t="shared" si="5"/>
        <v>6351494</v>
      </c>
      <c r="P140" s="129">
        <f t="shared" si="6"/>
        <v>0</v>
      </c>
      <c r="Q140" s="128">
        <f t="shared" si="7"/>
        <v>0</v>
      </c>
    </row>
    <row r="141" spans="1:17" s="39" customFormat="1" ht="13.5">
      <c r="A141" s="131"/>
      <c r="B141" s="114" t="s">
        <v>280</v>
      </c>
      <c r="C141" s="114" t="s">
        <v>281</v>
      </c>
      <c r="D141" s="115">
        <v>1305842713</v>
      </c>
      <c r="E141" s="115">
        <v>1305842713</v>
      </c>
      <c r="F141" s="115">
        <v>263842071</v>
      </c>
      <c r="G141" s="115">
        <v>0</v>
      </c>
      <c r="H141" s="115">
        <v>0</v>
      </c>
      <c r="I141" s="115">
        <v>0</v>
      </c>
      <c r="J141" s="115">
        <v>0</v>
      </c>
      <c r="K141" s="115">
        <v>0</v>
      </c>
      <c r="L141" s="115">
        <v>1305842713</v>
      </c>
      <c r="M141" s="115">
        <v>263842071</v>
      </c>
      <c r="N141" s="128">
        <f t="shared" si="8"/>
        <v>0</v>
      </c>
      <c r="O141" s="129">
        <f t="shared" si="5"/>
        <v>1305842713</v>
      </c>
      <c r="P141" s="129">
        <f t="shared" si="6"/>
        <v>0</v>
      </c>
      <c r="Q141" s="128">
        <f t="shared" si="7"/>
        <v>0</v>
      </c>
    </row>
    <row r="142" spans="1:17" s="39" customFormat="1" ht="13.5">
      <c r="A142" s="131"/>
      <c r="B142" s="114" t="s">
        <v>421</v>
      </c>
      <c r="C142" s="114" t="s">
        <v>422</v>
      </c>
      <c r="D142" s="115">
        <v>62584760</v>
      </c>
      <c r="E142" s="115">
        <v>62584760</v>
      </c>
      <c r="F142" s="115">
        <v>0</v>
      </c>
      <c r="G142" s="115">
        <v>0</v>
      </c>
      <c r="H142" s="115">
        <v>0</v>
      </c>
      <c r="I142" s="115">
        <v>0</v>
      </c>
      <c r="J142" s="115">
        <v>0</v>
      </c>
      <c r="K142" s="115">
        <v>0</v>
      </c>
      <c r="L142" s="115">
        <v>62584760</v>
      </c>
      <c r="M142" s="115">
        <v>0</v>
      </c>
      <c r="N142" s="128">
        <f t="shared" si="8"/>
        <v>0</v>
      </c>
      <c r="O142" s="129">
        <f t="shared" si="5"/>
        <v>62584760</v>
      </c>
      <c r="P142" s="129">
        <f t="shared" si="6"/>
        <v>0</v>
      </c>
      <c r="Q142" s="128">
        <f t="shared" si="7"/>
        <v>0</v>
      </c>
    </row>
    <row r="143" spans="1:17" s="39" customFormat="1" ht="13.5">
      <c r="A143" s="131"/>
      <c r="B143" s="114" t="s">
        <v>282</v>
      </c>
      <c r="C143" s="114" t="s">
        <v>283</v>
      </c>
      <c r="D143" s="115">
        <v>1243257953</v>
      </c>
      <c r="E143" s="115">
        <v>1243257953</v>
      </c>
      <c r="F143" s="115">
        <v>263842071</v>
      </c>
      <c r="G143" s="115">
        <v>0</v>
      </c>
      <c r="H143" s="115">
        <v>0</v>
      </c>
      <c r="I143" s="115">
        <v>0</v>
      </c>
      <c r="J143" s="115">
        <v>0</v>
      </c>
      <c r="K143" s="115">
        <v>0</v>
      </c>
      <c r="L143" s="115">
        <v>1243257953</v>
      </c>
      <c r="M143" s="115">
        <v>263842071</v>
      </c>
      <c r="N143" s="128">
        <f t="shared" si="8"/>
        <v>0</v>
      </c>
      <c r="O143" s="129">
        <f t="shared" si="5"/>
        <v>1243257953</v>
      </c>
      <c r="P143" s="129">
        <f t="shared" si="6"/>
        <v>0</v>
      </c>
      <c r="Q143" s="128">
        <f t="shared" si="7"/>
        <v>0</v>
      </c>
    </row>
    <row r="144" spans="1:17" s="39" customFormat="1" ht="13.5">
      <c r="A144" s="131"/>
      <c r="B144" s="114" t="s">
        <v>284</v>
      </c>
      <c r="C144" s="114" t="s">
        <v>285</v>
      </c>
      <c r="D144" s="115">
        <v>60513171</v>
      </c>
      <c r="E144" s="115">
        <v>60513171</v>
      </c>
      <c r="F144" s="115">
        <v>0</v>
      </c>
      <c r="G144" s="116">
        <v>0</v>
      </c>
      <c r="H144" s="115">
        <v>0</v>
      </c>
      <c r="I144" s="116">
        <v>0</v>
      </c>
      <c r="J144" s="115">
        <v>0</v>
      </c>
      <c r="K144" s="115">
        <v>0</v>
      </c>
      <c r="L144" s="115">
        <v>60513171</v>
      </c>
      <c r="M144" s="115">
        <v>0</v>
      </c>
      <c r="N144" s="128">
        <f t="shared" si="8"/>
        <v>0</v>
      </c>
      <c r="O144" s="129">
        <f t="shared" si="5"/>
        <v>60513171</v>
      </c>
      <c r="P144" s="129">
        <f t="shared" si="6"/>
        <v>0</v>
      </c>
      <c r="Q144" s="128">
        <f t="shared" si="7"/>
        <v>0</v>
      </c>
    </row>
    <row r="145" spans="1:17" s="39" customFormat="1" ht="13.5">
      <c r="A145" s="131"/>
      <c r="B145" s="114" t="s">
        <v>286</v>
      </c>
      <c r="C145" s="114" t="s">
        <v>287</v>
      </c>
      <c r="D145" s="115">
        <v>35513171</v>
      </c>
      <c r="E145" s="115">
        <v>35513171</v>
      </c>
      <c r="F145" s="115">
        <v>0</v>
      </c>
      <c r="G145" s="116">
        <v>0</v>
      </c>
      <c r="H145" s="115">
        <v>0</v>
      </c>
      <c r="I145" s="116">
        <v>0</v>
      </c>
      <c r="J145" s="115">
        <v>0</v>
      </c>
      <c r="K145" s="115">
        <v>0</v>
      </c>
      <c r="L145" s="115">
        <v>35513171</v>
      </c>
      <c r="M145" s="115">
        <v>0</v>
      </c>
      <c r="N145" s="128">
        <f t="shared" si="8"/>
        <v>0</v>
      </c>
      <c r="O145" s="129">
        <f t="shared" si="5"/>
        <v>35513171</v>
      </c>
      <c r="P145" s="129">
        <f t="shared" si="6"/>
        <v>0</v>
      </c>
      <c r="Q145" s="128">
        <f t="shared" si="7"/>
        <v>0</v>
      </c>
    </row>
    <row r="146" spans="1:17" s="39" customFormat="1" ht="13.5">
      <c r="A146" s="131"/>
      <c r="B146" s="114" t="s">
        <v>288</v>
      </c>
      <c r="C146" s="114" t="s">
        <v>289</v>
      </c>
      <c r="D146" s="115">
        <v>25000000</v>
      </c>
      <c r="E146" s="115">
        <v>25000000</v>
      </c>
      <c r="F146" s="115">
        <v>0</v>
      </c>
      <c r="G146" s="116">
        <v>0</v>
      </c>
      <c r="H146" s="115">
        <v>0</v>
      </c>
      <c r="I146" s="116">
        <v>0</v>
      </c>
      <c r="J146" s="115">
        <v>0</v>
      </c>
      <c r="K146" s="115">
        <v>0</v>
      </c>
      <c r="L146" s="115">
        <v>25000000</v>
      </c>
      <c r="M146" s="115">
        <v>0</v>
      </c>
      <c r="N146" s="128">
        <f t="shared" si="8"/>
        <v>0</v>
      </c>
      <c r="O146" s="129">
        <f t="shared" si="5"/>
        <v>25000000</v>
      </c>
      <c r="P146" s="129">
        <f t="shared" si="6"/>
        <v>0</v>
      </c>
      <c r="Q146" s="128">
        <f>+P146/O146</f>
        <v>0</v>
      </c>
    </row>
    <row r="147" spans="1:17" s="130" customFormat="1" ht="13.5">
      <c r="A147" s="126"/>
      <c r="B147" s="117" t="s">
        <v>290</v>
      </c>
      <c r="C147" s="117" t="s">
        <v>291</v>
      </c>
      <c r="D147" s="118">
        <v>24389617509</v>
      </c>
      <c r="E147" s="118">
        <v>24389617509</v>
      </c>
      <c r="F147" s="118">
        <v>6038817548</v>
      </c>
      <c r="G147" s="180">
        <v>0</v>
      </c>
      <c r="H147" s="118">
        <v>3364747172.6</v>
      </c>
      <c r="I147" s="180">
        <v>0</v>
      </c>
      <c r="J147" s="118">
        <v>2302885915.4</v>
      </c>
      <c r="K147" s="118">
        <v>2302885915.4</v>
      </c>
      <c r="L147" s="118">
        <v>18721984421</v>
      </c>
      <c r="M147" s="118">
        <v>371184460</v>
      </c>
      <c r="N147" s="132">
        <f t="shared" si="8"/>
        <v>0.09442074745740532</v>
      </c>
      <c r="O147" s="30">
        <f>+O176+O179+O192</f>
        <v>970610935</v>
      </c>
      <c r="P147" s="30">
        <f>+P176+P179+P192</f>
        <v>1692236</v>
      </c>
      <c r="Q147" s="132">
        <f>+P147/O147</f>
        <v>0.001743475103131823</v>
      </c>
    </row>
    <row r="148" spans="1:17" s="39" customFormat="1" ht="13.5">
      <c r="A148" s="131"/>
      <c r="B148" s="114" t="s">
        <v>292</v>
      </c>
      <c r="C148" s="114" t="s">
        <v>293</v>
      </c>
      <c r="D148" s="115">
        <v>21142032578</v>
      </c>
      <c r="E148" s="115">
        <v>21142032578</v>
      </c>
      <c r="F148" s="115">
        <v>5090108508</v>
      </c>
      <c r="G148" s="116">
        <v>0</v>
      </c>
      <c r="H148" s="115">
        <v>2804804268.6</v>
      </c>
      <c r="I148" s="116">
        <v>0</v>
      </c>
      <c r="J148" s="115">
        <v>2174342588.4</v>
      </c>
      <c r="K148" s="115">
        <v>2174342588.4</v>
      </c>
      <c r="L148" s="115">
        <v>16162885721</v>
      </c>
      <c r="M148" s="115">
        <v>110961651</v>
      </c>
      <c r="N148" s="128">
        <f t="shared" si="8"/>
        <v>0.1028445387347752</v>
      </c>
      <c r="O148" s="129"/>
      <c r="P148" s="129"/>
      <c r="Q148" s="128"/>
    </row>
    <row r="149" spans="1:17" s="39" customFormat="1" ht="13.5">
      <c r="A149" s="131"/>
      <c r="B149" s="114" t="s">
        <v>294</v>
      </c>
      <c r="C149" s="114" t="s">
        <v>390</v>
      </c>
      <c r="D149" s="115">
        <v>986241421</v>
      </c>
      <c r="E149" s="115">
        <v>986241421</v>
      </c>
      <c r="F149" s="115">
        <v>185000000</v>
      </c>
      <c r="G149" s="116">
        <v>0</v>
      </c>
      <c r="H149" s="115">
        <v>138525151</v>
      </c>
      <c r="I149" s="116">
        <v>0</v>
      </c>
      <c r="J149" s="115">
        <v>46474849</v>
      </c>
      <c r="K149" s="115">
        <v>46474849</v>
      </c>
      <c r="L149" s="115">
        <v>801241421</v>
      </c>
      <c r="M149" s="115">
        <v>0</v>
      </c>
      <c r="N149" s="128">
        <f t="shared" si="8"/>
        <v>0.04712319723184695</v>
      </c>
      <c r="O149" s="129"/>
      <c r="P149" s="129"/>
      <c r="Q149" s="128"/>
    </row>
    <row r="150" spans="1:17" s="39" customFormat="1" ht="13.5">
      <c r="A150" s="131"/>
      <c r="B150" s="114" t="s">
        <v>295</v>
      </c>
      <c r="C150" s="114" t="s">
        <v>296</v>
      </c>
      <c r="D150" s="115">
        <v>2857490000</v>
      </c>
      <c r="E150" s="115">
        <v>2857490000</v>
      </c>
      <c r="F150" s="115">
        <v>684372500</v>
      </c>
      <c r="G150" s="116">
        <v>0</v>
      </c>
      <c r="H150" s="115">
        <v>344700362</v>
      </c>
      <c r="I150" s="116">
        <v>0</v>
      </c>
      <c r="J150" s="115">
        <v>339672138</v>
      </c>
      <c r="K150" s="115">
        <v>339672138</v>
      </c>
      <c r="L150" s="115">
        <v>2173117500</v>
      </c>
      <c r="M150" s="115">
        <v>0</v>
      </c>
      <c r="N150" s="128">
        <f t="shared" si="8"/>
        <v>0.1188708054971321</v>
      </c>
      <c r="O150" s="129"/>
      <c r="P150" s="129"/>
      <c r="Q150" s="128"/>
    </row>
    <row r="151" spans="1:17" s="39" customFormat="1" ht="13.5">
      <c r="A151" s="131"/>
      <c r="B151" s="114" t="s">
        <v>297</v>
      </c>
      <c r="C151" s="114" t="s">
        <v>391</v>
      </c>
      <c r="D151" s="115">
        <v>912718313</v>
      </c>
      <c r="E151" s="115">
        <v>912718313</v>
      </c>
      <c r="F151" s="115">
        <v>198537462</v>
      </c>
      <c r="G151" s="116">
        <v>0</v>
      </c>
      <c r="H151" s="115">
        <v>106940141</v>
      </c>
      <c r="I151" s="116">
        <v>0</v>
      </c>
      <c r="J151" s="115">
        <v>76059859</v>
      </c>
      <c r="K151" s="115">
        <v>76059859</v>
      </c>
      <c r="L151" s="115">
        <v>729718313</v>
      </c>
      <c r="M151" s="115">
        <v>15537462</v>
      </c>
      <c r="N151" s="128">
        <f t="shared" si="8"/>
        <v>0.08333333287682154</v>
      </c>
      <c r="O151" s="129"/>
      <c r="P151" s="129"/>
      <c r="Q151" s="128"/>
    </row>
    <row r="152" spans="1:17" s="39" customFormat="1" ht="13.5">
      <c r="A152" s="131"/>
      <c r="B152" s="114" t="s">
        <v>298</v>
      </c>
      <c r="C152" s="114" t="s">
        <v>299</v>
      </c>
      <c r="D152" s="115">
        <v>2521753226</v>
      </c>
      <c r="E152" s="115">
        <v>2521753226</v>
      </c>
      <c r="F152" s="115">
        <v>590000000</v>
      </c>
      <c r="G152" s="116">
        <v>0</v>
      </c>
      <c r="H152" s="115">
        <v>337784905</v>
      </c>
      <c r="I152" s="116">
        <v>0</v>
      </c>
      <c r="J152" s="115">
        <v>252215095</v>
      </c>
      <c r="K152" s="115">
        <v>252215095</v>
      </c>
      <c r="L152" s="115">
        <v>1931753226</v>
      </c>
      <c r="M152" s="115">
        <v>0</v>
      </c>
      <c r="N152" s="128">
        <f t="shared" si="8"/>
        <v>0.10001577172563514</v>
      </c>
      <c r="O152" s="129"/>
      <c r="P152" s="129"/>
      <c r="Q152" s="128"/>
    </row>
    <row r="153" spans="1:17" s="39" customFormat="1" ht="13.5">
      <c r="A153" s="131"/>
      <c r="B153" s="114" t="s">
        <v>300</v>
      </c>
      <c r="C153" s="114" t="s">
        <v>301</v>
      </c>
      <c r="D153" s="115">
        <v>915708427</v>
      </c>
      <c r="E153" s="115">
        <v>915708427</v>
      </c>
      <c r="F153" s="115">
        <v>228927107</v>
      </c>
      <c r="G153" s="116">
        <v>0</v>
      </c>
      <c r="H153" s="115">
        <v>94404312</v>
      </c>
      <c r="I153" s="116">
        <v>0</v>
      </c>
      <c r="J153" s="115">
        <v>134522795</v>
      </c>
      <c r="K153" s="115">
        <v>134522795</v>
      </c>
      <c r="L153" s="115">
        <v>686781320</v>
      </c>
      <c r="M153" s="115">
        <v>0</v>
      </c>
      <c r="N153" s="128">
        <f t="shared" si="8"/>
        <v>0.1469057082293292</v>
      </c>
      <c r="O153" s="129"/>
      <c r="P153" s="129"/>
      <c r="Q153" s="128"/>
    </row>
    <row r="154" spans="1:17" s="39" customFormat="1" ht="13.5">
      <c r="A154" s="131"/>
      <c r="B154" s="114" t="s">
        <v>302</v>
      </c>
      <c r="C154" s="114" t="s">
        <v>392</v>
      </c>
      <c r="D154" s="115">
        <v>3269297450</v>
      </c>
      <c r="E154" s="115">
        <v>3269297450</v>
      </c>
      <c r="F154" s="115">
        <v>753230800</v>
      </c>
      <c r="G154" s="116">
        <v>0</v>
      </c>
      <c r="H154" s="115">
        <v>441739724</v>
      </c>
      <c r="I154" s="116">
        <v>0</v>
      </c>
      <c r="J154" s="115">
        <v>311491076</v>
      </c>
      <c r="K154" s="115">
        <v>311491076</v>
      </c>
      <c r="L154" s="115">
        <v>2516066650</v>
      </c>
      <c r="M154" s="115">
        <v>0</v>
      </c>
      <c r="N154" s="128">
        <f t="shared" si="8"/>
        <v>0.09527767991866265</v>
      </c>
      <c r="O154" s="129"/>
      <c r="P154" s="129"/>
      <c r="Q154" s="128"/>
    </row>
    <row r="155" spans="1:17" s="39" customFormat="1" ht="13.5">
      <c r="A155" s="131"/>
      <c r="B155" s="114" t="s">
        <v>303</v>
      </c>
      <c r="C155" s="114" t="s">
        <v>304</v>
      </c>
      <c r="D155" s="115">
        <v>3263170000</v>
      </c>
      <c r="E155" s="115">
        <v>3263170000</v>
      </c>
      <c r="F155" s="115">
        <v>777840905</v>
      </c>
      <c r="G155" s="116">
        <v>0</v>
      </c>
      <c r="H155" s="115">
        <v>422348752</v>
      </c>
      <c r="I155" s="116">
        <v>0</v>
      </c>
      <c r="J155" s="115">
        <v>337651248</v>
      </c>
      <c r="K155" s="115">
        <v>337651248</v>
      </c>
      <c r="L155" s="115">
        <v>2503170000</v>
      </c>
      <c r="M155" s="115">
        <v>17840905</v>
      </c>
      <c r="N155" s="128">
        <f t="shared" si="8"/>
        <v>0.10347338569550468</v>
      </c>
      <c r="O155" s="129"/>
      <c r="P155" s="129"/>
      <c r="Q155" s="128"/>
    </row>
    <row r="156" spans="1:17" s="39" customFormat="1" ht="13.5">
      <c r="A156" s="131"/>
      <c r="B156" s="114" t="s">
        <v>305</v>
      </c>
      <c r="C156" s="114" t="s">
        <v>393</v>
      </c>
      <c r="D156" s="115">
        <v>1394735536</v>
      </c>
      <c r="E156" s="115">
        <v>1394735536</v>
      </c>
      <c r="F156" s="115">
        <v>360619522</v>
      </c>
      <c r="G156" s="116">
        <v>0</v>
      </c>
      <c r="H156" s="115">
        <v>160000000</v>
      </c>
      <c r="I156" s="116">
        <v>0</v>
      </c>
      <c r="J156" s="115">
        <v>140000000</v>
      </c>
      <c r="K156" s="115">
        <v>140000000</v>
      </c>
      <c r="L156" s="115">
        <v>1094735536</v>
      </c>
      <c r="M156" s="115">
        <v>60619522</v>
      </c>
      <c r="N156" s="128">
        <f t="shared" si="8"/>
        <v>0.10037745248931551</v>
      </c>
      <c r="O156" s="129"/>
      <c r="P156" s="129"/>
      <c r="Q156" s="128"/>
    </row>
    <row r="157" spans="2:17" s="39" customFormat="1" ht="13.5">
      <c r="B157" s="114" t="s">
        <v>306</v>
      </c>
      <c r="C157" s="114" t="s">
        <v>307</v>
      </c>
      <c r="D157" s="115">
        <v>574806</v>
      </c>
      <c r="E157" s="115">
        <v>574806</v>
      </c>
      <c r="F157" s="115">
        <v>0</v>
      </c>
      <c r="G157" s="116">
        <v>0</v>
      </c>
      <c r="H157" s="115">
        <v>0</v>
      </c>
      <c r="I157" s="116">
        <v>0</v>
      </c>
      <c r="J157" s="115">
        <v>0</v>
      </c>
      <c r="K157" s="115">
        <v>0</v>
      </c>
      <c r="L157" s="115">
        <v>574806</v>
      </c>
      <c r="M157" s="115">
        <v>0</v>
      </c>
      <c r="N157" s="128">
        <f t="shared" si="8"/>
        <v>0</v>
      </c>
      <c r="O157" s="129"/>
      <c r="P157" s="129"/>
      <c r="Q157" s="128"/>
    </row>
    <row r="158" spans="2:17" s="39" customFormat="1" ht="13.5">
      <c r="B158" s="114" t="s">
        <v>308</v>
      </c>
      <c r="C158" s="114" t="s">
        <v>309</v>
      </c>
      <c r="D158" s="115">
        <v>2171182482</v>
      </c>
      <c r="E158" s="115">
        <v>2171182482</v>
      </c>
      <c r="F158" s="115">
        <v>510293190</v>
      </c>
      <c r="G158" s="116">
        <v>0</v>
      </c>
      <c r="H158" s="115">
        <v>242774807</v>
      </c>
      <c r="I158" s="116">
        <v>0</v>
      </c>
      <c r="J158" s="115">
        <v>267518383</v>
      </c>
      <c r="K158" s="115">
        <v>267518383</v>
      </c>
      <c r="L158" s="115">
        <v>1660889292</v>
      </c>
      <c r="M158" s="115">
        <v>0</v>
      </c>
      <c r="N158" s="128">
        <f t="shared" si="8"/>
        <v>0.12321321916413656</v>
      </c>
      <c r="O158" s="129"/>
      <c r="P158" s="129"/>
      <c r="Q158" s="128"/>
    </row>
    <row r="159" spans="2:17" s="39" customFormat="1" ht="13.5">
      <c r="B159" s="114" t="s">
        <v>310</v>
      </c>
      <c r="C159" s="114" t="s">
        <v>394</v>
      </c>
      <c r="D159" s="115">
        <v>54600000</v>
      </c>
      <c r="E159" s="115">
        <v>54600000</v>
      </c>
      <c r="F159" s="115">
        <v>13650000</v>
      </c>
      <c r="G159" s="116">
        <v>0</v>
      </c>
      <c r="H159" s="115">
        <v>13650000</v>
      </c>
      <c r="I159" s="116">
        <v>0</v>
      </c>
      <c r="J159" s="115">
        <v>0</v>
      </c>
      <c r="K159" s="115">
        <v>0</v>
      </c>
      <c r="L159" s="115">
        <v>40950000</v>
      </c>
      <c r="M159" s="115">
        <v>0</v>
      </c>
      <c r="N159" s="128">
        <f t="shared" si="8"/>
        <v>0</v>
      </c>
      <c r="O159" s="129"/>
      <c r="P159" s="129"/>
      <c r="Q159" s="128"/>
    </row>
    <row r="160" spans="2:17" s="39" customFormat="1" ht="13.5">
      <c r="B160" s="114" t="s">
        <v>311</v>
      </c>
      <c r="C160" s="114" t="s">
        <v>312</v>
      </c>
      <c r="D160" s="115">
        <v>384662030</v>
      </c>
      <c r="E160" s="115">
        <v>384662030</v>
      </c>
      <c r="F160" s="115">
        <v>85165510</v>
      </c>
      <c r="G160" s="116">
        <v>0</v>
      </c>
      <c r="H160" s="115">
        <v>34139225</v>
      </c>
      <c r="I160" s="116">
        <v>0</v>
      </c>
      <c r="J160" s="115">
        <v>51026285</v>
      </c>
      <c r="K160" s="115">
        <v>51026285</v>
      </c>
      <c r="L160" s="115">
        <v>299496520</v>
      </c>
      <c r="M160" s="115">
        <v>0</v>
      </c>
      <c r="N160" s="128">
        <f t="shared" si="8"/>
        <v>0.1326522532000364</v>
      </c>
      <c r="O160" s="129"/>
      <c r="P160" s="129"/>
      <c r="Q160" s="128"/>
    </row>
    <row r="161" spans="2:17" s="130" customFormat="1" ht="13.5">
      <c r="B161" s="114" t="s">
        <v>313</v>
      </c>
      <c r="C161" s="114" t="s">
        <v>314</v>
      </c>
      <c r="D161" s="115">
        <v>265260000</v>
      </c>
      <c r="E161" s="115">
        <v>265260000</v>
      </c>
      <c r="F161" s="115">
        <v>72002899</v>
      </c>
      <c r="G161" s="116">
        <v>0</v>
      </c>
      <c r="H161" s="115">
        <v>28950226</v>
      </c>
      <c r="I161" s="116">
        <v>0</v>
      </c>
      <c r="J161" s="115">
        <v>33364774</v>
      </c>
      <c r="K161" s="115">
        <v>33364774</v>
      </c>
      <c r="L161" s="115">
        <v>202945000</v>
      </c>
      <c r="M161" s="115">
        <v>9687899</v>
      </c>
      <c r="N161" s="128">
        <f t="shared" si="8"/>
        <v>0.12578139938173868</v>
      </c>
      <c r="O161" s="129"/>
      <c r="P161" s="129"/>
      <c r="Q161" s="128"/>
    </row>
    <row r="162" spans="2:17" s="39" customFormat="1" ht="13.5">
      <c r="B162" s="114" t="s">
        <v>315</v>
      </c>
      <c r="C162" s="114" t="s">
        <v>423</v>
      </c>
      <c r="D162" s="115">
        <v>342490000</v>
      </c>
      <c r="E162" s="115">
        <v>342490000</v>
      </c>
      <c r="F162" s="115">
        <v>83748963</v>
      </c>
      <c r="G162" s="116">
        <v>0</v>
      </c>
      <c r="H162" s="115">
        <v>40353221</v>
      </c>
      <c r="I162" s="116">
        <v>0</v>
      </c>
      <c r="J162" s="115">
        <v>36269279</v>
      </c>
      <c r="K162" s="115">
        <v>36269279</v>
      </c>
      <c r="L162" s="115">
        <v>265867500</v>
      </c>
      <c r="M162" s="115">
        <v>7126463</v>
      </c>
      <c r="N162" s="128">
        <f t="shared" si="8"/>
        <v>0.1058987970451692</v>
      </c>
      <c r="O162" s="129"/>
      <c r="P162" s="129"/>
      <c r="Q162" s="128"/>
    </row>
    <row r="163" spans="2:17" s="39" customFormat="1" ht="13.5">
      <c r="B163" s="114" t="s">
        <v>316</v>
      </c>
      <c r="C163" s="114" t="s">
        <v>317</v>
      </c>
      <c r="D163" s="115">
        <v>171120000</v>
      </c>
      <c r="E163" s="115">
        <v>171120000</v>
      </c>
      <c r="F163" s="115">
        <v>36750000</v>
      </c>
      <c r="G163" s="116">
        <v>0</v>
      </c>
      <c r="H163" s="115">
        <v>20730000</v>
      </c>
      <c r="I163" s="116">
        <v>0</v>
      </c>
      <c r="J163" s="115">
        <v>16020000</v>
      </c>
      <c r="K163" s="115">
        <v>16020000</v>
      </c>
      <c r="L163" s="115">
        <v>134370000</v>
      </c>
      <c r="M163" s="115">
        <v>0</v>
      </c>
      <c r="N163" s="128">
        <f t="shared" si="8"/>
        <v>0.09361851332398317</v>
      </c>
      <c r="O163" s="129"/>
      <c r="P163" s="129"/>
      <c r="Q163" s="128"/>
    </row>
    <row r="164" spans="2:17" s="39" customFormat="1" ht="13.5">
      <c r="B164" s="114" t="s">
        <v>318</v>
      </c>
      <c r="C164" s="114" t="s">
        <v>319</v>
      </c>
      <c r="D164" s="115">
        <v>90656137</v>
      </c>
      <c r="E164" s="115">
        <v>90656137</v>
      </c>
      <c r="F164" s="115">
        <v>18315400</v>
      </c>
      <c r="G164" s="116">
        <v>0</v>
      </c>
      <c r="H164" s="115">
        <v>7392056</v>
      </c>
      <c r="I164" s="116">
        <v>0</v>
      </c>
      <c r="J164" s="115">
        <v>10607944</v>
      </c>
      <c r="K164" s="115">
        <v>10607944</v>
      </c>
      <c r="L164" s="115">
        <v>72656137</v>
      </c>
      <c r="M164" s="115">
        <v>315400</v>
      </c>
      <c r="N164" s="128">
        <f t="shared" si="8"/>
        <v>0.11701297177487278</v>
      </c>
      <c r="O164" s="129"/>
      <c r="P164" s="129"/>
      <c r="Q164" s="128"/>
    </row>
    <row r="165" spans="2:17" s="39" customFormat="1" ht="13.5">
      <c r="B165" s="114" t="s">
        <v>320</v>
      </c>
      <c r="C165" s="114" t="s">
        <v>424</v>
      </c>
      <c r="D165" s="115">
        <v>36173820</v>
      </c>
      <c r="E165" s="115">
        <v>36173820</v>
      </c>
      <c r="F165" s="115">
        <v>36173820</v>
      </c>
      <c r="G165" s="116">
        <v>0</v>
      </c>
      <c r="H165" s="115">
        <v>35034963.63</v>
      </c>
      <c r="I165" s="116">
        <v>0</v>
      </c>
      <c r="J165" s="115">
        <v>1138856.37</v>
      </c>
      <c r="K165" s="115">
        <v>1138856.37</v>
      </c>
      <c r="L165" s="115">
        <v>0</v>
      </c>
      <c r="M165" s="115">
        <v>0</v>
      </c>
      <c r="N165" s="128">
        <f t="shared" si="8"/>
        <v>0.03148288928291234</v>
      </c>
      <c r="O165" s="129"/>
      <c r="P165" s="129"/>
      <c r="Q165" s="128"/>
    </row>
    <row r="166" spans="2:17" s="39" customFormat="1" ht="13.5">
      <c r="B166" s="114" t="s">
        <v>321</v>
      </c>
      <c r="C166" s="114" t="s">
        <v>424</v>
      </c>
      <c r="D166" s="115">
        <v>7446236</v>
      </c>
      <c r="E166" s="115">
        <v>7446236</v>
      </c>
      <c r="F166" s="115">
        <v>7446236</v>
      </c>
      <c r="G166" s="116">
        <v>0</v>
      </c>
      <c r="H166" s="115">
        <v>7219285.96</v>
      </c>
      <c r="I166" s="116">
        <v>0</v>
      </c>
      <c r="J166" s="115">
        <v>226950.04</v>
      </c>
      <c r="K166" s="115">
        <v>226950.04</v>
      </c>
      <c r="L166" s="115">
        <v>0</v>
      </c>
      <c r="M166" s="115">
        <v>0</v>
      </c>
      <c r="N166" s="128">
        <f t="shared" si="8"/>
        <v>0.030478491414991413</v>
      </c>
      <c r="O166" s="129"/>
      <c r="P166" s="129"/>
      <c r="Q166" s="128"/>
    </row>
    <row r="167" spans="2:17" s="39" customFormat="1" ht="13.5">
      <c r="B167" s="114" t="s">
        <v>322</v>
      </c>
      <c r="C167" s="114" t="s">
        <v>424</v>
      </c>
      <c r="D167" s="115">
        <v>9133591</v>
      </c>
      <c r="E167" s="115">
        <v>9133591</v>
      </c>
      <c r="F167" s="115">
        <v>9133591</v>
      </c>
      <c r="G167" s="116">
        <v>0</v>
      </c>
      <c r="H167" s="115">
        <v>8900370.52</v>
      </c>
      <c r="I167" s="116">
        <v>0</v>
      </c>
      <c r="J167" s="115">
        <v>233220.48</v>
      </c>
      <c r="K167" s="115">
        <v>233220.48</v>
      </c>
      <c r="L167" s="115">
        <v>0</v>
      </c>
      <c r="M167" s="115">
        <v>0</v>
      </c>
      <c r="N167" s="128">
        <f t="shared" si="8"/>
        <v>0.025534368683686408</v>
      </c>
      <c r="O167" s="129"/>
      <c r="P167" s="129"/>
      <c r="Q167" s="128"/>
    </row>
    <row r="168" spans="2:17" s="39" customFormat="1" ht="13.5">
      <c r="B168" s="114" t="s">
        <v>323</v>
      </c>
      <c r="C168" s="114" t="s">
        <v>424</v>
      </c>
      <c r="D168" s="115">
        <v>31613513</v>
      </c>
      <c r="E168" s="115">
        <v>31613513</v>
      </c>
      <c r="F168" s="115">
        <v>31497513</v>
      </c>
      <c r="G168" s="116">
        <v>0</v>
      </c>
      <c r="H168" s="115">
        <v>30650227.28</v>
      </c>
      <c r="I168" s="116">
        <v>0</v>
      </c>
      <c r="J168" s="115">
        <v>963285.72</v>
      </c>
      <c r="K168" s="115">
        <v>963285.72</v>
      </c>
      <c r="L168" s="115">
        <v>0</v>
      </c>
      <c r="M168" s="115">
        <v>-116000</v>
      </c>
      <c r="N168" s="128">
        <f t="shared" si="8"/>
        <v>0.030470695237191765</v>
      </c>
      <c r="O168" s="129"/>
      <c r="P168" s="129"/>
      <c r="Q168" s="128"/>
    </row>
    <row r="169" spans="2:17" s="39" customFormat="1" ht="13.5">
      <c r="B169" s="114" t="s">
        <v>324</v>
      </c>
      <c r="C169" s="114" t="s">
        <v>424</v>
      </c>
      <c r="D169" s="115">
        <v>34059290</v>
      </c>
      <c r="E169" s="115">
        <v>34059290</v>
      </c>
      <c r="F169" s="115">
        <v>34059290</v>
      </c>
      <c r="G169" s="116">
        <v>0</v>
      </c>
      <c r="H169" s="115">
        <v>33167436.79</v>
      </c>
      <c r="I169" s="116">
        <v>0</v>
      </c>
      <c r="J169" s="115">
        <v>891853.21</v>
      </c>
      <c r="K169" s="115">
        <v>891853.21</v>
      </c>
      <c r="L169" s="115">
        <v>0</v>
      </c>
      <c r="M169" s="115">
        <v>0</v>
      </c>
      <c r="N169" s="128">
        <f t="shared" si="8"/>
        <v>0.026185314197682923</v>
      </c>
      <c r="O169" s="129"/>
      <c r="P169" s="129"/>
      <c r="Q169" s="128"/>
    </row>
    <row r="170" spans="2:17" s="39" customFormat="1" ht="13.5">
      <c r="B170" s="114" t="s">
        <v>325</v>
      </c>
      <c r="C170" s="114" t="s">
        <v>425</v>
      </c>
      <c r="D170" s="115">
        <v>7293109</v>
      </c>
      <c r="E170" s="115">
        <v>7293109</v>
      </c>
      <c r="F170" s="115">
        <v>7293109</v>
      </c>
      <c r="G170" s="116">
        <v>0</v>
      </c>
      <c r="H170" s="115">
        <v>6802222.63</v>
      </c>
      <c r="I170" s="116">
        <v>0</v>
      </c>
      <c r="J170" s="115">
        <v>490886.37</v>
      </c>
      <c r="K170" s="115">
        <v>490886.37</v>
      </c>
      <c r="L170" s="115">
        <v>0</v>
      </c>
      <c r="M170" s="115">
        <v>0</v>
      </c>
      <c r="N170" s="128">
        <f t="shared" si="8"/>
        <v>0.06730824535873521</v>
      </c>
      <c r="O170" s="129"/>
      <c r="P170" s="129"/>
      <c r="Q170" s="128"/>
    </row>
    <row r="171" spans="2:17" s="39" customFormat="1" ht="13.5">
      <c r="B171" s="114" t="s">
        <v>326</v>
      </c>
      <c r="C171" s="114" t="s">
        <v>425</v>
      </c>
      <c r="D171" s="115">
        <v>1501257</v>
      </c>
      <c r="E171" s="115">
        <v>1501257</v>
      </c>
      <c r="F171" s="115">
        <v>1501257</v>
      </c>
      <c r="G171" s="116">
        <v>0</v>
      </c>
      <c r="H171" s="115">
        <v>1403433.71</v>
      </c>
      <c r="I171" s="116">
        <v>0</v>
      </c>
      <c r="J171" s="115">
        <v>97823.29</v>
      </c>
      <c r="K171" s="115">
        <v>97823.29</v>
      </c>
      <c r="L171" s="115">
        <v>0</v>
      </c>
      <c r="M171" s="115">
        <v>0</v>
      </c>
      <c r="N171" s="128">
        <f t="shared" si="8"/>
        <v>0.06516092181418637</v>
      </c>
      <c r="O171" s="129"/>
      <c r="P171" s="129"/>
      <c r="Q171" s="128"/>
    </row>
    <row r="172" spans="2:17" s="39" customFormat="1" ht="13.5">
      <c r="B172" s="114" t="s">
        <v>327</v>
      </c>
      <c r="C172" s="114" t="s">
        <v>425</v>
      </c>
      <c r="D172" s="115">
        <v>1841450</v>
      </c>
      <c r="E172" s="115">
        <v>1841450</v>
      </c>
      <c r="F172" s="115">
        <v>1841450</v>
      </c>
      <c r="G172" s="116">
        <v>0</v>
      </c>
      <c r="H172" s="115">
        <v>1740923.93</v>
      </c>
      <c r="I172" s="116">
        <v>0</v>
      </c>
      <c r="J172" s="115">
        <v>100526.07</v>
      </c>
      <c r="K172" s="115">
        <v>100526.07</v>
      </c>
      <c r="L172" s="115">
        <v>0</v>
      </c>
      <c r="M172" s="115">
        <v>0</v>
      </c>
      <c r="N172" s="128">
        <f t="shared" si="8"/>
        <v>0.05459071383963725</v>
      </c>
      <c r="O172" s="129"/>
      <c r="P172" s="129"/>
      <c r="Q172" s="128"/>
    </row>
    <row r="173" spans="2:17" s="39" customFormat="1" ht="13.5">
      <c r="B173" s="114" t="s">
        <v>328</v>
      </c>
      <c r="C173" s="114" t="s">
        <v>425</v>
      </c>
      <c r="D173" s="115">
        <v>6373692</v>
      </c>
      <c r="E173" s="115">
        <v>6373692</v>
      </c>
      <c r="F173" s="115">
        <v>6323692</v>
      </c>
      <c r="G173" s="116">
        <v>0</v>
      </c>
      <c r="H173" s="115">
        <v>5958482.64</v>
      </c>
      <c r="I173" s="116">
        <v>0</v>
      </c>
      <c r="J173" s="115">
        <v>415209.36</v>
      </c>
      <c r="K173" s="115">
        <v>415209.36</v>
      </c>
      <c r="L173" s="115">
        <v>0</v>
      </c>
      <c r="M173" s="115">
        <v>-50000</v>
      </c>
      <c r="N173" s="128">
        <f t="shared" si="8"/>
        <v>0.06514424606648705</v>
      </c>
      <c r="O173" s="129"/>
      <c r="P173" s="129"/>
      <c r="Q173" s="128"/>
    </row>
    <row r="174" spans="2:17" s="39" customFormat="1" ht="13.5">
      <c r="B174" s="114" t="s">
        <v>329</v>
      </c>
      <c r="C174" s="114" t="s">
        <v>425</v>
      </c>
      <c r="D174" s="115">
        <v>6866792</v>
      </c>
      <c r="E174" s="115">
        <v>6866792</v>
      </c>
      <c r="F174" s="115">
        <v>6866792</v>
      </c>
      <c r="G174" s="116">
        <v>0</v>
      </c>
      <c r="H174" s="115">
        <v>6482372.51</v>
      </c>
      <c r="I174" s="116">
        <v>0</v>
      </c>
      <c r="J174" s="115">
        <v>384419.49</v>
      </c>
      <c r="K174" s="115">
        <v>384419.49</v>
      </c>
      <c r="L174" s="115">
        <v>0</v>
      </c>
      <c r="M174" s="115">
        <v>0</v>
      </c>
      <c r="N174" s="128">
        <f t="shared" si="8"/>
        <v>0.055982399059123965</v>
      </c>
      <c r="O174" s="129"/>
      <c r="P174" s="129"/>
      <c r="Q174" s="128"/>
    </row>
    <row r="175" spans="2:17" s="39" customFormat="1" ht="13.5">
      <c r="B175" s="114" t="s">
        <v>330</v>
      </c>
      <c r="C175" s="114" t="s">
        <v>331</v>
      </c>
      <c r="D175" s="115">
        <v>1398070000</v>
      </c>
      <c r="E175" s="115">
        <v>1398070000</v>
      </c>
      <c r="F175" s="115">
        <v>349517500</v>
      </c>
      <c r="G175" s="116">
        <v>0</v>
      </c>
      <c r="H175" s="115">
        <v>233011667</v>
      </c>
      <c r="I175" s="116">
        <v>0</v>
      </c>
      <c r="J175" s="115">
        <v>116505833</v>
      </c>
      <c r="K175" s="115">
        <v>116505833</v>
      </c>
      <c r="L175" s="115">
        <v>1048552500</v>
      </c>
      <c r="M175" s="115">
        <v>0</v>
      </c>
      <c r="N175" s="128">
        <f t="shared" si="8"/>
        <v>0.08333333309490941</v>
      </c>
      <c r="O175" s="129"/>
      <c r="P175" s="129"/>
      <c r="Q175" s="128"/>
    </row>
    <row r="176" spans="2:17" s="39" customFormat="1" ht="13.5">
      <c r="B176" s="114" t="s">
        <v>332</v>
      </c>
      <c r="C176" s="114" t="s">
        <v>333</v>
      </c>
      <c r="D176" s="115">
        <v>476300000</v>
      </c>
      <c r="E176" s="115">
        <v>476300000</v>
      </c>
      <c r="F176" s="115">
        <v>191245046</v>
      </c>
      <c r="G176" s="116">
        <v>0</v>
      </c>
      <c r="H176" s="115">
        <v>119020000</v>
      </c>
      <c r="I176" s="116">
        <v>0</v>
      </c>
      <c r="J176" s="115">
        <v>0</v>
      </c>
      <c r="K176" s="115">
        <v>0</v>
      </c>
      <c r="L176" s="115">
        <v>357280000</v>
      </c>
      <c r="M176" s="115">
        <v>72225046</v>
      </c>
      <c r="N176" s="128">
        <f t="shared" si="8"/>
        <v>0</v>
      </c>
      <c r="O176" s="129">
        <f aca="true" t="shared" si="9" ref="O176:O181">+E176</f>
        <v>476300000</v>
      </c>
      <c r="P176" s="129">
        <f aca="true" t="shared" si="10" ref="P176:P181">+J176</f>
        <v>0</v>
      </c>
      <c r="Q176" s="128">
        <f aca="true" t="shared" si="11" ref="Q176:Q181">+P176/O176</f>
        <v>0</v>
      </c>
    </row>
    <row r="177" spans="2:17" s="39" customFormat="1" ht="13.5">
      <c r="B177" s="114" t="s">
        <v>334</v>
      </c>
      <c r="C177" s="114" t="s">
        <v>335</v>
      </c>
      <c r="D177" s="115">
        <v>46800000</v>
      </c>
      <c r="E177" s="115">
        <v>46800000</v>
      </c>
      <c r="F177" s="115">
        <v>23400000</v>
      </c>
      <c r="G177" s="116">
        <v>0</v>
      </c>
      <c r="H177" s="115">
        <v>0</v>
      </c>
      <c r="I177" s="116">
        <v>0</v>
      </c>
      <c r="J177" s="115">
        <v>0</v>
      </c>
      <c r="K177" s="115">
        <v>0</v>
      </c>
      <c r="L177" s="115">
        <v>46800000</v>
      </c>
      <c r="M177" s="115">
        <v>23400000</v>
      </c>
      <c r="N177" s="128">
        <f t="shared" si="8"/>
        <v>0</v>
      </c>
      <c r="O177" s="129">
        <f t="shared" si="9"/>
        <v>46800000</v>
      </c>
      <c r="P177" s="129">
        <f t="shared" si="10"/>
        <v>0</v>
      </c>
      <c r="Q177" s="128">
        <f t="shared" si="11"/>
        <v>0</v>
      </c>
    </row>
    <row r="178" spans="2:17" s="39" customFormat="1" ht="13.5">
      <c r="B178" s="114" t="s">
        <v>336</v>
      </c>
      <c r="C178" s="114" t="s">
        <v>337</v>
      </c>
      <c r="D178" s="115">
        <v>429500000</v>
      </c>
      <c r="E178" s="115">
        <v>429500000</v>
      </c>
      <c r="F178" s="115">
        <v>167845046</v>
      </c>
      <c r="G178" s="116">
        <v>0</v>
      </c>
      <c r="H178" s="115">
        <v>119020000</v>
      </c>
      <c r="I178" s="116">
        <v>0</v>
      </c>
      <c r="J178" s="115">
        <v>0</v>
      </c>
      <c r="K178" s="115">
        <v>0</v>
      </c>
      <c r="L178" s="115">
        <v>310480000</v>
      </c>
      <c r="M178" s="115">
        <v>48825046</v>
      </c>
      <c r="N178" s="128">
        <f t="shared" si="8"/>
        <v>0</v>
      </c>
      <c r="O178" s="129">
        <f t="shared" si="9"/>
        <v>429500000</v>
      </c>
      <c r="P178" s="129">
        <f t="shared" si="10"/>
        <v>0</v>
      </c>
      <c r="Q178" s="128">
        <f t="shared" si="11"/>
        <v>0</v>
      </c>
    </row>
    <row r="179" spans="2:17" s="130" customFormat="1" ht="13.5">
      <c r="B179" s="114" t="s">
        <v>338</v>
      </c>
      <c r="C179" s="114" t="s">
        <v>339</v>
      </c>
      <c r="D179" s="115">
        <v>408950000</v>
      </c>
      <c r="E179" s="115">
        <v>408950000</v>
      </c>
      <c r="F179" s="115">
        <v>139690000</v>
      </c>
      <c r="G179" s="115">
        <v>0</v>
      </c>
      <c r="H179" s="115">
        <v>15000000</v>
      </c>
      <c r="I179" s="115">
        <v>0</v>
      </c>
      <c r="J179" s="115">
        <v>1692236</v>
      </c>
      <c r="K179" s="115">
        <v>1692236</v>
      </c>
      <c r="L179" s="115">
        <v>392257764</v>
      </c>
      <c r="M179" s="115">
        <v>122997764</v>
      </c>
      <c r="N179" s="128">
        <f t="shared" si="8"/>
        <v>0.004138002200758039</v>
      </c>
      <c r="O179" s="129">
        <f t="shared" si="9"/>
        <v>408950000</v>
      </c>
      <c r="P179" s="129">
        <f t="shared" si="10"/>
        <v>1692236</v>
      </c>
      <c r="Q179" s="128">
        <f t="shared" si="11"/>
        <v>0.004138002200758039</v>
      </c>
    </row>
    <row r="180" spans="2:17" s="39" customFormat="1" ht="13.5">
      <c r="B180" s="114" t="s">
        <v>340</v>
      </c>
      <c r="C180" s="114" t="s">
        <v>341</v>
      </c>
      <c r="D180" s="115">
        <v>351000000</v>
      </c>
      <c r="E180" s="115">
        <v>351000000</v>
      </c>
      <c r="F180" s="115">
        <v>83200000</v>
      </c>
      <c r="G180" s="115">
        <v>0</v>
      </c>
      <c r="H180" s="115">
        <v>15000000</v>
      </c>
      <c r="I180" s="115">
        <v>0</v>
      </c>
      <c r="J180" s="115">
        <v>0</v>
      </c>
      <c r="K180" s="115">
        <v>0</v>
      </c>
      <c r="L180" s="115">
        <v>336000000</v>
      </c>
      <c r="M180" s="115">
        <v>68200000</v>
      </c>
      <c r="N180" s="128">
        <f t="shared" si="8"/>
        <v>0</v>
      </c>
      <c r="O180" s="129">
        <f t="shared" si="9"/>
        <v>351000000</v>
      </c>
      <c r="P180" s="129">
        <f t="shared" si="10"/>
        <v>0</v>
      </c>
      <c r="Q180" s="128">
        <f t="shared" si="11"/>
        <v>0</v>
      </c>
    </row>
    <row r="181" spans="2:17" s="39" customFormat="1" ht="13.5">
      <c r="B181" s="114" t="s">
        <v>342</v>
      </c>
      <c r="C181" s="114" t="s">
        <v>343</v>
      </c>
      <c r="D181" s="115">
        <v>57950000</v>
      </c>
      <c r="E181" s="115">
        <v>57950000</v>
      </c>
      <c r="F181" s="115">
        <v>56490000</v>
      </c>
      <c r="G181" s="115">
        <v>0</v>
      </c>
      <c r="H181" s="115">
        <v>0</v>
      </c>
      <c r="I181" s="115">
        <v>0</v>
      </c>
      <c r="J181" s="115">
        <v>1692236</v>
      </c>
      <c r="K181" s="115">
        <v>1692236</v>
      </c>
      <c r="L181" s="115">
        <v>56257764</v>
      </c>
      <c r="M181" s="115">
        <v>54797764</v>
      </c>
      <c r="N181" s="128">
        <f t="shared" si="8"/>
        <v>0.029201656600517687</v>
      </c>
      <c r="O181" s="129">
        <f t="shared" si="9"/>
        <v>57950000</v>
      </c>
      <c r="P181" s="129">
        <f t="shared" si="10"/>
        <v>1692236</v>
      </c>
      <c r="Q181" s="128">
        <f t="shared" si="11"/>
        <v>0.029201656600517687</v>
      </c>
    </row>
    <row r="182" spans="2:17" s="39" customFormat="1" ht="13.5">
      <c r="B182" s="114" t="s">
        <v>344</v>
      </c>
      <c r="C182" s="114" t="s">
        <v>345</v>
      </c>
      <c r="D182" s="115">
        <v>2144575000</v>
      </c>
      <c r="E182" s="115">
        <v>2144575000</v>
      </c>
      <c r="F182" s="115">
        <v>485374998</v>
      </c>
      <c r="G182" s="116">
        <v>0</v>
      </c>
      <c r="H182" s="115">
        <v>293523908</v>
      </c>
      <c r="I182" s="115">
        <v>0</v>
      </c>
      <c r="J182" s="115">
        <v>126851091</v>
      </c>
      <c r="K182" s="115">
        <v>126851091</v>
      </c>
      <c r="L182" s="115">
        <v>1724200001</v>
      </c>
      <c r="M182" s="115">
        <v>64999999</v>
      </c>
      <c r="N182" s="128">
        <f t="shared" si="8"/>
        <v>0.05914975741114207</v>
      </c>
      <c r="O182" s="129"/>
      <c r="P182" s="129"/>
      <c r="Q182" s="128"/>
    </row>
    <row r="183" spans="2:17" s="39" customFormat="1" ht="13.5">
      <c r="B183" s="114" t="s">
        <v>346</v>
      </c>
      <c r="C183" s="114" t="s">
        <v>347</v>
      </c>
      <c r="D183" s="115">
        <v>4200000</v>
      </c>
      <c r="E183" s="115">
        <v>4200000</v>
      </c>
      <c r="F183" s="115">
        <v>1400000</v>
      </c>
      <c r="G183" s="116">
        <v>0</v>
      </c>
      <c r="H183" s="115">
        <v>1400000</v>
      </c>
      <c r="I183" s="116">
        <v>0</v>
      </c>
      <c r="J183" s="115">
        <v>0</v>
      </c>
      <c r="K183" s="115">
        <v>0</v>
      </c>
      <c r="L183" s="115">
        <v>2800000</v>
      </c>
      <c r="M183" s="115">
        <v>0</v>
      </c>
      <c r="N183" s="128">
        <f t="shared" si="8"/>
        <v>0</v>
      </c>
      <c r="O183" s="129"/>
      <c r="P183" s="129"/>
      <c r="Q183" s="128"/>
    </row>
    <row r="184" spans="2:17" s="39" customFormat="1" ht="13.5">
      <c r="B184" s="114" t="s">
        <v>348</v>
      </c>
      <c r="C184" s="114" t="s">
        <v>395</v>
      </c>
      <c r="D184" s="115">
        <v>5160000</v>
      </c>
      <c r="E184" s="115">
        <v>5160000</v>
      </c>
      <c r="F184" s="115">
        <v>1720000</v>
      </c>
      <c r="G184" s="116">
        <v>0</v>
      </c>
      <c r="H184" s="115">
        <v>1720000</v>
      </c>
      <c r="I184" s="116">
        <v>0</v>
      </c>
      <c r="J184" s="115">
        <v>0</v>
      </c>
      <c r="K184" s="115">
        <v>0</v>
      </c>
      <c r="L184" s="115">
        <v>3440000</v>
      </c>
      <c r="M184" s="115">
        <v>0</v>
      </c>
      <c r="N184" s="128">
        <f t="shared" si="8"/>
        <v>0</v>
      </c>
      <c r="O184" s="129"/>
      <c r="P184" s="129"/>
      <c r="Q184" s="128"/>
    </row>
    <row r="185" spans="2:17" s="39" customFormat="1" ht="13.5">
      <c r="B185" s="114" t="s">
        <v>349</v>
      </c>
      <c r="C185" s="114" t="s">
        <v>396</v>
      </c>
      <c r="D185" s="115">
        <v>105000000</v>
      </c>
      <c r="E185" s="115">
        <v>105000000</v>
      </c>
      <c r="F185" s="115">
        <v>26250000</v>
      </c>
      <c r="G185" s="116">
        <v>0</v>
      </c>
      <c r="H185" s="115">
        <v>0</v>
      </c>
      <c r="I185" s="116">
        <v>0</v>
      </c>
      <c r="J185" s="115">
        <v>26250000</v>
      </c>
      <c r="K185" s="115">
        <v>26250000</v>
      </c>
      <c r="L185" s="115">
        <v>78750000</v>
      </c>
      <c r="M185" s="115">
        <v>0</v>
      </c>
      <c r="N185" s="128">
        <f t="shared" si="8"/>
        <v>0.25</v>
      </c>
      <c r="O185" s="129"/>
      <c r="P185" s="129"/>
      <c r="Q185" s="128"/>
    </row>
    <row r="186" spans="2:17" s="39" customFormat="1" ht="13.5">
      <c r="B186" s="114" t="s">
        <v>350</v>
      </c>
      <c r="C186" s="114" t="s">
        <v>351</v>
      </c>
      <c r="D186" s="115">
        <v>100000000</v>
      </c>
      <c r="E186" s="115">
        <v>100000000</v>
      </c>
      <c r="F186" s="115">
        <v>25000000</v>
      </c>
      <c r="G186" s="116">
        <v>0</v>
      </c>
      <c r="H186" s="115">
        <v>16667000</v>
      </c>
      <c r="I186" s="116">
        <v>0</v>
      </c>
      <c r="J186" s="115">
        <v>8333000</v>
      </c>
      <c r="K186" s="115">
        <v>8333000</v>
      </c>
      <c r="L186" s="115">
        <v>75000000</v>
      </c>
      <c r="M186" s="115">
        <v>0</v>
      </c>
      <c r="N186" s="128">
        <f t="shared" si="8"/>
        <v>0.08333</v>
      </c>
      <c r="O186" s="129"/>
      <c r="P186" s="129"/>
      <c r="Q186" s="128"/>
    </row>
    <row r="187" spans="2:17" s="130" customFormat="1" ht="13.5">
      <c r="B187" s="114" t="s">
        <v>352</v>
      </c>
      <c r="C187" s="114" t="s">
        <v>397</v>
      </c>
      <c r="D187" s="115">
        <v>847200000</v>
      </c>
      <c r="E187" s="115">
        <v>847200000</v>
      </c>
      <c r="F187" s="115">
        <v>150000000</v>
      </c>
      <c r="G187" s="116">
        <v>0</v>
      </c>
      <c r="H187" s="115">
        <v>141065242</v>
      </c>
      <c r="I187" s="116">
        <v>0</v>
      </c>
      <c r="J187" s="115">
        <v>8934758</v>
      </c>
      <c r="K187" s="115">
        <v>8934758</v>
      </c>
      <c r="L187" s="115">
        <v>697200000</v>
      </c>
      <c r="M187" s="115">
        <v>0</v>
      </c>
      <c r="N187" s="128">
        <f t="shared" si="8"/>
        <v>0.010546220491029273</v>
      </c>
      <c r="O187" s="129"/>
      <c r="P187" s="129"/>
      <c r="Q187" s="128"/>
    </row>
    <row r="188" spans="2:17" s="39" customFormat="1" ht="13.5">
      <c r="B188" s="114" t="s">
        <v>353</v>
      </c>
      <c r="C188" s="114" t="s">
        <v>426</v>
      </c>
      <c r="D188" s="115">
        <v>1050000000</v>
      </c>
      <c r="E188" s="115">
        <v>1050000000</v>
      </c>
      <c r="F188" s="115">
        <v>269999999</v>
      </c>
      <c r="G188" s="116">
        <v>0</v>
      </c>
      <c r="H188" s="115">
        <v>121666667</v>
      </c>
      <c r="I188" s="116">
        <v>0</v>
      </c>
      <c r="J188" s="115">
        <v>83333333</v>
      </c>
      <c r="K188" s="115">
        <v>83333333</v>
      </c>
      <c r="L188" s="115">
        <v>845000000</v>
      </c>
      <c r="M188" s="115">
        <v>64999999</v>
      </c>
      <c r="N188" s="128">
        <f t="shared" si="8"/>
        <v>0.07936507904761905</v>
      </c>
      <c r="O188" s="129"/>
      <c r="P188" s="129"/>
      <c r="Q188" s="128"/>
    </row>
    <row r="189" spans="2:17" s="39" customFormat="1" ht="13.5">
      <c r="B189" s="114" t="s">
        <v>354</v>
      </c>
      <c r="C189" s="114" t="s">
        <v>398</v>
      </c>
      <c r="D189" s="115">
        <v>3570000</v>
      </c>
      <c r="E189" s="115">
        <v>3570000</v>
      </c>
      <c r="F189" s="115">
        <v>1190000</v>
      </c>
      <c r="G189" s="116">
        <v>0</v>
      </c>
      <c r="H189" s="115">
        <v>1190000</v>
      </c>
      <c r="I189" s="116">
        <v>0</v>
      </c>
      <c r="J189" s="115">
        <v>0</v>
      </c>
      <c r="K189" s="115">
        <v>0</v>
      </c>
      <c r="L189" s="115">
        <v>2380000</v>
      </c>
      <c r="M189" s="115">
        <v>0</v>
      </c>
      <c r="N189" s="128">
        <f t="shared" si="8"/>
        <v>0</v>
      </c>
      <c r="O189" s="129"/>
      <c r="P189" s="129"/>
      <c r="Q189" s="128"/>
    </row>
    <row r="190" spans="2:17" s="39" customFormat="1" ht="13.5">
      <c r="B190" s="114" t="s">
        <v>355</v>
      </c>
      <c r="C190" s="114" t="s">
        <v>356</v>
      </c>
      <c r="D190" s="115">
        <v>11945000</v>
      </c>
      <c r="E190" s="115">
        <v>11945000</v>
      </c>
      <c r="F190" s="115">
        <v>3981666</v>
      </c>
      <c r="G190" s="116">
        <v>0</v>
      </c>
      <c r="H190" s="115">
        <v>3981666</v>
      </c>
      <c r="I190" s="116">
        <v>0</v>
      </c>
      <c r="J190" s="115">
        <v>0</v>
      </c>
      <c r="K190" s="115">
        <v>0</v>
      </c>
      <c r="L190" s="115">
        <v>7963334</v>
      </c>
      <c r="M190" s="115">
        <v>0</v>
      </c>
      <c r="N190" s="128">
        <f t="shared" si="8"/>
        <v>0</v>
      </c>
      <c r="O190" s="129"/>
      <c r="P190" s="129"/>
      <c r="Q190" s="128"/>
    </row>
    <row r="191" spans="2:17" s="39" customFormat="1" ht="13.5">
      <c r="B191" s="114" t="s">
        <v>357</v>
      </c>
      <c r="C191" s="114" t="s">
        <v>358</v>
      </c>
      <c r="D191" s="115">
        <v>17500000</v>
      </c>
      <c r="E191" s="115">
        <v>17500000</v>
      </c>
      <c r="F191" s="115">
        <v>5833333</v>
      </c>
      <c r="G191" s="116">
        <v>0</v>
      </c>
      <c r="H191" s="115">
        <v>5833333</v>
      </c>
      <c r="I191" s="116">
        <v>0</v>
      </c>
      <c r="J191" s="115">
        <v>0</v>
      </c>
      <c r="K191" s="115">
        <v>0</v>
      </c>
      <c r="L191" s="115">
        <v>11666667</v>
      </c>
      <c r="M191" s="115">
        <v>0</v>
      </c>
      <c r="N191" s="128">
        <f t="shared" si="8"/>
        <v>0</v>
      </c>
      <c r="O191" s="129"/>
      <c r="P191" s="129"/>
      <c r="Q191" s="128"/>
    </row>
    <row r="192" spans="2:17" s="39" customFormat="1" ht="13.5">
      <c r="B192" s="114" t="s">
        <v>385</v>
      </c>
      <c r="C192" s="114" t="s">
        <v>386</v>
      </c>
      <c r="D192" s="115">
        <v>85360935</v>
      </c>
      <c r="E192" s="115">
        <v>85360935</v>
      </c>
      <c r="F192" s="115">
        <v>0</v>
      </c>
      <c r="G192" s="115">
        <v>0</v>
      </c>
      <c r="H192" s="115">
        <v>0</v>
      </c>
      <c r="I192" s="115">
        <v>0</v>
      </c>
      <c r="J192" s="115">
        <v>0</v>
      </c>
      <c r="K192" s="115">
        <v>0</v>
      </c>
      <c r="L192" s="115">
        <v>85360935</v>
      </c>
      <c r="M192" s="115">
        <v>0</v>
      </c>
      <c r="N192" s="128">
        <f t="shared" si="8"/>
        <v>0</v>
      </c>
      <c r="O192" s="129">
        <f>+E192</f>
        <v>85360935</v>
      </c>
      <c r="P192" s="129">
        <f>+J192</f>
        <v>0</v>
      </c>
      <c r="Q192" s="128">
        <f>+P192/O192</f>
        <v>0</v>
      </c>
    </row>
    <row r="193" spans="2:17" s="39" customFormat="1" ht="13.5">
      <c r="B193" s="114" t="s">
        <v>387</v>
      </c>
      <c r="C193" s="114" t="s">
        <v>388</v>
      </c>
      <c r="D193" s="115">
        <v>85360935</v>
      </c>
      <c r="E193" s="115">
        <v>85360935</v>
      </c>
      <c r="F193" s="115">
        <v>0</v>
      </c>
      <c r="G193" s="115">
        <v>0</v>
      </c>
      <c r="H193" s="115">
        <v>0</v>
      </c>
      <c r="I193" s="115">
        <v>0</v>
      </c>
      <c r="J193" s="115">
        <v>0</v>
      </c>
      <c r="K193" s="115">
        <v>0</v>
      </c>
      <c r="L193" s="115">
        <v>85360935</v>
      </c>
      <c r="M193" s="115">
        <v>0</v>
      </c>
      <c r="N193" s="128">
        <f t="shared" si="8"/>
        <v>0</v>
      </c>
      <c r="O193" s="129">
        <f>+E193</f>
        <v>85360935</v>
      </c>
      <c r="P193" s="129">
        <f>+J193</f>
        <v>0</v>
      </c>
      <c r="Q193" s="128">
        <f>+P193/O193</f>
        <v>0</v>
      </c>
    </row>
    <row r="194" spans="2:17" s="39" customFormat="1" ht="13.5">
      <c r="B194" s="114" t="s">
        <v>359</v>
      </c>
      <c r="C194" s="114" t="s">
        <v>360</v>
      </c>
      <c r="D194" s="115">
        <v>132398996</v>
      </c>
      <c r="E194" s="115">
        <v>132398996</v>
      </c>
      <c r="F194" s="115">
        <v>132398996</v>
      </c>
      <c r="G194" s="115">
        <v>0</v>
      </c>
      <c r="H194" s="115">
        <v>132398996</v>
      </c>
      <c r="I194" s="115">
        <v>0</v>
      </c>
      <c r="J194" s="115">
        <v>0</v>
      </c>
      <c r="K194" s="115">
        <v>0</v>
      </c>
      <c r="L194" s="115">
        <v>0</v>
      </c>
      <c r="M194" s="115">
        <v>0</v>
      </c>
      <c r="N194" s="128">
        <f t="shared" si="8"/>
        <v>0</v>
      </c>
      <c r="O194" s="129"/>
      <c r="P194" s="129"/>
      <c r="Q194" s="128"/>
    </row>
    <row r="195" spans="2:17" s="39" customFormat="1" ht="13.5">
      <c r="B195" s="114" t="s">
        <v>361</v>
      </c>
      <c r="C195" s="114" t="s">
        <v>427</v>
      </c>
      <c r="D195" s="115">
        <v>65000000</v>
      </c>
      <c r="E195" s="115">
        <v>65000000</v>
      </c>
      <c r="F195" s="115">
        <v>65000000</v>
      </c>
      <c r="G195" s="115">
        <v>0</v>
      </c>
      <c r="H195" s="115">
        <v>65000000</v>
      </c>
      <c r="I195" s="116">
        <v>0</v>
      </c>
      <c r="J195" s="115">
        <v>0</v>
      </c>
      <c r="K195" s="115">
        <v>0</v>
      </c>
      <c r="L195" s="115">
        <v>0</v>
      </c>
      <c r="M195" s="115">
        <v>0</v>
      </c>
      <c r="N195" s="128">
        <f t="shared" si="8"/>
        <v>0</v>
      </c>
      <c r="O195" s="129"/>
      <c r="P195" s="129"/>
      <c r="Q195" s="128"/>
    </row>
    <row r="196" spans="2:17" s="39" customFormat="1" ht="13.5">
      <c r="B196" s="114" t="s">
        <v>362</v>
      </c>
      <c r="C196" s="114" t="s">
        <v>363</v>
      </c>
      <c r="D196" s="115">
        <v>14925000</v>
      </c>
      <c r="E196" s="115">
        <v>14925000</v>
      </c>
      <c r="F196" s="115">
        <v>14925000</v>
      </c>
      <c r="G196" s="115">
        <v>0</v>
      </c>
      <c r="H196" s="115">
        <v>14925000</v>
      </c>
      <c r="I196" s="116">
        <v>0</v>
      </c>
      <c r="J196" s="115">
        <v>0</v>
      </c>
      <c r="K196" s="115">
        <v>0</v>
      </c>
      <c r="L196" s="115">
        <v>0</v>
      </c>
      <c r="M196" s="115">
        <v>0</v>
      </c>
      <c r="N196" s="128">
        <f t="shared" si="8"/>
        <v>0</v>
      </c>
      <c r="O196" s="129"/>
      <c r="P196" s="129"/>
      <c r="Q196" s="128"/>
    </row>
    <row r="197" spans="2:17" s="39" customFormat="1" ht="13.5">
      <c r="B197" s="114" t="s">
        <v>364</v>
      </c>
      <c r="C197" s="114" t="s">
        <v>365</v>
      </c>
      <c r="D197" s="115">
        <v>2029800</v>
      </c>
      <c r="E197" s="115">
        <v>2029800</v>
      </c>
      <c r="F197" s="115">
        <v>2029800</v>
      </c>
      <c r="G197" s="116">
        <v>0</v>
      </c>
      <c r="H197" s="115">
        <v>2029800</v>
      </c>
      <c r="I197" s="116">
        <v>0</v>
      </c>
      <c r="J197" s="115">
        <v>0</v>
      </c>
      <c r="K197" s="115">
        <v>0</v>
      </c>
      <c r="L197" s="115">
        <v>0</v>
      </c>
      <c r="M197" s="115">
        <v>0</v>
      </c>
      <c r="N197" s="128">
        <f t="shared" si="8"/>
        <v>0</v>
      </c>
      <c r="O197" s="129"/>
      <c r="P197" s="129"/>
      <c r="Q197" s="128"/>
    </row>
    <row r="198" spans="2:17" s="39" customFormat="1" ht="13.5">
      <c r="B198" s="114" t="s">
        <v>366</v>
      </c>
      <c r="C198" s="114" t="s">
        <v>367</v>
      </c>
      <c r="D198" s="115">
        <v>602970</v>
      </c>
      <c r="E198" s="115">
        <v>602970</v>
      </c>
      <c r="F198" s="115">
        <v>602970</v>
      </c>
      <c r="G198" s="116">
        <v>0</v>
      </c>
      <c r="H198" s="115">
        <v>602970</v>
      </c>
      <c r="I198" s="116">
        <v>0</v>
      </c>
      <c r="J198" s="115">
        <v>0</v>
      </c>
      <c r="K198" s="115">
        <v>0</v>
      </c>
      <c r="L198" s="115">
        <v>0</v>
      </c>
      <c r="M198" s="115">
        <v>0</v>
      </c>
      <c r="N198" s="128">
        <f t="shared" si="8"/>
        <v>0</v>
      </c>
      <c r="O198" s="129"/>
      <c r="P198" s="129"/>
      <c r="Q198" s="128"/>
    </row>
    <row r="199" spans="2:17" s="39" customFormat="1" ht="13.5">
      <c r="B199" s="114" t="s">
        <v>368</v>
      </c>
      <c r="C199" s="114" t="s">
        <v>369</v>
      </c>
      <c r="D199" s="115">
        <v>582672</v>
      </c>
      <c r="E199" s="115">
        <v>582672</v>
      </c>
      <c r="F199" s="115">
        <v>582672</v>
      </c>
      <c r="G199" s="115">
        <v>0</v>
      </c>
      <c r="H199" s="115">
        <v>582672</v>
      </c>
      <c r="I199" s="115">
        <v>0</v>
      </c>
      <c r="J199" s="115">
        <v>0</v>
      </c>
      <c r="K199" s="115">
        <v>0</v>
      </c>
      <c r="L199" s="115">
        <v>0</v>
      </c>
      <c r="M199" s="115">
        <v>0</v>
      </c>
      <c r="N199" s="128">
        <f t="shared" si="8"/>
        <v>0</v>
      </c>
      <c r="O199" s="129"/>
      <c r="P199" s="129"/>
      <c r="Q199" s="128"/>
    </row>
    <row r="200" spans="2:17" s="39" customFormat="1" ht="13.5">
      <c r="B200" s="114" t="s">
        <v>370</v>
      </c>
      <c r="C200" s="114" t="s">
        <v>371</v>
      </c>
      <c r="D200" s="115">
        <v>4656600</v>
      </c>
      <c r="E200" s="115">
        <v>4656600</v>
      </c>
      <c r="F200" s="115">
        <v>4656600</v>
      </c>
      <c r="G200" s="116">
        <v>0</v>
      </c>
      <c r="H200" s="115">
        <v>4656600</v>
      </c>
      <c r="I200" s="116">
        <v>0</v>
      </c>
      <c r="J200" s="115">
        <v>0</v>
      </c>
      <c r="K200" s="115">
        <v>0</v>
      </c>
      <c r="L200" s="115">
        <v>0</v>
      </c>
      <c r="M200" s="115">
        <v>0</v>
      </c>
      <c r="N200" s="128">
        <f aca="true" t="shared" si="12" ref="N200:N210">+J200/E200</f>
        <v>0</v>
      </c>
      <c r="O200" s="129"/>
      <c r="P200" s="129"/>
      <c r="Q200" s="128"/>
    </row>
    <row r="201" spans="2:17" s="39" customFormat="1" ht="13.5">
      <c r="B201" s="114" t="s">
        <v>372</v>
      </c>
      <c r="C201" s="114" t="s">
        <v>373</v>
      </c>
      <c r="D201" s="115">
        <v>5970000</v>
      </c>
      <c r="E201" s="115">
        <v>5970000</v>
      </c>
      <c r="F201" s="115">
        <v>5970000</v>
      </c>
      <c r="G201" s="115">
        <v>0</v>
      </c>
      <c r="H201" s="115">
        <v>5970000</v>
      </c>
      <c r="I201" s="116">
        <v>0</v>
      </c>
      <c r="J201" s="115">
        <v>0</v>
      </c>
      <c r="K201" s="115">
        <v>0</v>
      </c>
      <c r="L201" s="115">
        <v>0</v>
      </c>
      <c r="M201" s="115">
        <v>0</v>
      </c>
      <c r="N201" s="128">
        <f t="shared" si="12"/>
        <v>0</v>
      </c>
      <c r="O201" s="129"/>
      <c r="P201" s="129"/>
      <c r="Q201" s="128"/>
    </row>
    <row r="202" spans="2:17" s="39" customFormat="1" ht="13.5">
      <c r="B202" s="114" t="s">
        <v>374</v>
      </c>
      <c r="C202" s="114" t="s">
        <v>375</v>
      </c>
      <c r="D202" s="115">
        <v>7761000</v>
      </c>
      <c r="E202" s="115">
        <v>7761000</v>
      </c>
      <c r="F202" s="115">
        <v>7761000</v>
      </c>
      <c r="G202" s="115">
        <v>0</v>
      </c>
      <c r="H202" s="115">
        <v>7761000</v>
      </c>
      <c r="I202" s="115">
        <v>0</v>
      </c>
      <c r="J202" s="115">
        <v>0</v>
      </c>
      <c r="K202" s="115">
        <v>0</v>
      </c>
      <c r="L202" s="115">
        <v>0</v>
      </c>
      <c r="M202" s="115">
        <v>0</v>
      </c>
      <c r="N202" s="128">
        <f t="shared" si="12"/>
        <v>0</v>
      </c>
      <c r="O202" s="129"/>
      <c r="P202" s="129"/>
      <c r="Q202" s="128"/>
    </row>
    <row r="203" spans="2:17" s="39" customFormat="1" ht="13.5">
      <c r="B203" s="114" t="s">
        <v>376</v>
      </c>
      <c r="C203" s="114" t="s">
        <v>399</v>
      </c>
      <c r="D203" s="115">
        <v>8955000</v>
      </c>
      <c r="E203" s="115">
        <v>8955000</v>
      </c>
      <c r="F203" s="115">
        <v>8955000</v>
      </c>
      <c r="G203" s="115">
        <v>0</v>
      </c>
      <c r="H203" s="115">
        <v>8955000</v>
      </c>
      <c r="I203" s="116">
        <v>0</v>
      </c>
      <c r="J203" s="115">
        <v>0</v>
      </c>
      <c r="K203" s="115">
        <v>0</v>
      </c>
      <c r="L203" s="115">
        <v>0</v>
      </c>
      <c r="M203" s="115">
        <v>0</v>
      </c>
      <c r="N203" s="128">
        <f t="shared" si="12"/>
        <v>0</v>
      </c>
      <c r="O203" s="129"/>
      <c r="P203" s="129"/>
      <c r="Q203" s="128"/>
    </row>
    <row r="204" spans="2:17" s="39" customFormat="1" ht="13.5">
      <c r="B204" s="114" t="s">
        <v>377</v>
      </c>
      <c r="C204" s="114" t="s">
        <v>378</v>
      </c>
      <c r="D204" s="115">
        <v>17910000</v>
      </c>
      <c r="E204" s="115">
        <v>17910000</v>
      </c>
      <c r="F204" s="115">
        <v>17910000</v>
      </c>
      <c r="G204" s="116">
        <v>0</v>
      </c>
      <c r="H204" s="115">
        <v>17910000</v>
      </c>
      <c r="I204" s="116">
        <v>0</v>
      </c>
      <c r="J204" s="115">
        <v>0</v>
      </c>
      <c r="K204" s="115">
        <v>0</v>
      </c>
      <c r="L204" s="115">
        <v>0</v>
      </c>
      <c r="M204" s="115">
        <v>0</v>
      </c>
      <c r="N204" s="128">
        <f t="shared" si="12"/>
        <v>0</v>
      </c>
      <c r="O204" s="129"/>
      <c r="P204" s="129"/>
      <c r="Q204" s="128"/>
    </row>
    <row r="205" spans="2:17" s="39" customFormat="1" ht="13.5">
      <c r="B205" s="114" t="s">
        <v>379</v>
      </c>
      <c r="C205" s="114" t="s">
        <v>400</v>
      </c>
      <c r="D205" s="115">
        <v>2985000</v>
      </c>
      <c r="E205" s="115">
        <v>2985000</v>
      </c>
      <c r="F205" s="115">
        <v>2985000</v>
      </c>
      <c r="G205" s="116">
        <v>0</v>
      </c>
      <c r="H205" s="115">
        <v>2985000</v>
      </c>
      <c r="I205" s="116">
        <v>0</v>
      </c>
      <c r="J205" s="115">
        <v>0</v>
      </c>
      <c r="K205" s="115">
        <v>0</v>
      </c>
      <c r="L205" s="115">
        <v>0</v>
      </c>
      <c r="M205" s="115">
        <v>0</v>
      </c>
      <c r="N205" s="128">
        <f t="shared" si="12"/>
        <v>0</v>
      </c>
      <c r="O205" s="129"/>
      <c r="P205" s="129"/>
      <c r="Q205" s="128"/>
    </row>
    <row r="206" spans="2:17" s="39" customFormat="1" ht="13.5">
      <c r="B206" s="114" t="s">
        <v>382</v>
      </c>
      <c r="C206" s="114" t="s">
        <v>401</v>
      </c>
      <c r="D206" s="115">
        <v>453804</v>
      </c>
      <c r="E206" s="115">
        <v>453804</v>
      </c>
      <c r="F206" s="115">
        <v>453804</v>
      </c>
      <c r="G206" s="116">
        <v>0</v>
      </c>
      <c r="H206" s="115">
        <v>453804</v>
      </c>
      <c r="I206" s="116">
        <v>0</v>
      </c>
      <c r="J206" s="115">
        <v>0</v>
      </c>
      <c r="K206" s="115">
        <v>0</v>
      </c>
      <c r="L206" s="115">
        <v>0</v>
      </c>
      <c r="M206" s="115">
        <v>0</v>
      </c>
      <c r="N206" s="128">
        <f t="shared" si="12"/>
        <v>0</v>
      </c>
      <c r="O206" s="129"/>
      <c r="P206" s="129"/>
      <c r="Q206" s="128"/>
    </row>
    <row r="207" spans="2:17" s="39" customFormat="1" ht="13.5">
      <c r="B207" s="114" t="s">
        <v>383</v>
      </c>
      <c r="C207" s="114" t="s">
        <v>384</v>
      </c>
      <c r="D207" s="115">
        <v>567150</v>
      </c>
      <c r="E207" s="115">
        <v>567150</v>
      </c>
      <c r="F207" s="115">
        <v>567150</v>
      </c>
      <c r="G207" s="116">
        <v>0</v>
      </c>
      <c r="H207" s="115">
        <v>567150</v>
      </c>
      <c r="I207" s="116">
        <v>0</v>
      </c>
      <c r="J207" s="115">
        <v>0</v>
      </c>
      <c r="K207" s="115">
        <v>0</v>
      </c>
      <c r="L207" s="115">
        <v>0</v>
      </c>
      <c r="M207" s="115">
        <v>0</v>
      </c>
      <c r="N207" s="128">
        <f t="shared" si="12"/>
        <v>0</v>
      </c>
      <c r="O207" s="129"/>
      <c r="P207" s="129"/>
      <c r="Q207" s="128"/>
    </row>
    <row r="208" spans="2:17" s="130" customFormat="1" ht="13.5">
      <c r="B208" s="117" t="s">
        <v>428</v>
      </c>
      <c r="C208" s="117" t="s">
        <v>429</v>
      </c>
      <c r="D208" s="118">
        <v>510000000</v>
      </c>
      <c r="E208" s="118">
        <v>510000000</v>
      </c>
      <c r="F208" s="118">
        <v>0</v>
      </c>
      <c r="G208" s="180">
        <v>0</v>
      </c>
      <c r="H208" s="118">
        <v>0</v>
      </c>
      <c r="I208" s="180">
        <v>0</v>
      </c>
      <c r="J208" s="180">
        <v>0</v>
      </c>
      <c r="K208" s="180">
        <v>0</v>
      </c>
      <c r="L208" s="118">
        <v>510000000</v>
      </c>
      <c r="M208" s="180">
        <v>0</v>
      </c>
      <c r="N208" s="132">
        <f t="shared" si="12"/>
        <v>0</v>
      </c>
      <c r="Q208" s="184"/>
    </row>
    <row r="209" spans="2:17" s="39" customFormat="1" ht="13.5">
      <c r="B209" s="114" t="s">
        <v>430</v>
      </c>
      <c r="C209" s="114" t="s">
        <v>431</v>
      </c>
      <c r="D209" s="115">
        <v>510000000</v>
      </c>
      <c r="E209" s="115">
        <v>510000000</v>
      </c>
      <c r="F209" s="115">
        <v>0</v>
      </c>
      <c r="G209" s="116">
        <v>0</v>
      </c>
      <c r="H209" s="115">
        <v>0</v>
      </c>
      <c r="I209" s="116">
        <v>0</v>
      </c>
      <c r="J209" s="116">
        <v>0</v>
      </c>
      <c r="K209" s="116">
        <v>0</v>
      </c>
      <c r="L209" s="115">
        <v>510000000</v>
      </c>
      <c r="M209" s="116">
        <v>0</v>
      </c>
      <c r="N209" s="128">
        <f t="shared" si="12"/>
        <v>0</v>
      </c>
      <c r="Q209" s="183"/>
    </row>
    <row r="210" spans="2:17" s="39" customFormat="1" ht="15" customHeight="1">
      <c r="B210" s="114" t="s">
        <v>432</v>
      </c>
      <c r="C210" s="114" t="s">
        <v>433</v>
      </c>
      <c r="D210" s="115">
        <v>510000000</v>
      </c>
      <c r="E210" s="115">
        <v>510000000</v>
      </c>
      <c r="F210" s="115">
        <v>0</v>
      </c>
      <c r="G210" s="39">
        <v>0</v>
      </c>
      <c r="H210" s="39">
        <v>0</v>
      </c>
      <c r="I210" s="39">
        <v>0</v>
      </c>
      <c r="J210" s="39">
        <v>0</v>
      </c>
      <c r="K210" s="39">
        <v>0</v>
      </c>
      <c r="L210" s="115">
        <v>510000000</v>
      </c>
      <c r="M210" s="39">
        <v>0</v>
      </c>
      <c r="N210" s="128">
        <f t="shared" si="12"/>
        <v>0</v>
      </c>
      <c r="Q210" s="183"/>
    </row>
    <row r="211" spans="2:17" s="39" customFormat="1" ht="15" customHeight="1">
      <c r="B211" s="181"/>
      <c r="C211" s="181"/>
      <c r="D211" s="181"/>
      <c r="E211" s="181"/>
      <c r="F211" s="181"/>
      <c r="L211" s="182"/>
      <c r="N211" s="183"/>
      <c r="Q211" s="183"/>
    </row>
    <row r="212" spans="2:17" s="39" customFormat="1" ht="15" customHeight="1">
      <c r="B212" s="181"/>
      <c r="C212" s="181"/>
      <c r="D212" s="181"/>
      <c r="E212" s="181"/>
      <c r="F212" s="181"/>
      <c r="L212" s="182"/>
      <c r="N212" s="183"/>
      <c r="Q212" s="183"/>
    </row>
    <row r="213" spans="2:17" s="39" customFormat="1" ht="15" customHeight="1">
      <c r="B213" s="181"/>
      <c r="C213" s="181"/>
      <c r="D213" s="181"/>
      <c r="E213" s="181"/>
      <c r="F213" s="181"/>
      <c r="L213" s="182"/>
      <c r="N213" s="183"/>
      <c r="Q213" s="183"/>
    </row>
    <row r="214" spans="2:17" s="39" customFormat="1" ht="15" customHeight="1">
      <c r="B214" s="181"/>
      <c r="C214" s="181"/>
      <c r="D214" s="181"/>
      <c r="E214" s="181"/>
      <c r="F214" s="181"/>
      <c r="L214" s="182"/>
      <c r="N214" s="183"/>
      <c r="Q214" s="183"/>
    </row>
    <row r="215" spans="2:17" s="39" customFormat="1" ht="15" customHeight="1">
      <c r="B215" s="181"/>
      <c r="C215" s="181"/>
      <c r="D215" s="181"/>
      <c r="E215" s="181"/>
      <c r="F215" s="181"/>
      <c r="L215" s="182"/>
      <c r="N215" s="183"/>
      <c r="Q215" s="183"/>
    </row>
    <row r="216" spans="2:17" s="39" customFormat="1" ht="15" customHeight="1">
      <c r="B216" s="181"/>
      <c r="C216" s="181"/>
      <c r="D216" s="181"/>
      <c r="E216" s="181"/>
      <c r="F216" s="181"/>
      <c r="L216" s="182"/>
      <c r="N216" s="183"/>
      <c r="Q216" s="183"/>
    </row>
    <row r="217" spans="2:17" s="39" customFormat="1" ht="15" customHeight="1">
      <c r="B217" s="181"/>
      <c r="C217" s="181"/>
      <c r="D217" s="181"/>
      <c r="E217" s="181"/>
      <c r="F217" s="181"/>
      <c r="L217" s="182"/>
      <c r="N217" s="183"/>
      <c r="Q217" s="183"/>
    </row>
    <row r="218" spans="2:17" s="39" customFormat="1" ht="15" customHeight="1">
      <c r="B218" s="181"/>
      <c r="C218" s="181"/>
      <c r="D218" s="181"/>
      <c r="E218" s="181"/>
      <c r="F218" s="181"/>
      <c r="L218" s="182"/>
      <c r="N218" s="183"/>
      <c r="Q218" s="183"/>
    </row>
    <row r="219" spans="2:12" ht="31.5" customHeight="1" thickBot="1">
      <c r="B219" s="101" t="s">
        <v>6</v>
      </c>
      <c r="C219" s="101" t="s">
        <v>7</v>
      </c>
      <c r="D219" s="101" t="s">
        <v>8</v>
      </c>
      <c r="E219" s="101" t="s">
        <v>9</v>
      </c>
      <c r="F219" s="101" t="s">
        <v>21</v>
      </c>
      <c r="G219" s="51"/>
      <c r="L219" s="141"/>
    </row>
    <row r="220" spans="2:12" ht="14.25" thickTop="1">
      <c r="B220" s="41" t="s">
        <v>46</v>
      </c>
      <c r="C220" s="42">
        <f>+'749'!C151</f>
        <v>12970624585</v>
      </c>
      <c r="D220" s="43">
        <f>+'749'!D151</f>
        <v>767897712.52</v>
      </c>
      <c r="E220" s="26">
        <f>+C220-D220</f>
        <v>12202726872.48</v>
      </c>
      <c r="F220" s="51">
        <f aca="true" t="shared" si="13" ref="F220:F225">+D220/C220</f>
        <v>0.059202832329912816</v>
      </c>
      <c r="G220" s="51"/>
      <c r="L220" s="141"/>
    </row>
    <row r="221" spans="2:12" ht="13.5">
      <c r="B221" s="41" t="s">
        <v>47</v>
      </c>
      <c r="C221" s="26">
        <f>+'751'!C139</f>
        <v>10873914178</v>
      </c>
      <c r="D221" s="39">
        <f>+'751'!D139</f>
        <v>943008920.23</v>
      </c>
      <c r="E221" s="26">
        <f>+C221-D221</f>
        <v>9930905257.77</v>
      </c>
      <c r="F221" s="51">
        <f t="shared" si="13"/>
        <v>0.08672212276034758</v>
      </c>
      <c r="G221" s="51"/>
      <c r="L221" s="141"/>
    </row>
    <row r="222" spans="2:12" ht="13.5">
      <c r="B222" s="41" t="s">
        <v>48</v>
      </c>
      <c r="C222" s="26">
        <f>+'753'!C103</f>
        <v>1966800985</v>
      </c>
      <c r="D222" s="39">
        <f>+'753'!D103</f>
        <v>103219385.14999999</v>
      </c>
      <c r="E222" s="26">
        <f>+C222-D222</f>
        <v>1863581599.85</v>
      </c>
      <c r="F222" s="51">
        <f t="shared" si="13"/>
        <v>0.052480848818570215</v>
      </c>
      <c r="G222" s="51"/>
      <c r="L222" s="141"/>
    </row>
    <row r="223" spans="2:12" ht="13.5">
      <c r="B223" s="41" t="s">
        <v>49</v>
      </c>
      <c r="C223" s="26">
        <f>+'755'!C133</f>
        <v>4238942013</v>
      </c>
      <c r="D223" s="39">
        <f>+'755'!D133</f>
        <v>373542899.83</v>
      </c>
      <c r="E223" s="26">
        <f>+C223-D223</f>
        <v>3865399113.17</v>
      </c>
      <c r="F223" s="51">
        <f t="shared" si="13"/>
        <v>0.08812172912118578</v>
      </c>
      <c r="G223" s="51"/>
      <c r="L223" s="141"/>
    </row>
    <row r="224" spans="2:12" ht="13.5">
      <c r="B224" s="41" t="s">
        <v>50</v>
      </c>
      <c r="C224" s="26">
        <f>+'758'!C119</f>
        <v>13818718239</v>
      </c>
      <c r="D224" s="39">
        <f>+'758'!D119</f>
        <v>1428794619.5</v>
      </c>
      <c r="E224" s="26">
        <f>+C224-D224</f>
        <v>12389923619.5</v>
      </c>
      <c r="F224" s="51">
        <f t="shared" si="13"/>
        <v>0.10339559681212486</v>
      </c>
      <c r="G224" s="51"/>
      <c r="L224" s="141"/>
    </row>
    <row r="225" spans="2:12" ht="15.75" thickBot="1">
      <c r="B225" s="102" t="s">
        <v>10</v>
      </c>
      <c r="C225" s="102">
        <f>SUM(C220:C224)</f>
        <v>43869000000</v>
      </c>
      <c r="D225" s="102">
        <f>SUM(D220:D224)</f>
        <v>3616463537.23</v>
      </c>
      <c r="E225" s="102">
        <f>SUM(E220:E224)</f>
        <v>40252536462.77</v>
      </c>
      <c r="F225" s="103">
        <f t="shared" si="13"/>
        <v>0.08243779291139529</v>
      </c>
      <c r="G225" s="51"/>
      <c r="L225" s="141"/>
    </row>
    <row r="226" spans="2:12" ht="14.25" thickTop="1">
      <c r="B226" s="37"/>
      <c r="C226" s="89"/>
      <c r="D226" s="89"/>
      <c r="E226" s="35"/>
      <c r="G226" s="51"/>
      <c r="L226" s="141"/>
    </row>
    <row r="227" spans="2:12" ht="13.5">
      <c r="B227" s="35"/>
      <c r="C227" s="37"/>
      <c r="D227" s="44"/>
      <c r="E227" s="35"/>
      <c r="F227" s="35"/>
      <c r="G227" s="51"/>
      <c r="L227" s="141"/>
    </row>
    <row r="228" spans="2:15" ht="15" customHeight="1">
      <c r="B228" s="193" t="s">
        <v>36</v>
      </c>
      <c r="C228" s="193"/>
      <c r="D228" s="193"/>
      <c r="E228" s="193"/>
      <c r="F228" s="193"/>
      <c r="G228" s="104"/>
      <c r="L228" s="141"/>
      <c r="O228" s="100"/>
    </row>
    <row r="229" spans="2:15" ht="31.5" customHeight="1" thickBot="1">
      <c r="B229" s="105" t="s">
        <v>6</v>
      </c>
      <c r="C229" s="105" t="s">
        <v>32</v>
      </c>
      <c r="D229" s="105" t="s">
        <v>33</v>
      </c>
      <c r="E229" s="105" t="s">
        <v>37</v>
      </c>
      <c r="F229" s="105" t="s">
        <v>34</v>
      </c>
      <c r="G229" s="104"/>
      <c r="L229" s="141"/>
      <c r="O229" s="100"/>
    </row>
    <row r="230" spans="2:15" ht="14.25" thickTop="1">
      <c r="B230" s="41" t="s">
        <v>46</v>
      </c>
      <c r="C230" s="26">
        <f>+'749'!C160</f>
        <v>3260810368</v>
      </c>
      <c r="D230" s="26">
        <f>+'749'!D160</f>
        <v>1250417.5</v>
      </c>
      <c r="E230" s="26">
        <f>+C230-D230</f>
        <v>3259559950.5</v>
      </c>
      <c r="F230" s="51">
        <f aca="true" t="shared" si="14" ref="F230:F235">+D230/C230</f>
        <v>0.0003834683280791139</v>
      </c>
      <c r="G230" s="104"/>
      <c r="L230" s="141"/>
      <c r="O230" s="100"/>
    </row>
    <row r="231" spans="2:15" ht="13.5">
      <c r="B231" s="41" t="s">
        <v>47</v>
      </c>
      <c r="C231" s="26">
        <f>+'751'!C148</f>
        <v>2009859332</v>
      </c>
      <c r="D231" s="26">
        <f>+'751'!D148</f>
        <v>2167914.85</v>
      </c>
      <c r="E231" s="26">
        <f>+C231-D231</f>
        <v>2007691417.15</v>
      </c>
      <c r="F231" s="51">
        <f t="shared" si="14"/>
        <v>0.001078640089623944</v>
      </c>
      <c r="G231" s="104"/>
      <c r="L231" s="141"/>
      <c r="O231" s="100"/>
    </row>
    <row r="232" spans="2:15" ht="13.5">
      <c r="B232" s="41" t="s">
        <v>48</v>
      </c>
      <c r="C232" s="26">
        <f>+'753'!C111</f>
        <v>916896391</v>
      </c>
      <c r="D232" s="26">
        <f>+'753'!D111</f>
        <v>1787244.74</v>
      </c>
      <c r="E232" s="26">
        <f>+C232-D232</f>
        <v>915109146.26</v>
      </c>
      <c r="F232" s="51">
        <f t="shared" si="14"/>
        <v>0.0019492330404428432</v>
      </c>
      <c r="G232" s="104"/>
      <c r="L232" s="51"/>
      <c r="O232" s="100"/>
    </row>
    <row r="233" spans="2:15" ht="13.5">
      <c r="B233" s="41" t="s">
        <v>49</v>
      </c>
      <c r="C233" s="26">
        <f>+'755'!C143</f>
        <v>924075506</v>
      </c>
      <c r="D233" s="26">
        <f>+'755'!D143</f>
        <v>3965452.15</v>
      </c>
      <c r="E233" s="26">
        <f>+C233-D233</f>
        <v>920110053.85</v>
      </c>
      <c r="F233" s="51">
        <f t="shared" si="14"/>
        <v>0.004291264214073866</v>
      </c>
      <c r="G233" s="104"/>
      <c r="L233" s="141"/>
      <c r="O233" s="100"/>
    </row>
    <row r="234" spans="2:15" ht="13.5">
      <c r="B234" s="41" t="s">
        <v>50</v>
      </c>
      <c r="C234" s="26">
        <f>+'758'!C128</f>
        <v>621774696</v>
      </c>
      <c r="D234" s="26">
        <f>+'758'!D128</f>
        <v>380118.5</v>
      </c>
      <c r="E234" s="26">
        <f>+C234-D234</f>
        <v>621394577.5</v>
      </c>
      <c r="F234" s="51">
        <f t="shared" si="14"/>
        <v>0.0006113444346406789</v>
      </c>
      <c r="G234" s="104"/>
      <c r="O234" s="100"/>
    </row>
    <row r="235" spans="2:15" ht="15.75" thickBot="1">
      <c r="B235" s="106" t="s">
        <v>10</v>
      </c>
      <c r="C235" s="106">
        <f>SUM(C230:C234)</f>
        <v>7733416293</v>
      </c>
      <c r="D235" s="106">
        <f>SUM(D230:D234)</f>
        <v>9551147.74</v>
      </c>
      <c r="E235" s="106">
        <f>SUM(E230:E234)</f>
        <v>7723865145.26</v>
      </c>
      <c r="F235" s="107">
        <f t="shared" si="14"/>
        <v>0.0012350489587176813</v>
      </c>
      <c r="G235" s="104"/>
      <c r="O235" s="100"/>
    </row>
    <row r="236" spans="2:15" ht="14.25" thickTop="1">
      <c r="B236" s="100"/>
      <c r="C236" s="100"/>
      <c r="D236" s="100"/>
      <c r="E236" s="100"/>
      <c r="F236" s="100"/>
      <c r="G236" s="100"/>
      <c r="O236" s="100"/>
    </row>
    <row r="237" spans="2:15" ht="13.5">
      <c r="B237" s="100"/>
      <c r="C237" s="100"/>
      <c r="D237" s="100"/>
      <c r="E237" s="100"/>
      <c r="F237" s="100"/>
      <c r="G237" s="100"/>
      <c r="O237" s="100"/>
    </row>
    <row r="238" spans="2:15" ht="13.5">
      <c r="B238" s="100"/>
      <c r="C238" s="100"/>
      <c r="D238" s="100"/>
      <c r="E238" s="100"/>
      <c r="F238" s="100"/>
      <c r="G238" s="100"/>
      <c r="O238" s="100"/>
    </row>
    <row r="239" spans="2:15" ht="13.5">
      <c r="B239" s="100"/>
      <c r="C239" s="100"/>
      <c r="D239" s="100"/>
      <c r="E239" s="100"/>
      <c r="F239" s="100"/>
      <c r="G239" s="100"/>
      <c r="O239" s="100"/>
    </row>
    <row r="240" spans="2:15" ht="13.5">
      <c r="B240" s="100"/>
      <c r="C240" s="100"/>
      <c r="D240" s="100"/>
      <c r="E240" s="100"/>
      <c r="F240" s="100"/>
      <c r="G240" s="100"/>
      <c r="O240" s="100"/>
    </row>
    <row r="241" spans="2:15" ht="13.5">
      <c r="B241" s="100"/>
      <c r="C241" s="100"/>
      <c r="D241" s="100"/>
      <c r="E241" s="100"/>
      <c r="F241" s="100"/>
      <c r="G241" s="100"/>
      <c r="O241" s="100"/>
    </row>
    <row r="242" spans="2:15" ht="13.5">
      <c r="B242" s="100"/>
      <c r="C242" s="100"/>
      <c r="D242" s="100"/>
      <c r="E242" s="100"/>
      <c r="F242" s="100"/>
      <c r="G242" s="100"/>
      <c r="O242" s="100"/>
    </row>
    <row r="243" spans="2:15" ht="13.5">
      <c r="B243" s="100"/>
      <c r="C243" s="100"/>
      <c r="D243" s="100"/>
      <c r="E243" s="100"/>
      <c r="F243" s="100"/>
      <c r="G243" s="100"/>
      <c r="O243" s="100"/>
    </row>
    <row r="244" spans="2:15" ht="13.5">
      <c r="B244" s="100"/>
      <c r="C244" s="100"/>
      <c r="D244" s="100"/>
      <c r="E244" s="100"/>
      <c r="F244" s="100"/>
      <c r="G244" s="100"/>
      <c r="O244" s="100"/>
    </row>
    <row r="245" spans="2:15" ht="13.5">
      <c r="B245" s="100"/>
      <c r="C245" s="100"/>
      <c r="D245" s="100"/>
      <c r="E245" s="100"/>
      <c r="F245" s="100"/>
      <c r="G245" s="100"/>
      <c r="O245" s="100"/>
    </row>
    <row r="246" spans="2:15" ht="13.5">
      <c r="B246" s="100"/>
      <c r="C246" s="100"/>
      <c r="D246" s="100"/>
      <c r="E246" s="100"/>
      <c r="F246" s="100"/>
      <c r="G246" s="100"/>
      <c r="O246" s="100"/>
    </row>
    <row r="247" spans="2:15" ht="13.5">
      <c r="B247" s="100"/>
      <c r="C247" s="100"/>
      <c r="D247" s="100"/>
      <c r="E247" s="100"/>
      <c r="F247" s="100"/>
      <c r="G247" s="100"/>
      <c r="O247" s="100"/>
    </row>
    <row r="248" spans="2:15" ht="14.25">
      <c r="B248" s="119" t="s">
        <v>52</v>
      </c>
      <c r="C248" s="120" t="s">
        <v>53</v>
      </c>
      <c r="D248" s="120" t="s">
        <v>54</v>
      </c>
      <c r="E248" s="119" t="s">
        <v>7</v>
      </c>
      <c r="F248" s="119" t="s">
        <v>19</v>
      </c>
      <c r="G248" s="100"/>
      <c r="O248" s="100"/>
    </row>
    <row r="249" spans="2:15" ht="13.5">
      <c r="B249" s="121" t="s">
        <v>46</v>
      </c>
      <c r="C249" s="122">
        <f>+F249/E249</f>
        <v>0.059202832329912816</v>
      </c>
      <c r="D249" s="122">
        <f>+(100%/12)*1</f>
        <v>0.08333333333333333</v>
      </c>
      <c r="E249" s="123">
        <f>+C220</f>
        <v>12970624585</v>
      </c>
      <c r="F249" s="123">
        <f aca="true" t="shared" si="15" ref="E249:F253">+D220</f>
        <v>767897712.52</v>
      </c>
      <c r="G249" s="100"/>
      <c r="O249" s="100"/>
    </row>
    <row r="250" spans="2:15" ht="13.5">
      <c r="B250" s="121" t="s">
        <v>47</v>
      </c>
      <c r="C250" s="122">
        <f>+F250/E250</f>
        <v>0.08672212276034758</v>
      </c>
      <c r="D250" s="122">
        <f>+(100%/12)*1</f>
        <v>0.08333333333333333</v>
      </c>
      <c r="E250" s="123">
        <f t="shared" si="15"/>
        <v>10873914178</v>
      </c>
      <c r="F250" s="123">
        <f t="shared" si="15"/>
        <v>943008920.23</v>
      </c>
      <c r="G250" s="100"/>
      <c r="O250" s="100"/>
    </row>
    <row r="251" spans="2:15" ht="13.5">
      <c r="B251" s="121" t="s">
        <v>48</v>
      </c>
      <c r="C251" s="122">
        <f>+F251/E251</f>
        <v>0.052480848818570215</v>
      </c>
      <c r="D251" s="122">
        <f>+(100%/12)*1</f>
        <v>0.08333333333333333</v>
      </c>
      <c r="E251" s="123">
        <f t="shared" si="15"/>
        <v>1966800985</v>
      </c>
      <c r="F251" s="123">
        <f t="shared" si="15"/>
        <v>103219385.14999999</v>
      </c>
      <c r="G251" s="100"/>
      <c r="O251" s="100"/>
    </row>
    <row r="252" spans="2:15" ht="13.5">
      <c r="B252" s="121" t="s">
        <v>49</v>
      </c>
      <c r="C252" s="122">
        <f>+F252/E252</f>
        <v>0.08812172912118578</v>
      </c>
      <c r="D252" s="122">
        <f>+(100%/12)*1</f>
        <v>0.08333333333333333</v>
      </c>
      <c r="E252" s="123">
        <f t="shared" si="15"/>
        <v>4238942013</v>
      </c>
      <c r="F252" s="123">
        <f t="shared" si="15"/>
        <v>373542899.83</v>
      </c>
      <c r="G252" s="100"/>
      <c r="O252" s="100"/>
    </row>
    <row r="253" spans="2:15" ht="13.5">
      <c r="B253" s="121" t="s">
        <v>50</v>
      </c>
      <c r="C253" s="122">
        <f>+F253/E253</f>
        <v>0.10339559681212486</v>
      </c>
      <c r="D253" s="122">
        <f>+(100%/12)*1</f>
        <v>0.08333333333333333</v>
      </c>
      <c r="E253" s="123">
        <f t="shared" si="15"/>
        <v>13818718239</v>
      </c>
      <c r="F253" s="123">
        <f t="shared" si="15"/>
        <v>1428794619.5</v>
      </c>
      <c r="G253" s="100"/>
      <c r="O253" s="100"/>
    </row>
    <row r="254" spans="2:15" ht="13.5">
      <c r="B254" s="124"/>
      <c r="C254" s="124"/>
      <c r="D254" s="124"/>
      <c r="E254" s="124"/>
      <c r="F254" s="124"/>
      <c r="G254" s="100"/>
      <c r="O254" s="100"/>
    </row>
    <row r="255" spans="2:15" ht="13.5">
      <c r="B255" s="100"/>
      <c r="C255" s="100"/>
      <c r="D255" s="100"/>
      <c r="E255" s="100"/>
      <c r="F255" s="100"/>
      <c r="G255" s="100"/>
      <c r="O255" s="100"/>
    </row>
    <row r="256" spans="2:15" ht="13.5">
      <c r="B256" s="100"/>
      <c r="C256" s="100"/>
      <c r="D256" s="100"/>
      <c r="E256" s="100"/>
      <c r="F256" s="100"/>
      <c r="G256" s="100"/>
      <c r="O256" s="100"/>
    </row>
    <row r="257" spans="2:15" ht="13.5">
      <c r="B257" s="100"/>
      <c r="C257" s="100"/>
      <c r="D257" s="100"/>
      <c r="E257" s="100"/>
      <c r="F257" s="100"/>
      <c r="G257" s="100"/>
      <c r="O257" s="100"/>
    </row>
    <row r="258" spans="2:15" ht="13.5">
      <c r="B258" s="100"/>
      <c r="C258" s="100"/>
      <c r="D258" s="100"/>
      <c r="E258" s="100"/>
      <c r="F258" s="100"/>
      <c r="G258" s="100"/>
      <c r="O258" s="100"/>
    </row>
    <row r="259" spans="2:15" ht="13.5">
      <c r="B259" s="100"/>
      <c r="C259" s="100"/>
      <c r="D259" s="100"/>
      <c r="E259" s="100"/>
      <c r="F259" s="100"/>
      <c r="G259" s="100"/>
      <c r="O259" s="100"/>
    </row>
    <row r="260" spans="2:15" ht="13.5">
      <c r="B260" s="100"/>
      <c r="C260" s="100"/>
      <c r="D260" s="100"/>
      <c r="E260" s="100"/>
      <c r="F260" s="100"/>
      <c r="G260" s="100"/>
      <c r="O260" s="100"/>
    </row>
    <row r="261" spans="2:15" ht="13.5">
      <c r="B261" s="100"/>
      <c r="C261" s="100"/>
      <c r="D261" s="100"/>
      <c r="E261" s="100"/>
      <c r="F261" s="100"/>
      <c r="G261" s="100"/>
      <c r="O261" s="100"/>
    </row>
    <row r="262" spans="2:15" ht="13.5">
      <c r="B262" s="100"/>
      <c r="C262" s="100"/>
      <c r="D262" s="100"/>
      <c r="E262" s="100"/>
      <c r="F262" s="100"/>
      <c r="G262" s="100"/>
      <c r="O262" s="100"/>
    </row>
    <row r="263" spans="2:15" ht="13.5">
      <c r="B263" s="100"/>
      <c r="C263" s="100"/>
      <c r="D263" s="100"/>
      <c r="E263" s="100"/>
      <c r="F263" s="100"/>
      <c r="G263" s="100"/>
      <c r="O263" s="100"/>
    </row>
    <row r="264" spans="2:15" ht="13.5">
      <c r="B264" s="100"/>
      <c r="C264" s="100"/>
      <c r="D264" s="100"/>
      <c r="E264" s="100"/>
      <c r="F264" s="100"/>
      <c r="G264" s="100"/>
      <c r="O264" s="100"/>
    </row>
    <row r="265" spans="2:15" ht="13.5">
      <c r="B265" s="100"/>
      <c r="C265" s="100"/>
      <c r="D265" s="100"/>
      <c r="E265" s="100"/>
      <c r="F265" s="100"/>
      <c r="G265" s="100"/>
      <c r="O265" s="100"/>
    </row>
    <row r="266" spans="2:15" ht="13.5">
      <c r="B266" s="100"/>
      <c r="C266" s="100"/>
      <c r="D266" s="100"/>
      <c r="E266" s="100"/>
      <c r="F266" s="100"/>
      <c r="G266" s="100"/>
      <c r="O266" s="100"/>
    </row>
    <row r="267" spans="2:15" ht="13.5">
      <c r="B267" s="100"/>
      <c r="C267" s="100"/>
      <c r="D267" s="100"/>
      <c r="E267" s="100"/>
      <c r="F267" s="100"/>
      <c r="G267" s="100"/>
      <c r="O267" s="100"/>
    </row>
    <row r="268" spans="2:15" ht="13.5">
      <c r="B268" s="100"/>
      <c r="C268" s="100"/>
      <c r="D268" s="100"/>
      <c r="E268" s="100"/>
      <c r="F268" s="100"/>
      <c r="G268" s="100"/>
      <c r="O268" s="100"/>
    </row>
    <row r="269" spans="2:15" ht="13.5">
      <c r="B269" s="100"/>
      <c r="C269" s="100"/>
      <c r="D269" s="100"/>
      <c r="E269" s="100"/>
      <c r="F269" s="100"/>
      <c r="G269" s="100"/>
      <c r="O269" s="100"/>
    </row>
    <row r="270" spans="2:15" ht="13.5">
      <c r="B270" s="100"/>
      <c r="C270" s="100"/>
      <c r="D270" s="100"/>
      <c r="E270" s="100"/>
      <c r="F270" s="100"/>
      <c r="G270" s="100"/>
      <c r="O270" s="100"/>
    </row>
    <row r="271" spans="2:15" ht="13.5">
      <c r="B271" s="100"/>
      <c r="C271" s="100"/>
      <c r="D271" s="100"/>
      <c r="E271" s="100"/>
      <c r="F271" s="100"/>
      <c r="G271" s="100"/>
      <c r="O271" s="100"/>
    </row>
    <row r="272" spans="2:15" ht="13.5">
      <c r="B272" s="100"/>
      <c r="C272" s="100"/>
      <c r="D272" s="100"/>
      <c r="E272" s="100"/>
      <c r="F272" s="100"/>
      <c r="G272" s="100"/>
      <c r="O272" s="100"/>
    </row>
  </sheetData>
  <sheetProtection/>
  <mergeCells count="5">
    <mergeCell ref="B228:F228"/>
    <mergeCell ref="B1:O1"/>
    <mergeCell ref="B2:O2"/>
    <mergeCell ref="B3:O3"/>
    <mergeCell ref="B4:O4"/>
  </mergeCells>
  <printOptions/>
  <pageMargins left="0.984251968503937" right="0" top="0.7480314960629921" bottom="0.35433070866141736" header="0.31496062992125984" footer="0.31496062992125984"/>
  <pageSetup horizontalDpi="600" verticalDpi="600" orientation="landscape" paperSize="5" scale="63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Q846"/>
  <sheetViews>
    <sheetView showGridLines="0" zoomScale="80" zoomScaleNormal="80" zoomScalePageLayoutView="60" workbookViewId="0" topLeftCell="A1">
      <selection activeCell="L179" sqref="L179"/>
    </sheetView>
  </sheetViews>
  <sheetFormatPr defaultColWidth="16.421875" defaultRowHeight="12.75"/>
  <cols>
    <col min="1" max="1" width="12.7109375" style="8" customWidth="1"/>
    <col min="2" max="2" width="16.8515625" style="8" customWidth="1"/>
    <col min="3" max="3" width="20.28125" style="28" customWidth="1"/>
    <col min="4" max="4" width="19.00390625" style="8" customWidth="1"/>
    <col min="5" max="5" width="19.7109375" style="8" customWidth="1"/>
    <col min="6" max="6" width="17.8515625" style="8" bestFit="1" customWidth="1"/>
    <col min="7" max="7" width="15.00390625" style="8" customWidth="1"/>
    <col min="8" max="8" width="16.7109375" style="8" customWidth="1"/>
    <col min="9" max="9" width="16.7109375" style="28" customWidth="1"/>
    <col min="10" max="11" width="16.7109375" style="8" customWidth="1"/>
    <col min="12" max="12" width="19.57421875" style="8" bestFit="1" customWidth="1"/>
    <col min="13" max="13" width="16.7109375" style="8" customWidth="1"/>
    <col min="14" max="14" width="14.28125" style="23" customWidth="1"/>
    <col min="15" max="15" width="19.57421875" style="28" customWidth="1"/>
    <col min="16" max="16" width="21.28125" style="8" customWidth="1"/>
    <col min="17" max="17" width="14.7109375" style="23" customWidth="1"/>
    <col min="18" max="16384" width="16.421875" style="8" customWidth="1"/>
  </cols>
  <sheetData>
    <row r="1" spans="1:15" s="5" customFormat="1" ht="1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74"/>
    </row>
    <row r="2" spans="1:15" s="5" customFormat="1" ht="1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74"/>
    </row>
    <row r="3" spans="1:15" s="5" customFormat="1" ht="15">
      <c r="A3" s="196" t="s">
        <v>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74"/>
    </row>
    <row r="4" spans="1:15" s="9" customFormat="1" ht="15">
      <c r="A4" s="195" t="s">
        <v>403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73"/>
    </row>
    <row r="5" spans="2:17" s="5" customFormat="1" ht="14.25">
      <c r="B5" s="20"/>
      <c r="C5" s="30"/>
      <c r="D5" s="20"/>
      <c r="E5" s="20"/>
      <c r="F5" s="20"/>
      <c r="G5" s="20"/>
      <c r="H5" s="20"/>
      <c r="I5" s="30"/>
      <c r="J5" s="20"/>
      <c r="K5" s="20"/>
      <c r="L5" s="20"/>
      <c r="M5" s="20"/>
      <c r="N5" s="75"/>
      <c r="O5" s="30"/>
      <c r="P5" s="20"/>
      <c r="Q5" s="75"/>
    </row>
    <row r="6" spans="1:17" s="13" customFormat="1" ht="38.25" customHeight="1" thickBot="1">
      <c r="A6" s="53" t="s">
        <v>12</v>
      </c>
      <c r="B6" s="54" t="s">
        <v>42</v>
      </c>
      <c r="C6" s="55" t="s">
        <v>41</v>
      </c>
      <c r="D6" s="55" t="s">
        <v>13</v>
      </c>
      <c r="E6" s="55" t="s">
        <v>14</v>
      </c>
      <c r="F6" s="55" t="s">
        <v>15</v>
      </c>
      <c r="G6" s="55" t="s">
        <v>16</v>
      </c>
      <c r="H6" s="55" t="s">
        <v>17</v>
      </c>
      <c r="I6" s="55" t="s">
        <v>18</v>
      </c>
      <c r="J6" s="55" t="s">
        <v>19</v>
      </c>
      <c r="K6" s="55" t="s">
        <v>20</v>
      </c>
      <c r="L6" s="55" t="s">
        <v>43</v>
      </c>
      <c r="M6" s="55" t="s">
        <v>44</v>
      </c>
      <c r="N6" s="56" t="s">
        <v>35</v>
      </c>
      <c r="O6" s="58" t="s">
        <v>31</v>
      </c>
      <c r="P6" s="58" t="s">
        <v>29</v>
      </c>
      <c r="Q6" s="58" t="s">
        <v>30</v>
      </c>
    </row>
    <row r="7" spans="1:17" s="5" customFormat="1" ht="15" thickTop="1">
      <c r="A7" s="19">
        <v>21374900</v>
      </c>
      <c r="B7" s="19"/>
      <c r="C7" s="19"/>
      <c r="D7" s="89">
        <v>12970624585</v>
      </c>
      <c r="E7" s="89">
        <v>12970624585</v>
      </c>
      <c r="F7" s="89">
        <v>6432336730</v>
      </c>
      <c r="G7" s="89">
        <v>220229575.23</v>
      </c>
      <c r="H7" s="89">
        <v>1657327352.65</v>
      </c>
      <c r="I7" s="89">
        <v>16370960.06</v>
      </c>
      <c r="J7" s="89">
        <v>767897712.52</v>
      </c>
      <c r="K7" s="89">
        <v>767897712.52</v>
      </c>
      <c r="L7" s="89">
        <v>10308798984.54</v>
      </c>
      <c r="M7" s="89">
        <v>3770511129.54</v>
      </c>
      <c r="N7" s="24">
        <f>+J7/E7</f>
        <v>0.059202832329912816</v>
      </c>
      <c r="O7" s="20">
        <f>+O28+O78+O104+O114</f>
        <v>3260810368</v>
      </c>
      <c r="P7" s="20">
        <f>+P28+P78+P104+P114</f>
        <v>1250417.5</v>
      </c>
      <c r="Q7" s="25">
        <f>+P7/O7</f>
        <v>0.0003834683280791139</v>
      </c>
    </row>
    <row r="8" spans="1:17" s="133" customFormat="1" ht="14.25">
      <c r="A8" s="126">
        <v>21374900</v>
      </c>
      <c r="B8" s="126" t="s">
        <v>55</v>
      </c>
      <c r="C8" s="126" t="s">
        <v>22</v>
      </c>
      <c r="D8" s="186">
        <v>3764298778</v>
      </c>
      <c r="E8" s="186">
        <v>3764298778</v>
      </c>
      <c r="F8" s="186">
        <v>3749471883</v>
      </c>
      <c r="G8" s="186">
        <v>0</v>
      </c>
      <c r="H8" s="186">
        <v>525947424</v>
      </c>
      <c r="I8" s="186">
        <v>0</v>
      </c>
      <c r="J8" s="186">
        <v>425375920.28</v>
      </c>
      <c r="K8" s="186">
        <v>425375920.28</v>
      </c>
      <c r="L8" s="186">
        <v>2812975433.72</v>
      </c>
      <c r="M8" s="186">
        <v>2798148538.72</v>
      </c>
      <c r="N8" s="128">
        <f aca="true" t="shared" si="0" ref="N8:N70">+J8/E8</f>
        <v>0.11300269860778835</v>
      </c>
      <c r="O8" s="30"/>
      <c r="P8" s="30"/>
      <c r="Q8" s="132"/>
    </row>
    <row r="9" spans="1:17" s="134" customFormat="1" ht="14.25">
      <c r="A9" s="131">
        <v>21374900</v>
      </c>
      <c r="B9" s="131" t="s">
        <v>56</v>
      </c>
      <c r="C9" s="131" t="s">
        <v>57</v>
      </c>
      <c r="D9" s="140">
        <v>1348049888</v>
      </c>
      <c r="E9" s="140">
        <v>1348049888</v>
      </c>
      <c r="F9" s="140">
        <v>1342331113</v>
      </c>
      <c r="G9" s="140">
        <v>0</v>
      </c>
      <c r="H9" s="140">
        <v>0</v>
      </c>
      <c r="I9" s="140">
        <v>0</v>
      </c>
      <c r="J9" s="140">
        <v>102290353.91</v>
      </c>
      <c r="K9" s="140">
        <v>102290353.91</v>
      </c>
      <c r="L9" s="140">
        <v>1245759534.09</v>
      </c>
      <c r="M9" s="140">
        <v>1240040759.09</v>
      </c>
      <c r="N9" s="128">
        <f t="shared" si="0"/>
        <v>0.07588024361751217</v>
      </c>
      <c r="O9" s="129"/>
      <c r="P9" s="129"/>
      <c r="Q9" s="128"/>
    </row>
    <row r="10" spans="1:17" s="134" customFormat="1" ht="14.25">
      <c r="A10" s="131">
        <v>21374900</v>
      </c>
      <c r="B10" s="131" t="s">
        <v>58</v>
      </c>
      <c r="C10" s="131" t="s">
        <v>59</v>
      </c>
      <c r="D10" s="140">
        <v>1330049888</v>
      </c>
      <c r="E10" s="140">
        <v>1330049888</v>
      </c>
      <c r="F10" s="140">
        <v>1324331113</v>
      </c>
      <c r="G10" s="140">
        <v>0</v>
      </c>
      <c r="H10" s="140">
        <v>0</v>
      </c>
      <c r="I10" s="140">
        <v>0</v>
      </c>
      <c r="J10" s="140">
        <v>101328903.91</v>
      </c>
      <c r="K10" s="140">
        <v>101328903.91</v>
      </c>
      <c r="L10" s="140">
        <v>1228720984.09</v>
      </c>
      <c r="M10" s="140">
        <v>1223002209.09</v>
      </c>
      <c r="N10" s="128">
        <f t="shared" si="0"/>
        <v>0.07618428814152872</v>
      </c>
      <c r="O10" s="129"/>
      <c r="P10" s="129"/>
      <c r="Q10" s="128"/>
    </row>
    <row r="11" spans="1:17" s="134" customFormat="1" ht="14.25">
      <c r="A11" s="131">
        <v>21374900</v>
      </c>
      <c r="B11" s="131" t="s">
        <v>60</v>
      </c>
      <c r="C11" s="131" t="s">
        <v>61</v>
      </c>
      <c r="D11" s="140">
        <v>18000000</v>
      </c>
      <c r="E11" s="140">
        <v>18000000</v>
      </c>
      <c r="F11" s="140">
        <v>18000000</v>
      </c>
      <c r="G11" s="140">
        <v>0</v>
      </c>
      <c r="H11" s="140">
        <v>0</v>
      </c>
      <c r="I11" s="140">
        <v>0</v>
      </c>
      <c r="J11" s="140">
        <v>961450</v>
      </c>
      <c r="K11" s="140">
        <v>961450</v>
      </c>
      <c r="L11" s="140">
        <v>17038550</v>
      </c>
      <c r="M11" s="140">
        <v>17038550</v>
      </c>
      <c r="N11" s="128">
        <f t="shared" si="0"/>
        <v>0.053413888888888886</v>
      </c>
      <c r="O11" s="129"/>
      <c r="P11" s="129"/>
      <c r="Q11" s="128"/>
    </row>
    <row r="12" spans="1:17" s="134" customFormat="1" ht="14.25">
      <c r="A12" s="131">
        <v>21374900</v>
      </c>
      <c r="B12" s="131" t="s">
        <v>62</v>
      </c>
      <c r="C12" s="131" t="s">
        <v>63</v>
      </c>
      <c r="D12" s="140">
        <v>45658458</v>
      </c>
      <c r="E12" s="140">
        <v>45658458</v>
      </c>
      <c r="F12" s="140">
        <v>45658458</v>
      </c>
      <c r="G12" s="140">
        <v>0</v>
      </c>
      <c r="H12" s="140">
        <v>0</v>
      </c>
      <c r="I12" s="140">
        <v>0</v>
      </c>
      <c r="J12" s="140">
        <v>2272499</v>
      </c>
      <c r="K12" s="140">
        <v>2272499</v>
      </c>
      <c r="L12" s="140">
        <v>43385959</v>
      </c>
      <c r="M12" s="140">
        <v>43385959</v>
      </c>
      <c r="N12" s="128">
        <f t="shared" si="0"/>
        <v>0.04977169837842531</v>
      </c>
      <c r="O12" s="129"/>
      <c r="P12" s="129"/>
      <c r="Q12" s="128"/>
    </row>
    <row r="13" spans="1:17" s="134" customFormat="1" ht="14.25">
      <c r="A13" s="131">
        <v>21374900</v>
      </c>
      <c r="B13" s="131" t="s">
        <v>64</v>
      </c>
      <c r="C13" s="131" t="s">
        <v>65</v>
      </c>
      <c r="D13" s="140">
        <v>45658458</v>
      </c>
      <c r="E13" s="140">
        <v>45658458</v>
      </c>
      <c r="F13" s="140">
        <v>45658458</v>
      </c>
      <c r="G13" s="140">
        <v>0</v>
      </c>
      <c r="H13" s="140">
        <v>0</v>
      </c>
      <c r="I13" s="140">
        <v>0</v>
      </c>
      <c r="J13" s="140">
        <v>2272499</v>
      </c>
      <c r="K13" s="140">
        <v>2272499</v>
      </c>
      <c r="L13" s="140">
        <v>43385959</v>
      </c>
      <c r="M13" s="140">
        <v>43385959</v>
      </c>
      <c r="N13" s="128">
        <f t="shared" si="0"/>
        <v>0.04977169837842531</v>
      </c>
      <c r="O13" s="129"/>
      <c r="P13" s="129"/>
      <c r="Q13" s="128"/>
    </row>
    <row r="14" spans="1:17" s="134" customFormat="1" ht="14.25">
      <c r="A14" s="131">
        <v>21374900</v>
      </c>
      <c r="B14" s="131" t="s">
        <v>66</v>
      </c>
      <c r="C14" s="131" t="s">
        <v>67</v>
      </c>
      <c r="D14" s="140">
        <v>1746687256</v>
      </c>
      <c r="E14" s="140">
        <v>1746687256</v>
      </c>
      <c r="F14" s="140">
        <v>1739824192</v>
      </c>
      <c r="G14" s="140">
        <v>0</v>
      </c>
      <c r="H14" s="140">
        <v>0</v>
      </c>
      <c r="I14" s="140">
        <v>0</v>
      </c>
      <c r="J14" s="140">
        <v>282857315.37</v>
      </c>
      <c r="K14" s="140">
        <v>282857315.37</v>
      </c>
      <c r="L14" s="140">
        <v>1463829940.63</v>
      </c>
      <c r="M14" s="140">
        <v>1456966876.63</v>
      </c>
      <c r="N14" s="128">
        <f t="shared" si="0"/>
        <v>0.1619393021838135</v>
      </c>
      <c r="O14" s="129"/>
      <c r="P14" s="129"/>
      <c r="Q14" s="128"/>
    </row>
    <row r="15" spans="1:17" s="134" customFormat="1" ht="14.25">
      <c r="A15" s="131">
        <v>21374900</v>
      </c>
      <c r="B15" s="131" t="s">
        <v>68</v>
      </c>
      <c r="C15" s="131" t="s">
        <v>69</v>
      </c>
      <c r="D15" s="140">
        <v>487721872</v>
      </c>
      <c r="E15" s="140">
        <v>487721872</v>
      </c>
      <c r="F15" s="140">
        <v>485095466</v>
      </c>
      <c r="G15" s="140">
        <v>0</v>
      </c>
      <c r="H15" s="140">
        <v>0</v>
      </c>
      <c r="I15" s="140">
        <v>0</v>
      </c>
      <c r="J15" s="140">
        <v>32208777.81</v>
      </c>
      <c r="K15" s="140">
        <v>32208777.81</v>
      </c>
      <c r="L15" s="140">
        <v>455513094.19</v>
      </c>
      <c r="M15" s="140">
        <v>452886688.19</v>
      </c>
      <c r="N15" s="128">
        <f t="shared" si="0"/>
        <v>0.06603923190469506</v>
      </c>
      <c r="O15" s="129"/>
      <c r="P15" s="129"/>
      <c r="Q15" s="128"/>
    </row>
    <row r="16" spans="1:17" s="134" customFormat="1" ht="14.25">
      <c r="A16" s="131">
        <v>21374900</v>
      </c>
      <c r="B16" s="131" t="s">
        <v>70</v>
      </c>
      <c r="C16" s="131" t="s">
        <v>71</v>
      </c>
      <c r="D16" s="140">
        <v>629925942</v>
      </c>
      <c r="E16" s="140">
        <v>629925942</v>
      </c>
      <c r="F16" s="140">
        <v>627431624</v>
      </c>
      <c r="G16" s="140">
        <v>0</v>
      </c>
      <c r="H16" s="140">
        <v>0</v>
      </c>
      <c r="I16" s="140">
        <v>0</v>
      </c>
      <c r="J16" s="140">
        <v>44878366.89</v>
      </c>
      <c r="K16" s="140">
        <v>44878366.89</v>
      </c>
      <c r="L16" s="140">
        <v>585047575.11</v>
      </c>
      <c r="M16" s="140">
        <v>582553257.11</v>
      </c>
      <c r="N16" s="128">
        <f t="shared" si="0"/>
        <v>0.07124387788747395</v>
      </c>
      <c r="O16" s="129"/>
      <c r="P16" s="129"/>
      <c r="Q16" s="128"/>
    </row>
    <row r="17" spans="1:17" s="134" customFormat="1" ht="14.25">
      <c r="A17" s="131">
        <v>21374900</v>
      </c>
      <c r="B17" s="131" t="s">
        <v>74</v>
      </c>
      <c r="C17" s="131" t="s">
        <v>75</v>
      </c>
      <c r="D17" s="140">
        <v>197546538</v>
      </c>
      <c r="E17" s="140">
        <v>197546538</v>
      </c>
      <c r="F17" s="140">
        <v>197546538</v>
      </c>
      <c r="G17" s="140">
        <v>0</v>
      </c>
      <c r="H17" s="140">
        <v>0</v>
      </c>
      <c r="I17" s="140">
        <v>0</v>
      </c>
      <c r="J17" s="140">
        <v>194309419.54</v>
      </c>
      <c r="K17" s="140">
        <v>194309419.54</v>
      </c>
      <c r="L17" s="140">
        <v>3237118.46</v>
      </c>
      <c r="M17" s="140">
        <v>3237118.46</v>
      </c>
      <c r="N17" s="128">
        <f t="shared" si="0"/>
        <v>0.9836133880513764</v>
      </c>
      <c r="O17" s="129"/>
      <c r="P17" s="129"/>
      <c r="Q17" s="128"/>
    </row>
    <row r="18" spans="1:17" s="134" customFormat="1" ht="14.25">
      <c r="A18" s="131">
        <v>21374900</v>
      </c>
      <c r="B18" s="131" t="s">
        <v>76</v>
      </c>
      <c r="C18" s="131" t="s">
        <v>77</v>
      </c>
      <c r="D18" s="140">
        <v>192870000</v>
      </c>
      <c r="E18" s="140">
        <v>192870000</v>
      </c>
      <c r="F18" s="140">
        <v>192095136</v>
      </c>
      <c r="G18" s="140">
        <v>0</v>
      </c>
      <c r="H18" s="140">
        <v>0</v>
      </c>
      <c r="I18" s="140">
        <v>0</v>
      </c>
      <c r="J18" s="140">
        <v>11460751.13</v>
      </c>
      <c r="K18" s="140">
        <v>11460751.13</v>
      </c>
      <c r="L18" s="140">
        <v>181409248.87</v>
      </c>
      <c r="M18" s="140">
        <v>180634384.87</v>
      </c>
      <c r="N18" s="128">
        <f t="shared" si="0"/>
        <v>0.059422155493337486</v>
      </c>
      <c r="O18" s="129"/>
      <c r="P18" s="129"/>
      <c r="Q18" s="128"/>
    </row>
    <row r="19" spans="1:17" s="134" customFormat="1" ht="13.5" customHeight="1">
      <c r="A19" s="131">
        <v>21374900</v>
      </c>
      <c r="B19" s="131" t="s">
        <v>72</v>
      </c>
      <c r="C19" s="131" t="s">
        <v>73</v>
      </c>
      <c r="D19" s="140">
        <v>238622904</v>
      </c>
      <c r="E19" s="140">
        <v>238622904</v>
      </c>
      <c r="F19" s="140">
        <v>237655428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238622904</v>
      </c>
      <c r="M19" s="140">
        <v>237655428</v>
      </c>
      <c r="N19" s="128">
        <f t="shared" si="0"/>
        <v>0</v>
      </c>
      <c r="O19" s="129"/>
      <c r="P19" s="129"/>
      <c r="Q19" s="128"/>
    </row>
    <row r="20" spans="1:17" s="134" customFormat="1" ht="14.25">
      <c r="A20" s="131">
        <v>21374900</v>
      </c>
      <c r="B20" s="131" t="s">
        <v>78</v>
      </c>
      <c r="C20" s="131" t="s">
        <v>79</v>
      </c>
      <c r="D20" s="140">
        <v>284431245</v>
      </c>
      <c r="E20" s="140">
        <v>284431245</v>
      </c>
      <c r="F20" s="140">
        <v>283298844</v>
      </c>
      <c r="G20" s="140">
        <v>0</v>
      </c>
      <c r="H20" s="140">
        <v>265286250</v>
      </c>
      <c r="I20" s="140">
        <v>0</v>
      </c>
      <c r="J20" s="140">
        <v>19144995</v>
      </c>
      <c r="K20" s="140">
        <v>19144995</v>
      </c>
      <c r="L20" s="140">
        <v>0</v>
      </c>
      <c r="M20" s="140">
        <v>-1132401</v>
      </c>
      <c r="N20" s="128">
        <f t="shared" si="0"/>
        <v>0.06730974650833456</v>
      </c>
      <c r="O20" s="129"/>
      <c r="P20" s="129"/>
      <c r="Q20" s="128"/>
    </row>
    <row r="21" spans="1:17" s="134" customFormat="1" ht="14.25">
      <c r="A21" s="131">
        <v>21374900</v>
      </c>
      <c r="B21" s="131" t="s">
        <v>80</v>
      </c>
      <c r="C21" s="131" t="s">
        <v>404</v>
      </c>
      <c r="D21" s="140">
        <v>269845027</v>
      </c>
      <c r="E21" s="140">
        <v>269845027</v>
      </c>
      <c r="F21" s="140">
        <v>268770698</v>
      </c>
      <c r="G21" s="140">
        <v>0</v>
      </c>
      <c r="H21" s="140">
        <v>251681805</v>
      </c>
      <c r="I21" s="140">
        <v>0</v>
      </c>
      <c r="J21" s="140">
        <v>18163222</v>
      </c>
      <c r="K21" s="140">
        <v>18163222</v>
      </c>
      <c r="L21" s="140">
        <v>0</v>
      </c>
      <c r="M21" s="140">
        <v>-1074329</v>
      </c>
      <c r="N21" s="128">
        <f t="shared" si="0"/>
        <v>0.06730982668804195</v>
      </c>
      <c r="O21" s="129"/>
      <c r="P21" s="129"/>
      <c r="Q21" s="128"/>
    </row>
    <row r="22" spans="1:17" s="134" customFormat="1" ht="14.25">
      <c r="A22" s="131">
        <v>21374900</v>
      </c>
      <c r="B22" s="131" t="s">
        <v>85</v>
      </c>
      <c r="C22" s="131" t="s">
        <v>389</v>
      </c>
      <c r="D22" s="140">
        <v>14586218</v>
      </c>
      <c r="E22" s="140">
        <v>14586218</v>
      </c>
      <c r="F22" s="140">
        <v>14528146</v>
      </c>
      <c r="G22" s="140">
        <v>0</v>
      </c>
      <c r="H22" s="140">
        <v>13604445</v>
      </c>
      <c r="I22" s="140">
        <v>0</v>
      </c>
      <c r="J22" s="140">
        <v>981773</v>
      </c>
      <c r="K22" s="140">
        <v>981773</v>
      </c>
      <c r="L22" s="140">
        <v>0</v>
      </c>
      <c r="M22" s="140">
        <v>-58072</v>
      </c>
      <c r="N22" s="128">
        <f t="shared" si="0"/>
        <v>0.06730826318378075</v>
      </c>
      <c r="O22" s="129"/>
      <c r="P22" s="129"/>
      <c r="Q22" s="128"/>
    </row>
    <row r="23" spans="1:17" s="134" customFormat="1" ht="14.25">
      <c r="A23" s="131">
        <v>21374900</v>
      </c>
      <c r="B23" s="131" t="s">
        <v>90</v>
      </c>
      <c r="C23" s="131" t="s">
        <v>91</v>
      </c>
      <c r="D23" s="140">
        <v>339471931</v>
      </c>
      <c r="E23" s="140">
        <v>339471931</v>
      </c>
      <c r="F23" s="140">
        <v>338359276</v>
      </c>
      <c r="G23" s="140">
        <v>0</v>
      </c>
      <c r="H23" s="140">
        <v>260661174</v>
      </c>
      <c r="I23" s="140">
        <v>0</v>
      </c>
      <c r="J23" s="140">
        <v>18810757</v>
      </c>
      <c r="K23" s="140">
        <v>18810757</v>
      </c>
      <c r="L23" s="140">
        <v>60000000</v>
      </c>
      <c r="M23" s="140">
        <v>58887345</v>
      </c>
      <c r="N23" s="128">
        <f t="shared" si="0"/>
        <v>0.055411818422183484</v>
      </c>
      <c r="O23" s="129"/>
      <c r="P23" s="129"/>
      <c r="Q23" s="128"/>
    </row>
    <row r="24" spans="1:17" s="134" customFormat="1" ht="14.25">
      <c r="A24" s="131">
        <v>21374900</v>
      </c>
      <c r="B24" s="131" t="s">
        <v>92</v>
      </c>
      <c r="C24" s="131" t="s">
        <v>405</v>
      </c>
      <c r="D24" s="140">
        <v>148195972</v>
      </c>
      <c r="E24" s="140">
        <v>148195972</v>
      </c>
      <c r="F24" s="140">
        <v>147605962</v>
      </c>
      <c r="G24" s="140">
        <v>0</v>
      </c>
      <c r="H24" s="140">
        <v>138221160</v>
      </c>
      <c r="I24" s="140">
        <v>0</v>
      </c>
      <c r="J24" s="140">
        <v>9974812</v>
      </c>
      <c r="K24" s="140">
        <v>9974812</v>
      </c>
      <c r="L24" s="140">
        <v>0</v>
      </c>
      <c r="M24" s="140">
        <v>-590010</v>
      </c>
      <c r="N24" s="128">
        <f t="shared" si="0"/>
        <v>0.06730825315549062</v>
      </c>
      <c r="O24" s="129"/>
      <c r="P24" s="129"/>
      <c r="Q24" s="128"/>
    </row>
    <row r="25" spans="1:17" s="134" customFormat="1" ht="14.25">
      <c r="A25" s="131">
        <v>21374900</v>
      </c>
      <c r="B25" s="131" t="s">
        <v>97</v>
      </c>
      <c r="C25" s="131" t="s">
        <v>406</v>
      </c>
      <c r="D25" s="140">
        <v>43758653</v>
      </c>
      <c r="E25" s="140">
        <v>43758653</v>
      </c>
      <c r="F25" s="140">
        <v>43584438</v>
      </c>
      <c r="G25" s="140">
        <v>0</v>
      </c>
      <c r="H25" s="140">
        <v>40813344</v>
      </c>
      <c r="I25" s="140">
        <v>0</v>
      </c>
      <c r="J25" s="140">
        <v>2945309</v>
      </c>
      <c r="K25" s="140">
        <v>2945309</v>
      </c>
      <c r="L25" s="140">
        <v>0</v>
      </c>
      <c r="M25" s="140">
        <v>-174215</v>
      </c>
      <c r="N25" s="128">
        <f t="shared" si="0"/>
        <v>0.06730803619572111</v>
      </c>
      <c r="O25" s="129"/>
      <c r="P25" s="129"/>
      <c r="Q25" s="128"/>
    </row>
    <row r="26" spans="1:17" s="134" customFormat="1" ht="14.25">
      <c r="A26" s="131">
        <v>21374900</v>
      </c>
      <c r="B26" s="131" t="s">
        <v>102</v>
      </c>
      <c r="C26" s="131" t="s">
        <v>407</v>
      </c>
      <c r="D26" s="140">
        <v>87517306</v>
      </c>
      <c r="E26" s="140">
        <v>87517306</v>
      </c>
      <c r="F26" s="140">
        <v>87168876</v>
      </c>
      <c r="G26" s="140">
        <v>0</v>
      </c>
      <c r="H26" s="140">
        <v>81626670</v>
      </c>
      <c r="I26" s="140">
        <v>0</v>
      </c>
      <c r="J26" s="140">
        <v>5890636</v>
      </c>
      <c r="K26" s="140">
        <v>5890636</v>
      </c>
      <c r="L26" s="140">
        <v>0</v>
      </c>
      <c r="M26" s="140">
        <v>-348430</v>
      </c>
      <c r="N26" s="128">
        <f t="shared" si="0"/>
        <v>0.06730824186932811</v>
      </c>
      <c r="O26" s="129"/>
      <c r="P26" s="129"/>
      <c r="Q26" s="128"/>
    </row>
    <row r="27" spans="1:17" s="134" customFormat="1" ht="14.25">
      <c r="A27" s="131">
        <v>21374900</v>
      </c>
      <c r="B27" s="131" t="s">
        <v>107</v>
      </c>
      <c r="C27" s="131" t="s">
        <v>108</v>
      </c>
      <c r="D27" s="140">
        <v>60000000</v>
      </c>
      <c r="E27" s="140">
        <v>60000000</v>
      </c>
      <c r="F27" s="140">
        <v>60000000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60000000</v>
      </c>
      <c r="M27" s="140">
        <v>60000000</v>
      </c>
      <c r="N27" s="128">
        <f t="shared" si="0"/>
        <v>0</v>
      </c>
      <c r="O27" s="129"/>
      <c r="P27" s="129"/>
      <c r="Q27" s="128"/>
    </row>
    <row r="28" spans="1:17" s="133" customFormat="1" ht="14.25">
      <c r="A28" s="126">
        <v>21374900</v>
      </c>
      <c r="B28" s="126" t="s">
        <v>109</v>
      </c>
      <c r="C28" s="126" t="s">
        <v>110</v>
      </c>
      <c r="D28" s="186">
        <v>2895557440</v>
      </c>
      <c r="E28" s="186">
        <v>2895557440</v>
      </c>
      <c r="F28" s="186">
        <v>1270944947</v>
      </c>
      <c r="G28" s="186">
        <v>220215075.23</v>
      </c>
      <c r="H28" s="186">
        <v>229836840.41</v>
      </c>
      <c r="I28" s="186">
        <v>10959237.2</v>
      </c>
      <c r="J28" s="186">
        <v>282001.5</v>
      </c>
      <c r="K28" s="186">
        <v>282001.5</v>
      </c>
      <c r="L28" s="186">
        <v>2434264285.66</v>
      </c>
      <c r="M28" s="186">
        <v>809651792.66</v>
      </c>
      <c r="N28" s="128">
        <f t="shared" si="0"/>
        <v>9.73910916441706E-05</v>
      </c>
      <c r="O28" s="129">
        <f>+E28</f>
        <v>2895557440</v>
      </c>
      <c r="P28" s="129">
        <f>+J28</f>
        <v>282001.5</v>
      </c>
      <c r="Q28" s="128">
        <f>+P28/O28</f>
        <v>9.73910916441706E-05</v>
      </c>
    </row>
    <row r="29" spans="1:17" s="134" customFormat="1" ht="14.25">
      <c r="A29" s="131">
        <v>21374900</v>
      </c>
      <c r="B29" s="131" t="s">
        <v>111</v>
      </c>
      <c r="C29" s="131" t="s">
        <v>112</v>
      </c>
      <c r="D29" s="140">
        <v>383163851</v>
      </c>
      <c r="E29" s="140">
        <v>383163851</v>
      </c>
      <c r="F29" s="140">
        <v>252512500</v>
      </c>
      <c r="G29" s="140">
        <v>145000000</v>
      </c>
      <c r="H29" s="140">
        <v>19362668.54</v>
      </c>
      <c r="I29" s="140">
        <v>0</v>
      </c>
      <c r="J29" s="140">
        <v>0</v>
      </c>
      <c r="K29" s="140">
        <v>0</v>
      </c>
      <c r="L29" s="140">
        <v>218801182.46</v>
      </c>
      <c r="M29" s="140">
        <v>88149831.46</v>
      </c>
      <c r="N29" s="128">
        <f t="shared" si="0"/>
        <v>0</v>
      </c>
      <c r="O29" s="129">
        <f aca="true" t="shared" si="1" ref="O29:O92">+E29</f>
        <v>383163851</v>
      </c>
      <c r="P29" s="129">
        <f aca="true" t="shared" si="2" ref="P29:P92">+J29</f>
        <v>0</v>
      </c>
      <c r="Q29" s="128">
        <f aca="true" t="shared" si="3" ref="Q29:Q92">+P29/O29</f>
        <v>0</v>
      </c>
    </row>
    <row r="30" spans="1:17" s="134" customFormat="1" ht="14.25">
      <c r="A30" s="131">
        <v>21374900</v>
      </c>
      <c r="B30" s="131" t="s">
        <v>115</v>
      </c>
      <c r="C30" s="131" t="s">
        <v>116</v>
      </c>
      <c r="D30" s="140">
        <v>195406033</v>
      </c>
      <c r="E30" s="140">
        <v>195406033</v>
      </c>
      <c r="F30" s="140">
        <v>127000000</v>
      </c>
      <c r="G30" s="140">
        <v>60000000</v>
      </c>
      <c r="H30" s="140">
        <v>0</v>
      </c>
      <c r="I30" s="140">
        <v>0</v>
      </c>
      <c r="J30" s="140">
        <v>0</v>
      </c>
      <c r="K30" s="140">
        <v>0</v>
      </c>
      <c r="L30" s="140">
        <v>135406033</v>
      </c>
      <c r="M30" s="140">
        <v>67000000</v>
      </c>
      <c r="N30" s="128">
        <f t="shared" si="0"/>
        <v>0</v>
      </c>
      <c r="O30" s="129">
        <f t="shared" si="1"/>
        <v>195406033</v>
      </c>
      <c r="P30" s="129">
        <f t="shared" si="2"/>
        <v>0</v>
      </c>
      <c r="Q30" s="128">
        <f t="shared" si="3"/>
        <v>0</v>
      </c>
    </row>
    <row r="31" spans="1:17" s="134" customFormat="1" ht="14.25">
      <c r="A31" s="131">
        <v>21374900</v>
      </c>
      <c r="B31" s="131" t="s">
        <v>408</v>
      </c>
      <c r="C31" s="131" t="s">
        <v>409</v>
      </c>
      <c r="D31" s="140">
        <v>10000000</v>
      </c>
      <c r="E31" s="140">
        <v>10000000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10000000</v>
      </c>
      <c r="M31" s="140">
        <v>0</v>
      </c>
      <c r="N31" s="128">
        <f t="shared" si="0"/>
        <v>0</v>
      </c>
      <c r="O31" s="129">
        <f t="shared" si="1"/>
        <v>10000000</v>
      </c>
      <c r="P31" s="129">
        <f t="shared" si="2"/>
        <v>0</v>
      </c>
      <c r="Q31" s="128">
        <f t="shared" si="3"/>
        <v>0</v>
      </c>
    </row>
    <row r="32" spans="1:17" s="134" customFormat="1" ht="14.25">
      <c r="A32" s="131">
        <v>21374900</v>
      </c>
      <c r="B32" s="131" t="s">
        <v>117</v>
      </c>
      <c r="C32" s="131" t="s">
        <v>118</v>
      </c>
      <c r="D32" s="140">
        <v>49850000</v>
      </c>
      <c r="E32" s="140">
        <v>49850000</v>
      </c>
      <c r="F32" s="140">
        <v>6000000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49850000</v>
      </c>
      <c r="M32" s="140">
        <v>6000000</v>
      </c>
      <c r="N32" s="128">
        <f t="shared" si="0"/>
        <v>0</v>
      </c>
      <c r="O32" s="129">
        <f t="shared" si="1"/>
        <v>49850000</v>
      </c>
      <c r="P32" s="129">
        <f t="shared" si="2"/>
        <v>0</v>
      </c>
      <c r="Q32" s="128">
        <f t="shared" si="3"/>
        <v>0</v>
      </c>
    </row>
    <row r="33" spans="1:17" s="134" customFormat="1" ht="14.25">
      <c r="A33" s="131">
        <v>21374900</v>
      </c>
      <c r="B33" s="131" t="s">
        <v>119</v>
      </c>
      <c r="C33" s="131" t="s">
        <v>120</v>
      </c>
      <c r="D33" s="140">
        <v>127907818</v>
      </c>
      <c r="E33" s="140">
        <v>127907818</v>
      </c>
      <c r="F33" s="140">
        <v>119512500</v>
      </c>
      <c r="G33" s="140">
        <v>85000000</v>
      </c>
      <c r="H33" s="140">
        <v>19362668.54</v>
      </c>
      <c r="I33" s="140">
        <v>0</v>
      </c>
      <c r="J33" s="140">
        <v>0</v>
      </c>
      <c r="K33" s="140">
        <v>0</v>
      </c>
      <c r="L33" s="140">
        <v>23545149.46</v>
      </c>
      <c r="M33" s="140">
        <v>15149831.46</v>
      </c>
      <c r="N33" s="128">
        <f t="shared" si="0"/>
        <v>0</v>
      </c>
      <c r="O33" s="129">
        <f t="shared" si="1"/>
        <v>127907818</v>
      </c>
      <c r="P33" s="129">
        <f t="shared" si="2"/>
        <v>0</v>
      </c>
      <c r="Q33" s="128">
        <f t="shared" si="3"/>
        <v>0</v>
      </c>
    </row>
    <row r="34" spans="1:17" s="134" customFormat="1" ht="14.25">
      <c r="A34" s="131">
        <v>21374900</v>
      </c>
      <c r="B34" s="131" t="s">
        <v>121</v>
      </c>
      <c r="C34" s="131" t="s">
        <v>122</v>
      </c>
      <c r="D34" s="140">
        <v>175885096</v>
      </c>
      <c r="E34" s="140">
        <v>175885096</v>
      </c>
      <c r="F34" s="140">
        <v>47410526</v>
      </c>
      <c r="G34" s="140">
        <v>0</v>
      </c>
      <c r="H34" s="140">
        <v>23876524.35</v>
      </c>
      <c r="I34" s="140">
        <v>0</v>
      </c>
      <c r="J34" s="140">
        <v>0</v>
      </c>
      <c r="K34" s="140">
        <v>0</v>
      </c>
      <c r="L34" s="140">
        <v>152008571.65</v>
      </c>
      <c r="M34" s="140">
        <v>23534001.65</v>
      </c>
      <c r="N34" s="128">
        <f t="shared" si="0"/>
        <v>0</v>
      </c>
      <c r="O34" s="129">
        <f t="shared" si="1"/>
        <v>175885096</v>
      </c>
      <c r="P34" s="129">
        <f t="shared" si="2"/>
        <v>0</v>
      </c>
      <c r="Q34" s="128">
        <f t="shared" si="3"/>
        <v>0</v>
      </c>
    </row>
    <row r="35" spans="1:17" s="134" customFormat="1" ht="14.25">
      <c r="A35" s="131">
        <v>21374900</v>
      </c>
      <c r="B35" s="131" t="s">
        <v>123</v>
      </c>
      <c r="C35" s="131" t="s">
        <v>124</v>
      </c>
      <c r="D35" s="140">
        <v>64560460</v>
      </c>
      <c r="E35" s="140">
        <v>64560460</v>
      </c>
      <c r="F35" s="140">
        <v>16500000</v>
      </c>
      <c r="G35" s="140">
        <v>0</v>
      </c>
      <c r="H35" s="140">
        <v>16380776</v>
      </c>
      <c r="I35" s="140">
        <v>0</v>
      </c>
      <c r="J35" s="140">
        <v>0</v>
      </c>
      <c r="K35" s="140">
        <v>0</v>
      </c>
      <c r="L35" s="140">
        <v>48179684</v>
      </c>
      <c r="M35" s="140">
        <v>119224</v>
      </c>
      <c r="N35" s="128">
        <f t="shared" si="0"/>
        <v>0</v>
      </c>
      <c r="O35" s="129">
        <f t="shared" si="1"/>
        <v>64560460</v>
      </c>
      <c r="P35" s="129">
        <f t="shared" si="2"/>
        <v>0</v>
      </c>
      <c r="Q35" s="128">
        <f t="shared" si="3"/>
        <v>0</v>
      </c>
    </row>
    <row r="36" spans="1:17" s="134" customFormat="1" ht="14.25">
      <c r="A36" s="131">
        <v>21374900</v>
      </c>
      <c r="B36" s="131" t="s">
        <v>125</v>
      </c>
      <c r="C36" s="131" t="s">
        <v>126</v>
      </c>
      <c r="D36" s="140">
        <v>28484388</v>
      </c>
      <c r="E36" s="140">
        <v>28484388</v>
      </c>
      <c r="F36" s="140">
        <v>7000000</v>
      </c>
      <c r="G36" s="140">
        <v>0</v>
      </c>
      <c r="H36" s="140">
        <v>2569490</v>
      </c>
      <c r="I36" s="140">
        <v>0</v>
      </c>
      <c r="J36" s="140">
        <v>0</v>
      </c>
      <c r="K36" s="140">
        <v>0</v>
      </c>
      <c r="L36" s="140">
        <v>25914898</v>
      </c>
      <c r="M36" s="140">
        <v>4430510</v>
      </c>
      <c r="N36" s="128">
        <f t="shared" si="0"/>
        <v>0</v>
      </c>
      <c r="O36" s="129">
        <f t="shared" si="1"/>
        <v>28484388</v>
      </c>
      <c r="P36" s="129">
        <f t="shared" si="2"/>
        <v>0</v>
      </c>
      <c r="Q36" s="128">
        <f t="shared" si="3"/>
        <v>0</v>
      </c>
    </row>
    <row r="37" spans="1:17" s="134" customFormat="1" ht="14.25">
      <c r="A37" s="131">
        <v>21374900</v>
      </c>
      <c r="B37" s="131" t="s">
        <v>127</v>
      </c>
      <c r="C37" s="131" t="s">
        <v>128</v>
      </c>
      <c r="D37" s="140">
        <v>65040</v>
      </c>
      <c r="E37" s="140">
        <v>65040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0">
        <v>0</v>
      </c>
      <c r="L37" s="140">
        <v>65040</v>
      </c>
      <c r="M37" s="140">
        <v>0</v>
      </c>
      <c r="N37" s="128">
        <f t="shared" si="0"/>
        <v>0</v>
      </c>
      <c r="O37" s="129">
        <f t="shared" si="1"/>
        <v>65040</v>
      </c>
      <c r="P37" s="129">
        <f t="shared" si="2"/>
        <v>0</v>
      </c>
      <c r="Q37" s="128">
        <f t="shared" si="3"/>
        <v>0</v>
      </c>
    </row>
    <row r="38" spans="1:17" s="134" customFormat="1" ht="14.25">
      <c r="A38" s="131">
        <v>21374900</v>
      </c>
      <c r="B38" s="131" t="s">
        <v>129</v>
      </c>
      <c r="C38" s="131" t="s">
        <v>130</v>
      </c>
      <c r="D38" s="140">
        <v>71133102</v>
      </c>
      <c r="E38" s="140">
        <v>71133102</v>
      </c>
      <c r="F38" s="140">
        <v>17000000</v>
      </c>
      <c r="G38" s="140">
        <v>0</v>
      </c>
      <c r="H38" s="140">
        <v>4926258.35</v>
      </c>
      <c r="I38" s="140">
        <v>0</v>
      </c>
      <c r="J38" s="140">
        <v>0</v>
      </c>
      <c r="K38" s="140">
        <v>0</v>
      </c>
      <c r="L38" s="140">
        <v>66206843.65</v>
      </c>
      <c r="M38" s="140">
        <v>12073741.65</v>
      </c>
      <c r="N38" s="128">
        <f t="shared" si="0"/>
        <v>0</v>
      </c>
      <c r="O38" s="129">
        <f t="shared" si="1"/>
        <v>71133102</v>
      </c>
      <c r="P38" s="129">
        <f t="shared" si="2"/>
        <v>0</v>
      </c>
      <c r="Q38" s="128">
        <f t="shared" si="3"/>
        <v>0</v>
      </c>
    </row>
    <row r="39" spans="1:17" s="134" customFormat="1" ht="14.25">
      <c r="A39" s="131">
        <v>21374900</v>
      </c>
      <c r="B39" s="131" t="s">
        <v>131</v>
      </c>
      <c r="C39" s="131" t="s">
        <v>132</v>
      </c>
      <c r="D39" s="140">
        <v>11642106</v>
      </c>
      <c r="E39" s="140">
        <v>11642106</v>
      </c>
      <c r="F39" s="140">
        <v>6910526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>
        <v>11642106</v>
      </c>
      <c r="M39" s="140">
        <v>6910526</v>
      </c>
      <c r="N39" s="128">
        <f t="shared" si="0"/>
        <v>0</v>
      </c>
      <c r="O39" s="129">
        <f t="shared" si="1"/>
        <v>11642106</v>
      </c>
      <c r="P39" s="129">
        <f t="shared" si="2"/>
        <v>0</v>
      </c>
      <c r="Q39" s="128">
        <f t="shared" si="3"/>
        <v>0</v>
      </c>
    </row>
    <row r="40" spans="1:17" s="134" customFormat="1" ht="14.25">
      <c r="A40" s="131">
        <v>21374900</v>
      </c>
      <c r="B40" s="131" t="s">
        <v>133</v>
      </c>
      <c r="C40" s="131" t="s">
        <v>134</v>
      </c>
      <c r="D40" s="140">
        <v>99668242</v>
      </c>
      <c r="E40" s="140">
        <v>99668242</v>
      </c>
      <c r="F40" s="140">
        <v>18244240</v>
      </c>
      <c r="G40" s="140">
        <v>0</v>
      </c>
      <c r="H40" s="140">
        <v>3000000</v>
      </c>
      <c r="I40" s="140">
        <v>0</v>
      </c>
      <c r="J40" s="140">
        <v>0</v>
      </c>
      <c r="K40" s="140">
        <v>0</v>
      </c>
      <c r="L40" s="140">
        <v>96668242</v>
      </c>
      <c r="M40" s="140">
        <v>15244240</v>
      </c>
      <c r="N40" s="128">
        <f t="shared" si="0"/>
        <v>0</v>
      </c>
      <c r="O40" s="129">
        <f t="shared" si="1"/>
        <v>99668242</v>
      </c>
      <c r="P40" s="129">
        <f t="shared" si="2"/>
        <v>0</v>
      </c>
      <c r="Q40" s="128">
        <f t="shared" si="3"/>
        <v>0</v>
      </c>
    </row>
    <row r="41" spans="1:17" s="134" customFormat="1" ht="14.25">
      <c r="A41" s="131">
        <v>21374900</v>
      </c>
      <c r="B41" s="131" t="s">
        <v>135</v>
      </c>
      <c r="C41" s="131" t="s">
        <v>136</v>
      </c>
      <c r="D41" s="140">
        <v>73918000</v>
      </c>
      <c r="E41" s="140">
        <v>73918000</v>
      </c>
      <c r="F41" s="140">
        <v>14979500</v>
      </c>
      <c r="G41" s="140">
        <v>0</v>
      </c>
      <c r="H41" s="140">
        <v>3000000</v>
      </c>
      <c r="I41" s="140">
        <v>0</v>
      </c>
      <c r="J41" s="140">
        <v>0</v>
      </c>
      <c r="K41" s="140">
        <v>0</v>
      </c>
      <c r="L41" s="140">
        <v>70918000</v>
      </c>
      <c r="M41" s="140">
        <v>11979500</v>
      </c>
      <c r="N41" s="128">
        <f t="shared" si="0"/>
        <v>0</v>
      </c>
      <c r="O41" s="129">
        <f t="shared" si="1"/>
        <v>73918000</v>
      </c>
      <c r="P41" s="129">
        <f t="shared" si="2"/>
        <v>0</v>
      </c>
      <c r="Q41" s="128">
        <f t="shared" si="3"/>
        <v>0</v>
      </c>
    </row>
    <row r="42" spans="1:17" s="134" customFormat="1" ht="14.25">
      <c r="A42" s="131">
        <v>21374900</v>
      </c>
      <c r="B42" s="131" t="s">
        <v>137</v>
      </c>
      <c r="C42" s="131" t="s">
        <v>138</v>
      </c>
      <c r="D42" s="140">
        <v>0</v>
      </c>
      <c r="E42" s="140">
        <v>0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28" t="e">
        <f t="shared" si="0"/>
        <v>#DIV/0!</v>
      </c>
      <c r="O42" s="129">
        <f t="shared" si="1"/>
        <v>0</v>
      </c>
      <c r="P42" s="129">
        <f t="shared" si="2"/>
        <v>0</v>
      </c>
      <c r="Q42" s="128" t="e">
        <f t="shared" si="3"/>
        <v>#DIV/0!</v>
      </c>
    </row>
    <row r="43" spans="1:17" s="134" customFormat="1" ht="14.25">
      <c r="A43" s="131">
        <v>21374900</v>
      </c>
      <c r="B43" s="131" t="s">
        <v>139</v>
      </c>
      <c r="C43" s="131" t="s">
        <v>140</v>
      </c>
      <c r="D43" s="140">
        <v>12216105</v>
      </c>
      <c r="E43" s="140">
        <v>12216105</v>
      </c>
      <c r="F43" s="140">
        <v>3054026</v>
      </c>
      <c r="G43" s="140">
        <v>0</v>
      </c>
      <c r="H43" s="140">
        <v>0</v>
      </c>
      <c r="I43" s="140">
        <v>0</v>
      </c>
      <c r="J43" s="140">
        <v>0</v>
      </c>
      <c r="K43" s="140">
        <v>0</v>
      </c>
      <c r="L43" s="140">
        <v>12216105</v>
      </c>
      <c r="M43" s="140">
        <v>3054026</v>
      </c>
      <c r="N43" s="128">
        <f t="shared" si="0"/>
        <v>0</v>
      </c>
      <c r="O43" s="129">
        <f t="shared" si="1"/>
        <v>12216105</v>
      </c>
      <c r="P43" s="129">
        <f t="shared" si="2"/>
        <v>0</v>
      </c>
      <c r="Q43" s="128">
        <f t="shared" si="3"/>
        <v>0</v>
      </c>
    </row>
    <row r="44" spans="1:17" s="134" customFormat="1" ht="14.25">
      <c r="A44" s="131">
        <v>21374900</v>
      </c>
      <c r="B44" s="131" t="s">
        <v>143</v>
      </c>
      <c r="C44" s="131" t="s">
        <v>144</v>
      </c>
      <c r="D44" s="140">
        <v>11691279</v>
      </c>
      <c r="E44" s="140">
        <v>11691279</v>
      </c>
      <c r="F44" s="140">
        <v>0</v>
      </c>
      <c r="G44" s="140">
        <v>0</v>
      </c>
      <c r="H44" s="140">
        <v>0</v>
      </c>
      <c r="I44" s="140">
        <v>0</v>
      </c>
      <c r="J44" s="140">
        <v>0</v>
      </c>
      <c r="K44" s="140">
        <v>0</v>
      </c>
      <c r="L44" s="140">
        <v>11691279</v>
      </c>
      <c r="M44" s="140">
        <v>0</v>
      </c>
      <c r="N44" s="128">
        <f t="shared" si="0"/>
        <v>0</v>
      </c>
      <c r="O44" s="129">
        <f t="shared" si="1"/>
        <v>11691279</v>
      </c>
      <c r="P44" s="129">
        <f t="shared" si="2"/>
        <v>0</v>
      </c>
      <c r="Q44" s="128">
        <f t="shared" si="3"/>
        <v>0</v>
      </c>
    </row>
    <row r="45" spans="1:17" s="134" customFormat="1" ht="14.25">
      <c r="A45" s="131">
        <v>21374900</v>
      </c>
      <c r="B45" s="131" t="s">
        <v>410</v>
      </c>
      <c r="C45" s="131" t="s">
        <v>411</v>
      </c>
      <c r="D45" s="140">
        <v>1000000</v>
      </c>
      <c r="E45" s="140">
        <v>1000000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140">
        <v>1000000</v>
      </c>
      <c r="M45" s="140">
        <v>0</v>
      </c>
      <c r="N45" s="128">
        <f t="shared" si="0"/>
        <v>0</v>
      </c>
      <c r="O45" s="129">
        <f t="shared" si="1"/>
        <v>1000000</v>
      </c>
      <c r="P45" s="129">
        <f t="shared" si="2"/>
        <v>0</v>
      </c>
      <c r="Q45" s="128">
        <f t="shared" si="3"/>
        <v>0</v>
      </c>
    </row>
    <row r="46" spans="1:17" s="134" customFormat="1" ht="14.25">
      <c r="A46" s="131">
        <v>21374900</v>
      </c>
      <c r="B46" s="131" t="s">
        <v>145</v>
      </c>
      <c r="C46" s="131" t="s">
        <v>146</v>
      </c>
      <c r="D46" s="140">
        <v>842858</v>
      </c>
      <c r="E46" s="140">
        <v>842858</v>
      </c>
      <c r="F46" s="140">
        <v>210714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>
        <v>842858</v>
      </c>
      <c r="M46" s="140">
        <v>210714</v>
      </c>
      <c r="N46" s="128">
        <f t="shared" si="0"/>
        <v>0</v>
      </c>
      <c r="O46" s="129">
        <f t="shared" si="1"/>
        <v>842858</v>
      </c>
      <c r="P46" s="129">
        <f t="shared" si="2"/>
        <v>0</v>
      </c>
      <c r="Q46" s="128">
        <f t="shared" si="3"/>
        <v>0</v>
      </c>
    </row>
    <row r="47" spans="1:17" s="134" customFormat="1" ht="14.25">
      <c r="A47" s="131">
        <v>21374900</v>
      </c>
      <c r="B47" s="131" t="s">
        <v>147</v>
      </c>
      <c r="C47" s="131" t="s">
        <v>148</v>
      </c>
      <c r="D47" s="140">
        <v>1707006977</v>
      </c>
      <c r="E47" s="140">
        <v>1707006977</v>
      </c>
      <c r="F47" s="140">
        <v>770049942</v>
      </c>
      <c r="G47" s="140">
        <v>54620300</v>
      </c>
      <c r="H47" s="140">
        <v>132930302.08</v>
      </c>
      <c r="I47" s="140">
        <v>10959237.2</v>
      </c>
      <c r="J47" s="140">
        <v>0</v>
      </c>
      <c r="K47" s="140">
        <v>0</v>
      </c>
      <c r="L47" s="140">
        <v>1508497137.72</v>
      </c>
      <c r="M47" s="140">
        <v>571540102.72</v>
      </c>
      <c r="N47" s="128">
        <f t="shared" si="0"/>
        <v>0</v>
      </c>
      <c r="O47" s="129">
        <f t="shared" si="1"/>
        <v>1707006977</v>
      </c>
      <c r="P47" s="129">
        <f t="shared" si="2"/>
        <v>0</v>
      </c>
      <c r="Q47" s="128">
        <f t="shared" si="3"/>
        <v>0</v>
      </c>
    </row>
    <row r="48" spans="1:17" s="134" customFormat="1" ht="14.25">
      <c r="A48" s="131">
        <v>21374900</v>
      </c>
      <c r="B48" s="131" t="s">
        <v>151</v>
      </c>
      <c r="C48" s="131" t="s">
        <v>412</v>
      </c>
      <c r="D48" s="140">
        <v>44459460</v>
      </c>
      <c r="E48" s="140">
        <v>44459460</v>
      </c>
      <c r="F48" s="140">
        <v>11114865</v>
      </c>
      <c r="G48" s="140">
        <v>0</v>
      </c>
      <c r="H48" s="140">
        <v>5940000</v>
      </c>
      <c r="I48" s="140">
        <v>0</v>
      </c>
      <c r="J48" s="140">
        <v>0</v>
      </c>
      <c r="K48" s="140">
        <v>0</v>
      </c>
      <c r="L48" s="140">
        <v>38519460</v>
      </c>
      <c r="M48" s="140">
        <v>5174865</v>
      </c>
      <c r="N48" s="128">
        <f t="shared" si="0"/>
        <v>0</v>
      </c>
      <c r="O48" s="129">
        <f t="shared" si="1"/>
        <v>44459460</v>
      </c>
      <c r="P48" s="129">
        <f t="shared" si="2"/>
        <v>0</v>
      </c>
      <c r="Q48" s="128">
        <f t="shared" si="3"/>
        <v>0</v>
      </c>
    </row>
    <row r="49" spans="1:17" s="134" customFormat="1" ht="14.25">
      <c r="A49" s="131">
        <v>21374900</v>
      </c>
      <c r="B49" s="131" t="s">
        <v>152</v>
      </c>
      <c r="C49" s="131" t="s">
        <v>153</v>
      </c>
      <c r="D49" s="140">
        <v>183347480</v>
      </c>
      <c r="E49" s="140">
        <v>183347480</v>
      </c>
      <c r="F49" s="140">
        <v>77336870</v>
      </c>
      <c r="G49" s="140">
        <v>0</v>
      </c>
      <c r="H49" s="140">
        <v>33000000</v>
      </c>
      <c r="I49" s="140">
        <v>0</v>
      </c>
      <c r="J49" s="140">
        <v>0</v>
      </c>
      <c r="K49" s="140">
        <v>0</v>
      </c>
      <c r="L49" s="140">
        <v>150347480</v>
      </c>
      <c r="M49" s="140">
        <v>44336870</v>
      </c>
      <c r="N49" s="128">
        <f t="shared" si="0"/>
        <v>0</v>
      </c>
      <c r="O49" s="129">
        <f t="shared" si="1"/>
        <v>183347480</v>
      </c>
      <c r="P49" s="129">
        <f t="shared" si="2"/>
        <v>0</v>
      </c>
      <c r="Q49" s="128">
        <f t="shared" si="3"/>
        <v>0</v>
      </c>
    </row>
    <row r="50" spans="1:17" s="134" customFormat="1" ht="14.25">
      <c r="A50" s="131">
        <v>21374900</v>
      </c>
      <c r="B50" s="131" t="s">
        <v>154</v>
      </c>
      <c r="C50" s="131" t="s">
        <v>413</v>
      </c>
      <c r="D50" s="140">
        <v>44809735</v>
      </c>
      <c r="E50" s="140">
        <v>44809735</v>
      </c>
      <c r="F50" s="140">
        <v>11202433</v>
      </c>
      <c r="G50" s="140">
        <v>4392500</v>
      </c>
      <c r="H50" s="140">
        <v>0</v>
      </c>
      <c r="I50" s="140">
        <v>0</v>
      </c>
      <c r="J50" s="140">
        <v>0</v>
      </c>
      <c r="K50" s="140">
        <v>0</v>
      </c>
      <c r="L50" s="140">
        <v>40417235</v>
      </c>
      <c r="M50" s="140">
        <v>6809933</v>
      </c>
      <c r="N50" s="128">
        <f t="shared" si="0"/>
        <v>0</v>
      </c>
      <c r="O50" s="129">
        <f t="shared" si="1"/>
        <v>44809735</v>
      </c>
      <c r="P50" s="129">
        <f t="shared" si="2"/>
        <v>0</v>
      </c>
      <c r="Q50" s="128">
        <f t="shared" si="3"/>
        <v>0</v>
      </c>
    </row>
    <row r="51" spans="1:17" s="134" customFormat="1" ht="14.25" customHeight="1">
      <c r="A51" s="131">
        <v>21374900</v>
      </c>
      <c r="B51" s="131" t="s">
        <v>155</v>
      </c>
      <c r="C51" s="131" t="s">
        <v>156</v>
      </c>
      <c r="D51" s="140">
        <v>608933096</v>
      </c>
      <c r="E51" s="140">
        <v>608933096</v>
      </c>
      <c r="F51" s="140">
        <v>265033274</v>
      </c>
      <c r="G51" s="140">
        <v>20000000</v>
      </c>
      <c r="H51" s="140">
        <v>73027556.19</v>
      </c>
      <c r="I51" s="140">
        <v>0</v>
      </c>
      <c r="J51" s="140">
        <v>0</v>
      </c>
      <c r="K51" s="140">
        <v>0</v>
      </c>
      <c r="L51" s="140">
        <v>515905539.81</v>
      </c>
      <c r="M51" s="140">
        <v>172005717.81</v>
      </c>
      <c r="N51" s="128">
        <f t="shared" si="0"/>
        <v>0</v>
      </c>
      <c r="O51" s="129">
        <f t="shared" si="1"/>
        <v>608933096</v>
      </c>
      <c r="P51" s="129">
        <f t="shared" si="2"/>
        <v>0</v>
      </c>
      <c r="Q51" s="128">
        <f t="shared" si="3"/>
        <v>0</v>
      </c>
    </row>
    <row r="52" spans="1:17" s="134" customFormat="1" ht="14.25" customHeight="1">
      <c r="A52" s="131">
        <v>21374900</v>
      </c>
      <c r="B52" s="131" t="s">
        <v>157</v>
      </c>
      <c r="C52" s="131" t="s">
        <v>158</v>
      </c>
      <c r="D52" s="140">
        <v>825457206</v>
      </c>
      <c r="E52" s="140">
        <v>825457206</v>
      </c>
      <c r="F52" s="140">
        <v>405362500</v>
      </c>
      <c r="G52" s="140">
        <v>30227800</v>
      </c>
      <c r="H52" s="140">
        <v>20962745.89</v>
      </c>
      <c r="I52" s="140">
        <v>10959237.2</v>
      </c>
      <c r="J52" s="140">
        <v>0</v>
      </c>
      <c r="K52" s="140">
        <v>0</v>
      </c>
      <c r="L52" s="140">
        <v>763307422.91</v>
      </c>
      <c r="M52" s="140">
        <v>343212716.91</v>
      </c>
      <c r="N52" s="128">
        <f t="shared" si="0"/>
        <v>0</v>
      </c>
      <c r="O52" s="129">
        <f t="shared" si="1"/>
        <v>825457206</v>
      </c>
      <c r="P52" s="129">
        <f t="shared" si="2"/>
        <v>0</v>
      </c>
      <c r="Q52" s="128">
        <f t="shared" si="3"/>
        <v>0</v>
      </c>
    </row>
    <row r="53" spans="1:17" s="28" customFormat="1" ht="14.25">
      <c r="A53" s="131">
        <v>21374900</v>
      </c>
      <c r="B53" s="131" t="s">
        <v>159</v>
      </c>
      <c r="C53" s="131" t="s">
        <v>160</v>
      </c>
      <c r="D53" s="140">
        <v>130689590</v>
      </c>
      <c r="E53" s="140">
        <v>130689590</v>
      </c>
      <c r="F53" s="140">
        <v>74974927</v>
      </c>
      <c r="G53" s="140">
        <v>20594775.23</v>
      </c>
      <c r="H53" s="140">
        <v>15098433.5</v>
      </c>
      <c r="I53" s="140">
        <v>0</v>
      </c>
      <c r="J53" s="140">
        <v>282001.5</v>
      </c>
      <c r="K53" s="140">
        <v>282001.5</v>
      </c>
      <c r="L53" s="140">
        <v>94714379.77</v>
      </c>
      <c r="M53" s="140">
        <v>38999716.77</v>
      </c>
      <c r="N53" s="128">
        <f t="shared" si="0"/>
        <v>0.00215779619478491</v>
      </c>
      <c r="O53" s="129">
        <f t="shared" si="1"/>
        <v>130689590</v>
      </c>
      <c r="P53" s="129">
        <f t="shared" si="2"/>
        <v>282001.5</v>
      </c>
      <c r="Q53" s="128">
        <f t="shared" si="3"/>
        <v>0.00215779619478491</v>
      </c>
    </row>
    <row r="54" spans="1:17" s="28" customFormat="1" ht="14.25">
      <c r="A54" s="131">
        <v>21374900</v>
      </c>
      <c r="B54" s="131" t="s">
        <v>161</v>
      </c>
      <c r="C54" s="131" t="s">
        <v>162</v>
      </c>
      <c r="D54" s="140">
        <v>35139490</v>
      </c>
      <c r="E54" s="140">
        <v>35139490</v>
      </c>
      <c r="F54" s="140">
        <v>35139490</v>
      </c>
      <c r="G54" s="140">
        <v>20359000</v>
      </c>
      <c r="H54" s="140">
        <v>2436798.5</v>
      </c>
      <c r="I54" s="140">
        <v>0</v>
      </c>
      <c r="J54" s="140">
        <v>63201.5</v>
      </c>
      <c r="K54" s="140">
        <v>63201.5</v>
      </c>
      <c r="L54" s="140">
        <v>12280490</v>
      </c>
      <c r="M54" s="140">
        <v>12280490</v>
      </c>
      <c r="N54" s="128">
        <f t="shared" si="0"/>
        <v>0.0017985889948886565</v>
      </c>
      <c r="O54" s="129">
        <f t="shared" si="1"/>
        <v>35139490</v>
      </c>
      <c r="P54" s="129">
        <f t="shared" si="2"/>
        <v>63201.5</v>
      </c>
      <c r="Q54" s="128">
        <f t="shared" si="3"/>
        <v>0.0017985889948886565</v>
      </c>
    </row>
    <row r="55" spans="1:17" s="28" customFormat="1" ht="14.25">
      <c r="A55" s="131">
        <v>21374900</v>
      </c>
      <c r="B55" s="131" t="s">
        <v>163</v>
      </c>
      <c r="C55" s="131" t="s">
        <v>164</v>
      </c>
      <c r="D55" s="140">
        <v>48208350</v>
      </c>
      <c r="E55" s="140">
        <v>48208350</v>
      </c>
      <c r="F55" s="140">
        <v>30000000</v>
      </c>
      <c r="G55" s="140">
        <v>235775.23</v>
      </c>
      <c r="H55" s="140">
        <v>2961635</v>
      </c>
      <c r="I55" s="140">
        <v>0</v>
      </c>
      <c r="J55" s="140">
        <v>218800</v>
      </c>
      <c r="K55" s="140">
        <v>218800</v>
      </c>
      <c r="L55" s="140">
        <v>44792139.77</v>
      </c>
      <c r="M55" s="140">
        <v>26583789.77</v>
      </c>
      <c r="N55" s="128">
        <f t="shared" si="0"/>
        <v>0.004538632830204726</v>
      </c>
      <c r="O55" s="129">
        <f t="shared" si="1"/>
        <v>48208350</v>
      </c>
      <c r="P55" s="129">
        <f t="shared" si="2"/>
        <v>218800</v>
      </c>
      <c r="Q55" s="128">
        <f t="shared" si="3"/>
        <v>0.004538632830204726</v>
      </c>
    </row>
    <row r="56" spans="1:17" s="28" customFormat="1" ht="14.25">
      <c r="A56" s="131">
        <v>21374900</v>
      </c>
      <c r="B56" s="131" t="s">
        <v>165</v>
      </c>
      <c r="C56" s="131" t="s">
        <v>166</v>
      </c>
      <c r="D56" s="140">
        <v>31000000</v>
      </c>
      <c r="E56" s="140">
        <v>31000000</v>
      </c>
      <c r="F56" s="140">
        <v>5750000</v>
      </c>
      <c r="G56" s="140">
        <v>0</v>
      </c>
      <c r="H56" s="140">
        <v>5700000</v>
      </c>
      <c r="I56" s="140">
        <v>0</v>
      </c>
      <c r="J56" s="140">
        <v>0</v>
      </c>
      <c r="K56" s="140">
        <v>0</v>
      </c>
      <c r="L56" s="140">
        <v>25300000</v>
      </c>
      <c r="M56" s="140">
        <v>50000</v>
      </c>
      <c r="N56" s="128">
        <f t="shared" si="0"/>
        <v>0</v>
      </c>
      <c r="O56" s="129">
        <f t="shared" si="1"/>
        <v>31000000</v>
      </c>
      <c r="P56" s="129">
        <f t="shared" si="2"/>
        <v>0</v>
      </c>
      <c r="Q56" s="128">
        <f t="shared" si="3"/>
        <v>0</v>
      </c>
    </row>
    <row r="57" spans="1:17" s="28" customFormat="1" ht="14.25">
      <c r="A57" s="131">
        <v>21374900</v>
      </c>
      <c r="B57" s="131" t="s">
        <v>167</v>
      </c>
      <c r="C57" s="131" t="s">
        <v>168</v>
      </c>
      <c r="D57" s="140">
        <v>16341750</v>
      </c>
      <c r="E57" s="140">
        <v>16341750</v>
      </c>
      <c r="F57" s="140">
        <v>4085437</v>
      </c>
      <c r="G57" s="140">
        <v>0</v>
      </c>
      <c r="H57" s="140">
        <v>4000000</v>
      </c>
      <c r="I57" s="140">
        <v>0</v>
      </c>
      <c r="J57" s="140">
        <v>0</v>
      </c>
      <c r="K57" s="140">
        <v>0</v>
      </c>
      <c r="L57" s="140">
        <v>12341750</v>
      </c>
      <c r="M57" s="140">
        <v>85437</v>
      </c>
      <c r="N57" s="128">
        <f t="shared" si="0"/>
        <v>0</v>
      </c>
      <c r="O57" s="129">
        <f t="shared" si="1"/>
        <v>16341750</v>
      </c>
      <c r="P57" s="129">
        <f t="shared" si="2"/>
        <v>0</v>
      </c>
      <c r="Q57" s="128">
        <f t="shared" si="3"/>
        <v>0</v>
      </c>
    </row>
    <row r="58" spans="1:17" s="28" customFormat="1" ht="14.25">
      <c r="A58" s="131">
        <v>21374900</v>
      </c>
      <c r="B58" s="131" t="s">
        <v>169</v>
      </c>
      <c r="C58" s="131" t="s">
        <v>170</v>
      </c>
      <c r="D58" s="140">
        <v>70148572</v>
      </c>
      <c r="E58" s="140">
        <v>70148572</v>
      </c>
      <c r="F58" s="140">
        <v>50000000</v>
      </c>
      <c r="G58" s="140">
        <v>0</v>
      </c>
      <c r="H58" s="140">
        <v>9143153</v>
      </c>
      <c r="I58" s="140">
        <v>0</v>
      </c>
      <c r="J58" s="140">
        <v>0</v>
      </c>
      <c r="K58" s="140">
        <v>0</v>
      </c>
      <c r="L58" s="140">
        <v>61005419</v>
      </c>
      <c r="M58" s="140">
        <v>40856847</v>
      </c>
      <c r="N58" s="128">
        <f t="shared" si="0"/>
        <v>0</v>
      </c>
      <c r="O58" s="129">
        <f t="shared" si="1"/>
        <v>70148572</v>
      </c>
      <c r="P58" s="129">
        <f t="shared" si="2"/>
        <v>0</v>
      </c>
      <c r="Q58" s="128">
        <f t="shared" si="3"/>
        <v>0</v>
      </c>
    </row>
    <row r="59" spans="1:17" s="28" customFormat="1" ht="14.25">
      <c r="A59" s="131">
        <v>21374900</v>
      </c>
      <c r="B59" s="131" t="s">
        <v>171</v>
      </c>
      <c r="C59" s="131" t="s">
        <v>172</v>
      </c>
      <c r="D59" s="140">
        <v>70148572</v>
      </c>
      <c r="E59" s="140">
        <v>70148572</v>
      </c>
      <c r="F59" s="140">
        <v>50000000</v>
      </c>
      <c r="G59" s="140">
        <v>0</v>
      </c>
      <c r="H59" s="140">
        <v>9143153</v>
      </c>
      <c r="I59" s="140">
        <v>0</v>
      </c>
      <c r="J59" s="140">
        <v>0</v>
      </c>
      <c r="K59" s="140">
        <v>0</v>
      </c>
      <c r="L59" s="140">
        <v>61005419</v>
      </c>
      <c r="M59" s="140">
        <v>40856847</v>
      </c>
      <c r="N59" s="128">
        <f t="shared" si="0"/>
        <v>0</v>
      </c>
      <c r="O59" s="129">
        <f t="shared" si="1"/>
        <v>70148572</v>
      </c>
      <c r="P59" s="129">
        <f t="shared" si="2"/>
        <v>0</v>
      </c>
      <c r="Q59" s="128">
        <f t="shared" si="3"/>
        <v>0</v>
      </c>
    </row>
    <row r="60" spans="1:17" s="28" customFormat="1" ht="14.25">
      <c r="A60" s="131">
        <v>21374900</v>
      </c>
      <c r="B60" s="131" t="s">
        <v>173</v>
      </c>
      <c r="C60" s="131" t="s">
        <v>174</v>
      </c>
      <c r="D60" s="140">
        <v>30559356</v>
      </c>
      <c r="E60" s="140">
        <v>30559356</v>
      </c>
      <c r="F60" s="140">
        <v>14143875</v>
      </c>
      <c r="G60" s="140">
        <v>0</v>
      </c>
      <c r="H60" s="140">
        <v>1377187.94</v>
      </c>
      <c r="I60" s="140">
        <v>0</v>
      </c>
      <c r="J60" s="140">
        <v>0</v>
      </c>
      <c r="K60" s="140">
        <v>0</v>
      </c>
      <c r="L60" s="140">
        <v>29182168.06</v>
      </c>
      <c r="M60" s="140">
        <v>12766687.06</v>
      </c>
      <c r="N60" s="128">
        <f t="shared" si="0"/>
        <v>0</v>
      </c>
      <c r="O60" s="129">
        <f t="shared" si="1"/>
        <v>30559356</v>
      </c>
      <c r="P60" s="129">
        <f t="shared" si="2"/>
        <v>0</v>
      </c>
      <c r="Q60" s="128">
        <f t="shared" si="3"/>
        <v>0</v>
      </c>
    </row>
    <row r="61" spans="1:17" s="28" customFormat="1" ht="14.25">
      <c r="A61" s="131">
        <v>21374900</v>
      </c>
      <c r="B61" s="131" t="s">
        <v>175</v>
      </c>
      <c r="C61" s="131" t="s">
        <v>176</v>
      </c>
      <c r="D61" s="140">
        <v>20921368</v>
      </c>
      <c r="E61" s="140">
        <v>20921368</v>
      </c>
      <c r="F61" s="140">
        <v>5230342</v>
      </c>
      <c r="G61" s="140">
        <v>0</v>
      </c>
      <c r="H61" s="140">
        <v>1074760</v>
      </c>
      <c r="I61" s="140">
        <v>0</v>
      </c>
      <c r="J61" s="140">
        <v>0</v>
      </c>
      <c r="K61" s="140">
        <v>0</v>
      </c>
      <c r="L61" s="140">
        <v>19846608</v>
      </c>
      <c r="M61" s="140">
        <v>4155582</v>
      </c>
      <c r="N61" s="128">
        <f t="shared" si="0"/>
        <v>0</v>
      </c>
      <c r="O61" s="129">
        <f t="shared" si="1"/>
        <v>20921368</v>
      </c>
      <c r="P61" s="129">
        <f t="shared" si="2"/>
        <v>0</v>
      </c>
      <c r="Q61" s="128">
        <f t="shared" si="3"/>
        <v>0</v>
      </c>
    </row>
    <row r="62" spans="1:17" s="28" customFormat="1" ht="14.25">
      <c r="A62" s="131">
        <v>21374900</v>
      </c>
      <c r="B62" s="131" t="s">
        <v>177</v>
      </c>
      <c r="C62" s="131" t="s">
        <v>178</v>
      </c>
      <c r="D62" s="140">
        <v>8610715</v>
      </c>
      <c r="E62" s="140">
        <v>8610715</v>
      </c>
      <c r="F62" s="140">
        <v>8610715</v>
      </c>
      <c r="G62" s="140">
        <v>0</v>
      </c>
      <c r="H62" s="140">
        <v>0</v>
      </c>
      <c r="I62" s="140">
        <v>0</v>
      </c>
      <c r="J62" s="140">
        <v>0</v>
      </c>
      <c r="K62" s="140">
        <v>0</v>
      </c>
      <c r="L62" s="140">
        <v>8610715</v>
      </c>
      <c r="M62" s="140">
        <v>8610715</v>
      </c>
      <c r="N62" s="128">
        <f t="shared" si="0"/>
        <v>0</v>
      </c>
      <c r="O62" s="129">
        <f t="shared" si="1"/>
        <v>8610715</v>
      </c>
      <c r="P62" s="129">
        <f t="shared" si="2"/>
        <v>0</v>
      </c>
      <c r="Q62" s="128">
        <f t="shared" si="3"/>
        <v>0</v>
      </c>
    </row>
    <row r="63" spans="1:17" s="28" customFormat="1" ht="14.25">
      <c r="A63" s="131">
        <v>21374900</v>
      </c>
      <c r="B63" s="131" t="s">
        <v>179</v>
      </c>
      <c r="C63" s="131" t="s">
        <v>180</v>
      </c>
      <c r="D63" s="140">
        <v>1027273</v>
      </c>
      <c r="E63" s="140">
        <v>1027273</v>
      </c>
      <c r="F63" s="140">
        <v>302818</v>
      </c>
      <c r="G63" s="140">
        <v>0</v>
      </c>
      <c r="H63" s="140">
        <v>302427.94</v>
      </c>
      <c r="I63" s="140">
        <v>0</v>
      </c>
      <c r="J63" s="140">
        <v>0</v>
      </c>
      <c r="K63" s="140">
        <v>0</v>
      </c>
      <c r="L63" s="140">
        <v>724845.06</v>
      </c>
      <c r="M63" s="140">
        <v>390.06</v>
      </c>
      <c r="N63" s="128">
        <f t="shared" si="0"/>
        <v>0</v>
      </c>
      <c r="O63" s="129">
        <f t="shared" si="1"/>
        <v>1027273</v>
      </c>
      <c r="P63" s="129">
        <f t="shared" si="2"/>
        <v>0</v>
      </c>
      <c r="Q63" s="128">
        <f t="shared" si="3"/>
        <v>0</v>
      </c>
    </row>
    <row r="64" spans="1:17" s="28" customFormat="1" ht="14.25">
      <c r="A64" s="131">
        <v>21374900</v>
      </c>
      <c r="B64" s="131" t="s">
        <v>181</v>
      </c>
      <c r="C64" s="131" t="s">
        <v>182</v>
      </c>
      <c r="D64" s="140">
        <v>296475756</v>
      </c>
      <c r="E64" s="140">
        <v>296475756</v>
      </c>
      <c r="F64" s="140">
        <v>43118937</v>
      </c>
      <c r="G64" s="140">
        <v>0</v>
      </c>
      <c r="H64" s="140">
        <v>25048571</v>
      </c>
      <c r="I64" s="140">
        <v>0</v>
      </c>
      <c r="J64" s="140">
        <v>0</v>
      </c>
      <c r="K64" s="140">
        <v>0</v>
      </c>
      <c r="L64" s="140">
        <v>271427185</v>
      </c>
      <c r="M64" s="140">
        <v>18070366</v>
      </c>
      <c r="N64" s="128">
        <f t="shared" si="0"/>
        <v>0</v>
      </c>
      <c r="O64" s="129">
        <f t="shared" si="1"/>
        <v>296475756</v>
      </c>
      <c r="P64" s="129">
        <f t="shared" si="2"/>
        <v>0</v>
      </c>
      <c r="Q64" s="128">
        <f t="shared" si="3"/>
        <v>0</v>
      </c>
    </row>
    <row r="65" spans="1:17" s="28" customFormat="1" ht="14.25">
      <c r="A65" s="131">
        <v>21374900</v>
      </c>
      <c r="B65" s="131" t="s">
        <v>183</v>
      </c>
      <c r="C65" s="131" t="s">
        <v>184</v>
      </c>
      <c r="D65" s="140">
        <v>200000000</v>
      </c>
      <c r="E65" s="140">
        <v>200000000</v>
      </c>
      <c r="F65" s="140">
        <v>4000000</v>
      </c>
      <c r="G65" s="140">
        <v>0</v>
      </c>
      <c r="H65" s="140">
        <v>0</v>
      </c>
      <c r="I65" s="140">
        <v>0</v>
      </c>
      <c r="J65" s="140">
        <v>0</v>
      </c>
      <c r="K65" s="140">
        <v>0</v>
      </c>
      <c r="L65" s="140">
        <v>200000000</v>
      </c>
      <c r="M65" s="140">
        <v>4000000</v>
      </c>
      <c r="N65" s="128">
        <f t="shared" si="0"/>
        <v>0</v>
      </c>
      <c r="O65" s="129">
        <f t="shared" si="1"/>
        <v>200000000</v>
      </c>
      <c r="P65" s="129">
        <f t="shared" si="2"/>
        <v>0</v>
      </c>
      <c r="Q65" s="128">
        <f t="shared" si="3"/>
        <v>0</v>
      </c>
    </row>
    <row r="66" spans="1:17" s="28" customFormat="1" ht="14.25">
      <c r="A66" s="131">
        <v>21374900</v>
      </c>
      <c r="B66" s="131" t="s">
        <v>380</v>
      </c>
      <c r="C66" s="131" t="s">
        <v>381</v>
      </c>
      <c r="D66" s="140">
        <v>20833334</v>
      </c>
      <c r="E66" s="140">
        <v>20833334</v>
      </c>
      <c r="F66" s="140">
        <v>5208333</v>
      </c>
      <c r="G66" s="140">
        <v>0</v>
      </c>
      <c r="H66" s="140">
        <v>24998571</v>
      </c>
      <c r="I66" s="140">
        <v>0</v>
      </c>
      <c r="J66" s="140">
        <v>0</v>
      </c>
      <c r="K66" s="140">
        <v>0</v>
      </c>
      <c r="L66" s="140">
        <v>-4165237</v>
      </c>
      <c r="M66" s="140">
        <v>-19790238</v>
      </c>
      <c r="N66" s="128">
        <f t="shared" si="0"/>
        <v>0</v>
      </c>
      <c r="O66" s="129">
        <f t="shared" si="1"/>
        <v>20833334</v>
      </c>
      <c r="P66" s="129">
        <f t="shared" si="2"/>
        <v>0</v>
      </c>
      <c r="Q66" s="128">
        <f t="shared" si="3"/>
        <v>0</v>
      </c>
    </row>
    <row r="67" spans="1:17" s="28" customFormat="1" ht="14.25">
      <c r="A67" s="131">
        <v>21374900</v>
      </c>
      <c r="B67" s="131" t="s">
        <v>187</v>
      </c>
      <c r="C67" s="131" t="s">
        <v>188</v>
      </c>
      <c r="D67" s="140">
        <v>14976471</v>
      </c>
      <c r="E67" s="140">
        <v>14976471</v>
      </c>
      <c r="F67" s="140">
        <v>3744117</v>
      </c>
      <c r="G67" s="140">
        <v>0</v>
      </c>
      <c r="H67" s="140">
        <v>50000</v>
      </c>
      <c r="I67" s="140">
        <v>0</v>
      </c>
      <c r="J67" s="140">
        <v>0</v>
      </c>
      <c r="K67" s="140">
        <v>0</v>
      </c>
      <c r="L67" s="140">
        <v>14926471</v>
      </c>
      <c r="M67" s="140">
        <v>3694117</v>
      </c>
      <c r="N67" s="128">
        <f t="shared" si="0"/>
        <v>0</v>
      </c>
      <c r="O67" s="129">
        <f t="shared" si="1"/>
        <v>14976471</v>
      </c>
      <c r="P67" s="129">
        <f t="shared" si="2"/>
        <v>0</v>
      </c>
      <c r="Q67" s="128">
        <f t="shared" si="3"/>
        <v>0</v>
      </c>
    </row>
    <row r="68" spans="1:17" s="28" customFormat="1" ht="14.25">
      <c r="A68" s="131">
        <v>21374900</v>
      </c>
      <c r="B68" s="131" t="s">
        <v>189</v>
      </c>
      <c r="C68" s="131" t="s">
        <v>190</v>
      </c>
      <c r="D68" s="140">
        <v>25380000</v>
      </c>
      <c r="E68" s="140">
        <v>25380000</v>
      </c>
      <c r="F68" s="140">
        <v>6345000</v>
      </c>
      <c r="G68" s="140">
        <v>0</v>
      </c>
      <c r="H68" s="140">
        <v>0</v>
      </c>
      <c r="I68" s="140">
        <v>0</v>
      </c>
      <c r="J68" s="140">
        <v>0</v>
      </c>
      <c r="K68" s="140">
        <v>0</v>
      </c>
      <c r="L68" s="140">
        <v>25380000</v>
      </c>
      <c r="M68" s="140">
        <v>6345000</v>
      </c>
      <c r="N68" s="128">
        <f t="shared" si="0"/>
        <v>0</v>
      </c>
      <c r="O68" s="129">
        <f t="shared" si="1"/>
        <v>25380000</v>
      </c>
      <c r="P68" s="129">
        <f t="shared" si="2"/>
        <v>0</v>
      </c>
      <c r="Q68" s="128">
        <f t="shared" si="3"/>
        <v>0</v>
      </c>
    </row>
    <row r="69" spans="1:17" s="28" customFormat="1" ht="14.25">
      <c r="A69" s="131">
        <v>21374900</v>
      </c>
      <c r="B69" s="131" t="s">
        <v>191</v>
      </c>
      <c r="C69" s="131" t="s">
        <v>192</v>
      </c>
      <c r="D69" s="140">
        <v>8000000</v>
      </c>
      <c r="E69" s="140">
        <v>8000000</v>
      </c>
      <c r="F69" s="140">
        <v>2000000</v>
      </c>
      <c r="G69" s="140">
        <v>0</v>
      </c>
      <c r="H69" s="140">
        <v>0</v>
      </c>
      <c r="I69" s="140">
        <v>0</v>
      </c>
      <c r="J69" s="140">
        <v>0</v>
      </c>
      <c r="K69" s="140">
        <v>0</v>
      </c>
      <c r="L69" s="140">
        <v>8000000</v>
      </c>
      <c r="M69" s="140">
        <v>2000000</v>
      </c>
      <c r="N69" s="128">
        <f t="shared" si="0"/>
        <v>0</v>
      </c>
      <c r="O69" s="129">
        <f t="shared" si="1"/>
        <v>8000000</v>
      </c>
      <c r="P69" s="129">
        <f t="shared" si="2"/>
        <v>0</v>
      </c>
      <c r="Q69" s="128">
        <f t="shared" si="3"/>
        <v>0</v>
      </c>
    </row>
    <row r="70" spans="1:17" s="28" customFormat="1" ht="14.25">
      <c r="A70" s="131">
        <v>21374900</v>
      </c>
      <c r="B70" s="131" t="s">
        <v>193</v>
      </c>
      <c r="C70" s="131" t="s">
        <v>194</v>
      </c>
      <c r="D70" s="140">
        <v>26285951</v>
      </c>
      <c r="E70" s="140">
        <v>26285951</v>
      </c>
      <c r="F70" s="140">
        <v>21571487</v>
      </c>
      <c r="G70" s="140">
        <v>0</v>
      </c>
      <c r="H70" s="140">
        <v>0</v>
      </c>
      <c r="I70" s="140">
        <v>0</v>
      </c>
      <c r="J70" s="140">
        <v>0</v>
      </c>
      <c r="K70" s="140">
        <v>0</v>
      </c>
      <c r="L70" s="140">
        <v>26285951</v>
      </c>
      <c r="M70" s="140">
        <v>21571487</v>
      </c>
      <c r="N70" s="128">
        <f t="shared" si="0"/>
        <v>0</v>
      </c>
      <c r="O70" s="129">
        <f t="shared" si="1"/>
        <v>26285951</v>
      </c>
      <c r="P70" s="129">
        <f t="shared" si="2"/>
        <v>0</v>
      </c>
      <c r="Q70" s="128">
        <f t="shared" si="3"/>
        <v>0</v>
      </c>
    </row>
    <row r="71" spans="1:17" s="28" customFormat="1" ht="14.25">
      <c r="A71" s="131">
        <v>21374900</v>
      </c>
      <c r="B71" s="131" t="s">
        <v>195</v>
      </c>
      <c r="C71" s="131" t="s">
        <v>196</v>
      </c>
      <c r="D71" s="140">
        <v>1000000</v>
      </c>
      <c r="E71" s="140">
        <v>1000000</v>
      </c>
      <c r="F71" s="140">
        <v>250000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140">
        <v>1000000</v>
      </c>
      <c r="M71" s="140">
        <v>250000</v>
      </c>
      <c r="N71" s="128">
        <f aca="true" t="shared" si="4" ref="N71:N134">+J71/E71</f>
        <v>0</v>
      </c>
      <c r="O71" s="129">
        <f t="shared" si="1"/>
        <v>1000000</v>
      </c>
      <c r="P71" s="129">
        <f t="shared" si="2"/>
        <v>0</v>
      </c>
      <c r="Q71" s="128">
        <f t="shared" si="3"/>
        <v>0</v>
      </c>
    </row>
    <row r="72" spans="1:17" s="28" customFormat="1" ht="14.25">
      <c r="A72" s="131">
        <v>21374900</v>
      </c>
      <c r="B72" s="131" t="s">
        <v>197</v>
      </c>
      <c r="C72" s="131" t="s">
        <v>198</v>
      </c>
      <c r="D72" s="140">
        <v>60000</v>
      </c>
      <c r="E72" s="140">
        <v>60000</v>
      </c>
      <c r="F72" s="140">
        <v>15000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140">
        <v>60000</v>
      </c>
      <c r="M72" s="140">
        <v>15000</v>
      </c>
      <c r="N72" s="128">
        <f t="shared" si="4"/>
        <v>0</v>
      </c>
      <c r="O72" s="129">
        <f t="shared" si="1"/>
        <v>60000</v>
      </c>
      <c r="P72" s="129">
        <f t="shared" si="2"/>
        <v>0</v>
      </c>
      <c r="Q72" s="128">
        <f t="shared" si="3"/>
        <v>0</v>
      </c>
    </row>
    <row r="73" spans="1:17" s="28" customFormat="1" ht="14.25">
      <c r="A73" s="131">
        <v>21374900</v>
      </c>
      <c r="B73" s="131" t="s">
        <v>201</v>
      </c>
      <c r="C73" s="131" t="s">
        <v>202</v>
      </c>
      <c r="D73" s="140">
        <v>60000</v>
      </c>
      <c r="E73" s="140">
        <v>60000</v>
      </c>
      <c r="F73" s="140">
        <v>15000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140">
        <v>60000</v>
      </c>
      <c r="M73" s="140">
        <v>15000</v>
      </c>
      <c r="N73" s="128">
        <f t="shared" si="4"/>
        <v>0</v>
      </c>
      <c r="O73" s="129">
        <f t="shared" si="1"/>
        <v>60000</v>
      </c>
      <c r="P73" s="129">
        <f t="shared" si="2"/>
        <v>0</v>
      </c>
      <c r="Q73" s="128">
        <f t="shared" si="3"/>
        <v>0</v>
      </c>
    </row>
    <row r="74" spans="1:17" s="28" customFormat="1" ht="14.25">
      <c r="A74" s="131">
        <v>21374900</v>
      </c>
      <c r="B74" s="131" t="s">
        <v>203</v>
      </c>
      <c r="C74" s="131" t="s">
        <v>204</v>
      </c>
      <c r="D74" s="140">
        <v>1900000</v>
      </c>
      <c r="E74" s="140">
        <v>1900000</v>
      </c>
      <c r="F74" s="140">
        <v>475000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140">
        <v>1900000</v>
      </c>
      <c r="M74" s="140">
        <v>475000</v>
      </c>
      <c r="N74" s="128">
        <f t="shared" si="4"/>
        <v>0</v>
      </c>
      <c r="O74" s="129">
        <f t="shared" si="1"/>
        <v>1900000</v>
      </c>
      <c r="P74" s="129">
        <f t="shared" si="2"/>
        <v>0</v>
      </c>
      <c r="Q74" s="128">
        <f t="shared" si="3"/>
        <v>0</v>
      </c>
    </row>
    <row r="75" spans="1:17" s="28" customFormat="1" ht="14.25">
      <c r="A75" s="131">
        <v>21374900</v>
      </c>
      <c r="B75" s="131" t="s">
        <v>205</v>
      </c>
      <c r="C75" s="131" t="s">
        <v>206</v>
      </c>
      <c r="D75" s="140">
        <v>1000000</v>
      </c>
      <c r="E75" s="140">
        <v>1000000</v>
      </c>
      <c r="F75" s="140">
        <v>250000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140">
        <v>1000000</v>
      </c>
      <c r="M75" s="140">
        <v>250000</v>
      </c>
      <c r="N75" s="128">
        <f t="shared" si="4"/>
        <v>0</v>
      </c>
      <c r="O75" s="129">
        <f t="shared" si="1"/>
        <v>1000000</v>
      </c>
      <c r="P75" s="129">
        <f t="shared" si="2"/>
        <v>0</v>
      </c>
      <c r="Q75" s="128">
        <f t="shared" si="3"/>
        <v>0</v>
      </c>
    </row>
    <row r="76" spans="1:17" s="28" customFormat="1" ht="14.25">
      <c r="A76" s="131">
        <v>21374900</v>
      </c>
      <c r="B76" s="131" t="s">
        <v>207</v>
      </c>
      <c r="C76" s="131" t="s">
        <v>208</v>
      </c>
      <c r="D76" s="140">
        <v>600000</v>
      </c>
      <c r="E76" s="140">
        <v>600000</v>
      </c>
      <c r="F76" s="140">
        <v>150000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140">
        <v>600000</v>
      </c>
      <c r="M76" s="140">
        <v>150000</v>
      </c>
      <c r="N76" s="128">
        <f t="shared" si="4"/>
        <v>0</v>
      </c>
      <c r="O76" s="129">
        <f t="shared" si="1"/>
        <v>600000</v>
      </c>
      <c r="P76" s="129">
        <f t="shared" si="2"/>
        <v>0</v>
      </c>
      <c r="Q76" s="128">
        <f t="shared" si="3"/>
        <v>0</v>
      </c>
    </row>
    <row r="77" spans="1:17" s="28" customFormat="1" ht="14.25">
      <c r="A77" s="131">
        <v>21374900</v>
      </c>
      <c r="B77" s="131" t="s">
        <v>209</v>
      </c>
      <c r="C77" s="131" t="s">
        <v>210</v>
      </c>
      <c r="D77" s="140">
        <v>300000</v>
      </c>
      <c r="E77" s="140">
        <v>300000</v>
      </c>
      <c r="F77" s="140">
        <v>75000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140">
        <v>300000</v>
      </c>
      <c r="M77" s="140">
        <v>75000</v>
      </c>
      <c r="N77" s="128">
        <f t="shared" si="4"/>
        <v>0</v>
      </c>
      <c r="O77" s="129">
        <f t="shared" si="1"/>
        <v>300000</v>
      </c>
      <c r="P77" s="129">
        <f t="shared" si="2"/>
        <v>0</v>
      </c>
      <c r="Q77" s="128">
        <f t="shared" si="3"/>
        <v>0</v>
      </c>
    </row>
    <row r="78" spans="1:17" s="28" customFormat="1" ht="14.25">
      <c r="A78" s="131">
        <v>21374900</v>
      </c>
      <c r="B78" s="131" t="s">
        <v>211</v>
      </c>
      <c r="C78" s="131" t="s">
        <v>212</v>
      </c>
      <c r="D78" s="140">
        <v>98222170</v>
      </c>
      <c r="E78" s="140">
        <v>98222170</v>
      </c>
      <c r="F78" s="140">
        <v>21793040</v>
      </c>
      <c r="G78" s="140">
        <v>14500</v>
      </c>
      <c r="H78" s="140">
        <v>3698677.98</v>
      </c>
      <c r="I78" s="140">
        <v>1233145.96</v>
      </c>
      <c r="J78" s="140">
        <v>522420</v>
      </c>
      <c r="K78" s="140">
        <v>522420</v>
      </c>
      <c r="L78" s="140">
        <v>92753426.06</v>
      </c>
      <c r="M78" s="140">
        <v>16324296.06</v>
      </c>
      <c r="N78" s="128">
        <f t="shared" si="4"/>
        <v>0.005318758483955303</v>
      </c>
      <c r="O78" s="129">
        <f t="shared" si="1"/>
        <v>98222170</v>
      </c>
      <c r="P78" s="129">
        <f t="shared" si="2"/>
        <v>522420</v>
      </c>
      <c r="Q78" s="128">
        <f t="shared" si="3"/>
        <v>0.005318758483955303</v>
      </c>
    </row>
    <row r="79" spans="1:17" s="28" customFormat="1" ht="14.25">
      <c r="A79" s="131">
        <v>21374900</v>
      </c>
      <c r="B79" s="131" t="s">
        <v>213</v>
      </c>
      <c r="C79" s="131" t="s">
        <v>214</v>
      </c>
      <c r="D79" s="140">
        <v>37845586</v>
      </c>
      <c r="E79" s="140">
        <v>37845586</v>
      </c>
      <c r="F79" s="140">
        <v>9461396</v>
      </c>
      <c r="G79" s="140">
        <v>14500</v>
      </c>
      <c r="H79" s="140">
        <v>3647313</v>
      </c>
      <c r="I79" s="140">
        <v>699065.56</v>
      </c>
      <c r="J79" s="140">
        <v>522420</v>
      </c>
      <c r="K79" s="140">
        <v>522420</v>
      </c>
      <c r="L79" s="140">
        <v>32962287.44</v>
      </c>
      <c r="M79" s="140">
        <v>4578097.44</v>
      </c>
      <c r="N79" s="128">
        <f t="shared" si="4"/>
        <v>0.013803987603732705</v>
      </c>
      <c r="O79" s="129">
        <f t="shared" si="1"/>
        <v>37845586</v>
      </c>
      <c r="P79" s="129">
        <f t="shared" si="2"/>
        <v>522420</v>
      </c>
      <c r="Q79" s="128">
        <f t="shared" si="3"/>
        <v>0.013803987603732705</v>
      </c>
    </row>
    <row r="80" spans="1:17" s="28" customFormat="1" ht="14.25">
      <c r="A80" s="131">
        <v>21374900</v>
      </c>
      <c r="B80" s="131" t="s">
        <v>215</v>
      </c>
      <c r="C80" s="131" t="s">
        <v>216</v>
      </c>
      <c r="D80" s="140">
        <v>18970030</v>
      </c>
      <c r="E80" s="140">
        <v>18970030</v>
      </c>
      <c r="F80" s="140">
        <v>4742507</v>
      </c>
      <c r="G80" s="140">
        <v>0</v>
      </c>
      <c r="H80" s="140">
        <v>3647313</v>
      </c>
      <c r="I80" s="140">
        <v>0</v>
      </c>
      <c r="J80" s="140">
        <v>522420</v>
      </c>
      <c r="K80" s="140">
        <v>522420</v>
      </c>
      <c r="L80" s="140">
        <v>14800297</v>
      </c>
      <c r="M80" s="140">
        <v>572774</v>
      </c>
      <c r="N80" s="128">
        <f t="shared" si="4"/>
        <v>0.02753922898382343</v>
      </c>
      <c r="O80" s="129">
        <f t="shared" si="1"/>
        <v>18970030</v>
      </c>
      <c r="P80" s="129">
        <f t="shared" si="2"/>
        <v>522420</v>
      </c>
      <c r="Q80" s="128">
        <f t="shared" si="3"/>
        <v>0.02753922898382343</v>
      </c>
    </row>
    <row r="81" spans="1:17" s="28" customFormat="1" ht="14.25">
      <c r="A81" s="131">
        <v>21374900</v>
      </c>
      <c r="B81" s="131" t="s">
        <v>217</v>
      </c>
      <c r="C81" s="131" t="s">
        <v>218</v>
      </c>
      <c r="D81" s="140">
        <v>800000</v>
      </c>
      <c r="E81" s="140">
        <v>800000</v>
      </c>
      <c r="F81" s="140">
        <v>200000</v>
      </c>
      <c r="G81" s="140">
        <v>14500</v>
      </c>
      <c r="H81" s="140">
        <v>0</v>
      </c>
      <c r="I81" s="140">
        <v>104549</v>
      </c>
      <c r="J81" s="140">
        <v>0</v>
      </c>
      <c r="K81" s="140">
        <v>0</v>
      </c>
      <c r="L81" s="140">
        <v>680951</v>
      </c>
      <c r="M81" s="140">
        <v>80951</v>
      </c>
      <c r="N81" s="128">
        <f t="shared" si="4"/>
        <v>0</v>
      </c>
      <c r="O81" s="129">
        <f t="shared" si="1"/>
        <v>800000</v>
      </c>
      <c r="P81" s="129">
        <f t="shared" si="2"/>
        <v>0</v>
      </c>
      <c r="Q81" s="128">
        <f t="shared" si="3"/>
        <v>0</v>
      </c>
    </row>
    <row r="82" spans="1:17" s="28" customFormat="1" ht="14.25">
      <c r="A82" s="131">
        <v>21374900</v>
      </c>
      <c r="B82" s="131" t="s">
        <v>219</v>
      </c>
      <c r="C82" s="131" t="s">
        <v>220</v>
      </c>
      <c r="D82" s="140">
        <v>17575556</v>
      </c>
      <c r="E82" s="140">
        <v>17575556</v>
      </c>
      <c r="F82" s="140">
        <v>4393889</v>
      </c>
      <c r="G82" s="140">
        <v>0</v>
      </c>
      <c r="H82" s="140">
        <v>0</v>
      </c>
      <c r="I82" s="140">
        <v>594516.56</v>
      </c>
      <c r="J82" s="140">
        <v>0</v>
      </c>
      <c r="K82" s="140">
        <v>0</v>
      </c>
      <c r="L82" s="140">
        <v>16981039.44</v>
      </c>
      <c r="M82" s="140">
        <v>3799372.44</v>
      </c>
      <c r="N82" s="128">
        <f t="shared" si="4"/>
        <v>0</v>
      </c>
      <c r="O82" s="129">
        <f t="shared" si="1"/>
        <v>17575556</v>
      </c>
      <c r="P82" s="129">
        <f t="shared" si="2"/>
        <v>0</v>
      </c>
      <c r="Q82" s="128">
        <f t="shared" si="3"/>
        <v>0</v>
      </c>
    </row>
    <row r="83" spans="1:17" s="28" customFormat="1" ht="14.25">
      <c r="A83" s="131">
        <v>21374900</v>
      </c>
      <c r="B83" s="131" t="s">
        <v>221</v>
      </c>
      <c r="C83" s="131" t="s">
        <v>222</v>
      </c>
      <c r="D83" s="140">
        <v>500000</v>
      </c>
      <c r="E83" s="140">
        <v>500000</v>
      </c>
      <c r="F83" s="140">
        <v>125000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140">
        <v>500000</v>
      </c>
      <c r="M83" s="140">
        <v>125000</v>
      </c>
      <c r="N83" s="128">
        <f t="shared" si="4"/>
        <v>0</v>
      </c>
      <c r="O83" s="129">
        <f t="shared" si="1"/>
        <v>500000</v>
      </c>
      <c r="P83" s="129">
        <f t="shared" si="2"/>
        <v>0</v>
      </c>
      <c r="Q83" s="128">
        <f t="shared" si="3"/>
        <v>0</v>
      </c>
    </row>
    <row r="84" spans="1:17" s="28" customFormat="1" ht="14.25">
      <c r="A84" s="131">
        <v>21374900</v>
      </c>
      <c r="B84" s="131" t="s">
        <v>223</v>
      </c>
      <c r="C84" s="131" t="s">
        <v>224</v>
      </c>
      <c r="D84" s="140">
        <v>1025000</v>
      </c>
      <c r="E84" s="140">
        <v>1025000</v>
      </c>
      <c r="F84" s="140">
        <v>256250</v>
      </c>
      <c r="G84" s="140">
        <v>0</v>
      </c>
      <c r="H84" s="140">
        <v>0</v>
      </c>
      <c r="I84" s="140">
        <v>0</v>
      </c>
      <c r="J84" s="140">
        <v>0</v>
      </c>
      <c r="K84" s="140">
        <v>0</v>
      </c>
      <c r="L84" s="140">
        <v>1025000</v>
      </c>
      <c r="M84" s="140">
        <v>256250</v>
      </c>
      <c r="N84" s="128">
        <f t="shared" si="4"/>
        <v>0</v>
      </c>
      <c r="O84" s="129">
        <f t="shared" si="1"/>
        <v>1025000</v>
      </c>
      <c r="P84" s="129">
        <f t="shared" si="2"/>
        <v>0</v>
      </c>
      <c r="Q84" s="128">
        <f t="shared" si="3"/>
        <v>0</v>
      </c>
    </row>
    <row r="85" spans="1:17" s="28" customFormat="1" ht="14.25">
      <c r="A85" s="131">
        <v>21374900</v>
      </c>
      <c r="B85" s="131" t="s">
        <v>225</v>
      </c>
      <c r="C85" s="131" t="s">
        <v>226</v>
      </c>
      <c r="D85" s="140">
        <v>350000</v>
      </c>
      <c r="E85" s="140">
        <v>350000</v>
      </c>
      <c r="F85" s="140">
        <v>87500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140">
        <v>350000</v>
      </c>
      <c r="M85" s="140">
        <v>87500</v>
      </c>
      <c r="N85" s="128">
        <f t="shared" si="4"/>
        <v>0</v>
      </c>
      <c r="O85" s="129">
        <f t="shared" si="1"/>
        <v>350000</v>
      </c>
      <c r="P85" s="129">
        <f t="shared" si="2"/>
        <v>0</v>
      </c>
      <c r="Q85" s="128">
        <f t="shared" si="3"/>
        <v>0</v>
      </c>
    </row>
    <row r="86" spans="1:17" s="28" customFormat="1" ht="14.25">
      <c r="A86" s="131">
        <v>21374900</v>
      </c>
      <c r="B86" s="131" t="s">
        <v>227</v>
      </c>
      <c r="C86" s="131" t="s">
        <v>228</v>
      </c>
      <c r="D86" s="140">
        <v>675000</v>
      </c>
      <c r="E86" s="140">
        <v>675000</v>
      </c>
      <c r="F86" s="140">
        <v>168750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140">
        <v>675000</v>
      </c>
      <c r="M86" s="140">
        <v>168750</v>
      </c>
      <c r="N86" s="128">
        <f t="shared" si="4"/>
        <v>0</v>
      </c>
      <c r="O86" s="129">
        <f t="shared" si="1"/>
        <v>675000</v>
      </c>
      <c r="P86" s="129">
        <f t="shared" si="2"/>
        <v>0</v>
      </c>
      <c r="Q86" s="128">
        <f t="shared" si="3"/>
        <v>0</v>
      </c>
    </row>
    <row r="87" spans="1:17" s="28" customFormat="1" ht="14.25">
      <c r="A87" s="131">
        <v>21374900</v>
      </c>
      <c r="B87" s="131" t="s">
        <v>229</v>
      </c>
      <c r="C87" s="131" t="s">
        <v>230</v>
      </c>
      <c r="D87" s="140">
        <v>17018422</v>
      </c>
      <c r="E87" s="140">
        <v>17018422</v>
      </c>
      <c r="F87" s="140">
        <v>3492105</v>
      </c>
      <c r="G87" s="140">
        <v>0</v>
      </c>
      <c r="H87" s="140">
        <v>50000</v>
      </c>
      <c r="I87" s="140">
        <v>0</v>
      </c>
      <c r="J87" s="140">
        <v>0</v>
      </c>
      <c r="K87" s="140">
        <v>0</v>
      </c>
      <c r="L87" s="140">
        <v>16968422</v>
      </c>
      <c r="M87" s="140">
        <v>3442105</v>
      </c>
      <c r="N87" s="128">
        <f t="shared" si="4"/>
        <v>0</v>
      </c>
      <c r="O87" s="129">
        <f t="shared" si="1"/>
        <v>17018422</v>
      </c>
      <c r="P87" s="129">
        <f t="shared" si="2"/>
        <v>0</v>
      </c>
      <c r="Q87" s="128">
        <f t="shared" si="3"/>
        <v>0</v>
      </c>
    </row>
    <row r="88" spans="1:17" s="28" customFormat="1" ht="14.25">
      <c r="A88" s="131">
        <v>21374900</v>
      </c>
      <c r="B88" s="131" t="s">
        <v>231</v>
      </c>
      <c r="C88" s="131" t="s">
        <v>232</v>
      </c>
      <c r="D88" s="140">
        <v>2500000</v>
      </c>
      <c r="E88" s="140">
        <v>2500000</v>
      </c>
      <c r="F88" s="140">
        <v>625000</v>
      </c>
      <c r="G88" s="140">
        <v>0</v>
      </c>
      <c r="H88" s="140">
        <v>50000</v>
      </c>
      <c r="I88" s="140">
        <v>0</v>
      </c>
      <c r="J88" s="140">
        <v>0</v>
      </c>
      <c r="K88" s="140">
        <v>0</v>
      </c>
      <c r="L88" s="140">
        <v>2450000</v>
      </c>
      <c r="M88" s="140">
        <v>575000</v>
      </c>
      <c r="N88" s="128">
        <f t="shared" si="4"/>
        <v>0</v>
      </c>
      <c r="O88" s="129">
        <f t="shared" si="1"/>
        <v>2500000</v>
      </c>
      <c r="P88" s="129">
        <f t="shared" si="2"/>
        <v>0</v>
      </c>
      <c r="Q88" s="128">
        <f t="shared" si="3"/>
        <v>0</v>
      </c>
    </row>
    <row r="89" spans="1:17" s="28" customFormat="1" ht="14.25">
      <c r="A89" s="131">
        <v>21374900</v>
      </c>
      <c r="B89" s="131" t="s">
        <v>233</v>
      </c>
      <c r="C89" s="131" t="s">
        <v>234</v>
      </c>
      <c r="D89" s="140">
        <v>200000</v>
      </c>
      <c r="E89" s="140">
        <v>200000</v>
      </c>
      <c r="F89" s="140">
        <v>50000</v>
      </c>
      <c r="G89" s="140">
        <v>0</v>
      </c>
      <c r="H89" s="140">
        <v>0</v>
      </c>
      <c r="I89" s="140">
        <v>0</v>
      </c>
      <c r="J89" s="140">
        <v>0</v>
      </c>
      <c r="K89" s="140">
        <v>0</v>
      </c>
      <c r="L89" s="140">
        <v>200000</v>
      </c>
      <c r="M89" s="140">
        <v>50000</v>
      </c>
      <c r="N89" s="128">
        <f t="shared" si="4"/>
        <v>0</v>
      </c>
      <c r="O89" s="129">
        <f t="shared" si="1"/>
        <v>200000</v>
      </c>
      <c r="P89" s="129">
        <f t="shared" si="2"/>
        <v>0</v>
      </c>
      <c r="Q89" s="128">
        <f t="shared" si="3"/>
        <v>0</v>
      </c>
    </row>
    <row r="90" spans="1:17" s="28" customFormat="1" ht="14.25">
      <c r="A90" s="131">
        <v>21374900</v>
      </c>
      <c r="B90" s="131" t="s">
        <v>235</v>
      </c>
      <c r="C90" s="131" t="s">
        <v>236</v>
      </c>
      <c r="D90" s="140">
        <v>5650000</v>
      </c>
      <c r="E90" s="140">
        <v>5650000</v>
      </c>
      <c r="F90" s="140">
        <v>650000</v>
      </c>
      <c r="G90" s="140">
        <v>0</v>
      </c>
      <c r="H90" s="140">
        <v>0</v>
      </c>
      <c r="I90" s="140">
        <v>0</v>
      </c>
      <c r="J90" s="140">
        <v>0</v>
      </c>
      <c r="K90" s="140">
        <v>0</v>
      </c>
      <c r="L90" s="140">
        <v>5650000</v>
      </c>
      <c r="M90" s="140">
        <v>650000</v>
      </c>
      <c r="N90" s="128">
        <f t="shared" si="4"/>
        <v>0</v>
      </c>
      <c r="O90" s="129">
        <f t="shared" si="1"/>
        <v>5650000</v>
      </c>
      <c r="P90" s="129">
        <f t="shared" si="2"/>
        <v>0</v>
      </c>
      <c r="Q90" s="128">
        <f t="shared" si="3"/>
        <v>0</v>
      </c>
    </row>
    <row r="91" spans="1:17" s="28" customFormat="1" ht="14.25">
      <c r="A91" s="131">
        <v>21374900</v>
      </c>
      <c r="B91" s="131" t="s">
        <v>237</v>
      </c>
      <c r="C91" s="131" t="s">
        <v>238</v>
      </c>
      <c r="D91" s="140">
        <v>3368422</v>
      </c>
      <c r="E91" s="140">
        <v>3368422</v>
      </c>
      <c r="F91" s="140">
        <v>842105</v>
      </c>
      <c r="G91" s="140">
        <v>0</v>
      </c>
      <c r="H91" s="140">
        <v>0</v>
      </c>
      <c r="I91" s="140">
        <v>0</v>
      </c>
      <c r="J91" s="140">
        <v>0</v>
      </c>
      <c r="K91" s="140">
        <v>0</v>
      </c>
      <c r="L91" s="140">
        <v>3368422</v>
      </c>
      <c r="M91" s="140">
        <v>842105</v>
      </c>
      <c r="N91" s="128">
        <f t="shared" si="4"/>
        <v>0</v>
      </c>
      <c r="O91" s="129">
        <f t="shared" si="1"/>
        <v>3368422</v>
      </c>
      <c r="P91" s="129">
        <f t="shared" si="2"/>
        <v>0</v>
      </c>
      <c r="Q91" s="128">
        <f t="shared" si="3"/>
        <v>0</v>
      </c>
    </row>
    <row r="92" spans="1:17" s="28" customFormat="1" ht="14.25">
      <c r="A92" s="131">
        <v>21374900</v>
      </c>
      <c r="B92" s="131" t="s">
        <v>239</v>
      </c>
      <c r="C92" s="131" t="s">
        <v>240</v>
      </c>
      <c r="D92" s="140">
        <v>3000000</v>
      </c>
      <c r="E92" s="140">
        <v>3000000</v>
      </c>
      <c r="F92" s="140">
        <v>750000</v>
      </c>
      <c r="G92" s="140">
        <v>0</v>
      </c>
      <c r="H92" s="140">
        <v>0</v>
      </c>
      <c r="I92" s="140">
        <v>0</v>
      </c>
      <c r="J92" s="140">
        <v>0</v>
      </c>
      <c r="K92" s="140">
        <v>0</v>
      </c>
      <c r="L92" s="140">
        <v>3000000</v>
      </c>
      <c r="M92" s="140">
        <v>750000</v>
      </c>
      <c r="N92" s="128">
        <f t="shared" si="4"/>
        <v>0</v>
      </c>
      <c r="O92" s="129">
        <f t="shared" si="1"/>
        <v>3000000</v>
      </c>
      <c r="P92" s="129">
        <f t="shared" si="2"/>
        <v>0</v>
      </c>
      <c r="Q92" s="128">
        <f t="shared" si="3"/>
        <v>0</v>
      </c>
    </row>
    <row r="93" spans="1:17" s="28" customFormat="1" ht="14.25">
      <c r="A93" s="131">
        <v>21374900</v>
      </c>
      <c r="B93" s="131" t="s">
        <v>241</v>
      </c>
      <c r="C93" s="131" t="s">
        <v>242</v>
      </c>
      <c r="D93" s="140">
        <v>2300000</v>
      </c>
      <c r="E93" s="140">
        <v>2300000</v>
      </c>
      <c r="F93" s="140">
        <v>575000</v>
      </c>
      <c r="G93" s="140">
        <v>0</v>
      </c>
      <c r="H93" s="140">
        <v>0</v>
      </c>
      <c r="I93" s="140">
        <v>0</v>
      </c>
      <c r="J93" s="140">
        <v>0</v>
      </c>
      <c r="K93" s="140">
        <v>0</v>
      </c>
      <c r="L93" s="140">
        <v>2300000</v>
      </c>
      <c r="M93" s="140">
        <v>575000</v>
      </c>
      <c r="N93" s="128">
        <f t="shared" si="4"/>
        <v>0</v>
      </c>
      <c r="O93" s="129">
        <f aca="true" t="shared" si="5" ref="O93:O113">+E93</f>
        <v>2300000</v>
      </c>
      <c r="P93" s="129">
        <f aca="true" t="shared" si="6" ref="P93:P113">+J93</f>
        <v>0</v>
      </c>
      <c r="Q93" s="128">
        <f aca="true" t="shared" si="7" ref="Q93:Q114">+P93/O93</f>
        <v>0</v>
      </c>
    </row>
    <row r="94" spans="1:17" s="28" customFormat="1" ht="14.25">
      <c r="A94" s="131">
        <v>21374900</v>
      </c>
      <c r="B94" s="131" t="s">
        <v>243</v>
      </c>
      <c r="C94" s="131" t="s">
        <v>244</v>
      </c>
      <c r="D94" s="140">
        <v>18982500</v>
      </c>
      <c r="E94" s="140">
        <v>18982500</v>
      </c>
      <c r="F94" s="140">
        <v>2745625</v>
      </c>
      <c r="G94" s="140">
        <v>0</v>
      </c>
      <c r="H94" s="140">
        <v>0</v>
      </c>
      <c r="I94" s="140">
        <v>0</v>
      </c>
      <c r="J94" s="140">
        <v>0</v>
      </c>
      <c r="K94" s="140">
        <v>0</v>
      </c>
      <c r="L94" s="140">
        <v>18982500</v>
      </c>
      <c r="M94" s="140">
        <v>2745625</v>
      </c>
      <c r="N94" s="128">
        <f t="shared" si="4"/>
        <v>0</v>
      </c>
      <c r="O94" s="129">
        <f t="shared" si="5"/>
        <v>18982500</v>
      </c>
      <c r="P94" s="129">
        <f t="shared" si="6"/>
        <v>0</v>
      </c>
      <c r="Q94" s="128">
        <f t="shared" si="7"/>
        <v>0</v>
      </c>
    </row>
    <row r="95" spans="1:17" s="28" customFormat="1" ht="14.25">
      <c r="A95" s="131">
        <v>21374900</v>
      </c>
      <c r="B95" s="131" t="s">
        <v>245</v>
      </c>
      <c r="C95" s="131" t="s">
        <v>246</v>
      </c>
      <c r="D95" s="140">
        <v>12000000</v>
      </c>
      <c r="E95" s="140">
        <v>12000000</v>
      </c>
      <c r="F95" s="140">
        <v>1000000</v>
      </c>
      <c r="G95" s="140">
        <v>0</v>
      </c>
      <c r="H95" s="140">
        <v>0</v>
      </c>
      <c r="I95" s="140">
        <v>0</v>
      </c>
      <c r="J95" s="140">
        <v>0</v>
      </c>
      <c r="K95" s="140">
        <v>0</v>
      </c>
      <c r="L95" s="140">
        <v>12000000</v>
      </c>
      <c r="M95" s="140">
        <v>1000000</v>
      </c>
      <c r="N95" s="128">
        <f t="shared" si="4"/>
        <v>0</v>
      </c>
      <c r="O95" s="129">
        <f t="shared" si="5"/>
        <v>12000000</v>
      </c>
      <c r="P95" s="129">
        <f t="shared" si="6"/>
        <v>0</v>
      </c>
      <c r="Q95" s="128">
        <f t="shared" si="7"/>
        <v>0</v>
      </c>
    </row>
    <row r="96" spans="1:17" s="28" customFormat="1" ht="14.25">
      <c r="A96" s="131">
        <v>21374900</v>
      </c>
      <c r="B96" s="131" t="s">
        <v>247</v>
      </c>
      <c r="C96" s="131" t="s">
        <v>248</v>
      </c>
      <c r="D96" s="140">
        <v>6982500</v>
      </c>
      <c r="E96" s="140">
        <v>6982500</v>
      </c>
      <c r="F96" s="140">
        <v>1745625</v>
      </c>
      <c r="G96" s="140">
        <v>0</v>
      </c>
      <c r="H96" s="140">
        <v>0</v>
      </c>
      <c r="I96" s="140">
        <v>0</v>
      </c>
      <c r="J96" s="140">
        <v>0</v>
      </c>
      <c r="K96" s="140">
        <v>0</v>
      </c>
      <c r="L96" s="140">
        <v>6982500</v>
      </c>
      <c r="M96" s="140">
        <v>1745625</v>
      </c>
      <c r="N96" s="128">
        <f t="shared" si="4"/>
        <v>0</v>
      </c>
      <c r="O96" s="129">
        <f t="shared" si="5"/>
        <v>6982500</v>
      </c>
      <c r="P96" s="129">
        <f t="shared" si="6"/>
        <v>0</v>
      </c>
      <c r="Q96" s="128">
        <f t="shared" si="7"/>
        <v>0</v>
      </c>
    </row>
    <row r="97" spans="1:17" s="28" customFormat="1" ht="14.25">
      <c r="A97" s="131">
        <v>21374900</v>
      </c>
      <c r="B97" s="131" t="s">
        <v>249</v>
      </c>
      <c r="C97" s="131" t="s">
        <v>416</v>
      </c>
      <c r="D97" s="140">
        <v>23350662</v>
      </c>
      <c r="E97" s="140">
        <v>23350662</v>
      </c>
      <c r="F97" s="140">
        <v>5837664</v>
      </c>
      <c r="G97" s="140">
        <v>0</v>
      </c>
      <c r="H97" s="140">
        <v>1364.98</v>
      </c>
      <c r="I97" s="140">
        <v>534080.4</v>
      </c>
      <c r="J97" s="140">
        <v>0</v>
      </c>
      <c r="K97" s="140">
        <v>0</v>
      </c>
      <c r="L97" s="140">
        <v>22815216.62</v>
      </c>
      <c r="M97" s="140">
        <v>5302218.62</v>
      </c>
      <c r="N97" s="128">
        <f t="shared" si="4"/>
        <v>0</v>
      </c>
      <c r="O97" s="129">
        <f t="shared" si="5"/>
        <v>23350662</v>
      </c>
      <c r="P97" s="129">
        <f t="shared" si="6"/>
        <v>0</v>
      </c>
      <c r="Q97" s="128">
        <f t="shared" si="7"/>
        <v>0</v>
      </c>
    </row>
    <row r="98" spans="1:17" s="28" customFormat="1" ht="14.25">
      <c r="A98" s="131">
        <v>21374900</v>
      </c>
      <c r="B98" s="131" t="s">
        <v>250</v>
      </c>
      <c r="C98" s="131" t="s">
        <v>251</v>
      </c>
      <c r="D98" s="140">
        <v>2335715</v>
      </c>
      <c r="E98" s="140">
        <v>2335715</v>
      </c>
      <c r="F98" s="140">
        <v>583928</v>
      </c>
      <c r="G98" s="140">
        <v>0</v>
      </c>
      <c r="H98" s="140">
        <v>1364.98</v>
      </c>
      <c r="I98" s="140">
        <v>0</v>
      </c>
      <c r="J98" s="140">
        <v>0</v>
      </c>
      <c r="K98" s="140">
        <v>0</v>
      </c>
      <c r="L98" s="140">
        <v>2334350.02</v>
      </c>
      <c r="M98" s="140">
        <v>582563.02</v>
      </c>
      <c r="N98" s="128">
        <f t="shared" si="4"/>
        <v>0</v>
      </c>
      <c r="O98" s="129">
        <f t="shared" si="5"/>
        <v>2335715</v>
      </c>
      <c r="P98" s="129">
        <f t="shared" si="6"/>
        <v>0</v>
      </c>
      <c r="Q98" s="128">
        <f t="shared" si="7"/>
        <v>0</v>
      </c>
    </row>
    <row r="99" spans="1:17" s="28" customFormat="1" ht="14.25">
      <c r="A99" s="131">
        <v>21374900</v>
      </c>
      <c r="B99" s="131" t="s">
        <v>252</v>
      </c>
      <c r="C99" s="131" t="s">
        <v>253</v>
      </c>
      <c r="D99" s="140">
        <v>3000000</v>
      </c>
      <c r="E99" s="140">
        <v>3000000</v>
      </c>
      <c r="F99" s="140">
        <v>750000</v>
      </c>
      <c r="G99" s="140">
        <v>0</v>
      </c>
      <c r="H99" s="140">
        <v>0</v>
      </c>
      <c r="I99" s="140">
        <v>534080.4</v>
      </c>
      <c r="J99" s="140">
        <v>0</v>
      </c>
      <c r="K99" s="140">
        <v>0</v>
      </c>
      <c r="L99" s="140">
        <v>2465919.6</v>
      </c>
      <c r="M99" s="140">
        <v>215919.6</v>
      </c>
      <c r="N99" s="128">
        <f t="shared" si="4"/>
        <v>0</v>
      </c>
      <c r="O99" s="129">
        <f t="shared" si="5"/>
        <v>3000000</v>
      </c>
      <c r="P99" s="129">
        <f t="shared" si="6"/>
        <v>0</v>
      </c>
      <c r="Q99" s="128">
        <f t="shared" si="7"/>
        <v>0</v>
      </c>
    </row>
    <row r="100" spans="1:17" s="28" customFormat="1" ht="14.25">
      <c r="A100" s="131">
        <v>21374900</v>
      </c>
      <c r="B100" s="131" t="s">
        <v>254</v>
      </c>
      <c r="C100" s="131" t="s">
        <v>255</v>
      </c>
      <c r="D100" s="140">
        <v>13569492</v>
      </c>
      <c r="E100" s="140">
        <v>13569492</v>
      </c>
      <c r="F100" s="140">
        <v>3392373</v>
      </c>
      <c r="G100" s="140">
        <v>0</v>
      </c>
      <c r="H100" s="140">
        <v>0</v>
      </c>
      <c r="I100" s="140">
        <v>0</v>
      </c>
      <c r="J100" s="140">
        <v>0</v>
      </c>
      <c r="K100" s="140">
        <v>0</v>
      </c>
      <c r="L100" s="140">
        <v>13569492</v>
      </c>
      <c r="M100" s="140">
        <v>3392373</v>
      </c>
      <c r="N100" s="128">
        <f t="shared" si="4"/>
        <v>0</v>
      </c>
      <c r="O100" s="129">
        <f t="shared" si="5"/>
        <v>13569492</v>
      </c>
      <c r="P100" s="129">
        <f t="shared" si="6"/>
        <v>0</v>
      </c>
      <c r="Q100" s="128">
        <f t="shared" si="7"/>
        <v>0</v>
      </c>
    </row>
    <row r="101" spans="1:17" s="28" customFormat="1" ht="14.25">
      <c r="A101" s="131">
        <v>21374900</v>
      </c>
      <c r="B101" s="131" t="s">
        <v>258</v>
      </c>
      <c r="C101" s="131" t="s">
        <v>259</v>
      </c>
      <c r="D101" s="140">
        <v>1645455</v>
      </c>
      <c r="E101" s="140">
        <v>1645455</v>
      </c>
      <c r="F101" s="140">
        <v>411363</v>
      </c>
      <c r="G101" s="140">
        <v>0</v>
      </c>
      <c r="H101" s="140">
        <v>0</v>
      </c>
      <c r="I101" s="140">
        <v>0</v>
      </c>
      <c r="J101" s="140">
        <v>0</v>
      </c>
      <c r="K101" s="140">
        <v>0</v>
      </c>
      <c r="L101" s="140">
        <v>1645455</v>
      </c>
      <c r="M101" s="140">
        <v>411363</v>
      </c>
      <c r="N101" s="128">
        <f t="shared" si="4"/>
        <v>0</v>
      </c>
      <c r="O101" s="129">
        <f t="shared" si="5"/>
        <v>1645455</v>
      </c>
      <c r="P101" s="129">
        <f t="shared" si="6"/>
        <v>0</v>
      </c>
      <c r="Q101" s="128">
        <f t="shared" si="7"/>
        <v>0</v>
      </c>
    </row>
    <row r="102" spans="1:17" s="28" customFormat="1" ht="14.25">
      <c r="A102" s="131">
        <v>21374900</v>
      </c>
      <c r="B102" s="131" t="s">
        <v>260</v>
      </c>
      <c r="C102" s="131" t="s">
        <v>261</v>
      </c>
      <c r="D102" s="140">
        <v>2200000</v>
      </c>
      <c r="E102" s="140">
        <v>2200000</v>
      </c>
      <c r="F102" s="140">
        <v>550000</v>
      </c>
      <c r="G102" s="140">
        <v>0</v>
      </c>
      <c r="H102" s="140">
        <v>0</v>
      </c>
      <c r="I102" s="140">
        <v>0</v>
      </c>
      <c r="J102" s="140">
        <v>0</v>
      </c>
      <c r="K102" s="140">
        <v>0</v>
      </c>
      <c r="L102" s="140">
        <v>2200000</v>
      </c>
      <c r="M102" s="140">
        <v>550000</v>
      </c>
      <c r="N102" s="128">
        <f t="shared" si="4"/>
        <v>0</v>
      </c>
      <c r="O102" s="129">
        <f t="shared" si="5"/>
        <v>2200000</v>
      </c>
      <c r="P102" s="129">
        <f t="shared" si="6"/>
        <v>0</v>
      </c>
      <c r="Q102" s="128">
        <f t="shared" si="7"/>
        <v>0</v>
      </c>
    </row>
    <row r="103" spans="1:17" s="28" customFormat="1" ht="14.25">
      <c r="A103" s="131">
        <v>21374900</v>
      </c>
      <c r="B103" s="131" t="s">
        <v>264</v>
      </c>
      <c r="C103" s="131" t="s">
        <v>265</v>
      </c>
      <c r="D103" s="140">
        <v>600000</v>
      </c>
      <c r="E103" s="140">
        <v>600000</v>
      </c>
      <c r="F103" s="140">
        <v>150000</v>
      </c>
      <c r="G103" s="140">
        <v>0</v>
      </c>
      <c r="H103" s="140">
        <v>0</v>
      </c>
      <c r="I103" s="140">
        <v>0</v>
      </c>
      <c r="J103" s="140">
        <v>0</v>
      </c>
      <c r="K103" s="140">
        <v>0</v>
      </c>
      <c r="L103" s="140">
        <v>600000</v>
      </c>
      <c r="M103" s="140">
        <v>150000</v>
      </c>
      <c r="N103" s="128">
        <f t="shared" si="4"/>
        <v>0</v>
      </c>
      <c r="O103" s="129">
        <f t="shared" si="5"/>
        <v>600000</v>
      </c>
      <c r="P103" s="129">
        <f t="shared" si="6"/>
        <v>0</v>
      </c>
      <c r="Q103" s="128">
        <f t="shared" si="7"/>
        <v>0</v>
      </c>
    </row>
    <row r="104" spans="1:17" s="32" customFormat="1" ht="14.25">
      <c r="A104" s="126">
        <v>21374900</v>
      </c>
      <c r="B104" s="126" t="s">
        <v>266</v>
      </c>
      <c r="C104" s="126" t="s">
        <v>267</v>
      </c>
      <c r="D104" s="186">
        <v>101880758</v>
      </c>
      <c r="E104" s="186">
        <v>101880758</v>
      </c>
      <c r="F104" s="186">
        <v>5071000</v>
      </c>
      <c r="G104" s="186">
        <v>0</v>
      </c>
      <c r="H104" s="186">
        <v>887386</v>
      </c>
      <c r="I104" s="186">
        <v>4178576.9</v>
      </c>
      <c r="J104" s="186">
        <v>0</v>
      </c>
      <c r="K104" s="186">
        <v>0</v>
      </c>
      <c r="L104" s="186">
        <v>96814795.1</v>
      </c>
      <c r="M104" s="186">
        <v>5037.1</v>
      </c>
      <c r="N104" s="128">
        <f t="shared" si="4"/>
        <v>0</v>
      </c>
      <c r="O104" s="129">
        <f t="shared" si="5"/>
        <v>101880758</v>
      </c>
      <c r="P104" s="129">
        <f t="shared" si="6"/>
        <v>0</v>
      </c>
      <c r="Q104" s="128">
        <f t="shared" si="7"/>
        <v>0</v>
      </c>
    </row>
    <row r="105" spans="1:17" s="28" customFormat="1" ht="14.25">
      <c r="A105" s="131">
        <v>21374900</v>
      </c>
      <c r="B105" s="131" t="s">
        <v>268</v>
      </c>
      <c r="C105" s="131" t="s">
        <v>269</v>
      </c>
      <c r="D105" s="140">
        <v>73207587</v>
      </c>
      <c r="E105" s="140">
        <v>73207587</v>
      </c>
      <c r="F105" s="140">
        <v>5071000</v>
      </c>
      <c r="G105" s="140">
        <v>0</v>
      </c>
      <c r="H105" s="140">
        <v>887386</v>
      </c>
      <c r="I105" s="140">
        <v>4178576.9</v>
      </c>
      <c r="J105" s="140">
        <v>0</v>
      </c>
      <c r="K105" s="140">
        <v>0</v>
      </c>
      <c r="L105" s="140">
        <v>68141624.1</v>
      </c>
      <c r="M105" s="140">
        <v>5037.1</v>
      </c>
      <c r="N105" s="128">
        <f t="shared" si="4"/>
        <v>0</v>
      </c>
      <c r="O105" s="129">
        <f t="shared" si="5"/>
        <v>73207587</v>
      </c>
      <c r="P105" s="129">
        <f t="shared" si="6"/>
        <v>0</v>
      </c>
      <c r="Q105" s="128">
        <f t="shared" si="7"/>
        <v>0</v>
      </c>
    </row>
    <row r="106" spans="1:17" s="28" customFormat="1" ht="14.25">
      <c r="A106" s="131">
        <v>21374900</v>
      </c>
      <c r="B106" s="131" t="s">
        <v>270</v>
      </c>
      <c r="C106" s="131" t="s">
        <v>271</v>
      </c>
      <c r="D106" s="140">
        <v>5000000</v>
      </c>
      <c r="E106" s="140">
        <v>5000000</v>
      </c>
      <c r="F106" s="140">
        <v>0</v>
      </c>
      <c r="G106" s="140">
        <v>0</v>
      </c>
      <c r="H106" s="140">
        <v>0</v>
      </c>
      <c r="I106" s="140">
        <v>0</v>
      </c>
      <c r="J106" s="140">
        <v>0</v>
      </c>
      <c r="K106" s="140">
        <v>0</v>
      </c>
      <c r="L106" s="140">
        <v>5000000</v>
      </c>
      <c r="M106" s="140">
        <v>0</v>
      </c>
      <c r="N106" s="128">
        <f t="shared" si="4"/>
        <v>0</v>
      </c>
      <c r="O106" s="129">
        <f t="shared" si="5"/>
        <v>5000000</v>
      </c>
      <c r="P106" s="129">
        <f t="shared" si="6"/>
        <v>0</v>
      </c>
      <c r="Q106" s="128">
        <f t="shared" si="7"/>
        <v>0</v>
      </c>
    </row>
    <row r="107" spans="1:17" s="28" customFormat="1" ht="14.25">
      <c r="A107" s="131">
        <v>21374900</v>
      </c>
      <c r="B107" s="131" t="s">
        <v>272</v>
      </c>
      <c r="C107" s="131" t="s">
        <v>273</v>
      </c>
      <c r="D107" s="140">
        <v>3136207</v>
      </c>
      <c r="E107" s="140">
        <v>3136207</v>
      </c>
      <c r="F107" s="140">
        <v>0</v>
      </c>
      <c r="G107" s="140">
        <v>0</v>
      </c>
      <c r="H107" s="140">
        <v>0</v>
      </c>
      <c r="I107" s="140">
        <v>0</v>
      </c>
      <c r="J107" s="140">
        <v>0</v>
      </c>
      <c r="K107" s="140">
        <v>0</v>
      </c>
      <c r="L107" s="140">
        <v>3136207</v>
      </c>
      <c r="M107" s="140">
        <v>0</v>
      </c>
      <c r="N107" s="128">
        <f t="shared" si="4"/>
        <v>0</v>
      </c>
      <c r="O107" s="129">
        <f t="shared" si="5"/>
        <v>3136207</v>
      </c>
      <c r="P107" s="129">
        <f t="shared" si="6"/>
        <v>0</v>
      </c>
      <c r="Q107" s="128">
        <f t="shared" si="7"/>
        <v>0</v>
      </c>
    </row>
    <row r="108" spans="1:17" s="28" customFormat="1" ht="14.25">
      <c r="A108" s="131">
        <v>21374900</v>
      </c>
      <c r="B108" s="131" t="s">
        <v>274</v>
      </c>
      <c r="C108" s="131" t="s">
        <v>275</v>
      </c>
      <c r="D108" s="140">
        <v>11913462</v>
      </c>
      <c r="E108" s="140">
        <v>11913462</v>
      </c>
      <c r="F108" s="140">
        <v>1320000</v>
      </c>
      <c r="G108" s="140">
        <v>0</v>
      </c>
      <c r="H108" s="140">
        <v>887386</v>
      </c>
      <c r="I108" s="140">
        <v>428546</v>
      </c>
      <c r="J108" s="140">
        <v>0</v>
      </c>
      <c r="K108" s="140">
        <v>0</v>
      </c>
      <c r="L108" s="140">
        <v>10597530</v>
      </c>
      <c r="M108" s="140">
        <v>4068</v>
      </c>
      <c r="N108" s="128">
        <f t="shared" si="4"/>
        <v>0</v>
      </c>
      <c r="O108" s="129">
        <f t="shared" si="5"/>
        <v>11913462</v>
      </c>
      <c r="P108" s="129">
        <f t="shared" si="6"/>
        <v>0</v>
      </c>
      <c r="Q108" s="128">
        <f t="shared" si="7"/>
        <v>0</v>
      </c>
    </row>
    <row r="109" spans="1:17" s="28" customFormat="1" ht="14.25">
      <c r="A109" s="131">
        <v>21374900</v>
      </c>
      <c r="B109" s="131" t="s">
        <v>276</v>
      </c>
      <c r="C109" s="131" t="s">
        <v>277</v>
      </c>
      <c r="D109" s="140">
        <v>51306424</v>
      </c>
      <c r="E109" s="140">
        <v>51306424</v>
      </c>
      <c r="F109" s="140">
        <v>3751000</v>
      </c>
      <c r="G109" s="140">
        <v>0</v>
      </c>
      <c r="H109" s="140">
        <v>0</v>
      </c>
      <c r="I109" s="140">
        <v>3750030.9</v>
      </c>
      <c r="J109" s="140">
        <v>0</v>
      </c>
      <c r="K109" s="140">
        <v>0</v>
      </c>
      <c r="L109" s="140">
        <v>47556393.1</v>
      </c>
      <c r="M109" s="140">
        <v>969.1</v>
      </c>
      <c r="N109" s="128">
        <f t="shared" si="4"/>
        <v>0</v>
      </c>
      <c r="O109" s="129">
        <f t="shared" si="5"/>
        <v>51306424</v>
      </c>
      <c r="P109" s="129">
        <f t="shared" si="6"/>
        <v>0</v>
      </c>
      <c r="Q109" s="128">
        <f t="shared" si="7"/>
        <v>0</v>
      </c>
    </row>
    <row r="110" spans="1:17" s="28" customFormat="1" ht="14.25">
      <c r="A110" s="131">
        <v>21374900</v>
      </c>
      <c r="B110" s="131" t="s">
        <v>278</v>
      </c>
      <c r="C110" s="131" t="s">
        <v>279</v>
      </c>
      <c r="D110" s="140">
        <v>1851494</v>
      </c>
      <c r="E110" s="140">
        <v>1851494</v>
      </c>
      <c r="F110" s="140">
        <v>0</v>
      </c>
      <c r="G110" s="140">
        <v>0</v>
      </c>
      <c r="H110" s="140">
        <v>0</v>
      </c>
      <c r="I110" s="140">
        <v>0</v>
      </c>
      <c r="J110" s="140">
        <v>0</v>
      </c>
      <c r="K110" s="140">
        <v>0</v>
      </c>
      <c r="L110" s="140">
        <v>1851494</v>
      </c>
      <c r="M110" s="140">
        <v>0</v>
      </c>
      <c r="N110" s="128">
        <f t="shared" si="4"/>
        <v>0</v>
      </c>
      <c r="O110" s="129">
        <f t="shared" si="5"/>
        <v>1851494</v>
      </c>
      <c r="P110" s="129">
        <f t="shared" si="6"/>
        <v>0</v>
      </c>
      <c r="Q110" s="128">
        <f t="shared" si="7"/>
        <v>0</v>
      </c>
    </row>
    <row r="111" spans="1:17" s="28" customFormat="1" ht="14.25">
      <c r="A111" s="131">
        <v>21374900</v>
      </c>
      <c r="B111" s="131" t="s">
        <v>284</v>
      </c>
      <c r="C111" s="131" t="s">
        <v>285</v>
      </c>
      <c r="D111" s="140">
        <v>28673171</v>
      </c>
      <c r="E111" s="140">
        <v>28673171</v>
      </c>
      <c r="F111" s="140">
        <v>0</v>
      </c>
      <c r="G111" s="140">
        <v>0</v>
      </c>
      <c r="H111" s="140">
        <v>0</v>
      </c>
      <c r="I111" s="140">
        <v>0</v>
      </c>
      <c r="J111" s="140">
        <v>0</v>
      </c>
      <c r="K111" s="140">
        <v>0</v>
      </c>
      <c r="L111" s="140">
        <v>28673171</v>
      </c>
      <c r="M111" s="140">
        <v>0</v>
      </c>
      <c r="N111" s="128">
        <f t="shared" si="4"/>
        <v>0</v>
      </c>
      <c r="O111" s="129">
        <f t="shared" si="5"/>
        <v>28673171</v>
      </c>
      <c r="P111" s="129">
        <f t="shared" si="6"/>
        <v>0</v>
      </c>
      <c r="Q111" s="128">
        <f t="shared" si="7"/>
        <v>0</v>
      </c>
    </row>
    <row r="112" spans="1:17" s="28" customFormat="1" ht="14.25">
      <c r="A112" s="131">
        <v>21374900</v>
      </c>
      <c r="B112" s="131" t="s">
        <v>286</v>
      </c>
      <c r="C112" s="131" t="s">
        <v>287</v>
      </c>
      <c r="D112" s="140">
        <v>3673171</v>
      </c>
      <c r="E112" s="140">
        <v>3673171</v>
      </c>
      <c r="F112" s="140">
        <v>0</v>
      </c>
      <c r="G112" s="140">
        <v>0</v>
      </c>
      <c r="H112" s="140">
        <v>0</v>
      </c>
      <c r="I112" s="140">
        <v>0</v>
      </c>
      <c r="J112" s="140">
        <v>0</v>
      </c>
      <c r="K112" s="140">
        <v>0</v>
      </c>
      <c r="L112" s="140">
        <v>3673171</v>
      </c>
      <c r="M112" s="140">
        <v>0</v>
      </c>
      <c r="N112" s="128">
        <f t="shared" si="4"/>
        <v>0</v>
      </c>
      <c r="O112" s="129">
        <f t="shared" si="5"/>
        <v>3673171</v>
      </c>
      <c r="P112" s="129">
        <f t="shared" si="6"/>
        <v>0</v>
      </c>
      <c r="Q112" s="128">
        <f t="shared" si="7"/>
        <v>0</v>
      </c>
    </row>
    <row r="113" spans="1:17" s="28" customFormat="1" ht="14.25">
      <c r="A113" s="131">
        <v>21374900</v>
      </c>
      <c r="B113" s="131" t="s">
        <v>288</v>
      </c>
      <c r="C113" s="131" t="s">
        <v>289</v>
      </c>
      <c r="D113" s="140">
        <v>25000000</v>
      </c>
      <c r="E113" s="140">
        <v>25000000</v>
      </c>
      <c r="F113" s="140">
        <v>0</v>
      </c>
      <c r="G113" s="140">
        <v>0</v>
      </c>
      <c r="H113" s="140">
        <v>0</v>
      </c>
      <c r="I113" s="140">
        <v>0</v>
      </c>
      <c r="J113" s="140">
        <v>0</v>
      </c>
      <c r="K113" s="140">
        <v>0</v>
      </c>
      <c r="L113" s="140">
        <v>25000000</v>
      </c>
      <c r="M113" s="140">
        <v>0</v>
      </c>
      <c r="N113" s="128">
        <f t="shared" si="4"/>
        <v>0</v>
      </c>
      <c r="O113" s="129">
        <f t="shared" si="5"/>
        <v>25000000</v>
      </c>
      <c r="P113" s="129">
        <f t="shared" si="6"/>
        <v>0</v>
      </c>
      <c r="Q113" s="128">
        <f t="shared" si="7"/>
        <v>0</v>
      </c>
    </row>
    <row r="114" spans="1:17" s="32" customFormat="1" ht="14.25">
      <c r="A114" s="126">
        <v>21374900</v>
      </c>
      <c r="B114" s="126" t="s">
        <v>290</v>
      </c>
      <c r="C114" s="126" t="s">
        <v>291</v>
      </c>
      <c r="D114" s="186">
        <v>5600665439</v>
      </c>
      <c r="E114" s="186">
        <v>5600665439</v>
      </c>
      <c r="F114" s="186">
        <v>1385055860</v>
      </c>
      <c r="G114" s="186">
        <v>0</v>
      </c>
      <c r="H114" s="186">
        <v>896957024.26</v>
      </c>
      <c r="I114" s="186">
        <v>0</v>
      </c>
      <c r="J114" s="186">
        <v>341717370.74</v>
      </c>
      <c r="K114" s="186">
        <v>341717370.74</v>
      </c>
      <c r="L114" s="186">
        <v>4361991044</v>
      </c>
      <c r="M114" s="186">
        <v>146381465</v>
      </c>
      <c r="N114" s="132">
        <f t="shared" si="4"/>
        <v>0.061013708899743474</v>
      </c>
      <c r="O114" s="30">
        <f>+O122+O125</f>
        <v>165150000</v>
      </c>
      <c r="P114" s="30">
        <f>+P122+P125</f>
        <v>445996</v>
      </c>
      <c r="Q114" s="132">
        <f t="shared" si="7"/>
        <v>0.0027005510142294885</v>
      </c>
    </row>
    <row r="115" spans="1:17" s="28" customFormat="1" ht="14.25">
      <c r="A115" s="131">
        <v>21374900</v>
      </c>
      <c r="B115" s="131" t="s">
        <v>292</v>
      </c>
      <c r="C115" s="131" t="s">
        <v>293</v>
      </c>
      <c r="D115" s="140">
        <v>3341071469</v>
      </c>
      <c r="E115" s="140">
        <v>3341071469</v>
      </c>
      <c r="F115" s="140">
        <v>776521891</v>
      </c>
      <c r="G115" s="140">
        <v>0</v>
      </c>
      <c r="H115" s="140">
        <v>520314145.26</v>
      </c>
      <c r="I115" s="140">
        <v>0</v>
      </c>
      <c r="J115" s="140">
        <v>240670283.74</v>
      </c>
      <c r="K115" s="140">
        <v>240670283.74</v>
      </c>
      <c r="L115" s="140">
        <v>2580087040</v>
      </c>
      <c r="M115" s="140">
        <v>15537462</v>
      </c>
      <c r="N115" s="128">
        <f t="shared" si="4"/>
        <v>0.0720338627811616</v>
      </c>
      <c r="O115" s="129"/>
      <c r="P115" s="129"/>
      <c r="Q115" s="128"/>
    </row>
    <row r="116" spans="1:17" s="28" customFormat="1" ht="14.25">
      <c r="A116" s="131">
        <v>21374900</v>
      </c>
      <c r="B116" s="131" t="s">
        <v>294</v>
      </c>
      <c r="C116" s="131" t="s">
        <v>390</v>
      </c>
      <c r="D116" s="140">
        <v>986241421</v>
      </c>
      <c r="E116" s="140">
        <v>986241421</v>
      </c>
      <c r="F116" s="140">
        <v>185000000</v>
      </c>
      <c r="G116" s="140">
        <v>0</v>
      </c>
      <c r="H116" s="140">
        <v>138525151</v>
      </c>
      <c r="I116" s="140">
        <v>0</v>
      </c>
      <c r="J116" s="140">
        <v>46474849</v>
      </c>
      <c r="K116" s="140">
        <v>46474849</v>
      </c>
      <c r="L116" s="140">
        <v>801241421</v>
      </c>
      <c r="M116" s="140">
        <v>0</v>
      </c>
      <c r="N116" s="128">
        <f t="shared" si="4"/>
        <v>0.04712319723184695</v>
      </c>
      <c r="O116" s="129"/>
      <c r="P116" s="129"/>
      <c r="Q116" s="128"/>
    </row>
    <row r="117" spans="1:17" s="28" customFormat="1" ht="14.25">
      <c r="A117" s="131">
        <v>21374900</v>
      </c>
      <c r="B117" s="131" t="s">
        <v>297</v>
      </c>
      <c r="C117" s="131" t="s">
        <v>391</v>
      </c>
      <c r="D117" s="140">
        <v>912718313</v>
      </c>
      <c r="E117" s="140">
        <v>912718313</v>
      </c>
      <c r="F117" s="140">
        <v>198537462</v>
      </c>
      <c r="G117" s="140">
        <v>0</v>
      </c>
      <c r="H117" s="140">
        <v>106940141</v>
      </c>
      <c r="I117" s="140">
        <v>0</v>
      </c>
      <c r="J117" s="140">
        <v>76059859</v>
      </c>
      <c r="K117" s="140">
        <v>76059859</v>
      </c>
      <c r="L117" s="140">
        <v>729718313</v>
      </c>
      <c r="M117" s="140">
        <v>15537462</v>
      </c>
      <c r="N117" s="128">
        <f t="shared" si="4"/>
        <v>0.08333333287682154</v>
      </c>
      <c r="O117" s="129"/>
      <c r="P117" s="129"/>
      <c r="Q117" s="128"/>
    </row>
    <row r="118" spans="1:17" s="28" customFormat="1" ht="14.25">
      <c r="A118" s="131">
        <v>21374900</v>
      </c>
      <c r="B118" s="131" t="s">
        <v>306</v>
      </c>
      <c r="C118" s="131" t="s">
        <v>307</v>
      </c>
      <c r="D118" s="140">
        <v>574806</v>
      </c>
      <c r="E118" s="140">
        <v>574806</v>
      </c>
      <c r="F118" s="140">
        <v>0</v>
      </c>
      <c r="G118" s="140">
        <v>0</v>
      </c>
      <c r="H118" s="140">
        <v>0</v>
      </c>
      <c r="I118" s="140">
        <v>0</v>
      </c>
      <c r="J118" s="140">
        <v>0</v>
      </c>
      <c r="K118" s="140">
        <v>0</v>
      </c>
      <c r="L118" s="140">
        <v>574806</v>
      </c>
      <c r="M118" s="140">
        <v>0</v>
      </c>
      <c r="N118" s="128">
        <f t="shared" si="4"/>
        <v>0</v>
      </c>
      <c r="O118" s="129"/>
      <c r="P118" s="129"/>
      <c r="Q118" s="128"/>
    </row>
    <row r="119" spans="1:17" s="28" customFormat="1" ht="14.25">
      <c r="A119" s="131">
        <v>21374900</v>
      </c>
      <c r="B119" s="131" t="s">
        <v>320</v>
      </c>
      <c r="C119" s="131" t="s">
        <v>424</v>
      </c>
      <c r="D119" s="140">
        <v>36173820</v>
      </c>
      <c r="E119" s="140">
        <v>36173820</v>
      </c>
      <c r="F119" s="140">
        <v>36173820</v>
      </c>
      <c r="G119" s="140">
        <v>0</v>
      </c>
      <c r="H119" s="140">
        <v>35034963.63</v>
      </c>
      <c r="I119" s="140">
        <v>0</v>
      </c>
      <c r="J119" s="140">
        <v>1138856.37</v>
      </c>
      <c r="K119" s="140">
        <v>1138856.37</v>
      </c>
      <c r="L119" s="140">
        <v>0</v>
      </c>
      <c r="M119" s="140">
        <v>0</v>
      </c>
      <c r="N119" s="128">
        <f t="shared" si="4"/>
        <v>0.03148288928291234</v>
      </c>
      <c r="O119" s="129"/>
      <c r="P119" s="129"/>
      <c r="Q119" s="128"/>
    </row>
    <row r="120" spans="1:17" s="28" customFormat="1" ht="14.25">
      <c r="A120" s="131">
        <v>21374900</v>
      </c>
      <c r="B120" s="131" t="s">
        <v>325</v>
      </c>
      <c r="C120" s="131" t="s">
        <v>425</v>
      </c>
      <c r="D120" s="140">
        <v>7293109</v>
      </c>
      <c r="E120" s="140">
        <v>7293109</v>
      </c>
      <c r="F120" s="140">
        <v>7293109</v>
      </c>
      <c r="G120" s="140">
        <v>0</v>
      </c>
      <c r="H120" s="140">
        <v>6802222.63</v>
      </c>
      <c r="I120" s="140">
        <v>0</v>
      </c>
      <c r="J120" s="140">
        <v>490886.37</v>
      </c>
      <c r="K120" s="140">
        <v>490886.37</v>
      </c>
      <c r="L120" s="140">
        <v>0</v>
      </c>
      <c r="M120" s="140">
        <v>0</v>
      </c>
      <c r="N120" s="128">
        <f t="shared" si="4"/>
        <v>0.06730824535873521</v>
      </c>
      <c r="O120" s="129"/>
      <c r="P120" s="129"/>
      <c r="Q120" s="128"/>
    </row>
    <row r="121" spans="1:17" s="28" customFormat="1" ht="14.25">
      <c r="A121" s="131">
        <v>21374900</v>
      </c>
      <c r="B121" s="131" t="s">
        <v>330</v>
      </c>
      <c r="C121" s="131" t="s">
        <v>331</v>
      </c>
      <c r="D121" s="140">
        <v>1398070000</v>
      </c>
      <c r="E121" s="140">
        <v>1398070000</v>
      </c>
      <c r="F121" s="140">
        <v>349517500</v>
      </c>
      <c r="G121" s="140">
        <v>0</v>
      </c>
      <c r="H121" s="140">
        <v>233011667</v>
      </c>
      <c r="I121" s="140">
        <v>0</v>
      </c>
      <c r="J121" s="140">
        <v>116505833</v>
      </c>
      <c r="K121" s="140">
        <v>116505833</v>
      </c>
      <c r="L121" s="140">
        <v>1048552500</v>
      </c>
      <c r="M121" s="140">
        <v>0</v>
      </c>
      <c r="N121" s="128">
        <f t="shared" si="4"/>
        <v>0.08333333309490941</v>
      </c>
      <c r="O121" s="129"/>
      <c r="P121" s="129"/>
      <c r="Q121" s="128"/>
    </row>
    <row r="122" spans="1:17" s="28" customFormat="1" ht="14.25">
      <c r="A122" s="131">
        <v>21374900</v>
      </c>
      <c r="B122" s="131" t="s">
        <v>332</v>
      </c>
      <c r="C122" s="131" t="s">
        <v>333</v>
      </c>
      <c r="D122" s="140">
        <v>68300000</v>
      </c>
      <c r="E122" s="140">
        <v>68300000</v>
      </c>
      <c r="F122" s="140">
        <v>44900000</v>
      </c>
      <c r="G122" s="140">
        <v>0</v>
      </c>
      <c r="H122" s="140">
        <v>0</v>
      </c>
      <c r="I122" s="140">
        <v>0</v>
      </c>
      <c r="J122" s="140">
        <v>0</v>
      </c>
      <c r="K122" s="140">
        <v>0</v>
      </c>
      <c r="L122" s="140">
        <v>68300000</v>
      </c>
      <c r="M122" s="140">
        <v>44900000</v>
      </c>
      <c r="N122" s="128">
        <f t="shared" si="4"/>
        <v>0</v>
      </c>
      <c r="O122" s="129">
        <f aca="true" t="shared" si="8" ref="O122:O127">+E122</f>
        <v>68300000</v>
      </c>
      <c r="P122" s="129">
        <f aca="true" t="shared" si="9" ref="P122:P127">+J122</f>
        <v>0</v>
      </c>
      <c r="Q122" s="128">
        <f aca="true" t="shared" si="10" ref="Q122:Q127">+P122/O122</f>
        <v>0</v>
      </c>
    </row>
    <row r="123" spans="1:17" s="28" customFormat="1" ht="14.25">
      <c r="A123" s="131">
        <v>21374900</v>
      </c>
      <c r="B123" s="131" t="s">
        <v>334</v>
      </c>
      <c r="C123" s="131" t="s">
        <v>335</v>
      </c>
      <c r="D123" s="140">
        <v>46800000</v>
      </c>
      <c r="E123" s="140">
        <v>46800000</v>
      </c>
      <c r="F123" s="140">
        <v>23400000</v>
      </c>
      <c r="G123" s="140">
        <v>0</v>
      </c>
      <c r="H123" s="140">
        <v>0</v>
      </c>
      <c r="I123" s="140">
        <v>0</v>
      </c>
      <c r="J123" s="140">
        <v>0</v>
      </c>
      <c r="K123" s="140">
        <v>0</v>
      </c>
      <c r="L123" s="140">
        <v>46800000</v>
      </c>
      <c r="M123" s="140">
        <v>23400000</v>
      </c>
      <c r="N123" s="128">
        <f t="shared" si="4"/>
        <v>0</v>
      </c>
      <c r="O123" s="129">
        <f t="shared" si="8"/>
        <v>46800000</v>
      </c>
      <c r="P123" s="129">
        <f t="shared" si="9"/>
        <v>0</v>
      </c>
      <c r="Q123" s="128">
        <f t="shared" si="10"/>
        <v>0</v>
      </c>
    </row>
    <row r="124" spans="1:17" s="28" customFormat="1" ht="14.25">
      <c r="A124" s="131">
        <v>21374900</v>
      </c>
      <c r="B124" s="131" t="s">
        <v>336</v>
      </c>
      <c r="C124" s="131" t="s">
        <v>337</v>
      </c>
      <c r="D124" s="140">
        <v>21500000</v>
      </c>
      <c r="E124" s="140">
        <v>21500000</v>
      </c>
      <c r="F124" s="140">
        <v>21500000</v>
      </c>
      <c r="G124" s="140">
        <v>0</v>
      </c>
      <c r="H124" s="140">
        <v>0</v>
      </c>
      <c r="I124" s="140">
        <v>0</v>
      </c>
      <c r="J124" s="140">
        <v>0</v>
      </c>
      <c r="K124" s="140">
        <v>0</v>
      </c>
      <c r="L124" s="140">
        <v>21500000</v>
      </c>
      <c r="M124" s="140">
        <v>21500000</v>
      </c>
      <c r="N124" s="128">
        <f t="shared" si="4"/>
        <v>0</v>
      </c>
      <c r="O124" s="129">
        <f t="shared" si="8"/>
        <v>21500000</v>
      </c>
      <c r="P124" s="129">
        <f t="shared" si="9"/>
        <v>0</v>
      </c>
      <c r="Q124" s="128">
        <f t="shared" si="10"/>
        <v>0</v>
      </c>
    </row>
    <row r="125" spans="1:17" s="28" customFormat="1" ht="14.25">
      <c r="A125" s="131">
        <v>21374900</v>
      </c>
      <c r="B125" s="131" t="s">
        <v>338</v>
      </c>
      <c r="C125" s="131" t="s">
        <v>339</v>
      </c>
      <c r="D125" s="140">
        <v>96850000</v>
      </c>
      <c r="E125" s="140">
        <v>96850000</v>
      </c>
      <c r="F125" s="140">
        <v>21390000</v>
      </c>
      <c r="G125" s="140">
        <v>0</v>
      </c>
      <c r="H125" s="140">
        <v>0</v>
      </c>
      <c r="I125" s="140">
        <v>0</v>
      </c>
      <c r="J125" s="140">
        <v>445996</v>
      </c>
      <c r="K125" s="140">
        <v>445996</v>
      </c>
      <c r="L125" s="140">
        <v>96404004</v>
      </c>
      <c r="M125" s="140">
        <v>20944004</v>
      </c>
      <c r="N125" s="128">
        <f t="shared" si="4"/>
        <v>0.004605018069179143</v>
      </c>
      <c r="O125" s="129">
        <f t="shared" si="8"/>
        <v>96850000</v>
      </c>
      <c r="P125" s="129">
        <f t="shared" si="9"/>
        <v>445996</v>
      </c>
      <c r="Q125" s="128">
        <f t="shared" si="10"/>
        <v>0.004605018069179143</v>
      </c>
    </row>
    <row r="126" spans="1:17" s="28" customFormat="1" ht="14.25">
      <c r="A126" s="131">
        <v>21374900</v>
      </c>
      <c r="B126" s="131" t="s">
        <v>340</v>
      </c>
      <c r="C126" s="131" t="s">
        <v>341</v>
      </c>
      <c r="D126" s="140">
        <v>74000000</v>
      </c>
      <c r="E126" s="140">
        <v>74000000</v>
      </c>
      <c r="F126" s="140">
        <v>0</v>
      </c>
      <c r="G126" s="140">
        <v>0</v>
      </c>
      <c r="H126" s="140">
        <v>0</v>
      </c>
      <c r="I126" s="140">
        <v>0</v>
      </c>
      <c r="J126" s="140">
        <v>0</v>
      </c>
      <c r="K126" s="140">
        <v>0</v>
      </c>
      <c r="L126" s="140">
        <v>74000000</v>
      </c>
      <c r="M126" s="140">
        <v>0</v>
      </c>
      <c r="N126" s="128">
        <f t="shared" si="4"/>
        <v>0</v>
      </c>
      <c r="O126" s="129">
        <f t="shared" si="8"/>
        <v>74000000</v>
      </c>
      <c r="P126" s="129">
        <f t="shared" si="9"/>
        <v>0</v>
      </c>
      <c r="Q126" s="128">
        <f t="shared" si="10"/>
        <v>0</v>
      </c>
    </row>
    <row r="127" spans="1:17" s="28" customFormat="1" ht="14.25">
      <c r="A127" s="131">
        <v>21374900</v>
      </c>
      <c r="B127" s="131" t="s">
        <v>342</v>
      </c>
      <c r="C127" s="131" t="s">
        <v>343</v>
      </c>
      <c r="D127" s="140">
        <v>22850000</v>
      </c>
      <c r="E127" s="140">
        <v>22850000</v>
      </c>
      <c r="F127" s="140">
        <v>21390000</v>
      </c>
      <c r="G127" s="140">
        <v>0</v>
      </c>
      <c r="H127" s="140">
        <v>0</v>
      </c>
      <c r="I127" s="140">
        <v>0</v>
      </c>
      <c r="J127" s="140">
        <v>445996</v>
      </c>
      <c r="K127" s="140">
        <v>445996</v>
      </c>
      <c r="L127" s="140">
        <v>22404004</v>
      </c>
      <c r="M127" s="140">
        <v>20944004</v>
      </c>
      <c r="N127" s="128">
        <f t="shared" si="4"/>
        <v>0.019518424507658644</v>
      </c>
      <c r="O127" s="129">
        <f t="shared" si="8"/>
        <v>22850000</v>
      </c>
      <c r="P127" s="129">
        <f t="shared" si="9"/>
        <v>445996</v>
      </c>
      <c r="Q127" s="128">
        <f t="shared" si="10"/>
        <v>0.019518424507658644</v>
      </c>
    </row>
    <row r="128" spans="1:17" s="28" customFormat="1" ht="14.25" customHeight="1">
      <c r="A128" s="131">
        <v>21374900</v>
      </c>
      <c r="B128" s="131" t="s">
        <v>344</v>
      </c>
      <c r="C128" s="131" t="s">
        <v>345</v>
      </c>
      <c r="D128" s="140">
        <v>1997200000</v>
      </c>
      <c r="E128" s="140">
        <v>1997200000</v>
      </c>
      <c r="F128" s="140">
        <v>444999999</v>
      </c>
      <c r="G128" s="140">
        <v>0</v>
      </c>
      <c r="H128" s="140">
        <v>279398909</v>
      </c>
      <c r="I128" s="140">
        <v>0</v>
      </c>
      <c r="J128" s="140">
        <v>100601091</v>
      </c>
      <c r="K128" s="140">
        <v>100601091</v>
      </c>
      <c r="L128" s="140">
        <v>1617200000</v>
      </c>
      <c r="M128" s="140">
        <v>64999999</v>
      </c>
      <c r="N128" s="128">
        <f t="shared" si="4"/>
        <v>0.05037106499098738</v>
      </c>
      <c r="O128" s="129"/>
      <c r="P128" s="129"/>
      <c r="Q128" s="128"/>
    </row>
    <row r="129" spans="1:17" s="28" customFormat="1" ht="14.25">
      <c r="A129" s="131">
        <v>21374900</v>
      </c>
      <c r="B129" s="131" t="s">
        <v>350</v>
      </c>
      <c r="C129" s="131" t="s">
        <v>351</v>
      </c>
      <c r="D129" s="140">
        <v>100000000</v>
      </c>
      <c r="E129" s="140">
        <v>100000000</v>
      </c>
      <c r="F129" s="140">
        <v>25000000</v>
      </c>
      <c r="G129" s="140">
        <v>0</v>
      </c>
      <c r="H129" s="140">
        <v>16667000</v>
      </c>
      <c r="I129" s="140">
        <v>0</v>
      </c>
      <c r="J129" s="140">
        <v>8333000</v>
      </c>
      <c r="K129" s="140">
        <v>8333000</v>
      </c>
      <c r="L129" s="140">
        <v>75000000</v>
      </c>
      <c r="M129" s="140">
        <v>0</v>
      </c>
      <c r="N129" s="128">
        <f t="shared" si="4"/>
        <v>0.08333</v>
      </c>
      <c r="O129" s="129"/>
      <c r="P129" s="129"/>
      <c r="Q129" s="128"/>
    </row>
    <row r="130" spans="1:17" s="28" customFormat="1" ht="14.25">
      <c r="A130" s="131">
        <v>21374900</v>
      </c>
      <c r="B130" s="131" t="s">
        <v>352</v>
      </c>
      <c r="C130" s="131" t="s">
        <v>397</v>
      </c>
      <c r="D130" s="140">
        <v>847200000</v>
      </c>
      <c r="E130" s="140">
        <v>847200000</v>
      </c>
      <c r="F130" s="140">
        <v>150000000</v>
      </c>
      <c r="G130" s="140">
        <v>0</v>
      </c>
      <c r="H130" s="140">
        <v>141065242</v>
      </c>
      <c r="I130" s="140">
        <v>0</v>
      </c>
      <c r="J130" s="140">
        <v>8934758</v>
      </c>
      <c r="K130" s="140">
        <v>8934758</v>
      </c>
      <c r="L130" s="140">
        <v>697200000</v>
      </c>
      <c r="M130" s="140">
        <v>0</v>
      </c>
      <c r="N130" s="24">
        <f t="shared" si="4"/>
        <v>0.010546220491029273</v>
      </c>
      <c r="O130" s="129"/>
      <c r="P130" s="129"/>
      <c r="Q130" s="128"/>
    </row>
    <row r="131" spans="1:17" s="28" customFormat="1" ht="15" customHeight="1">
      <c r="A131" s="131">
        <v>21374900</v>
      </c>
      <c r="B131" s="131" t="s">
        <v>353</v>
      </c>
      <c r="C131" s="131" t="s">
        <v>426</v>
      </c>
      <c r="D131" s="140">
        <v>1050000000</v>
      </c>
      <c r="E131" s="140">
        <v>1050000000</v>
      </c>
      <c r="F131" s="140">
        <v>269999999</v>
      </c>
      <c r="G131" s="140">
        <v>0</v>
      </c>
      <c r="H131" s="140">
        <v>121666667</v>
      </c>
      <c r="I131" s="140">
        <v>0</v>
      </c>
      <c r="J131" s="140">
        <v>83333333</v>
      </c>
      <c r="K131" s="140">
        <v>83333333</v>
      </c>
      <c r="L131" s="140">
        <v>845000000</v>
      </c>
      <c r="M131" s="140">
        <v>64999999</v>
      </c>
      <c r="N131" s="24">
        <f t="shared" si="4"/>
        <v>0.07936507904761905</v>
      </c>
      <c r="O131" s="129"/>
      <c r="P131" s="129"/>
      <c r="Q131" s="128"/>
    </row>
    <row r="132" spans="1:17" s="28" customFormat="1" ht="14.25">
      <c r="A132" s="131">
        <v>21374900</v>
      </c>
      <c r="B132" s="131" t="s">
        <v>359</v>
      </c>
      <c r="C132" s="131" t="s">
        <v>360</v>
      </c>
      <c r="D132" s="140">
        <v>97243970</v>
      </c>
      <c r="E132" s="140">
        <v>97243970</v>
      </c>
      <c r="F132" s="140">
        <v>97243970</v>
      </c>
      <c r="G132" s="140">
        <v>0</v>
      </c>
      <c r="H132" s="140">
        <v>97243970</v>
      </c>
      <c r="I132" s="140">
        <v>0</v>
      </c>
      <c r="J132" s="140">
        <v>0</v>
      </c>
      <c r="K132" s="140">
        <v>0</v>
      </c>
      <c r="L132" s="140">
        <v>0</v>
      </c>
      <c r="M132" s="140">
        <v>0</v>
      </c>
      <c r="N132" s="24">
        <f t="shared" si="4"/>
        <v>0</v>
      </c>
      <c r="O132" s="129"/>
      <c r="P132" s="129"/>
      <c r="Q132" s="128"/>
    </row>
    <row r="133" spans="1:17" s="28" customFormat="1" ht="14.25">
      <c r="A133" s="131">
        <v>21374900</v>
      </c>
      <c r="B133" s="131" t="s">
        <v>361</v>
      </c>
      <c r="C133" s="131" t="s">
        <v>427</v>
      </c>
      <c r="D133" s="140">
        <v>65000000</v>
      </c>
      <c r="E133" s="140">
        <v>65000000</v>
      </c>
      <c r="F133" s="140">
        <v>65000000</v>
      </c>
      <c r="G133" s="140">
        <v>0</v>
      </c>
      <c r="H133" s="140">
        <v>65000000</v>
      </c>
      <c r="I133" s="140">
        <v>0</v>
      </c>
      <c r="J133" s="140">
        <v>0</v>
      </c>
      <c r="K133" s="140">
        <v>0</v>
      </c>
      <c r="L133" s="140">
        <v>0</v>
      </c>
      <c r="M133" s="140">
        <v>0</v>
      </c>
      <c r="N133" s="24">
        <f t="shared" si="4"/>
        <v>0</v>
      </c>
      <c r="O133" s="129"/>
      <c r="P133" s="129"/>
      <c r="Q133" s="128"/>
    </row>
    <row r="134" spans="1:17" s="28" customFormat="1" ht="14.25">
      <c r="A134" s="131">
        <v>21374900</v>
      </c>
      <c r="B134" s="131" t="s">
        <v>366</v>
      </c>
      <c r="C134" s="131" t="s">
        <v>367</v>
      </c>
      <c r="D134" s="140">
        <v>602970</v>
      </c>
      <c r="E134" s="140">
        <v>602970</v>
      </c>
      <c r="F134" s="140">
        <v>602970</v>
      </c>
      <c r="G134" s="140">
        <v>0</v>
      </c>
      <c r="H134" s="140">
        <v>602970</v>
      </c>
      <c r="I134" s="140">
        <v>0</v>
      </c>
      <c r="J134" s="140">
        <v>0</v>
      </c>
      <c r="K134" s="140">
        <v>0</v>
      </c>
      <c r="L134" s="140">
        <v>0</v>
      </c>
      <c r="M134" s="140">
        <v>0</v>
      </c>
      <c r="N134" s="24">
        <f t="shared" si="4"/>
        <v>0</v>
      </c>
      <c r="O134" s="129"/>
      <c r="P134" s="129"/>
      <c r="Q134" s="128"/>
    </row>
    <row r="135" spans="1:17" s="28" customFormat="1" ht="14.25">
      <c r="A135" s="131">
        <v>21374900</v>
      </c>
      <c r="B135" s="131" t="s">
        <v>372</v>
      </c>
      <c r="C135" s="131" t="s">
        <v>373</v>
      </c>
      <c r="D135" s="140">
        <v>5970000</v>
      </c>
      <c r="E135" s="140">
        <v>5970000</v>
      </c>
      <c r="F135" s="140">
        <v>5970000</v>
      </c>
      <c r="G135" s="140">
        <v>0</v>
      </c>
      <c r="H135" s="140">
        <v>5970000</v>
      </c>
      <c r="I135" s="140">
        <v>0</v>
      </c>
      <c r="J135" s="140">
        <v>0</v>
      </c>
      <c r="K135" s="140">
        <v>0</v>
      </c>
      <c r="L135" s="140">
        <v>0</v>
      </c>
      <c r="M135" s="140">
        <v>0</v>
      </c>
      <c r="N135" s="24">
        <f aca="true" t="shared" si="11" ref="N135:N140">+J135/E135</f>
        <v>0</v>
      </c>
      <c r="O135" s="30"/>
      <c r="P135" s="129"/>
      <c r="Q135" s="128"/>
    </row>
    <row r="136" spans="1:17" s="32" customFormat="1" ht="14.25">
      <c r="A136" s="131">
        <v>21374900</v>
      </c>
      <c r="B136" s="131" t="s">
        <v>374</v>
      </c>
      <c r="C136" s="131" t="s">
        <v>375</v>
      </c>
      <c r="D136" s="140">
        <v>7761000</v>
      </c>
      <c r="E136" s="140">
        <v>7761000</v>
      </c>
      <c r="F136" s="140">
        <v>7761000</v>
      </c>
      <c r="G136" s="140">
        <v>0</v>
      </c>
      <c r="H136" s="140">
        <v>7761000</v>
      </c>
      <c r="I136" s="140">
        <v>0</v>
      </c>
      <c r="J136" s="140">
        <v>0</v>
      </c>
      <c r="K136" s="140">
        <v>0</v>
      </c>
      <c r="L136" s="140">
        <v>0</v>
      </c>
      <c r="M136" s="140">
        <v>0</v>
      </c>
      <c r="N136" s="24">
        <f t="shared" si="11"/>
        <v>0</v>
      </c>
      <c r="O136" s="129"/>
      <c r="P136" s="129"/>
      <c r="Q136" s="128"/>
    </row>
    <row r="137" spans="1:17" s="32" customFormat="1" ht="14.25">
      <c r="A137" s="131">
        <v>21374900</v>
      </c>
      <c r="B137" s="131" t="s">
        <v>377</v>
      </c>
      <c r="C137" s="131" t="s">
        <v>378</v>
      </c>
      <c r="D137" s="140">
        <v>17910000</v>
      </c>
      <c r="E137" s="140">
        <v>17910000</v>
      </c>
      <c r="F137" s="140">
        <v>17910000</v>
      </c>
      <c r="G137" s="140">
        <v>0</v>
      </c>
      <c r="H137" s="140">
        <v>17910000</v>
      </c>
      <c r="I137" s="140">
        <v>0</v>
      </c>
      <c r="J137" s="140">
        <v>0</v>
      </c>
      <c r="K137" s="140">
        <v>0</v>
      </c>
      <c r="L137" s="140">
        <v>0</v>
      </c>
      <c r="M137" s="140">
        <v>0</v>
      </c>
      <c r="N137" s="24">
        <f t="shared" si="11"/>
        <v>0</v>
      </c>
      <c r="O137" s="129"/>
      <c r="P137" s="129"/>
      <c r="Q137" s="128"/>
    </row>
    <row r="138" spans="1:17" s="32" customFormat="1" ht="14.25">
      <c r="A138" s="131">
        <v>21374900</v>
      </c>
      <c r="B138" s="131" t="s">
        <v>428</v>
      </c>
      <c r="C138" s="131" t="s">
        <v>429</v>
      </c>
      <c r="D138" s="140">
        <v>510000000</v>
      </c>
      <c r="E138" s="140">
        <v>510000000</v>
      </c>
      <c r="F138" s="140">
        <v>0</v>
      </c>
      <c r="G138" s="140">
        <v>0</v>
      </c>
      <c r="H138" s="140">
        <v>0</v>
      </c>
      <c r="I138" s="140">
        <v>0</v>
      </c>
      <c r="J138" s="140">
        <v>0</v>
      </c>
      <c r="K138" s="140">
        <v>0</v>
      </c>
      <c r="L138" s="140">
        <v>510000000</v>
      </c>
      <c r="M138" s="140">
        <v>0</v>
      </c>
      <c r="N138" s="24">
        <f t="shared" si="11"/>
        <v>0</v>
      </c>
      <c r="O138" s="129"/>
      <c r="P138" s="129"/>
      <c r="Q138" s="128"/>
    </row>
    <row r="139" spans="1:17" s="32" customFormat="1" ht="14.25">
      <c r="A139" s="131">
        <v>21374900</v>
      </c>
      <c r="B139" s="131" t="s">
        <v>430</v>
      </c>
      <c r="C139" s="131" t="s">
        <v>431</v>
      </c>
      <c r="D139" s="140">
        <v>510000000</v>
      </c>
      <c r="E139" s="140">
        <v>510000000</v>
      </c>
      <c r="F139" s="140">
        <v>0</v>
      </c>
      <c r="G139" s="140">
        <v>0</v>
      </c>
      <c r="H139" s="140">
        <v>0</v>
      </c>
      <c r="I139" s="140">
        <v>0</v>
      </c>
      <c r="J139" s="140">
        <v>0</v>
      </c>
      <c r="K139" s="140">
        <v>0</v>
      </c>
      <c r="L139" s="140">
        <v>510000000</v>
      </c>
      <c r="M139" s="140">
        <v>0</v>
      </c>
      <c r="N139" s="24">
        <f t="shared" si="11"/>
        <v>0</v>
      </c>
      <c r="O139" s="30"/>
      <c r="P139" s="30"/>
      <c r="Q139" s="128"/>
    </row>
    <row r="140" spans="1:17" ht="14.25">
      <c r="A140" s="21">
        <v>21374900</v>
      </c>
      <c r="B140" s="21" t="s">
        <v>432</v>
      </c>
      <c r="C140" s="21" t="s">
        <v>433</v>
      </c>
      <c r="D140" s="138">
        <v>510000000</v>
      </c>
      <c r="E140" s="138">
        <v>510000000</v>
      </c>
      <c r="F140" s="138">
        <v>0</v>
      </c>
      <c r="G140" s="138">
        <v>0</v>
      </c>
      <c r="H140" s="138">
        <v>0</v>
      </c>
      <c r="I140" s="138">
        <v>0</v>
      </c>
      <c r="J140" s="138">
        <v>0</v>
      </c>
      <c r="K140" s="138">
        <v>0</v>
      </c>
      <c r="L140" s="138">
        <v>510000000</v>
      </c>
      <c r="M140" s="138">
        <v>0</v>
      </c>
      <c r="N140" s="24">
        <f t="shared" si="11"/>
        <v>0</v>
      </c>
      <c r="O140" s="50"/>
      <c r="P140" s="50"/>
      <c r="Q140" s="27"/>
    </row>
    <row r="141" spans="1:17" ht="14.25">
      <c r="A141" s="87"/>
      <c r="B141" s="87"/>
      <c r="C141" s="87"/>
      <c r="D141" s="88"/>
      <c r="E141" s="88"/>
      <c r="F141" s="88"/>
      <c r="G141" s="88"/>
      <c r="H141" s="88"/>
      <c r="I141" s="88"/>
      <c r="J141" s="91"/>
      <c r="K141" s="88"/>
      <c r="L141" s="88"/>
      <c r="M141" s="88"/>
      <c r="N141" s="24"/>
      <c r="O141" s="50"/>
      <c r="P141" s="50"/>
      <c r="Q141" s="27"/>
    </row>
    <row r="142" spans="1:16" ht="14.25">
      <c r="A142" s="12"/>
      <c r="B142" s="12"/>
      <c r="C142" s="31"/>
      <c r="D142" s="12"/>
      <c r="E142" s="12"/>
      <c r="F142" s="12"/>
      <c r="G142" s="12"/>
      <c r="H142" s="12"/>
      <c r="I142" s="31"/>
      <c r="J142" s="12"/>
      <c r="K142" s="12"/>
      <c r="L142" s="12"/>
      <c r="M142" s="12"/>
      <c r="O142" s="31"/>
      <c r="P142" s="12"/>
    </row>
    <row r="143" spans="1:16" ht="15" customHeight="1">
      <c r="A143" s="12"/>
      <c r="B143" s="197" t="s">
        <v>27</v>
      </c>
      <c r="C143" s="197"/>
      <c r="D143" s="197"/>
      <c r="E143" s="197"/>
      <c r="F143" s="197"/>
      <c r="G143" s="12"/>
      <c r="H143" s="12"/>
      <c r="I143" s="31"/>
      <c r="J143" s="12"/>
      <c r="K143" s="12"/>
      <c r="L143" s="12"/>
      <c r="M143" s="12"/>
      <c r="O143" s="31"/>
      <c r="P143" s="12"/>
    </row>
    <row r="144" spans="1:16" ht="36" customHeight="1" thickBot="1">
      <c r="A144" s="12"/>
      <c r="B144" s="90" t="s">
        <v>6</v>
      </c>
      <c r="C144" s="90" t="s">
        <v>7</v>
      </c>
      <c r="D144" s="90" t="s">
        <v>8</v>
      </c>
      <c r="E144" s="90" t="s">
        <v>9</v>
      </c>
      <c r="F144" s="90" t="s">
        <v>21</v>
      </c>
      <c r="G144" s="12"/>
      <c r="H144" s="12"/>
      <c r="I144" s="31"/>
      <c r="J144" s="12"/>
      <c r="K144" s="12"/>
      <c r="L144" s="12"/>
      <c r="M144" s="12"/>
      <c r="O144" s="31"/>
      <c r="P144" s="12"/>
    </row>
    <row r="145" spans="1:16" ht="15" thickTop="1">
      <c r="A145" s="12"/>
      <c r="B145" s="17" t="s">
        <v>22</v>
      </c>
      <c r="C145" s="14">
        <f>+E8</f>
        <v>3764298778</v>
      </c>
      <c r="D145" s="33">
        <f>+J8</f>
        <v>425375920.28</v>
      </c>
      <c r="E145" s="8">
        <f aca="true" t="shared" si="12" ref="E145:E150">+C145-D145</f>
        <v>3338922857.7200003</v>
      </c>
      <c r="F145" s="185">
        <f>+D145/C145</f>
        <v>0.11300269860778835</v>
      </c>
      <c r="G145" s="12"/>
      <c r="H145" s="12"/>
      <c r="I145" s="31"/>
      <c r="J145" s="12"/>
      <c r="K145" s="12"/>
      <c r="L145" s="12"/>
      <c r="M145" s="12"/>
      <c r="O145" s="31"/>
      <c r="P145" s="12"/>
    </row>
    <row r="146" spans="1:16" ht="14.25">
      <c r="A146" s="12"/>
      <c r="B146" s="17" t="s">
        <v>26</v>
      </c>
      <c r="C146" s="8">
        <f>+E28</f>
        <v>2895557440</v>
      </c>
      <c r="D146" s="28">
        <f>+J28</f>
        <v>282001.5</v>
      </c>
      <c r="E146" s="8">
        <f t="shared" si="12"/>
        <v>2895275438.5</v>
      </c>
      <c r="F146" s="185">
        <f>+D146/C146</f>
        <v>9.73910916441706E-05</v>
      </c>
      <c r="G146" s="12"/>
      <c r="H146" s="12"/>
      <c r="I146" s="31"/>
      <c r="J146" s="12"/>
      <c r="K146" s="12"/>
      <c r="L146" s="12"/>
      <c r="M146" s="12"/>
      <c r="O146" s="31"/>
      <c r="P146" s="12"/>
    </row>
    <row r="147" spans="1:16" ht="14.25">
      <c r="A147" s="12"/>
      <c r="B147" s="17" t="s">
        <v>23</v>
      </c>
      <c r="C147" s="8">
        <f>+E78</f>
        <v>98222170</v>
      </c>
      <c r="D147" s="28">
        <f>+J78</f>
        <v>522420</v>
      </c>
      <c r="E147" s="8">
        <f t="shared" si="12"/>
        <v>97699750</v>
      </c>
      <c r="F147" s="185">
        <f>+D147/C147</f>
        <v>0.005318758483955303</v>
      </c>
      <c r="G147" s="12"/>
      <c r="H147" s="12"/>
      <c r="I147" s="31"/>
      <c r="J147" s="12"/>
      <c r="K147" s="12"/>
      <c r="L147" s="12"/>
      <c r="M147" s="12"/>
      <c r="O147" s="31"/>
      <c r="P147" s="12"/>
    </row>
    <row r="148" spans="1:16" ht="14.25">
      <c r="A148" s="12"/>
      <c r="B148" s="17" t="s">
        <v>24</v>
      </c>
      <c r="C148" s="3">
        <f>+E104</f>
        <v>101880758</v>
      </c>
      <c r="D148" s="28">
        <f>+J104</f>
        <v>0</v>
      </c>
      <c r="E148" s="8">
        <f t="shared" si="12"/>
        <v>101880758</v>
      </c>
      <c r="F148" s="46">
        <f>+D148/C148</f>
        <v>0</v>
      </c>
      <c r="G148" s="12"/>
      <c r="H148" s="12"/>
      <c r="I148" s="31"/>
      <c r="J148" s="12"/>
      <c r="K148" s="12"/>
      <c r="L148" s="12"/>
      <c r="M148" s="12"/>
      <c r="O148" s="31"/>
      <c r="P148" s="12"/>
    </row>
    <row r="149" spans="1:16" ht="14.25">
      <c r="A149" s="12"/>
      <c r="B149" s="17" t="s">
        <v>25</v>
      </c>
      <c r="C149" s="8">
        <f>+E114</f>
        <v>5600665439</v>
      </c>
      <c r="D149" s="28">
        <f>+J114</f>
        <v>341717370.74</v>
      </c>
      <c r="E149" s="8">
        <f t="shared" si="12"/>
        <v>5258948068.26</v>
      </c>
      <c r="F149" s="46">
        <f>+D149/C149</f>
        <v>0.061013708899743474</v>
      </c>
      <c r="G149" s="12"/>
      <c r="H149" s="12"/>
      <c r="I149" s="31"/>
      <c r="J149" s="12"/>
      <c r="K149" s="12"/>
      <c r="L149" s="12"/>
      <c r="M149" s="12"/>
      <c r="O149" s="31"/>
      <c r="P149" s="12"/>
    </row>
    <row r="150" spans="1:16" ht="14.25">
      <c r="A150" s="12"/>
      <c r="B150" s="17" t="s">
        <v>434</v>
      </c>
      <c r="C150" s="8">
        <f>+E138</f>
        <v>510000000</v>
      </c>
      <c r="D150" s="28">
        <f>+J138</f>
        <v>0</v>
      </c>
      <c r="E150" s="8">
        <f t="shared" si="12"/>
        <v>510000000</v>
      </c>
      <c r="F150" s="46">
        <f>+D150/C150</f>
        <v>0</v>
      </c>
      <c r="G150" s="12"/>
      <c r="H150" s="12"/>
      <c r="I150" s="31"/>
      <c r="J150" s="12"/>
      <c r="K150" s="12"/>
      <c r="L150" s="12"/>
      <c r="M150" s="12"/>
      <c r="O150" s="31"/>
      <c r="P150" s="12"/>
    </row>
    <row r="151" spans="1:16" ht="15.75" thickBot="1">
      <c r="A151" s="12"/>
      <c r="B151" s="81" t="s">
        <v>10</v>
      </c>
      <c r="C151" s="81">
        <f>SUM(C145:C150)</f>
        <v>12970624585</v>
      </c>
      <c r="D151" s="81">
        <f>SUM(D145:D150)</f>
        <v>767897712.52</v>
      </c>
      <c r="E151" s="81">
        <f>SUM(E145:E150)</f>
        <v>12202726872.48</v>
      </c>
      <c r="F151" s="82">
        <f>+D151/C151</f>
        <v>0.059202832329912816</v>
      </c>
      <c r="G151" s="12"/>
      <c r="H151" s="12"/>
      <c r="I151" s="31"/>
      <c r="J151" s="12"/>
      <c r="K151" s="12"/>
      <c r="L151" s="12"/>
      <c r="M151" s="12"/>
      <c r="O151" s="31"/>
      <c r="P151" s="12"/>
    </row>
    <row r="152" spans="1:16" ht="15" thickTop="1">
      <c r="A152" s="12"/>
      <c r="B152" s="5"/>
      <c r="C152" s="5">
        <f>+E7-C151</f>
        <v>0</v>
      </c>
      <c r="D152" s="32"/>
      <c r="E152" s="9"/>
      <c r="G152" s="12"/>
      <c r="H152" s="12"/>
      <c r="I152" s="31"/>
      <c r="J152" s="12"/>
      <c r="K152" s="12"/>
      <c r="L152" s="12"/>
      <c r="M152" s="12"/>
      <c r="O152" s="31"/>
      <c r="P152" s="12"/>
    </row>
    <row r="153" spans="1:16" ht="14.25">
      <c r="A153" s="12"/>
      <c r="B153" s="2"/>
      <c r="C153" s="5"/>
      <c r="D153" s="29"/>
      <c r="E153" s="9"/>
      <c r="F153" s="9"/>
      <c r="G153" s="12"/>
      <c r="H153" s="12"/>
      <c r="I153" s="31"/>
      <c r="J153" s="12"/>
      <c r="K153" s="12"/>
      <c r="L153" s="12"/>
      <c r="M153" s="12"/>
      <c r="O153" s="31"/>
      <c r="P153" s="12"/>
    </row>
    <row r="154" spans="1:16" ht="15">
      <c r="A154" s="12"/>
      <c r="B154" s="198" t="s">
        <v>36</v>
      </c>
      <c r="C154" s="198"/>
      <c r="D154" s="198"/>
      <c r="E154" s="198"/>
      <c r="F154" s="198"/>
      <c r="G154" s="12"/>
      <c r="H154" s="12"/>
      <c r="I154" s="31"/>
      <c r="J154" s="12"/>
      <c r="K154" s="12"/>
      <c r="L154" s="12"/>
      <c r="M154" s="12"/>
      <c r="O154" s="31"/>
      <c r="P154" s="12"/>
    </row>
    <row r="155" spans="1:16" ht="31.5" thickBot="1">
      <c r="A155" s="12"/>
      <c r="B155" s="78" t="s">
        <v>6</v>
      </c>
      <c r="C155" s="78" t="s">
        <v>32</v>
      </c>
      <c r="D155" s="78" t="s">
        <v>33</v>
      </c>
      <c r="E155" s="78" t="s">
        <v>37</v>
      </c>
      <c r="F155" s="78" t="s">
        <v>34</v>
      </c>
      <c r="G155" s="12"/>
      <c r="H155" s="12"/>
      <c r="I155" s="31"/>
      <c r="J155" s="12"/>
      <c r="K155" s="12"/>
      <c r="L155" s="12"/>
      <c r="M155" s="12"/>
      <c r="O155" s="31"/>
      <c r="P155" s="12"/>
    </row>
    <row r="156" spans="1:16" ht="15" thickTop="1">
      <c r="A156" s="12"/>
      <c r="B156" s="17" t="s">
        <v>26</v>
      </c>
      <c r="C156" s="8">
        <f aca="true" t="shared" si="13" ref="C156:D158">+C146</f>
        <v>2895557440</v>
      </c>
      <c r="D156" s="8">
        <f t="shared" si="13"/>
        <v>282001.5</v>
      </c>
      <c r="E156" s="8">
        <f>+C156-D156</f>
        <v>2895275438.5</v>
      </c>
      <c r="F156" s="46">
        <f>+D156/C156</f>
        <v>9.73910916441706E-05</v>
      </c>
      <c r="G156" s="12"/>
      <c r="H156" s="12"/>
      <c r="I156" s="31"/>
      <c r="J156" s="12"/>
      <c r="K156" s="12"/>
      <c r="L156" s="12"/>
      <c r="M156" s="12"/>
      <c r="O156" s="31"/>
      <c r="P156" s="12"/>
    </row>
    <row r="157" spans="1:16" ht="14.25">
      <c r="A157" s="12"/>
      <c r="B157" s="17" t="s">
        <v>23</v>
      </c>
      <c r="C157" s="8">
        <f t="shared" si="13"/>
        <v>98222170</v>
      </c>
      <c r="D157" s="8">
        <f t="shared" si="13"/>
        <v>522420</v>
      </c>
      <c r="E157" s="8">
        <f>+C157-D157</f>
        <v>97699750</v>
      </c>
      <c r="F157" s="46">
        <f>+D157/C157</f>
        <v>0.005318758483955303</v>
      </c>
      <c r="G157" s="12"/>
      <c r="H157" s="12"/>
      <c r="I157" s="31"/>
      <c r="J157" s="12"/>
      <c r="K157" s="12"/>
      <c r="L157" s="12"/>
      <c r="M157" s="12"/>
      <c r="O157" s="31"/>
      <c r="P157" s="12"/>
    </row>
    <row r="158" spans="1:16" ht="14.25">
      <c r="A158" s="12"/>
      <c r="B158" s="17" t="s">
        <v>24</v>
      </c>
      <c r="C158" s="3">
        <f t="shared" si="13"/>
        <v>101880758</v>
      </c>
      <c r="D158" s="3">
        <f t="shared" si="13"/>
        <v>0</v>
      </c>
      <c r="E158" s="8">
        <f>+C158-D158</f>
        <v>101880758</v>
      </c>
      <c r="F158" s="46">
        <f>+D158/C158</f>
        <v>0</v>
      </c>
      <c r="G158" s="12"/>
      <c r="H158" s="12"/>
      <c r="I158" s="31"/>
      <c r="J158" s="12"/>
      <c r="K158" s="12"/>
      <c r="L158" s="12"/>
      <c r="M158" s="12"/>
      <c r="O158" s="31"/>
      <c r="P158" s="12"/>
    </row>
    <row r="159" spans="1:16" ht="14.25">
      <c r="A159" s="12"/>
      <c r="B159" s="17" t="s">
        <v>25</v>
      </c>
      <c r="C159" s="8">
        <f>+O114</f>
        <v>165150000</v>
      </c>
      <c r="D159" s="8">
        <f>+P114</f>
        <v>445996</v>
      </c>
      <c r="E159" s="8">
        <f>+C159-D159</f>
        <v>164704004</v>
      </c>
      <c r="F159" s="46">
        <f>+D159/C159</f>
        <v>0.0027005510142294885</v>
      </c>
      <c r="G159" s="12"/>
      <c r="H159" s="12"/>
      <c r="I159" s="31"/>
      <c r="J159" s="12"/>
      <c r="K159" s="12"/>
      <c r="L159" s="12"/>
      <c r="M159" s="12"/>
      <c r="O159" s="31"/>
      <c r="P159" s="12"/>
    </row>
    <row r="160" spans="1:16" ht="15.75" thickBot="1">
      <c r="A160" s="12"/>
      <c r="B160" s="79" t="s">
        <v>10</v>
      </c>
      <c r="C160" s="79">
        <f>SUM(C156:C159)</f>
        <v>3260810368</v>
      </c>
      <c r="D160" s="79">
        <f>SUM(D156:D159)</f>
        <v>1250417.5</v>
      </c>
      <c r="E160" s="79">
        <f>SUM(E156:E159)</f>
        <v>3259559950.5</v>
      </c>
      <c r="F160" s="80">
        <f>+D160/C160</f>
        <v>0.0003834683280791139</v>
      </c>
      <c r="G160" s="12"/>
      <c r="H160" s="12"/>
      <c r="I160" s="31"/>
      <c r="J160" s="12"/>
      <c r="K160" s="12"/>
      <c r="L160" s="12"/>
      <c r="M160" s="12"/>
      <c r="O160" s="31"/>
      <c r="P160" s="12"/>
    </row>
    <row r="161" spans="1:16" ht="15" thickTop="1">
      <c r="A161" s="12"/>
      <c r="B161" s="12"/>
      <c r="C161" s="31"/>
      <c r="D161" s="12"/>
      <c r="E161" s="12"/>
      <c r="F161" s="12"/>
      <c r="G161" s="12"/>
      <c r="H161" s="12"/>
      <c r="I161" s="31"/>
      <c r="J161" s="12"/>
      <c r="K161" s="12"/>
      <c r="L161" s="12"/>
      <c r="M161" s="12"/>
      <c r="O161" s="31"/>
      <c r="P161" s="12"/>
    </row>
    <row r="162" spans="1:16" ht="14.25">
      <c r="A162" s="12"/>
      <c r="B162" s="12"/>
      <c r="C162" s="31"/>
      <c r="D162" s="12"/>
      <c r="E162" s="12"/>
      <c r="F162" s="12"/>
      <c r="G162" s="12"/>
      <c r="H162" s="12"/>
      <c r="I162" s="31"/>
      <c r="J162" s="12"/>
      <c r="K162" s="12"/>
      <c r="L162" s="12"/>
      <c r="M162" s="12"/>
      <c r="O162" s="31"/>
      <c r="P162" s="12"/>
    </row>
    <row r="163" spans="1:16" ht="14.25">
      <c r="A163" s="12"/>
      <c r="B163" s="12"/>
      <c r="C163" s="31"/>
      <c r="D163" s="12"/>
      <c r="E163" s="12"/>
      <c r="F163" s="12"/>
      <c r="G163" s="12"/>
      <c r="H163" s="12"/>
      <c r="I163" s="31"/>
      <c r="J163" s="12"/>
      <c r="K163" s="12"/>
      <c r="L163" s="12"/>
      <c r="M163" s="12"/>
      <c r="O163" s="31"/>
      <c r="P163" s="12"/>
    </row>
    <row r="164" spans="1:16" ht="14.25">
      <c r="A164" s="12"/>
      <c r="B164" s="12"/>
      <c r="C164" s="31"/>
      <c r="D164" s="12"/>
      <c r="E164" s="12"/>
      <c r="F164" s="12"/>
      <c r="G164" s="12"/>
      <c r="H164" s="12"/>
      <c r="I164" s="31"/>
      <c r="J164" s="12"/>
      <c r="K164" s="12"/>
      <c r="L164" s="12"/>
      <c r="M164" s="12"/>
      <c r="O164" s="31"/>
      <c r="P164" s="12"/>
    </row>
    <row r="165" spans="1:16" ht="14.25">
      <c r="A165" s="12"/>
      <c r="B165" s="12"/>
      <c r="C165" s="31"/>
      <c r="D165" s="12"/>
      <c r="E165" s="12"/>
      <c r="F165" s="12"/>
      <c r="G165" s="12"/>
      <c r="H165" s="12"/>
      <c r="I165" s="31"/>
      <c r="J165" s="12"/>
      <c r="K165" s="12"/>
      <c r="L165" s="12"/>
      <c r="M165" s="12"/>
      <c r="O165" s="31"/>
      <c r="P165" s="12"/>
    </row>
    <row r="166" spans="1:16" ht="14.25">
      <c r="A166" s="12"/>
      <c r="B166" s="12"/>
      <c r="C166" s="31"/>
      <c r="D166" s="12"/>
      <c r="E166" s="12"/>
      <c r="F166" s="12"/>
      <c r="G166" s="12"/>
      <c r="H166" s="12"/>
      <c r="I166" s="31"/>
      <c r="J166" s="12"/>
      <c r="K166" s="12"/>
      <c r="L166" s="12"/>
      <c r="M166" s="12"/>
      <c r="O166" s="31"/>
      <c r="P166" s="12"/>
    </row>
    <row r="167" spans="1:16" ht="14.25">
      <c r="A167" s="12"/>
      <c r="B167" s="12"/>
      <c r="C167" s="31"/>
      <c r="D167" s="12"/>
      <c r="E167" s="12"/>
      <c r="F167" s="12"/>
      <c r="G167" s="12"/>
      <c r="H167" s="12"/>
      <c r="I167" s="31"/>
      <c r="J167" s="12"/>
      <c r="K167" s="12"/>
      <c r="L167" s="12"/>
      <c r="M167" s="12"/>
      <c r="O167" s="31"/>
      <c r="P167" s="12"/>
    </row>
    <row r="168" spans="1:16" ht="14.25">
      <c r="A168" s="12"/>
      <c r="B168" s="12"/>
      <c r="C168" s="31"/>
      <c r="D168" s="12"/>
      <c r="E168" s="12"/>
      <c r="F168" s="12"/>
      <c r="G168" s="12"/>
      <c r="H168" s="12"/>
      <c r="I168" s="31"/>
      <c r="J168" s="12"/>
      <c r="K168" s="12"/>
      <c r="L168" s="12"/>
      <c r="M168" s="12"/>
      <c r="O168" s="31"/>
      <c r="P168" s="12"/>
    </row>
    <row r="169" spans="1:16" ht="14.25">
      <c r="A169" s="12"/>
      <c r="B169" s="12"/>
      <c r="C169" s="31"/>
      <c r="D169" s="12"/>
      <c r="E169" s="12"/>
      <c r="F169" s="12"/>
      <c r="G169" s="12"/>
      <c r="H169" s="12"/>
      <c r="I169" s="31"/>
      <c r="J169" s="12"/>
      <c r="K169" s="12"/>
      <c r="L169" s="12"/>
      <c r="M169" s="12"/>
      <c r="O169" s="31"/>
      <c r="P169" s="12"/>
    </row>
    <row r="170" spans="1:16" ht="14.25">
      <c r="A170" s="12"/>
      <c r="B170" s="12"/>
      <c r="C170" s="31"/>
      <c r="D170" s="12"/>
      <c r="E170" s="12"/>
      <c r="F170" s="12"/>
      <c r="G170" s="12"/>
      <c r="H170" s="12"/>
      <c r="I170" s="31"/>
      <c r="J170" s="12"/>
      <c r="K170" s="12"/>
      <c r="L170" s="12"/>
      <c r="M170" s="12"/>
      <c r="O170" s="31"/>
      <c r="P170" s="12"/>
    </row>
    <row r="171" spans="1:16" ht="14.25">
      <c r="A171" s="12"/>
      <c r="B171" s="12"/>
      <c r="C171" s="31"/>
      <c r="D171" s="12"/>
      <c r="E171" s="12"/>
      <c r="F171" s="12"/>
      <c r="G171" s="12"/>
      <c r="H171" s="12"/>
      <c r="I171" s="31"/>
      <c r="J171" s="12"/>
      <c r="K171" s="12"/>
      <c r="L171" s="12"/>
      <c r="M171" s="12"/>
      <c r="O171" s="31"/>
      <c r="P171" s="12"/>
    </row>
    <row r="172" spans="1:16" ht="14.25">
      <c r="A172" s="12"/>
      <c r="B172" s="12"/>
      <c r="C172" s="31"/>
      <c r="D172" s="12"/>
      <c r="E172" s="12"/>
      <c r="F172" s="12"/>
      <c r="G172" s="12"/>
      <c r="H172" s="12"/>
      <c r="I172" s="31"/>
      <c r="J172" s="12"/>
      <c r="K172" s="12"/>
      <c r="L172" s="12"/>
      <c r="M172" s="12"/>
      <c r="O172" s="31"/>
      <c r="P172" s="12"/>
    </row>
    <row r="173" spans="1:16" ht="14.25">
      <c r="A173" s="12"/>
      <c r="B173" s="119" t="s">
        <v>52</v>
      </c>
      <c r="C173" s="120" t="s">
        <v>53</v>
      </c>
      <c r="D173" s="120" t="s">
        <v>54</v>
      </c>
      <c r="E173" s="119" t="s">
        <v>7</v>
      </c>
      <c r="F173" s="119" t="s">
        <v>19</v>
      </c>
      <c r="G173" s="12"/>
      <c r="H173" s="12"/>
      <c r="I173" s="31"/>
      <c r="J173" s="12"/>
      <c r="K173" s="12"/>
      <c r="L173" s="12"/>
      <c r="M173" s="12"/>
      <c r="O173" s="31"/>
      <c r="P173" s="12"/>
    </row>
    <row r="174" spans="1:16" ht="14.25">
      <c r="A174" s="12"/>
      <c r="B174" s="121" t="s">
        <v>22</v>
      </c>
      <c r="C174" s="122">
        <f>+F174/E174</f>
        <v>0.11300269860778835</v>
      </c>
      <c r="D174" s="122">
        <f>+(100%/12)*1</f>
        <v>0.08333333333333333</v>
      </c>
      <c r="E174" s="123">
        <f aca="true" t="shared" si="14" ref="E174:F177">+C145</f>
        <v>3764298778</v>
      </c>
      <c r="F174" s="123">
        <f t="shared" si="14"/>
        <v>425375920.28</v>
      </c>
      <c r="G174" s="12"/>
      <c r="H174" s="12"/>
      <c r="I174" s="31"/>
      <c r="J174" s="12"/>
      <c r="K174" s="12"/>
      <c r="L174" s="12"/>
      <c r="M174" s="12"/>
      <c r="O174" s="31"/>
      <c r="P174" s="12"/>
    </row>
    <row r="175" spans="1:16" ht="14.25">
      <c r="A175" s="12"/>
      <c r="B175" s="121" t="s">
        <v>26</v>
      </c>
      <c r="C175" s="122">
        <f>+F175/E175</f>
        <v>9.73910916441706E-05</v>
      </c>
      <c r="D175" s="122">
        <f>+(100%/12)*1</f>
        <v>0.08333333333333333</v>
      </c>
      <c r="E175" s="123">
        <f>+C146</f>
        <v>2895557440</v>
      </c>
      <c r="F175" s="123">
        <f>+D146</f>
        <v>282001.5</v>
      </c>
      <c r="G175" s="12"/>
      <c r="H175" s="12"/>
      <c r="I175" s="31"/>
      <c r="J175" s="12"/>
      <c r="K175" s="12"/>
      <c r="L175" s="12"/>
      <c r="M175" s="12"/>
      <c r="O175" s="31"/>
      <c r="P175" s="12"/>
    </row>
    <row r="176" spans="1:16" ht="14.25">
      <c r="A176" s="12"/>
      <c r="B176" s="121" t="s">
        <v>23</v>
      </c>
      <c r="C176" s="122">
        <f>+F176/E176</f>
        <v>0.005318758483955303</v>
      </c>
      <c r="D176" s="122">
        <f>+(100%/12)*1</f>
        <v>0.08333333333333333</v>
      </c>
      <c r="E176" s="123">
        <f>+C147</f>
        <v>98222170</v>
      </c>
      <c r="F176" s="123">
        <f>+D147</f>
        <v>522420</v>
      </c>
      <c r="G176" s="12"/>
      <c r="H176" s="12"/>
      <c r="I176" s="31"/>
      <c r="J176" s="12"/>
      <c r="K176" s="12"/>
      <c r="L176" s="12"/>
      <c r="M176" s="12"/>
      <c r="O176" s="31"/>
      <c r="P176" s="12"/>
    </row>
    <row r="177" spans="1:16" ht="14.25">
      <c r="A177" s="12"/>
      <c r="B177" s="121" t="s">
        <v>24</v>
      </c>
      <c r="C177" s="122">
        <f>+F177/E177</f>
        <v>0</v>
      </c>
      <c r="D177" s="122">
        <f>+(100%/12)*1</f>
        <v>0.08333333333333333</v>
      </c>
      <c r="E177" s="123">
        <f>+C148</f>
        <v>101880758</v>
      </c>
      <c r="F177" s="123">
        <f>+D148</f>
        <v>0</v>
      </c>
      <c r="G177" s="12"/>
      <c r="H177" s="12"/>
      <c r="I177" s="31"/>
      <c r="J177" s="12"/>
      <c r="K177" s="12"/>
      <c r="L177" s="12"/>
      <c r="M177" s="12"/>
      <c r="O177" s="31"/>
      <c r="P177" s="12"/>
    </row>
    <row r="178" spans="1:16" ht="14.25">
      <c r="A178" s="12"/>
      <c r="B178" s="121" t="s">
        <v>25</v>
      </c>
      <c r="C178" s="122">
        <f>+F178/E178</f>
        <v>0.061013708899743474</v>
      </c>
      <c r="D178" s="122">
        <f>+(100%/12)*1</f>
        <v>0.08333333333333333</v>
      </c>
      <c r="E178" s="123">
        <f>+C149</f>
        <v>5600665439</v>
      </c>
      <c r="F178" s="123">
        <f>+D149</f>
        <v>341717370.74</v>
      </c>
      <c r="G178" s="12"/>
      <c r="H178" s="12"/>
      <c r="I178" s="31"/>
      <c r="J178" s="12"/>
      <c r="K178" s="12"/>
      <c r="L178" s="12"/>
      <c r="M178" s="12"/>
      <c r="O178" s="31"/>
      <c r="P178" s="12"/>
    </row>
    <row r="179" spans="1:16" ht="14.25">
      <c r="A179" s="12"/>
      <c r="B179" s="121" t="s">
        <v>434</v>
      </c>
      <c r="C179" s="122">
        <f>+F179/E179</f>
        <v>0</v>
      </c>
      <c r="D179" s="122">
        <f>+(100%/12)*1</f>
        <v>0.08333333333333333</v>
      </c>
      <c r="E179" s="123">
        <f>+C150</f>
        <v>510000000</v>
      </c>
      <c r="F179" s="123">
        <f>+D150</f>
        <v>0</v>
      </c>
      <c r="G179" s="12"/>
      <c r="H179" s="12"/>
      <c r="I179" s="31"/>
      <c r="J179" s="12"/>
      <c r="K179" s="12"/>
      <c r="L179" s="12"/>
      <c r="M179" s="12"/>
      <c r="O179" s="31"/>
      <c r="P179" s="12"/>
    </row>
    <row r="180" spans="1:16" ht="14.25">
      <c r="A180" s="12"/>
      <c r="B180" s="12"/>
      <c r="C180" s="31"/>
      <c r="D180" s="12"/>
      <c r="E180" s="12"/>
      <c r="F180" s="12"/>
      <c r="G180" s="12"/>
      <c r="H180" s="12"/>
      <c r="I180" s="31"/>
      <c r="J180" s="12"/>
      <c r="K180" s="12"/>
      <c r="L180" s="12"/>
      <c r="M180" s="12"/>
      <c r="O180" s="31"/>
      <c r="P180" s="12"/>
    </row>
    <row r="181" spans="1:16" ht="14.25">
      <c r="A181" s="12"/>
      <c r="B181" s="12"/>
      <c r="C181" s="31"/>
      <c r="D181" s="12"/>
      <c r="E181" s="12"/>
      <c r="F181" s="12"/>
      <c r="G181" s="12"/>
      <c r="H181" s="12"/>
      <c r="I181" s="31"/>
      <c r="J181" s="12"/>
      <c r="K181" s="12"/>
      <c r="L181" s="12"/>
      <c r="M181" s="12"/>
      <c r="O181" s="31"/>
      <c r="P181" s="12"/>
    </row>
    <row r="182" spans="1:16" ht="14.25">
      <c r="A182" s="12"/>
      <c r="B182" s="12"/>
      <c r="C182" s="31"/>
      <c r="D182" s="12"/>
      <c r="E182" s="12"/>
      <c r="F182" s="12"/>
      <c r="G182" s="12"/>
      <c r="H182" s="12"/>
      <c r="I182" s="31"/>
      <c r="J182" s="12"/>
      <c r="K182" s="12"/>
      <c r="L182" s="12"/>
      <c r="M182" s="12"/>
      <c r="O182" s="31"/>
      <c r="P182" s="12"/>
    </row>
    <row r="183" spans="1:16" ht="14.25">
      <c r="A183" s="12"/>
      <c r="B183" s="12"/>
      <c r="C183" s="31"/>
      <c r="D183" s="12"/>
      <c r="E183" s="12"/>
      <c r="F183" s="12"/>
      <c r="G183" s="12"/>
      <c r="H183" s="12"/>
      <c r="I183" s="31"/>
      <c r="J183" s="12"/>
      <c r="K183" s="12"/>
      <c r="L183" s="12"/>
      <c r="M183" s="12"/>
      <c r="O183" s="31"/>
      <c r="P183" s="12"/>
    </row>
    <row r="184" spans="1:16" ht="14.25">
      <c r="A184" s="12"/>
      <c r="B184" s="12"/>
      <c r="C184" s="31"/>
      <c r="D184" s="12"/>
      <c r="E184" s="12"/>
      <c r="F184" s="12"/>
      <c r="G184" s="12"/>
      <c r="H184" s="12"/>
      <c r="I184" s="31"/>
      <c r="J184" s="12"/>
      <c r="K184" s="12"/>
      <c r="L184" s="12"/>
      <c r="M184" s="12"/>
      <c r="O184" s="31"/>
      <c r="P184" s="12"/>
    </row>
    <row r="185" spans="1:16" ht="14.25">
      <c r="A185" s="12"/>
      <c r="B185" s="12"/>
      <c r="C185" s="31"/>
      <c r="D185" s="12"/>
      <c r="E185" s="12"/>
      <c r="F185" s="12"/>
      <c r="G185" s="12"/>
      <c r="H185" s="12"/>
      <c r="I185" s="31"/>
      <c r="J185" s="12"/>
      <c r="K185" s="12"/>
      <c r="L185" s="12"/>
      <c r="M185" s="12"/>
      <c r="O185" s="31"/>
      <c r="P185" s="12"/>
    </row>
    <row r="186" spans="1:16" ht="14.25">
      <c r="A186" s="12"/>
      <c r="B186" s="12"/>
      <c r="C186" s="31"/>
      <c r="D186" s="12"/>
      <c r="E186" s="12"/>
      <c r="F186" s="12"/>
      <c r="G186" s="12"/>
      <c r="H186" s="12"/>
      <c r="I186" s="31"/>
      <c r="J186" s="12"/>
      <c r="K186" s="12"/>
      <c r="L186" s="12"/>
      <c r="M186" s="12"/>
      <c r="O186" s="31"/>
      <c r="P186" s="12"/>
    </row>
    <row r="187" spans="1:16" ht="14.25">
      <c r="A187" s="12"/>
      <c r="B187" s="12"/>
      <c r="C187" s="31"/>
      <c r="D187" s="12"/>
      <c r="E187" s="12"/>
      <c r="F187" s="12"/>
      <c r="G187" s="12"/>
      <c r="H187" s="12"/>
      <c r="I187" s="31"/>
      <c r="J187" s="12"/>
      <c r="K187" s="12"/>
      <c r="L187" s="12"/>
      <c r="M187" s="12"/>
      <c r="O187" s="31"/>
      <c r="P187" s="12"/>
    </row>
    <row r="188" spans="1:16" ht="14.25">
      <c r="A188" s="12"/>
      <c r="B188" s="12"/>
      <c r="C188" s="31"/>
      <c r="D188" s="12"/>
      <c r="E188" s="12"/>
      <c r="F188" s="12"/>
      <c r="G188" s="12"/>
      <c r="H188" s="12"/>
      <c r="I188" s="31"/>
      <c r="J188" s="12"/>
      <c r="K188" s="12"/>
      <c r="L188" s="12"/>
      <c r="M188" s="12"/>
      <c r="O188" s="31"/>
      <c r="P188" s="12"/>
    </row>
    <row r="189" spans="1:16" ht="14.25">
      <c r="A189" s="12"/>
      <c r="B189" s="12"/>
      <c r="C189" s="31"/>
      <c r="D189" s="12"/>
      <c r="E189" s="12"/>
      <c r="F189" s="12"/>
      <c r="G189" s="12"/>
      <c r="H189" s="12"/>
      <c r="I189" s="31"/>
      <c r="J189" s="12"/>
      <c r="K189" s="12"/>
      <c r="L189" s="12"/>
      <c r="M189" s="12"/>
      <c r="O189" s="31"/>
      <c r="P189" s="12"/>
    </row>
    <row r="190" spans="1:16" ht="14.25">
      <c r="A190" s="12"/>
      <c r="B190" s="12"/>
      <c r="C190" s="31"/>
      <c r="D190" s="12"/>
      <c r="E190" s="12"/>
      <c r="F190" s="12"/>
      <c r="G190" s="12"/>
      <c r="H190" s="12"/>
      <c r="I190" s="31"/>
      <c r="J190" s="12"/>
      <c r="K190" s="12"/>
      <c r="L190" s="12"/>
      <c r="M190" s="12"/>
      <c r="O190" s="31"/>
      <c r="P190" s="12"/>
    </row>
    <row r="191" spans="1:16" ht="14.25">
      <c r="A191" s="12"/>
      <c r="B191" s="12"/>
      <c r="C191" s="31"/>
      <c r="D191" s="12"/>
      <c r="E191" s="12"/>
      <c r="F191" s="12"/>
      <c r="G191" s="12"/>
      <c r="H191" s="12"/>
      <c r="I191" s="31"/>
      <c r="J191" s="12"/>
      <c r="K191" s="12"/>
      <c r="L191" s="12"/>
      <c r="M191" s="12"/>
      <c r="O191" s="31"/>
      <c r="P191" s="12"/>
    </row>
    <row r="192" spans="1:16" ht="14.25">
      <c r="A192" s="12"/>
      <c r="B192" s="12"/>
      <c r="C192" s="31"/>
      <c r="D192" s="12"/>
      <c r="E192" s="12"/>
      <c r="F192" s="12"/>
      <c r="G192" s="12"/>
      <c r="H192" s="12"/>
      <c r="I192" s="31"/>
      <c r="J192" s="12"/>
      <c r="K192" s="12"/>
      <c r="L192" s="12"/>
      <c r="M192" s="12"/>
      <c r="O192" s="31"/>
      <c r="P192" s="12"/>
    </row>
    <row r="193" spans="1:16" ht="14.25">
      <c r="A193" s="12"/>
      <c r="B193" s="12"/>
      <c r="C193" s="31"/>
      <c r="D193" s="12"/>
      <c r="E193" s="12"/>
      <c r="F193" s="12"/>
      <c r="G193" s="12"/>
      <c r="H193" s="12"/>
      <c r="I193" s="31"/>
      <c r="J193" s="12"/>
      <c r="K193" s="12"/>
      <c r="L193" s="12"/>
      <c r="M193" s="12"/>
      <c r="O193" s="31"/>
      <c r="P193" s="12"/>
    </row>
    <row r="194" spans="1:16" ht="14.25">
      <c r="A194" s="12"/>
      <c r="B194" s="12"/>
      <c r="C194" s="31"/>
      <c r="D194" s="12"/>
      <c r="E194" s="12"/>
      <c r="F194" s="12"/>
      <c r="G194" s="12"/>
      <c r="H194" s="12"/>
      <c r="I194" s="31"/>
      <c r="J194" s="12"/>
      <c r="K194" s="12"/>
      <c r="L194" s="12"/>
      <c r="M194" s="12"/>
      <c r="O194" s="31"/>
      <c r="P194" s="12"/>
    </row>
    <row r="195" spans="1:16" ht="14.25">
      <c r="A195" s="12"/>
      <c r="B195" s="12"/>
      <c r="C195" s="31"/>
      <c r="D195" s="12"/>
      <c r="E195" s="12"/>
      <c r="F195" s="12"/>
      <c r="G195" s="12"/>
      <c r="H195" s="12"/>
      <c r="I195" s="31"/>
      <c r="J195" s="12"/>
      <c r="K195" s="12"/>
      <c r="L195" s="12"/>
      <c r="M195" s="12"/>
      <c r="O195" s="31"/>
      <c r="P195" s="12"/>
    </row>
    <row r="196" spans="1:16" ht="14.25">
      <c r="A196" s="12"/>
      <c r="B196" s="12"/>
      <c r="C196" s="31"/>
      <c r="D196" s="12"/>
      <c r="E196" s="12"/>
      <c r="F196" s="12"/>
      <c r="G196" s="12"/>
      <c r="H196" s="12"/>
      <c r="I196" s="31"/>
      <c r="J196" s="12"/>
      <c r="K196" s="12"/>
      <c r="L196" s="12"/>
      <c r="M196" s="12"/>
      <c r="O196" s="31"/>
      <c r="P196" s="12"/>
    </row>
    <row r="197" spans="1:16" ht="14.25">
      <c r="A197" s="10"/>
      <c r="B197" s="10"/>
      <c r="H197" s="10"/>
      <c r="J197" s="11"/>
      <c r="P197" s="11"/>
    </row>
    <row r="198" spans="1:16" ht="14.25">
      <c r="A198" s="10"/>
      <c r="B198" s="10"/>
      <c r="H198" s="10"/>
      <c r="J198" s="11"/>
      <c r="P198" s="11"/>
    </row>
    <row r="199" spans="1:16" ht="14.25">
      <c r="A199" s="10"/>
      <c r="B199" s="10"/>
      <c r="H199" s="10"/>
      <c r="J199" s="11"/>
      <c r="P199" s="11"/>
    </row>
    <row r="200" spans="1:16" ht="14.25">
      <c r="A200" s="10"/>
      <c r="B200" s="10"/>
      <c r="H200" s="10"/>
      <c r="J200" s="11"/>
      <c r="P200" s="11"/>
    </row>
    <row r="201" spans="1:16" ht="14.25">
      <c r="A201" s="10"/>
      <c r="B201" s="10"/>
      <c r="H201" s="10"/>
      <c r="J201" s="11"/>
      <c r="P201" s="11"/>
    </row>
    <row r="202" spans="1:16" ht="14.25">
      <c r="A202" s="10"/>
      <c r="B202" s="10"/>
      <c r="H202" s="10"/>
      <c r="J202" s="11"/>
      <c r="P202" s="11"/>
    </row>
    <row r="203" spans="1:16" ht="14.25">
      <c r="A203" s="10"/>
      <c r="B203" s="10"/>
      <c r="H203" s="10"/>
      <c r="J203" s="11"/>
      <c r="P203" s="11"/>
    </row>
    <row r="204" spans="1:16" ht="14.25">
      <c r="A204" s="10"/>
      <c r="B204" s="10"/>
      <c r="H204" s="10"/>
      <c r="J204" s="11"/>
      <c r="P204" s="11"/>
    </row>
    <row r="205" spans="1:16" ht="14.25">
      <c r="A205" s="10"/>
      <c r="B205" s="10"/>
      <c r="H205" s="10"/>
      <c r="J205" s="11"/>
      <c r="P205" s="11"/>
    </row>
    <row r="206" spans="1:16" ht="14.25">
      <c r="A206" s="10"/>
      <c r="B206" s="10"/>
      <c r="H206" s="10"/>
      <c r="J206" s="11"/>
      <c r="P206" s="11"/>
    </row>
    <row r="207" spans="1:16" ht="14.25">
      <c r="A207" s="10"/>
      <c r="B207" s="10"/>
      <c r="H207" s="10"/>
      <c r="J207" s="11"/>
      <c r="P207" s="11"/>
    </row>
    <row r="208" spans="1:16" ht="14.25">
      <c r="A208" s="10"/>
      <c r="B208" s="10"/>
      <c r="H208" s="10"/>
      <c r="J208" s="11"/>
      <c r="P208" s="11"/>
    </row>
    <row r="209" spans="1:16" ht="14.25">
      <c r="A209" s="10"/>
      <c r="B209" s="10"/>
      <c r="H209" s="10"/>
      <c r="J209" s="11"/>
      <c r="P209" s="11"/>
    </row>
    <row r="210" spans="1:8" ht="14.25">
      <c r="A210" s="10"/>
      <c r="B210" s="10"/>
      <c r="H210" s="10"/>
    </row>
    <row r="211" spans="1:8" ht="14.25">
      <c r="A211" s="10"/>
      <c r="B211" s="10"/>
      <c r="H211" s="10"/>
    </row>
    <row r="212" spans="1:8" ht="14.25">
      <c r="A212" s="10"/>
      <c r="B212" s="10"/>
      <c r="H212" s="10"/>
    </row>
    <row r="213" spans="1:8" ht="14.25">
      <c r="A213" s="10"/>
      <c r="B213" s="10"/>
      <c r="H213" s="10"/>
    </row>
    <row r="214" spans="1:8" ht="14.25">
      <c r="A214" s="10"/>
      <c r="B214" s="10"/>
      <c r="H214" s="10"/>
    </row>
    <row r="215" spans="1:8" ht="14.25">
      <c r="A215" s="10"/>
      <c r="B215" s="10"/>
      <c r="H215" s="10"/>
    </row>
    <row r="216" spans="1:8" ht="14.25">
      <c r="A216" s="10"/>
      <c r="B216" s="10"/>
      <c r="H216" s="10"/>
    </row>
    <row r="217" spans="1:8" ht="14.25">
      <c r="A217" s="10"/>
      <c r="B217" s="10"/>
      <c r="H217" s="10"/>
    </row>
    <row r="218" spans="1:8" ht="14.25">
      <c r="A218" s="10"/>
      <c r="B218" s="10"/>
      <c r="H218" s="10"/>
    </row>
    <row r="219" spans="1:8" ht="14.25">
      <c r="A219" s="10"/>
      <c r="B219" s="10"/>
      <c r="H219" s="10"/>
    </row>
    <row r="220" spans="1:8" ht="14.25">
      <c r="A220" s="10"/>
      <c r="B220" s="10"/>
      <c r="H220" s="10"/>
    </row>
    <row r="221" spans="1:8" ht="14.25">
      <c r="A221" s="10"/>
      <c r="B221" s="10"/>
      <c r="H221" s="10"/>
    </row>
    <row r="222" spans="1:8" ht="14.25">
      <c r="A222" s="10"/>
      <c r="B222" s="10"/>
      <c r="H222" s="10"/>
    </row>
    <row r="223" spans="1:8" ht="14.25">
      <c r="A223" s="10"/>
      <c r="B223" s="10"/>
      <c r="H223" s="10"/>
    </row>
    <row r="224" spans="1:8" ht="14.25">
      <c r="A224" s="10"/>
      <c r="B224" s="10"/>
      <c r="H224" s="10"/>
    </row>
    <row r="225" spans="1:8" ht="14.25">
      <c r="A225" s="10"/>
      <c r="B225" s="10"/>
      <c r="H225" s="10"/>
    </row>
    <row r="226" spans="1:8" ht="14.25">
      <c r="A226" s="10"/>
      <c r="B226" s="10"/>
      <c r="H226" s="10"/>
    </row>
    <row r="227" spans="1:8" ht="14.25">
      <c r="A227" s="10"/>
      <c r="B227" s="10"/>
      <c r="H227" s="10"/>
    </row>
    <row r="228" spans="1:8" ht="14.25">
      <c r="A228" s="10"/>
      <c r="B228" s="10"/>
      <c r="H228" s="10"/>
    </row>
    <row r="229" spans="1:8" ht="14.25">
      <c r="A229" s="10"/>
      <c r="B229" s="10"/>
      <c r="H229" s="10"/>
    </row>
    <row r="230" spans="1:8" ht="14.25">
      <c r="A230" s="10"/>
      <c r="B230" s="10"/>
      <c r="H230" s="10"/>
    </row>
    <row r="231" spans="1:8" ht="14.25">
      <c r="A231" s="10"/>
      <c r="B231" s="10"/>
      <c r="H231" s="10"/>
    </row>
    <row r="232" spans="1:8" ht="14.25">
      <c r="A232" s="10"/>
      <c r="B232" s="10"/>
      <c r="H232" s="10"/>
    </row>
    <row r="233" spans="1:8" ht="14.25">
      <c r="A233" s="10"/>
      <c r="B233" s="10"/>
      <c r="H233" s="10"/>
    </row>
    <row r="234" spans="1:8" ht="14.25">
      <c r="A234" s="10"/>
      <c r="B234" s="10"/>
      <c r="H234" s="10"/>
    </row>
    <row r="235" spans="1:8" ht="14.25">
      <c r="A235" s="10"/>
      <c r="B235" s="10"/>
      <c r="H235" s="10"/>
    </row>
    <row r="236" spans="1:8" ht="14.25">
      <c r="A236" s="10"/>
      <c r="B236" s="10"/>
      <c r="H236" s="10"/>
    </row>
    <row r="237" spans="1:8" ht="14.25">
      <c r="A237" s="10"/>
      <c r="B237" s="10"/>
      <c r="H237" s="10"/>
    </row>
    <row r="238" spans="1:8" ht="14.25">
      <c r="A238" s="10"/>
      <c r="B238" s="10"/>
      <c r="H238" s="10"/>
    </row>
    <row r="239" spans="1:8" ht="14.25">
      <c r="A239" s="10"/>
      <c r="B239" s="10"/>
      <c r="H239" s="10"/>
    </row>
    <row r="240" spans="1:8" ht="14.25">
      <c r="A240" s="10"/>
      <c r="B240" s="10"/>
      <c r="H240" s="10"/>
    </row>
    <row r="241" spans="1:8" ht="14.25">
      <c r="A241" s="10"/>
      <c r="B241" s="10"/>
      <c r="H241" s="10"/>
    </row>
    <row r="242" spans="1:8" ht="14.25">
      <c r="A242" s="10"/>
      <c r="B242" s="10"/>
      <c r="H242" s="10"/>
    </row>
    <row r="243" spans="1:8" ht="14.25">
      <c r="A243" s="10"/>
      <c r="B243" s="10"/>
      <c r="H243" s="10"/>
    </row>
    <row r="244" spans="1:8" ht="14.25">
      <c r="A244" s="10"/>
      <c r="B244" s="10"/>
      <c r="H244" s="10"/>
    </row>
    <row r="245" spans="1:8" ht="14.25">
      <c r="A245" s="10"/>
      <c r="B245" s="10"/>
      <c r="H245" s="10"/>
    </row>
    <row r="246" spans="1:8" ht="14.25">
      <c r="A246" s="10"/>
      <c r="B246" s="10"/>
      <c r="H246" s="10"/>
    </row>
    <row r="247" spans="1:8" ht="14.25">
      <c r="A247" s="10"/>
      <c r="B247" s="10"/>
      <c r="H247" s="10"/>
    </row>
    <row r="248" spans="1:8" ht="14.25">
      <c r="A248" s="10"/>
      <c r="B248" s="10"/>
      <c r="H248" s="10"/>
    </row>
    <row r="249" spans="1:8" ht="14.25">
      <c r="A249" s="10"/>
      <c r="B249" s="10"/>
      <c r="H249" s="10"/>
    </row>
    <row r="250" spans="1:8" ht="14.25">
      <c r="A250" s="10"/>
      <c r="B250" s="10"/>
      <c r="H250" s="10"/>
    </row>
    <row r="251" spans="1:8" ht="14.25">
      <c r="A251" s="10"/>
      <c r="B251" s="10"/>
      <c r="H251" s="10"/>
    </row>
    <row r="252" spans="1:8" ht="14.25">
      <c r="A252" s="10"/>
      <c r="B252" s="10"/>
      <c r="H252" s="10"/>
    </row>
    <row r="253" spans="1:8" ht="14.25">
      <c r="A253" s="10"/>
      <c r="B253" s="10"/>
      <c r="H253" s="10"/>
    </row>
    <row r="254" spans="1:8" ht="14.25">
      <c r="A254" s="10"/>
      <c r="B254" s="10"/>
      <c r="H254" s="10"/>
    </row>
    <row r="255" spans="1:8" ht="14.25">
      <c r="A255" s="10"/>
      <c r="B255" s="10"/>
      <c r="H255" s="10"/>
    </row>
    <row r="256" spans="1:8" ht="14.25">
      <c r="A256" s="10"/>
      <c r="B256" s="10"/>
      <c r="H256" s="10"/>
    </row>
    <row r="257" spans="1:8" ht="14.25">
      <c r="A257" s="10"/>
      <c r="B257" s="10"/>
      <c r="H257" s="10"/>
    </row>
    <row r="258" spans="1:8" ht="14.25">
      <c r="A258" s="10"/>
      <c r="B258" s="10"/>
      <c r="H258" s="10"/>
    </row>
    <row r="259" spans="1:8" ht="14.25">
      <c r="A259" s="10"/>
      <c r="B259" s="10"/>
      <c r="H259" s="10"/>
    </row>
    <row r="260" spans="1:8" ht="14.25">
      <c r="A260" s="10"/>
      <c r="B260" s="10"/>
      <c r="H260" s="10"/>
    </row>
    <row r="261" spans="1:8" ht="14.25">
      <c r="A261" s="10"/>
      <c r="B261" s="10"/>
      <c r="H261" s="10"/>
    </row>
    <row r="262" spans="1:8" ht="14.25">
      <c r="A262" s="10"/>
      <c r="B262" s="10"/>
      <c r="H262" s="10"/>
    </row>
    <row r="263" spans="1:8" ht="14.25">
      <c r="A263" s="10"/>
      <c r="B263" s="10"/>
      <c r="H263" s="10"/>
    </row>
    <row r="264" spans="1:8" ht="14.25">
      <c r="A264" s="10"/>
      <c r="B264" s="10"/>
      <c r="H264" s="10"/>
    </row>
    <row r="265" spans="1:8" ht="14.25">
      <c r="A265" s="10"/>
      <c r="B265" s="10"/>
      <c r="H265" s="10"/>
    </row>
    <row r="266" spans="1:8" ht="14.25">
      <c r="A266" s="10"/>
      <c r="B266" s="10"/>
      <c r="H266" s="10"/>
    </row>
    <row r="267" spans="1:8" ht="14.25">
      <c r="A267" s="10"/>
      <c r="B267" s="10"/>
      <c r="H267" s="10"/>
    </row>
    <row r="268" spans="1:8" ht="14.25">
      <c r="A268" s="10"/>
      <c r="B268" s="10"/>
      <c r="H268" s="10"/>
    </row>
    <row r="269" spans="1:8" ht="14.25">
      <c r="A269" s="10"/>
      <c r="B269" s="10"/>
      <c r="H269" s="10"/>
    </row>
    <row r="270" spans="1:8" ht="14.25">
      <c r="A270" s="10"/>
      <c r="B270" s="10"/>
      <c r="H270" s="10"/>
    </row>
    <row r="271" spans="1:8" ht="14.25">
      <c r="A271" s="10"/>
      <c r="B271" s="10"/>
      <c r="H271" s="10"/>
    </row>
    <row r="272" spans="1:8" ht="14.25">
      <c r="A272" s="10"/>
      <c r="B272" s="10"/>
      <c r="H272" s="10"/>
    </row>
    <row r="273" spans="1:8" ht="14.25">
      <c r="A273" s="10"/>
      <c r="B273" s="10"/>
      <c r="H273" s="10"/>
    </row>
    <row r="274" spans="1:8" ht="14.25">
      <c r="A274" s="10"/>
      <c r="B274" s="10"/>
      <c r="H274" s="10"/>
    </row>
    <row r="275" spans="1:8" ht="14.25">
      <c r="A275" s="10"/>
      <c r="B275" s="10"/>
      <c r="H275" s="10"/>
    </row>
    <row r="276" spans="1:8" ht="14.25">
      <c r="A276" s="10"/>
      <c r="B276" s="10"/>
      <c r="H276" s="10"/>
    </row>
    <row r="277" spans="1:8" ht="14.25">
      <c r="A277" s="10"/>
      <c r="B277" s="10"/>
      <c r="H277" s="10"/>
    </row>
    <row r="278" spans="1:8" ht="14.25">
      <c r="A278" s="10"/>
      <c r="B278" s="10"/>
      <c r="H278" s="10"/>
    </row>
    <row r="279" spans="1:8" ht="14.25">
      <c r="A279" s="10"/>
      <c r="B279" s="10"/>
      <c r="H279" s="10"/>
    </row>
    <row r="280" spans="1:8" ht="14.25">
      <c r="A280" s="10"/>
      <c r="B280" s="10"/>
      <c r="H280" s="10"/>
    </row>
    <row r="281" spans="1:8" ht="14.25">
      <c r="A281" s="10"/>
      <c r="B281" s="10"/>
      <c r="H281" s="10"/>
    </row>
    <row r="282" spans="1:8" ht="14.25">
      <c r="A282" s="10"/>
      <c r="B282" s="10"/>
      <c r="H282" s="10"/>
    </row>
    <row r="283" spans="1:8" ht="14.25">
      <c r="A283" s="10"/>
      <c r="B283" s="10"/>
      <c r="H283" s="10"/>
    </row>
    <row r="284" spans="1:8" ht="14.25">
      <c r="A284" s="10"/>
      <c r="B284" s="10"/>
      <c r="H284" s="10"/>
    </row>
    <row r="285" spans="1:8" ht="14.25">
      <c r="A285" s="10"/>
      <c r="B285" s="10"/>
      <c r="H285" s="10"/>
    </row>
    <row r="286" spans="1:8" ht="14.25">
      <c r="A286" s="10"/>
      <c r="B286" s="10"/>
      <c r="H286" s="10"/>
    </row>
    <row r="287" spans="1:8" ht="14.25">
      <c r="A287" s="10"/>
      <c r="B287" s="10"/>
      <c r="H287" s="10"/>
    </row>
    <row r="288" spans="1:8" ht="14.25">
      <c r="A288" s="10"/>
      <c r="B288" s="10"/>
      <c r="H288" s="10"/>
    </row>
    <row r="289" spans="1:8" ht="14.25">
      <c r="A289" s="10"/>
      <c r="B289" s="10"/>
      <c r="H289" s="10"/>
    </row>
    <row r="290" spans="1:8" ht="14.25">
      <c r="A290" s="10"/>
      <c r="B290" s="10"/>
      <c r="H290" s="10"/>
    </row>
    <row r="291" spans="1:8" ht="14.25">
      <c r="A291" s="10"/>
      <c r="B291" s="10"/>
      <c r="H291" s="10"/>
    </row>
    <row r="292" spans="1:8" ht="14.25">
      <c r="A292" s="10"/>
      <c r="B292" s="10"/>
      <c r="H292" s="10"/>
    </row>
    <row r="293" spans="1:8" ht="14.25">
      <c r="A293" s="10"/>
      <c r="B293" s="10"/>
      <c r="H293" s="10"/>
    </row>
    <row r="294" spans="1:8" ht="14.25">
      <c r="A294" s="10"/>
      <c r="B294" s="10"/>
      <c r="H294" s="10"/>
    </row>
    <row r="295" spans="1:8" ht="14.25">
      <c r="A295" s="10"/>
      <c r="B295" s="10"/>
      <c r="H295" s="10"/>
    </row>
    <row r="296" spans="1:8" ht="14.25">
      <c r="A296" s="10"/>
      <c r="B296" s="10"/>
      <c r="H296" s="10"/>
    </row>
    <row r="297" spans="1:8" ht="14.25">
      <c r="A297" s="10"/>
      <c r="B297" s="10"/>
      <c r="H297" s="10"/>
    </row>
    <row r="298" spans="1:8" ht="14.25">
      <c r="A298" s="10"/>
      <c r="B298" s="10"/>
      <c r="H298" s="10"/>
    </row>
    <row r="299" spans="1:8" ht="14.25">
      <c r="A299" s="10"/>
      <c r="B299" s="10"/>
      <c r="H299" s="10"/>
    </row>
    <row r="300" spans="1:8" ht="14.25">
      <c r="A300" s="10"/>
      <c r="B300" s="10"/>
      <c r="H300" s="10"/>
    </row>
    <row r="301" spans="1:8" ht="14.25">
      <c r="A301" s="10"/>
      <c r="B301" s="10"/>
      <c r="H301" s="10"/>
    </row>
    <row r="302" spans="1:8" ht="14.25">
      <c r="A302" s="10"/>
      <c r="B302" s="10"/>
      <c r="H302" s="10"/>
    </row>
    <row r="303" spans="1:8" ht="14.25">
      <c r="A303" s="10"/>
      <c r="B303" s="10"/>
      <c r="H303" s="10"/>
    </row>
    <row r="304" spans="1:8" ht="14.25">
      <c r="A304" s="10"/>
      <c r="B304" s="10"/>
      <c r="H304" s="10"/>
    </row>
    <row r="305" spans="1:8" ht="14.25">
      <c r="A305" s="10"/>
      <c r="B305" s="10"/>
      <c r="H305" s="10"/>
    </row>
    <row r="306" spans="1:8" ht="14.25">
      <c r="A306" s="10"/>
      <c r="B306" s="10"/>
      <c r="H306" s="10"/>
    </row>
    <row r="307" spans="1:8" ht="14.25">
      <c r="A307" s="10"/>
      <c r="B307" s="10"/>
      <c r="H307" s="10"/>
    </row>
    <row r="308" spans="1:8" ht="14.25">
      <c r="A308" s="10"/>
      <c r="B308" s="10"/>
      <c r="H308" s="10"/>
    </row>
    <row r="309" spans="1:8" ht="14.25">
      <c r="A309" s="10"/>
      <c r="B309" s="10"/>
      <c r="H309" s="10"/>
    </row>
    <row r="310" spans="1:8" ht="14.25">
      <c r="A310" s="10"/>
      <c r="B310" s="10"/>
      <c r="H310" s="10"/>
    </row>
    <row r="311" spans="1:8" ht="14.25">
      <c r="A311" s="10"/>
      <c r="B311" s="10"/>
      <c r="H311" s="10"/>
    </row>
    <row r="312" spans="1:8" ht="14.25">
      <c r="A312" s="10"/>
      <c r="B312" s="10"/>
      <c r="H312" s="10"/>
    </row>
    <row r="313" spans="1:8" ht="14.25">
      <c r="A313" s="10"/>
      <c r="B313" s="10"/>
      <c r="H313" s="10"/>
    </row>
    <row r="314" spans="1:8" ht="14.25">
      <c r="A314" s="10"/>
      <c r="B314" s="10"/>
      <c r="H314" s="10"/>
    </row>
    <row r="315" spans="1:8" ht="14.25">
      <c r="A315" s="10"/>
      <c r="B315" s="10"/>
      <c r="H315" s="10"/>
    </row>
    <row r="316" spans="1:8" ht="14.25">
      <c r="A316" s="10"/>
      <c r="B316" s="10"/>
      <c r="H316" s="10"/>
    </row>
    <row r="317" spans="1:8" ht="14.25">
      <c r="A317" s="10"/>
      <c r="B317" s="10"/>
      <c r="H317" s="10"/>
    </row>
    <row r="318" spans="1:8" ht="14.25">
      <c r="A318" s="10"/>
      <c r="B318" s="10"/>
      <c r="H318" s="10"/>
    </row>
    <row r="319" spans="1:8" ht="14.25">
      <c r="A319" s="10"/>
      <c r="B319" s="10"/>
      <c r="H319" s="10"/>
    </row>
    <row r="320" spans="1:8" ht="14.25">
      <c r="A320" s="10"/>
      <c r="B320" s="10"/>
      <c r="H320" s="10"/>
    </row>
    <row r="321" spans="1:8" ht="14.25">
      <c r="A321" s="10"/>
      <c r="B321" s="10"/>
      <c r="H321" s="10"/>
    </row>
    <row r="322" spans="1:8" ht="14.25">
      <c r="A322" s="10"/>
      <c r="B322" s="10"/>
      <c r="H322" s="10"/>
    </row>
    <row r="323" spans="1:8" ht="14.25">
      <c r="A323" s="10"/>
      <c r="B323" s="10"/>
      <c r="H323" s="10"/>
    </row>
    <row r="324" spans="1:8" ht="14.25">
      <c r="A324" s="10"/>
      <c r="B324" s="10"/>
      <c r="H324" s="10"/>
    </row>
    <row r="325" spans="1:8" ht="14.25">
      <c r="A325" s="10"/>
      <c r="B325" s="10"/>
      <c r="H325" s="10"/>
    </row>
    <row r="326" spans="1:8" ht="14.25">
      <c r="A326" s="10"/>
      <c r="B326" s="10"/>
      <c r="H326" s="10"/>
    </row>
    <row r="327" spans="1:8" ht="14.25">
      <c r="A327" s="10"/>
      <c r="B327" s="10"/>
      <c r="H327" s="10"/>
    </row>
    <row r="328" spans="1:8" ht="14.25">
      <c r="A328" s="10"/>
      <c r="B328" s="10"/>
      <c r="H328" s="10"/>
    </row>
    <row r="329" spans="1:8" ht="14.25">
      <c r="A329" s="10"/>
      <c r="B329" s="10"/>
      <c r="H329" s="10"/>
    </row>
    <row r="330" spans="1:8" ht="14.25">
      <c r="A330" s="10"/>
      <c r="B330" s="10"/>
      <c r="H330" s="10"/>
    </row>
    <row r="331" spans="1:8" ht="14.25">
      <c r="A331" s="10"/>
      <c r="B331" s="10"/>
      <c r="H331" s="10"/>
    </row>
    <row r="332" spans="1:8" ht="14.25">
      <c r="A332" s="10"/>
      <c r="B332" s="10"/>
      <c r="H332" s="10"/>
    </row>
    <row r="333" spans="1:8" ht="14.25">
      <c r="A333" s="10"/>
      <c r="B333" s="10"/>
      <c r="H333" s="10"/>
    </row>
    <row r="334" spans="1:8" ht="14.25">
      <c r="A334" s="10"/>
      <c r="B334" s="10"/>
      <c r="H334" s="10"/>
    </row>
    <row r="335" spans="1:8" ht="14.25">
      <c r="A335" s="10"/>
      <c r="B335" s="10"/>
      <c r="H335" s="10"/>
    </row>
    <row r="336" spans="1:8" ht="14.25">
      <c r="A336" s="10"/>
      <c r="B336" s="10"/>
      <c r="H336" s="10"/>
    </row>
    <row r="337" spans="1:8" ht="14.25">
      <c r="A337" s="10"/>
      <c r="B337" s="10"/>
      <c r="H337" s="10"/>
    </row>
    <row r="338" spans="1:8" ht="14.25">
      <c r="A338" s="10"/>
      <c r="B338" s="10"/>
      <c r="H338" s="10"/>
    </row>
    <row r="339" spans="1:8" ht="14.25">
      <c r="A339" s="10"/>
      <c r="B339" s="10"/>
      <c r="H339" s="10"/>
    </row>
    <row r="340" spans="1:8" ht="14.25">
      <c r="A340" s="10"/>
      <c r="B340" s="10"/>
      <c r="H340" s="10"/>
    </row>
    <row r="341" spans="1:8" ht="14.25">
      <c r="A341" s="10"/>
      <c r="B341" s="10"/>
      <c r="H341" s="10"/>
    </row>
    <row r="342" spans="1:8" ht="14.25">
      <c r="A342" s="10"/>
      <c r="B342" s="10"/>
      <c r="H342" s="10"/>
    </row>
    <row r="343" spans="1:8" ht="14.25">
      <c r="A343" s="10"/>
      <c r="B343" s="10"/>
      <c r="H343" s="10"/>
    </row>
    <row r="344" spans="1:8" ht="14.25">
      <c r="A344" s="10"/>
      <c r="B344" s="10"/>
      <c r="H344" s="10"/>
    </row>
    <row r="345" spans="1:8" ht="14.25">
      <c r="A345" s="10"/>
      <c r="B345" s="10"/>
      <c r="H345" s="10"/>
    </row>
    <row r="346" spans="1:8" ht="14.25">
      <c r="A346" s="10"/>
      <c r="B346" s="10"/>
      <c r="H346" s="10"/>
    </row>
    <row r="347" spans="1:8" ht="14.25">
      <c r="A347" s="10"/>
      <c r="B347" s="10"/>
      <c r="H347" s="10"/>
    </row>
    <row r="348" spans="1:8" ht="14.25">
      <c r="A348" s="10"/>
      <c r="B348" s="10"/>
      <c r="H348" s="10"/>
    </row>
    <row r="349" spans="1:8" ht="14.25">
      <c r="A349" s="10"/>
      <c r="B349" s="10"/>
      <c r="H349" s="10"/>
    </row>
    <row r="350" spans="1:8" ht="14.25">
      <c r="A350" s="10"/>
      <c r="B350" s="10"/>
      <c r="H350" s="10"/>
    </row>
    <row r="351" spans="1:8" ht="14.25">
      <c r="A351" s="10"/>
      <c r="B351" s="10"/>
      <c r="H351" s="10"/>
    </row>
    <row r="352" spans="1:8" ht="14.25">
      <c r="A352" s="10"/>
      <c r="B352" s="10"/>
      <c r="H352" s="10"/>
    </row>
    <row r="353" spans="1:8" ht="14.25">
      <c r="A353" s="10"/>
      <c r="B353" s="10"/>
      <c r="H353" s="10"/>
    </row>
    <row r="354" spans="1:8" ht="14.25">
      <c r="A354" s="10"/>
      <c r="B354" s="10"/>
      <c r="H354" s="10"/>
    </row>
    <row r="355" spans="1:8" ht="14.25">
      <c r="A355" s="10"/>
      <c r="B355" s="10"/>
      <c r="H355" s="10"/>
    </row>
    <row r="356" spans="1:8" ht="14.25">
      <c r="A356" s="10"/>
      <c r="B356" s="10"/>
      <c r="H356" s="10"/>
    </row>
    <row r="357" spans="1:8" ht="14.25">
      <c r="A357" s="10"/>
      <c r="B357" s="10"/>
      <c r="H357" s="10"/>
    </row>
    <row r="358" spans="1:8" ht="14.25">
      <c r="A358" s="10"/>
      <c r="B358" s="10"/>
      <c r="H358" s="10"/>
    </row>
    <row r="359" spans="1:8" ht="14.25">
      <c r="A359" s="10"/>
      <c r="B359" s="10"/>
      <c r="H359" s="10"/>
    </row>
    <row r="360" spans="1:8" ht="14.25">
      <c r="A360" s="10"/>
      <c r="B360" s="10"/>
      <c r="H360" s="10"/>
    </row>
    <row r="361" spans="1:8" ht="14.25">
      <c r="A361" s="10"/>
      <c r="B361" s="10"/>
      <c r="H361" s="10"/>
    </row>
    <row r="362" spans="1:8" ht="14.25">
      <c r="A362" s="10"/>
      <c r="B362" s="10"/>
      <c r="H362" s="10"/>
    </row>
    <row r="363" spans="1:8" ht="14.25">
      <c r="A363" s="10"/>
      <c r="B363" s="10"/>
      <c r="H363" s="10"/>
    </row>
    <row r="364" spans="1:8" ht="14.25">
      <c r="A364" s="10"/>
      <c r="B364" s="10"/>
      <c r="H364" s="10"/>
    </row>
    <row r="365" spans="1:8" ht="14.25">
      <c r="A365" s="10"/>
      <c r="B365" s="10"/>
      <c r="H365" s="10"/>
    </row>
    <row r="366" spans="1:8" ht="14.25">
      <c r="A366" s="10"/>
      <c r="B366" s="10"/>
      <c r="H366" s="10"/>
    </row>
    <row r="367" spans="1:8" ht="14.25">
      <c r="A367" s="10"/>
      <c r="B367" s="10"/>
      <c r="H367" s="10"/>
    </row>
    <row r="368" spans="1:8" ht="14.25">
      <c r="A368" s="10"/>
      <c r="B368" s="10"/>
      <c r="H368" s="10"/>
    </row>
    <row r="369" spans="1:8" ht="14.25">
      <c r="A369" s="10"/>
      <c r="B369" s="10"/>
      <c r="H369" s="10"/>
    </row>
    <row r="370" spans="1:8" ht="14.25">
      <c r="A370" s="10"/>
      <c r="B370" s="10"/>
      <c r="H370" s="10"/>
    </row>
    <row r="371" spans="1:8" ht="14.25">
      <c r="A371" s="10"/>
      <c r="B371" s="10"/>
      <c r="H371" s="10"/>
    </row>
    <row r="372" spans="1:8" ht="14.25">
      <c r="A372" s="10"/>
      <c r="B372" s="10"/>
      <c r="H372" s="10"/>
    </row>
    <row r="373" spans="1:8" ht="14.25">
      <c r="A373" s="10"/>
      <c r="B373" s="10"/>
      <c r="H373" s="10"/>
    </row>
    <row r="374" spans="1:8" ht="14.25">
      <c r="A374" s="10"/>
      <c r="B374" s="10"/>
      <c r="H374" s="10"/>
    </row>
    <row r="375" spans="1:8" ht="14.25">
      <c r="A375" s="10"/>
      <c r="B375" s="10"/>
      <c r="H375" s="10"/>
    </row>
    <row r="376" spans="1:8" ht="14.25">
      <c r="A376" s="10"/>
      <c r="B376" s="10"/>
      <c r="H376" s="10"/>
    </row>
    <row r="377" spans="1:8" ht="14.25">
      <c r="A377" s="10"/>
      <c r="B377" s="10"/>
      <c r="H377" s="10"/>
    </row>
    <row r="378" spans="1:8" ht="14.25">
      <c r="A378" s="10"/>
      <c r="B378" s="10"/>
      <c r="H378" s="10"/>
    </row>
    <row r="379" spans="1:8" ht="14.25">
      <c r="A379" s="10"/>
      <c r="B379" s="10"/>
      <c r="H379" s="10"/>
    </row>
    <row r="380" spans="1:8" ht="14.25">
      <c r="A380" s="10"/>
      <c r="B380" s="10"/>
      <c r="H380" s="10"/>
    </row>
    <row r="381" spans="1:8" ht="14.25">
      <c r="A381" s="10"/>
      <c r="B381" s="10"/>
      <c r="H381" s="10"/>
    </row>
    <row r="382" spans="1:8" ht="14.25">
      <c r="A382" s="10"/>
      <c r="B382" s="10"/>
      <c r="H382" s="10"/>
    </row>
    <row r="383" spans="1:8" ht="14.25">
      <c r="A383" s="10"/>
      <c r="B383" s="10"/>
      <c r="H383" s="10"/>
    </row>
    <row r="384" spans="1:8" ht="14.25">
      <c r="A384" s="10"/>
      <c r="B384" s="10"/>
      <c r="H384" s="10"/>
    </row>
    <row r="385" spans="1:8" ht="14.25">
      <c r="A385" s="10"/>
      <c r="B385" s="10"/>
      <c r="H385" s="10"/>
    </row>
    <row r="386" spans="1:8" ht="14.25">
      <c r="A386" s="10"/>
      <c r="B386" s="10"/>
      <c r="H386" s="10"/>
    </row>
    <row r="387" spans="1:8" ht="14.25">
      <c r="A387" s="10"/>
      <c r="B387" s="10"/>
      <c r="H387" s="10"/>
    </row>
    <row r="388" spans="1:8" ht="14.25">
      <c r="A388" s="10"/>
      <c r="B388" s="10"/>
      <c r="H388" s="10"/>
    </row>
    <row r="389" spans="1:8" ht="14.25">
      <c r="A389" s="10"/>
      <c r="B389" s="10"/>
      <c r="H389" s="10"/>
    </row>
    <row r="390" spans="1:8" ht="14.25">
      <c r="A390" s="10"/>
      <c r="B390" s="10"/>
      <c r="H390" s="10"/>
    </row>
    <row r="391" spans="1:8" ht="14.25">
      <c r="A391" s="10"/>
      <c r="B391" s="10"/>
      <c r="H391" s="10"/>
    </row>
    <row r="392" spans="1:8" ht="14.25">
      <c r="A392" s="10"/>
      <c r="B392" s="10"/>
      <c r="H392" s="10"/>
    </row>
    <row r="393" spans="1:8" ht="14.25">
      <c r="A393" s="10"/>
      <c r="B393" s="10"/>
      <c r="H393" s="10"/>
    </row>
    <row r="394" spans="1:8" ht="14.25">
      <c r="A394" s="10"/>
      <c r="B394" s="10"/>
      <c r="H394" s="10"/>
    </row>
    <row r="395" spans="1:8" ht="14.25">
      <c r="A395" s="10"/>
      <c r="B395" s="10"/>
      <c r="H395" s="10"/>
    </row>
    <row r="396" spans="1:8" ht="14.25">
      <c r="A396" s="10"/>
      <c r="B396" s="10"/>
      <c r="H396" s="10"/>
    </row>
    <row r="397" spans="1:8" ht="14.25">
      <c r="A397" s="10"/>
      <c r="B397" s="10"/>
      <c r="H397" s="10"/>
    </row>
    <row r="398" spans="1:8" ht="14.25">
      <c r="A398" s="10"/>
      <c r="B398" s="10"/>
      <c r="H398" s="10"/>
    </row>
    <row r="399" spans="1:8" ht="14.25">
      <c r="A399" s="10"/>
      <c r="B399" s="10"/>
      <c r="H399" s="10"/>
    </row>
    <row r="400" spans="1:8" ht="14.25">
      <c r="A400" s="10"/>
      <c r="B400" s="10"/>
      <c r="H400" s="10"/>
    </row>
    <row r="401" spans="1:8" ht="14.25">
      <c r="A401" s="10"/>
      <c r="B401" s="10"/>
      <c r="H401" s="10"/>
    </row>
    <row r="402" spans="1:8" ht="14.25">
      <c r="A402" s="10"/>
      <c r="B402" s="10"/>
      <c r="H402" s="10"/>
    </row>
    <row r="403" spans="1:8" ht="14.25">
      <c r="A403" s="10"/>
      <c r="B403" s="10"/>
      <c r="H403" s="10"/>
    </row>
    <row r="404" spans="1:8" ht="14.25">
      <c r="A404" s="10"/>
      <c r="B404" s="10"/>
      <c r="H404" s="10"/>
    </row>
    <row r="405" spans="1:8" ht="14.25">
      <c r="A405" s="10"/>
      <c r="B405" s="10"/>
      <c r="H405" s="10"/>
    </row>
    <row r="406" spans="1:8" ht="14.25">
      <c r="A406" s="10"/>
      <c r="B406" s="10"/>
      <c r="H406" s="10"/>
    </row>
    <row r="407" spans="1:8" ht="14.25">
      <c r="A407" s="10"/>
      <c r="B407" s="10"/>
      <c r="H407" s="10"/>
    </row>
    <row r="408" spans="1:8" ht="14.25">
      <c r="A408" s="10"/>
      <c r="B408" s="10"/>
      <c r="H408" s="10"/>
    </row>
    <row r="409" spans="1:8" ht="14.25">
      <c r="A409" s="10"/>
      <c r="B409" s="10"/>
      <c r="H409" s="10"/>
    </row>
    <row r="410" spans="1:8" ht="14.25">
      <c r="A410" s="10"/>
      <c r="B410" s="10"/>
      <c r="H410" s="10"/>
    </row>
    <row r="411" spans="1:8" ht="14.25">
      <c r="A411" s="10"/>
      <c r="B411" s="10"/>
      <c r="H411" s="10"/>
    </row>
    <row r="412" spans="1:8" ht="14.25">
      <c r="A412" s="10"/>
      <c r="B412" s="10"/>
      <c r="H412" s="10"/>
    </row>
    <row r="413" spans="1:8" ht="14.25">
      <c r="A413" s="10"/>
      <c r="B413" s="10"/>
      <c r="H413" s="10"/>
    </row>
    <row r="414" spans="1:8" ht="14.25">
      <c r="A414" s="10"/>
      <c r="B414" s="10"/>
      <c r="H414" s="10"/>
    </row>
    <row r="415" spans="1:8" ht="14.25">
      <c r="A415" s="10"/>
      <c r="B415" s="10"/>
      <c r="H415" s="10"/>
    </row>
    <row r="416" spans="1:8" ht="14.25">
      <c r="A416" s="10"/>
      <c r="B416" s="10"/>
      <c r="H416" s="10"/>
    </row>
    <row r="417" spans="1:8" ht="14.25">
      <c r="A417" s="10"/>
      <c r="B417" s="10"/>
      <c r="H417" s="10"/>
    </row>
    <row r="418" spans="1:8" ht="14.25">
      <c r="A418" s="10"/>
      <c r="B418" s="10"/>
      <c r="H418" s="10"/>
    </row>
    <row r="419" spans="1:8" ht="14.25">
      <c r="A419" s="10"/>
      <c r="B419" s="10"/>
      <c r="H419" s="10"/>
    </row>
    <row r="420" spans="1:8" ht="14.25">
      <c r="A420" s="10"/>
      <c r="B420" s="10"/>
      <c r="H420" s="10"/>
    </row>
    <row r="421" spans="1:8" ht="14.25">
      <c r="A421" s="10"/>
      <c r="B421" s="10"/>
      <c r="H421" s="10"/>
    </row>
    <row r="422" spans="1:8" ht="14.25">
      <c r="A422" s="10"/>
      <c r="B422" s="10"/>
      <c r="H422" s="10"/>
    </row>
    <row r="423" spans="1:8" ht="14.25">
      <c r="A423" s="10"/>
      <c r="B423" s="10"/>
      <c r="H423" s="10"/>
    </row>
    <row r="424" spans="1:8" ht="14.25">
      <c r="A424" s="10"/>
      <c r="B424" s="10"/>
      <c r="H424" s="10"/>
    </row>
    <row r="425" spans="1:8" ht="14.25">
      <c r="A425" s="10"/>
      <c r="B425" s="10"/>
      <c r="H425" s="10"/>
    </row>
    <row r="426" spans="1:8" ht="14.25">
      <c r="A426" s="10"/>
      <c r="B426" s="10"/>
      <c r="H426" s="10"/>
    </row>
    <row r="427" spans="1:8" ht="14.25">
      <c r="A427" s="10"/>
      <c r="B427" s="10"/>
      <c r="H427" s="10"/>
    </row>
    <row r="428" spans="1:8" ht="14.25">
      <c r="A428" s="10"/>
      <c r="B428" s="10"/>
      <c r="H428" s="10"/>
    </row>
    <row r="429" spans="1:8" ht="14.25">
      <c r="A429" s="10"/>
      <c r="B429" s="10"/>
      <c r="H429" s="10"/>
    </row>
    <row r="430" spans="1:8" ht="14.25">
      <c r="A430" s="10"/>
      <c r="B430" s="10"/>
      <c r="H430" s="10"/>
    </row>
    <row r="431" spans="1:8" ht="14.25">
      <c r="A431" s="10"/>
      <c r="B431" s="10"/>
      <c r="H431" s="10"/>
    </row>
    <row r="432" spans="1:8" ht="14.25">
      <c r="A432" s="10"/>
      <c r="B432" s="10"/>
      <c r="H432" s="10"/>
    </row>
    <row r="433" spans="1:8" ht="14.25">
      <c r="A433" s="10"/>
      <c r="B433" s="10"/>
      <c r="H433" s="10"/>
    </row>
    <row r="434" spans="1:8" ht="14.25">
      <c r="A434" s="10"/>
      <c r="B434" s="10"/>
      <c r="H434" s="10"/>
    </row>
    <row r="435" spans="1:8" ht="14.25">
      <c r="A435" s="10"/>
      <c r="B435" s="10"/>
      <c r="H435" s="10"/>
    </row>
    <row r="436" spans="1:8" ht="14.25">
      <c r="A436" s="10"/>
      <c r="B436" s="10"/>
      <c r="H436" s="10"/>
    </row>
    <row r="437" spans="1:8" ht="14.25">
      <c r="A437" s="10"/>
      <c r="B437" s="10"/>
      <c r="H437" s="10"/>
    </row>
    <row r="438" spans="1:8" ht="14.25">
      <c r="A438" s="10"/>
      <c r="B438" s="10"/>
      <c r="H438" s="10"/>
    </row>
    <row r="439" spans="1:8" ht="14.25">
      <c r="A439" s="10"/>
      <c r="B439" s="10"/>
      <c r="H439" s="10"/>
    </row>
    <row r="440" spans="1:8" ht="14.25">
      <c r="A440" s="10"/>
      <c r="B440" s="10"/>
      <c r="H440" s="10"/>
    </row>
    <row r="441" spans="1:8" ht="14.25">
      <c r="A441" s="10"/>
      <c r="B441" s="10"/>
      <c r="H441" s="10"/>
    </row>
    <row r="442" spans="1:8" ht="14.25">
      <c r="A442" s="10"/>
      <c r="B442" s="10"/>
      <c r="H442" s="10"/>
    </row>
    <row r="443" spans="1:8" ht="14.25">
      <c r="A443" s="10"/>
      <c r="B443" s="10"/>
      <c r="H443" s="10"/>
    </row>
    <row r="444" spans="1:8" ht="14.25">
      <c r="A444" s="10"/>
      <c r="B444" s="10"/>
      <c r="H444" s="10"/>
    </row>
    <row r="445" spans="1:8" ht="14.25">
      <c r="A445" s="10"/>
      <c r="B445" s="10"/>
      <c r="H445" s="10"/>
    </row>
    <row r="446" spans="1:8" ht="14.25">
      <c r="A446" s="10"/>
      <c r="B446" s="10"/>
      <c r="H446" s="10"/>
    </row>
    <row r="447" spans="1:8" ht="14.25">
      <c r="A447" s="10"/>
      <c r="B447" s="10"/>
      <c r="H447" s="10"/>
    </row>
    <row r="448" spans="1:8" ht="14.25">
      <c r="A448" s="10"/>
      <c r="B448" s="10"/>
      <c r="H448" s="10"/>
    </row>
    <row r="449" spans="1:8" ht="14.25">
      <c r="A449" s="10"/>
      <c r="B449" s="10"/>
      <c r="H449" s="10"/>
    </row>
    <row r="450" spans="1:8" ht="14.25">
      <c r="A450" s="10"/>
      <c r="B450" s="10"/>
      <c r="H450" s="10"/>
    </row>
    <row r="451" spans="1:8" ht="14.25">
      <c r="A451" s="10"/>
      <c r="B451" s="10"/>
      <c r="H451" s="10"/>
    </row>
    <row r="452" spans="1:8" ht="14.25">
      <c r="A452" s="10"/>
      <c r="B452" s="10"/>
      <c r="H452" s="10"/>
    </row>
    <row r="453" spans="1:8" ht="14.25">
      <c r="A453" s="10"/>
      <c r="B453" s="10"/>
      <c r="H453" s="10"/>
    </row>
    <row r="454" spans="1:8" ht="14.25">
      <c r="A454" s="10"/>
      <c r="B454" s="10"/>
      <c r="H454" s="10"/>
    </row>
    <row r="455" spans="1:8" ht="14.25">
      <c r="A455" s="10"/>
      <c r="B455" s="10"/>
      <c r="H455" s="10"/>
    </row>
    <row r="456" spans="1:8" ht="14.25">
      <c r="A456" s="10"/>
      <c r="B456" s="10"/>
      <c r="H456" s="10"/>
    </row>
    <row r="457" spans="1:8" ht="14.25">
      <c r="A457" s="10"/>
      <c r="B457" s="10"/>
      <c r="H457" s="10"/>
    </row>
    <row r="458" spans="1:8" ht="14.25">
      <c r="A458" s="10"/>
      <c r="B458" s="10"/>
      <c r="H458" s="10"/>
    </row>
    <row r="459" spans="1:8" ht="14.25">
      <c r="A459" s="10"/>
      <c r="B459" s="10"/>
      <c r="H459" s="10"/>
    </row>
    <row r="460" spans="1:8" ht="14.25">
      <c r="A460" s="10"/>
      <c r="B460" s="10"/>
      <c r="H460" s="10"/>
    </row>
    <row r="461" spans="1:8" ht="14.25">
      <c r="A461" s="10"/>
      <c r="B461" s="10"/>
      <c r="H461" s="10"/>
    </row>
    <row r="462" spans="1:8" ht="14.25">
      <c r="A462" s="10"/>
      <c r="B462" s="10"/>
      <c r="H462" s="10"/>
    </row>
    <row r="463" spans="1:8" ht="14.25">
      <c r="A463" s="10"/>
      <c r="B463" s="10"/>
      <c r="H463" s="10"/>
    </row>
    <row r="464" spans="1:8" ht="14.25">
      <c r="A464" s="10"/>
      <c r="B464" s="10"/>
      <c r="H464" s="10"/>
    </row>
    <row r="465" spans="1:8" ht="14.25">
      <c r="A465" s="10"/>
      <c r="B465" s="10"/>
      <c r="H465" s="10"/>
    </row>
    <row r="466" spans="1:8" ht="14.25">
      <c r="A466" s="10"/>
      <c r="B466" s="10"/>
      <c r="H466" s="10"/>
    </row>
    <row r="467" spans="1:8" ht="14.25">
      <c r="A467" s="10"/>
      <c r="B467" s="10"/>
      <c r="H467" s="10"/>
    </row>
    <row r="468" spans="1:8" ht="14.25">
      <c r="A468" s="10"/>
      <c r="B468" s="10"/>
      <c r="H468" s="10"/>
    </row>
    <row r="469" spans="1:8" ht="14.25">
      <c r="A469" s="10"/>
      <c r="B469" s="10"/>
      <c r="H469" s="10"/>
    </row>
    <row r="470" spans="1:8" ht="14.25">
      <c r="A470" s="10"/>
      <c r="B470" s="10"/>
      <c r="H470" s="10"/>
    </row>
    <row r="471" spans="1:8" ht="14.25">
      <c r="A471" s="10"/>
      <c r="B471" s="10"/>
      <c r="H471" s="10"/>
    </row>
    <row r="472" spans="1:8" ht="14.25">
      <c r="A472" s="10"/>
      <c r="B472" s="10"/>
      <c r="H472" s="10"/>
    </row>
    <row r="473" spans="1:8" ht="14.25">
      <c r="A473" s="10"/>
      <c r="B473" s="10"/>
      <c r="H473" s="10"/>
    </row>
    <row r="474" spans="1:8" ht="14.25">
      <c r="A474" s="10"/>
      <c r="B474" s="10"/>
      <c r="H474" s="10"/>
    </row>
    <row r="475" spans="1:8" ht="14.25">
      <c r="A475" s="10"/>
      <c r="B475" s="10"/>
      <c r="H475" s="10"/>
    </row>
    <row r="476" spans="1:8" ht="14.25">
      <c r="A476" s="10"/>
      <c r="B476" s="10"/>
      <c r="H476" s="10"/>
    </row>
    <row r="477" spans="1:8" ht="14.25">
      <c r="A477" s="10"/>
      <c r="B477" s="10"/>
      <c r="H477" s="10"/>
    </row>
    <row r="478" spans="1:8" ht="14.25">
      <c r="A478" s="10"/>
      <c r="B478" s="10"/>
      <c r="H478" s="10"/>
    </row>
    <row r="479" spans="1:8" ht="14.25">
      <c r="A479" s="10"/>
      <c r="B479" s="10"/>
      <c r="H479" s="10"/>
    </row>
    <row r="480" spans="1:8" ht="14.25">
      <c r="A480" s="10"/>
      <c r="B480" s="10"/>
      <c r="H480" s="10"/>
    </row>
    <row r="481" spans="1:8" ht="14.25">
      <c r="A481" s="10"/>
      <c r="B481" s="10"/>
      <c r="H481" s="10"/>
    </row>
    <row r="482" spans="1:8" ht="14.25">
      <c r="A482" s="10"/>
      <c r="B482" s="10"/>
      <c r="H482" s="10"/>
    </row>
    <row r="483" spans="1:8" ht="14.25">
      <c r="A483" s="10"/>
      <c r="B483" s="10"/>
      <c r="H483" s="10"/>
    </row>
    <row r="484" spans="1:8" ht="14.25">
      <c r="A484" s="10"/>
      <c r="B484" s="10"/>
      <c r="H484" s="10"/>
    </row>
    <row r="485" spans="1:8" ht="14.25">
      <c r="A485" s="10"/>
      <c r="B485" s="10"/>
      <c r="H485" s="10"/>
    </row>
    <row r="486" spans="1:8" ht="14.25">
      <c r="A486" s="10"/>
      <c r="B486" s="10"/>
      <c r="H486" s="10"/>
    </row>
    <row r="487" spans="1:8" ht="14.25">
      <c r="A487" s="10"/>
      <c r="B487" s="10"/>
      <c r="H487" s="10"/>
    </row>
    <row r="488" spans="1:8" ht="14.25">
      <c r="A488" s="10"/>
      <c r="B488" s="10"/>
      <c r="H488" s="10"/>
    </row>
    <row r="489" spans="1:8" ht="14.25">
      <c r="A489" s="10"/>
      <c r="B489" s="10"/>
      <c r="H489" s="10"/>
    </row>
    <row r="490" spans="1:8" ht="14.25">
      <c r="A490" s="10"/>
      <c r="B490" s="10"/>
      <c r="H490" s="10"/>
    </row>
    <row r="491" spans="1:8" ht="14.25">
      <c r="A491" s="10"/>
      <c r="B491" s="10"/>
      <c r="H491" s="10"/>
    </row>
    <row r="492" spans="1:8" ht="14.25">
      <c r="A492" s="10"/>
      <c r="B492" s="10"/>
      <c r="H492" s="10"/>
    </row>
    <row r="493" spans="1:8" ht="14.25">
      <c r="A493" s="10"/>
      <c r="B493" s="10"/>
      <c r="H493" s="10"/>
    </row>
    <row r="494" spans="1:8" ht="14.25">
      <c r="A494" s="10"/>
      <c r="B494" s="10"/>
      <c r="H494" s="10"/>
    </row>
    <row r="495" spans="1:8" ht="14.25">
      <c r="A495" s="10"/>
      <c r="B495" s="10"/>
      <c r="H495" s="10"/>
    </row>
    <row r="496" spans="1:8" ht="14.25">
      <c r="A496" s="10"/>
      <c r="B496" s="10"/>
      <c r="H496" s="10"/>
    </row>
    <row r="497" spans="1:8" ht="14.25">
      <c r="A497" s="10"/>
      <c r="B497" s="10"/>
      <c r="H497" s="10"/>
    </row>
    <row r="498" spans="1:8" ht="14.25">
      <c r="A498" s="10"/>
      <c r="B498" s="10"/>
      <c r="H498" s="10"/>
    </row>
    <row r="499" spans="1:8" ht="14.25">
      <c r="A499" s="10"/>
      <c r="B499" s="10"/>
      <c r="H499" s="10"/>
    </row>
    <row r="500" spans="1:8" ht="14.25">
      <c r="A500" s="10"/>
      <c r="B500" s="10"/>
      <c r="H500" s="10"/>
    </row>
    <row r="501" spans="1:8" ht="14.25">
      <c r="A501" s="10"/>
      <c r="B501" s="10"/>
      <c r="H501" s="10"/>
    </row>
    <row r="502" spans="1:8" ht="14.25">
      <c r="A502" s="10"/>
      <c r="B502" s="10"/>
      <c r="H502" s="10"/>
    </row>
    <row r="503" spans="1:8" ht="14.25">
      <c r="A503" s="10"/>
      <c r="B503" s="10"/>
      <c r="H503" s="10"/>
    </row>
    <row r="504" spans="1:8" ht="14.25">
      <c r="A504" s="10"/>
      <c r="B504" s="10"/>
      <c r="H504" s="10"/>
    </row>
    <row r="505" spans="1:8" ht="14.25">
      <c r="A505" s="10"/>
      <c r="B505" s="10"/>
      <c r="H505" s="10"/>
    </row>
    <row r="506" spans="1:8" ht="14.25">
      <c r="A506" s="10"/>
      <c r="B506" s="10"/>
      <c r="H506" s="10"/>
    </row>
    <row r="507" spans="1:8" ht="14.25">
      <c r="A507" s="10"/>
      <c r="B507" s="10"/>
      <c r="H507" s="10"/>
    </row>
    <row r="508" spans="1:8" ht="14.25">
      <c r="A508" s="10"/>
      <c r="B508" s="10"/>
      <c r="H508" s="10"/>
    </row>
    <row r="509" spans="1:8" ht="14.25">
      <c r="A509" s="10"/>
      <c r="B509" s="10"/>
      <c r="H509" s="10"/>
    </row>
    <row r="510" spans="1:8" ht="14.25">
      <c r="A510" s="10"/>
      <c r="B510" s="10"/>
      <c r="H510" s="10"/>
    </row>
    <row r="511" spans="1:8" ht="14.25">
      <c r="A511" s="10"/>
      <c r="B511" s="10"/>
      <c r="H511" s="10"/>
    </row>
    <row r="512" spans="1:8" ht="14.25">
      <c r="A512" s="10"/>
      <c r="B512" s="10"/>
      <c r="H512" s="10"/>
    </row>
    <row r="513" spans="1:8" ht="14.25">
      <c r="A513" s="10"/>
      <c r="B513" s="10"/>
      <c r="H513" s="10"/>
    </row>
    <row r="514" spans="1:8" ht="14.25">
      <c r="A514" s="10"/>
      <c r="B514" s="10"/>
      <c r="H514" s="10"/>
    </row>
    <row r="515" spans="1:8" ht="14.25">
      <c r="A515" s="10"/>
      <c r="B515" s="10"/>
      <c r="H515" s="10"/>
    </row>
    <row r="516" spans="1:8" ht="14.25">
      <c r="A516" s="10"/>
      <c r="B516" s="10"/>
      <c r="H516" s="10"/>
    </row>
    <row r="517" spans="1:8" ht="14.25">
      <c r="A517" s="10"/>
      <c r="B517" s="10"/>
      <c r="H517" s="10"/>
    </row>
    <row r="518" spans="1:8" ht="14.25">
      <c r="A518" s="10"/>
      <c r="B518" s="10"/>
      <c r="H518" s="10"/>
    </row>
    <row r="519" spans="1:8" ht="14.25">
      <c r="A519" s="10"/>
      <c r="B519" s="10"/>
      <c r="H519" s="10"/>
    </row>
    <row r="520" spans="1:8" ht="14.25">
      <c r="A520" s="10"/>
      <c r="B520" s="10"/>
      <c r="H520" s="10"/>
    </row>
    <row r="521" spans="1:8" ht="14.25">
      <c r="A521" s="10"/>
      <c r="B521" s="10"/>
      <c r="H521" s="10"/>
    </row>
    <row r="522" spans="1:8" ht="14.25">
      <c r="A522" s="10"/>
      <c r="B522" s="10"/>
      <c r="H522" s="10"/>
    </row>
    <row r="523" spans="1:8" ht="14.25">
      <c r="A523" s="10"/>
      <c r="B523" s="10"/>
      <c r="H523" s="10"/>
    </row>
    <row r="524" spans="1:8" ht="14.25">
      <c r="A524" s="10"/>
      <c r="B524" s="10"/>
      <c r="H524" s="10"/>
    </row>
    <row r="525" spans="1:8" ht="14.25">
      <c r="A525" s="10"/>
      <c r="B525" s="10"/>
      <c r="H525" s="10"/>
    </row>
    <row r="526" spans="1:8" ht="14.25">
      <c r="A526" s="10"/>
      <c r="B526" s="10"/>
      <c r="H526" s="10"/>
    </row>
    <row r="527" spans="1:8" ht="14.25">
      <c r="A527" s="10"/>
      <c r="B527" s="10"/>
      <c r="H527" s="10"/>
    </row>
    <row r="528" spans="1:8" ht="14.25">
      <c r="A528" s="10"/>
      <c r="B528" s="10"/>
      <c r="H528" s="10"/>
    </row>
    <row r="529" spans="1:8" ht="14.25">
      <c r="A529" s="10"/>
      <c r="B529" s="10"/>
      <c r="H529" s="10"/>
    </row>
    <row r="530" spans="1:8" ht="14.25">
      <c r="A530" s="10"/>
      <c r="B530" s="10"/>
      <c r="H530" s="10"/>
    </row>
    <row r="531" spans="1:8" ht="14.25">
      <c r="A531" s="10"/>
      <c r="B531" s="10"/>
      <c r="H531" s="10"/>
    </row>
    <row r="532" spans="1:8" ht="14.25">
      <c r="A532" s="10"/>
      <c r="B532" s="10"/>
      <c r="H532" s="10"/>
    </row>
    <row r="533" spans="1:8" ht="14.25">
      <c r="A533" s="10"/>
      <c r="B533" s="10"/>
      <c r="H533" s="10"/>
    </row>
    <row r="534" spans="1:8" ht="14.25">
      <c r="A534" s="10"/>
      <c r="B534" s="10"/>
      <c r="H534" s="10"/>
    </row>
    <row r="535" spans="1:8" ht="14.25">
      <c r="A535" s="10"/>
      <c r="B535" s="10"/>
      <c r="H535" s="10"/>
    </row>
    <row r="536" spans="1:8" ht="14.25">
      <c r="A536" s="10"/>
      <c r="B536" s="10"/>
      <c r="H536" s="10"/>
    </row>
    <row r="537" spans="1:8" ht="14.25">
      <c r="A537" s="10"/>
      <c r="B537" s="10"/>
      <c r="H537" s="10"/>
    </row>
    <row r="538" spans="1:8" ht="14.25">
      <c r="A538" s="10"/>
      <c r="B538" s="10"/>
      <c r="H538" s="10"/>
    </row>
    <row r="539" spans="1:8" ht="14.25">
      <c r="A539" s="10"/>
      <c r="B539" s="10"/>
      <c r="H539" s="10"/>
    </row>
    <row r="540" spans="1:8" ht="14.25">
      <c r="A540" s="10"/>
      <c r="B540" s="10"/>
      <c r="H540" s="10"/>
    </row>
    <row r="541" spans="1:8" ht="14.25">
      <c r="A541" s="10"/>
      <c r="B541" s="10"/>
      <c r="H541" s="10"/>
    </row>
    <row r="542" spans="1:8" ht="14.25">
      <c r="A542" s="10"/>
      <c r="B542" s="10"/>
      <c r="H542" s="10"/>
    </row>
    <row r="543" spans="1:8" ht="14.25">
      <c r="A543" s="10"/>
      <c r="B543" s="10"/>
      <c r="H543" s="10"/>
    </row>
    <row r="544" spans="1:8" ht="14.25">
      <c r="A544" s="10"/>
      <c r="B544" s="10"/>
      <c r="H544" s="10"/>
    </row>
    <row r="545" spans="1:8" ht="14.25">
      <c r="A545" s="10"/>
      <c r="B545" s="10"/>
      <c r="H545" s="10"/>
    </row>
    <row r="546" spans="1:8" ht="14.25">
      <c r="A546" s="10"/>
      <c r="B546" s="10"/>
      <c r="H546" s="10"/>
    </row>
    <row r="547" spans="1:8" ht="14.25">
      <c r="A547" s="10"/>
      <c r="B547" s="10"/>
      <c r="H547" s="10"/>
    </row>
    <row r="548" spans="1:8" ht="14.25">
      <c r="A548" s="10"/>
      <c r="B548" s="10"/>
      <c r="H548" s="10"/>
    </row>
    <row r="549" spans="1:8" ht="14.25">
      <c r="A549" s="10"/>
      <c r="B549" s="10"/>
      <c r="H549" s="10"/>
    </row>
    <row r="550" spans="1:8" ht="14.25">
      <c r="A550" s="10"/>
      <c r="B550" s="10"/>
      <c r="H550" s="10"/>
    </row>
    <row r="551" spans="1:8" ht="14.25">
      <c r="A551" s="10"/>
      <c r="B551" s="10"/>
      <c r="H551" s="10"/>
    </row>
    <row r="552" spans="1:8" ht="14.25">
      <c r="A552" s="10"/>
      <c r="B552" s="10"/>
      <c r="H552" s="10"/>
    </row>
    <row r="553" spans="1:8" ht="14.25">
      <c r="A553" s="10"/>
      <c r="B553" s="10"/>
      <c r="H553" s="10"/>
    </row>
    <row r="554" spans="1:8" ht="14.25">
      <c r="A554" s="10"/>
      <c r="B554" s="10"/>
      <c r="H554" s="10"/>
    </row>
    <row r="555" spans="1:8" ht="14.25">
      <c r="A555" s="10"/>
      <c r="B555" s="10"/>
      <c r="H555" s="10"/>
    </row>
    <row r="556" spans="1:8" ht="14.25">
      <c r="A556" s="10"/>
      <c r="B556" s="10"/>
      <c r="H556" s="10"/>
    </row>
    <row r="557" spans="1:8" ht="14.25">
      <c r="A557" s="10"/>
      <c r="B557" s="10"/>
      <c r="H557" s="10"/>
    </row>
    <row r="558" spans="1:8" ht="14.25">
      <c r="A558" s="10"/>
      <c r="B558" s="10"/>
      <c r="H558" s="10"/>
    </row>
    <row r="559" spans="1:8" ht="14.25">
      <c r="A559" s="10"/>
      <c r="B559" s="10"/>
      <c r="H559" s="10"/>
    </row>
    <row r="560" spans="1:8" ht="14.25">
      <c r="A560" s="10"/>
      <c r="B560" s="10"/>
      <c r="H560" s="10"/>
    </row>
    <row r="561" spans="1:8" ht="14.25">
      <c r="A561" s="10"/>
      <c r="B561" s="10"/>
      <c r="H561" s="10"/>
    </row>
    <row r="562" spans="1:8" ht="14.25">
      <c r="A562" s="10"/>
      <c r="B562" s="10"/>
      <c r="H562" s="10"/>
    </row>
    <row r="563" spans="1:8" ht="14.25">
      <c r="A563" s="10"/>
      <c r="B563" s="10"/>
      <c r="H563" s="10"/>
    </row>
    <row r="564" spans="1:8" ht="14.25">
      <c r="A564" s="10"/>
      <c r="B564" s="10"/>
      <c r="H564" s="10"/>
    </row>
    <row r="565" spans="1:8" ht="14.25">
      <c r="A565" s="10"/>
      <c r="B565" s="10"/>
      <c r="H565" s="10"/>
    </row>
    <row r="566" spans="1:8" ht="14.25">
      <c r="A566" s="10"/>
      <c r="B566" s="10"/>
      <c r="H566" s="10"/>
    </row>
    <row r="567" spans="1:8" ht="14.25">
      <c r="A567" s="10"/>
      <c r="B567" s="10"/>
      <c r="H567" s="10"/>
    </row>
    <row r="568" spans="1:8" ht="14.25">
      <c r="A568" s="10"/>
      <c r="B568" s="10"/>
      <c r="H568" s="10"/>
    </row>
    <row r="569" spans="1:8" ht="14.25">
      <c r="A569" s="10"/>
      <c r="B569" s="10"/>
      <c r="H569" s="10"/>
    </row>
    <row r="570" spans="1:8" ht="14.25">
      <c r="A570" s="10"/>
      <c r="B570" s="10"/>
      <c r="H570" s="10"/>
    </row>
    <row r="571" spans="1:8" ht="14.25">
      <c r="A571" s="10"/>
      <c r="B571" s="10"/>
      <c r="H571" s="10"/>
    </row>
    <row r="572" spans="1:8" ht="14.25">
      <c r="A572" s="10"/>
      <c r="B572" s="10"/>
      <c r="H572" s="10"/>
    </row>
    <row r="573" spans="1:8" ht="14.25">
      <c r="A573" s="10"/>
      <c r="B573" s="10"/>
      <c r="H573" s="10"/>
    </row>
    <row r="574" spans="1:8" ht="14.25">
      <c r="A574" s="10"/>
      <c r="B574" s="10"/>
      <c r="H574" s="10"/>
    </row>
    <row r="575" spans="1:8" ht="14.25">
      <c r="A575" s="10"/>
      <c r="B575" s="10"/>
      <c r="H575" s="10"/>
    </row>
    <row r="576" spans="1:8" ht="14.25">
      <c r="A576" s="10"/>
      <c r="B576" s="10"/>
      <c r="H576" s="10"/>
    </row>
    <row r="577" spans="1:8" ht="14.25">
      <c r="A577" s="10"/>
      <c r="B577" s="10"/>
      <c r="H577" s="10"/>
    </row>
    <row r="578" spans="1:8" ht="14.25">
      <c r="A578" s="10"/>
      <c r="B578" s="10"/>
      <c r="H578" s="10"/>
    </row>
    <row r="579" spans="1:8" ht="14.25">
      <c r="A579" s="10"/>
      <c r="B579" s="10"/>
      <c r="H579" s="10"/>
    </row>
    <row r="580" spans="1:8" ht="14.25">
      <c r="A580" s="10"/>
      <c r="B580" s="10"/>
      <c r="H580" s="10"/>
    </row>
    <row r="581" spans="1:8" ht="14.25">
      <c r="A581" s="10"/>
      <c r="B581" s="10"/>
      <c r="H581" s="10"/>
    </row>
    <row r="582" spans="1:8" ht="14.25">
      <c r="A582" s="10"/>
      <c r="B582" s="10"/>
      <c r="H582" s="10"/>
    </row>
    <row r="583" spans="1:8" ht="14.25">
      <c r="A583" s="10"/>
      <c r="B583" s="10"/>
      <c r="H583" s="10"/>
    </row>
    <row r="584" spans="1:8" ht="14.25">
      <c r="A584" s="10"/>
      <c r="B584" s="10"/>
      <c r="H584" s="10"/>
    </row>
    <row r="585" spans="1:8" ht="14.25">
      <c r="A585" s="10"/>
      <c r="B585" s="10"/>
      <c r="H585" s="10"/>
    </row>
    <row r="586" spans="1:8" ht="14.25">
      <c r="A586" s="10"/>
      <c r="B586" s="10"/>
      <c r="H586" s="10"/>
    </row>
    <row r="587" spans="1:8" ht="14.25">
      <c r="A587" s="10"/>
      <c r="B587" s="10"/>
      <c r="H587" s="10"/>
    </row>
    <row r="588" spans="1:8" ht="14.25">
      <c r="A588" s="10"/>
      <c r="B588" s="10"/>
      <c r="H588" s="10"/>
    </row>
    <row r="589" spans="1:8" ht="14.25">
      <c r="A589" s="10"/>
      <c r="B589" s="10"/>
      <c r="H589" s="10"/>
    </row>
    <row r="590" spans="1:8" ht="14.25">
      <c r="A590" s="10"/>
      <c r="B590" s="10"/>
      <c r="H590" s="10"/>
    </row>
    <row r="591" spans="1:8" ht="14.25">
      <c r="A591" s="10"/>
      <c r="B591" s="10"/>
      <c r="H591" s="10"/>
    </row>
    <row r="592" spans="1:8" ht="14.25">
      <c r="A592" s="10"/>
      <c r="B592" s="10"/>
      <c r="H592" s="10"/>
    </row>
    <row r="593" spans="1:8" ht="14.25">
      <c r="A593" s="10"/>
      <c r="B593" s="10"/>
      <c r="H593" s="10"/>
    </row>
    <row r="594" spans="1:8" ht="14.25">
      <c r="A594" s="10"/>
      <c r="B594" s="10"/>
      <c r="H594" s="10"/>
    </row>
    <row r="595" spans="1:8" ht="14.25">
      <c r="A595" s="10"/>
      <c r="B595" s="10"/>
      <c r="H595" s="10"/>
    </row>
    <row r="596" spans="1:8" ht="14.25">
      <c r="A596" s="10"/>
      <c r="B596" s="10"/>
      <c r="H596" s="10"/>
    </row>
    <row r="597" spans="1:8" ht="14.25">
      <c r="A597" s="10"/>
      <c r="B597" s="10"/>
      <c r="H597" s="10"/>
    </row>
    <row r="598" spans="1:8" ht="14.25">
      <c r="A598" s="10"/>
      <c r="B598" s="10"/>
      <c r="H598" s="10"/>
    </row>
    <row r="599" spans="1:8" ht="14.25">
      <c r="A599" s="10"/>
      <c r="B599" s="10"/>
      <c r="H599" s="10"/>
    </row>
    <row r="600" spans="1:2" ht="14.25">
      <c r="A600" s="10"/>
      <c r="B600" s="10"/>
    </row>
    <row r="601" spans="1:2" ht="14.25">
      <c r="A601" s="10"/>
      <c r="B601" s="10"/>
    </row>
    <row r="602" spans="1:2" ht="14.25">
      <c r="A602" s="10"/>
      <c r="B602" s="10"/>
    </row>
    <row r="603" spans="1:2" ht="14.25">
      <c r="A603" s="10"/>
      <c r="B603" s="10"/>
    </row>
    <row r="604" spans="1:2" ht="14.25">
      <c r="A604" s="10"/>
      <c r="B604" s="10"/>
    </row>
    <row r="605" spans="1:2" ht="14.25">
      <c r="A605" s="10"/>
      <c r="B605" s="10"/>
    </row>
    <row r="606" spans="1:2" ht="14.25">
      <c r="A606" s="10"/>
      <c r="B606" s="10"/>
    </row>
    <row r="607" spans="1:2" ht="14.25">
      <c r="A607" s="10"/>
      <c r="B607" s="10"/>
    </row>
    <row r="608" spans="1:2" ht="14.25">
      <c r="A608" s="10"/>
      <c r="B608" s="10"/>
    </row>
    <row r="609" spans="1:2" ht="14.25">
      <c r="A609" s="10"/>
      <c r="B609" s="10"/>
    </row>
    <row r="610" spans="1:2" ht="14.25">
      <c r="A610" s="10"/>
      <c r="B610" s="10"/>
    </row>
    <row r="611" spans="1:2" ht="14.25">
      <c r="A611" s="10"/>
      <c r="B611" s="10"/>
    </row>
    <row r="612" spans="1:2" ht="14.25">
      <c r="A612" s="10"/>
      <c r="B612" s="10"/>
    </row>
    <row r="613" spans="1:2" ht="14.25">
      <c r="A613" s="10"/>
      <c r="B613" s="10"/>
    </row>
    <row r="614" spans="1:2" ht="14.25">
      <c r="A614" s="10"/>
      <c r="B614" s="10"/>
    </row>
    <row r="615" spans="1:2" ht="14.25">
      <c r="A615" s="10"/>
      <c r="B615" s="10"/>
    </row>
    <row r="616" spans="1:2" ht="14.25">
      <c r="A616" s="10"/>
      <c r="B616" s="10"/>
    </row>
    <row r="617" spans="1:2" ht="14.25">
      <c r="A617" s="10"/>
      <c r="B617" s="10"/>
    </row>
    <row r="618" spans="1:2" ht="14.25">
      <c r="A618" s="10"/>
      <c r="B618" s="10"/>
    </row>
    <row r="619" spans="1:2" ht="14.25">
      <c r="A619" s="10"/>
      <c r="B619" s="10"/>
    </row>
    <row r="620" spans="1:2" ht="14.25">
      <c r="A620" s="10"/>
      <c r="B620" s="10"/>
    </row>
    <row r="621" spans="1:2" ht="14.25">
      <c r="A621" s="10"/>
      <c r="B621" s="10"/>
    </row>
    <row r="622" spans="1:2" ht="14.25">
      <c r="A622" s="10"/>
      <c r="B622" s="10"/>
    </row>
    <row r="623" spans="1:2" ht="14.25">
      <c r="A623" s="10"/>
      <c r="B623" s="10"/>
    </row>
    <row r="624" spans="1:2" ht="14.25">
      <c r="A624" s="10"/>
      <c r="B624" s="10"/>
    </row>
    <row r="625" spans="1:2" ht="14.25">
      <c r="A625" s="10"/>
      <c r="B625" s="10"/>
    </row>
    <row r="626" spans="1:2" ht="14.25">
      <c r="A626" s="10"/>
      <c r="B626" s="10"/>
    </row>
    <row r="627" spans="1:2" ht="14.25">
      <c r="A627" s="10"/>
      <c r="B627" s="10"/>
    </row>
    <row r="628" spans="1:2" ht="14.25">
      <c r="A628" s="10"/>
      <c r="B628" s="10"/>
    </row>
    <row r="629" spans="1:2" ht="14.25">
      <c r="A629" s="10"/>
      <c r="B629" s="10"/>
    </row>
    <row r="630" spans="1:2" ht="14.25">
      <c r="A630" s="10"/>
      <c r="B630" s="10"/>
    </row>
    <row r="631" spans="1:2" ht="14.25">
      <c r="A631" s="10"/>
      <c r="B631" s="10"/>
    </row>
    <row r="632" spans="1:2" ht="14.25">
      <c r="A632" s="10"/>
      <c r="B632" s="10"/>
    </row>
    <row r="633" spans="1:2" ht="14.25">
      <c r="A633" s="10"/>
      <c r="B633" s="10"/>
    </row>
    <row r="634" spans="1:2" ht="14.25">
      <c r="A634" s="10"/>
      <c r="B634" s="10"/>
    </row>
    <row r="635" spans="1:2" ht="14.25">
      <c r="A635" s="10"/>
      <c r="B635" s="10"/>
    </row>
    <row r="636" spans="1:2" ht="14.25">
      <c r="A636" s="10"/>
      <c r="B636" s="10"/>
    </row>
    <row r="637" spans="1:2" ht="14.25">
      <c r="A637" s="10"/>
      <c r="B637" s="10"/>
    </row>
    <row r="638" spans="1:2" ht="14.25">
      <c r="A638" s="10"/>
      <c r="B638" s="10"/>
    </row>
    <row r="639" spans="1:2" ht="14.25">
      <c r="A639" s="10"/>
      <c r="B639" s="10"/>
    </row>
    <row r="640" spans="1:2" ht="14.25">
      <c r="A640" s="10"/>
      <c r="B640" s="10"/>
    </row>
    <row r="641" spans="1:2" ht="14.25">
      <c r="A641" s="10"/>
      <c r="B641" s="10"/>
    </row>
    <row r="642" spans="1:2" ht="14.25">
      <c r="A642" s="10"/>
      <c r="B642" s="10"/>
    </row>
    <row r="643" spans="1:2" ht="14.25">
      <c r="A643" s="10"/>
      <c r="B643" s="10"/>
    </row>
    <row r="644" spans="1:2" ht="14.25">
      <c r="A644" s="10"/>
      <c r="B644" s="10"/>
    </row>
    <row r="645" spans="1:2" ht="14.25">
      <c r="A645" s="10"/>
      <c r="B645" s="10"/>
    </row>
    <row r="646" spans="1:2" ht="14.25">
      <c r="A646" s="10"/>
      <c r="B646" s="10"/>
    </row>
    <row r="647" spans="1:2" ht="14.25">
      <c r="A647" s="10"/>
      <c r="B647" s="10"/>
    </row>
    <row r="648" spans="1:2" ht="14.25">
      <c r="A648" s="10"/>
      <c r="B648" s="10"/>
    </row>
    <row r="649" spans="1:2" ht="14.25">
      <c r="A649" s="10"/>
      <c r="B649" s="10"/>
    </row>
    <row r="650" spans="1:2" ht="14.25">
      <c r="A650" s="10"/>
      <c r="B650" s="10"/>
    </row>
    <row r="651" spans="1:2" ht="14.25">
      <c r="A651" s="10"/>
      <c r="B651" s="10"/>
    </row>
    <row r="652" spans="1:2" ht="14.25">
      <c r="A652" s="10"/>
      <c r="B652" s="10"/>
    </row>
    <row r="653" spans="1:2" ht="14.25">
      <c r="A653" s="10"/>
      <c r="B653" s="10"/>
    </row>
    <row r="654" spans="1:2" ht="14.25">
      <c r="A654" s="10"/>
      <c r="B654" s="10"/>
    </row>
    <row r="655" spans="1:2" ht="14.25">
      <c r="A655" s="10"/>
      <c r="B655" s="10"/>
    </row>
    <row r="656" spans="1:2" ht="14.25">
      <c r="A656" s="10"/>
      <c r="B656" s="10"/>
    </row>
    <row r="657" spans="1:2" ht="14.25">
      <c r="A657" s="10"/>
      <c r="B657" s="10"/>
    </row>
    <row r="658" spans="1:2" ht="14.25">
      <c r="A658" s="10"/>
      <c r="B658" s="10"/>
    </row>
    <row r="659" spans="1:2" ht="14.25">
      <c r="A659" s="10"/>
      <c r="B659" s="10"/>
    </row>
    <row r="660" spans="1:2" ht="14.25">
      <c r="A660" s="10"/>
      <c r="B660" s="10"/>
    </row>
    <row r="661" spans="1:2" ht="14.25">
      <c r="A661" s="10"/>
      <c r="B661" s="10"/>
    </row>
    <row r="662" spans="1:2" ht="14.25">
      <c r="A662" s="10"/>
      <c r="B662" s="10"/>
    </row>
    <row r="663" spans="1:2" ht="14.25">
      <c r="A663" s="10"/>
      <c r="B663" s="10"/>
    </row>
    <row r="664" spans="1:2" ht="14.25">
      <c r="A664" s="10"/>
      <c r="B664" s="10"/>
    </row>
    <row r="665" spans="1:2" ht="14.25">
      <c r="A665" s="10"/>
      <c r="B665" s="10"/>
    </row>
    <row r="666" spans="1:2" ht="14.25">
      <c r="A666" s="10"/>
      <c r="B666" s="10"/>
    </row>
    <row r="667" spans="1:2" ht="14.25">
      <c r="A667" s="10"/>
      <c r="B667" s="10"/>
    </row>
    <row r="668" spans="1:2" ht="14.25">
      <c r="A668" s="10"/>
      <c r="B668" s="10"/>
    </row>
    <row r="669" spans="1:2" ht="14.25">
      <c r="A669" s="10"/>
      <c r="B669" s="10"/>
    </row>
    <row r="670" spans="1:2" ht="14.25">
      <c r="A670" s="10"/>
      <c r="B670" s="10"/>
    </row>
    <row r="671" spans="1:2" ht="14.25">
      <c r="A671" s="10"/>
      <c r="B671" s="10"/>
    </row>
    <row r="672" spans="1:2" ht="14.25">
      <c r="A672" s="10"/>
      <c r="B672" s="10"/>
    </row>
    <row r="673" spans="1:2" ht="14.25">
      <c r="A673" s="10"/>
      <c r="B673" s="10"/>
    </row>
    <row r="674" spans="1:2" ht="14.25">
      <c r="A674" s="10"/>
      <c r="B674" s="10"/>
    </row>
    <row r="675" spans="1:2" ht="14.25">
      <c r="A675" s="10"/>
      <c r="B675" s="10"/>
    </row>
    <row r="676" spans="1:2" ht="14.25">
      <c r="A676" s="10"/>
      <c r="B676" s="10"/>
    </row>
    <row r="677" spans="1:2" ht="14.25">
      <c r="A677" s="10"/>
      <c r="B677" s="10"/>
    </row>
    <row r="678" spans="1:2" ht="14.25">
      <c r="A678" s="10"/>
      <c r="B678" s="10"/>
    </row>
    <row r="679" spans="1:2" ht="14.25">
      <c r="A679" s="10"/>
      <c r="B679" s="10"/>
    </row>
    <row r="680" spans="1:2" ht="14.25">
      <c r="A680" s="10"/>
      <c r="B680" s="10"/>
    </row>
    <row r="681" spans="1:2" ht="14.25">
      <c r="A681" s="10"/>
      <c r="B681" s="10"/>
    </row>
    <row r="682" spans="1:2" ht="14.25">
      <c r="A682" s="10"/>
      <c r="B682" s="10"/>
    </row>
    <row r="683" spans="1:2" ht="14.25">
      <c r="A683" s="10"/>
      <c r="B683" s="10"/>
    </row>
    <row r="684" spans="1:2" ht="14.25">
      <c r="A684" s="10"/>
      <c r="B684" s="10"/>
    </row>
    <row r="685" spans="1:2" ht="14.25">
      <c r="A685" s="10"/>
      <c r="B685" s="10"/>
    </row>
    <row r="686" spans="1:2" ht="14.25">
      <c r="A686" s="10"/>
      <c r="B686" s="10"/>
    </row>
    <row r="687" spans="1:2" ht="14.25">
      <c r="A687" s="10"/>
      <c r="B687" s="10"/>
    </row>
    <row r="688" spans="1:2" ht="14.25">
      <c r="A688" s="10"/>
      <c r="B688" s="10"/>
    </row>
    <row r="689" spans="1:2" ht="14.25">
      <c r="A689" s="10"/>
      <c r="B689" s="10"/>
    </row>
    <row r="690" spans="1:2" ht="14.25">
      <c r="A690" s="10"/>
      <c r="B690" s="10"/>
    </row>
    <row r="691" spans="1:2" ht="14.25">
      <c r="A691" s="10"/>
      <c r="B691" s="10"/>
    </row>
    <row r="692" spans="1:2" ht="14.25">
      <c r="A692" s="10"/>
      <c r="B692" s="10"/>
    </row>
    <row r="693" spans="1:2" ht="14.25">
      <c r="A693" s="10"/>
      <c r="B693" s="10"/>
    </row>
    <row r="694" spans="1:2" ht="14.25">
      <c r="A694" s="10"/>
      <c r="B694" s="10"/>
    </row>
    <row r="695" spans="1:2" ht="14.25">
      <c r="A695" s="10"/>
      <c r="B695" s="10"/>
    </row>
    <row r="696" spans="1:2" ht="14.25">
      <c r="A696" s="10"/>
      <c r="B696" s="10"/>
    </row>
    <row r="697" spans="1:2" ht="14.25">
      <c r="A697" s="10"/>
      <c r="B697" s="10"/>
    </row>
    <row r="698" spans="1:2" ht="14.25">
      <c r="A698" s="10"/>
      <c r="B698" s="10"/>
    </row>
    <row r="699" spans="1:2" ht="14.25">
      <c r="A699" s="10"/>
      <c r="B699" s="10"/>
    </row>
    <row r="700" spans="1:2" ht="14.25">
      <c r="A700" s="10"/>
      <c r="B700" s="10"/>
    </row>
    <row r="701" spans="1:2" ht="14.25">
      <c r="A701" s="10"/>
      <c r="B701" s="10"/>
    </row>
    <row r="702" spans="1:2" ht="14.25">
      <c r="A702" s="10"/>
      <c r="B702" s="10"/>
    </row>
    <row r="703" spans="1:2" ht="14.25">
      <c r="A703" s="10"/>
      <c r="B703" s="10"/>
    </row>
    <row r="704" spans="1:2" ht="14.25">
      <c r="A704" s="10"/>
      <c r="B704" s="10"/>
    </row>
    <row r="705" spans="1:2" ht="14.25">
      <c r="A705" s="10"/>
      <c r="B705" s="10"/>
    </row>
    <row r="706" spans="1:2" ht="14.25">
      <c r="A706" s="10"/>
      <c r="B706" s="10"/>
    </row>
    <row r="707" spans="1:2" ht="14.25">
      <c r="A707" s="10"/>
      <c r="B707" s="10"/>
    </row>
    <row r="708" spans="1:2" ht="14.25">
      <c r="A708" s="10"/>
      <c r="B708" s="10"/>
    </row>
    <row r="709" spans="1:2" ht="14.25">
      <c r="A709" s="10"/>
      <c r="B709" s="10"/>
    </row>
    <row r="710" spans="1:2" ht="14.25">
      <c r="A710" s="10"/>
      <c r="B710" s="10"/>
    </row>
    <row r="711" spans="1:2" ht="14.25">
      <c r="A711" s="10"/>
      <c r="B711" s="10"/>
    </row>
    <row r="712" spans="1:2" ht="14.25">
      <c r="A712" s="10"/>
      <c r="B712" s="10"/>
    </row>
    <row r="713" spans="1:2" ht="14.25">
      <c r="A713" s="10"/>
      <c r="B713" s="10"/>
    </row>
    <row r="714" spans="1:2" ht="14.25">
      <c r="A714" s="10"/>
      <c r="B714" s="10"/>
    </row>
    <row r="715" spans="1:2" ht="14.25">
      <c r="A715" s="10"/>
      <c r="B715" s="10"/>
    </row>
    <row r="716" spans="1:2" ht="14.25">
      <c r="A716" s="10"/>
      <c r="B716" s="10"/>
    </row>
    <row r="717" spans="1:2" ht="14.25">
      <c r="A717" s="10"/>
      <c r="B717" s="10"/>
    </row>
    <row r="718" spans="1:2" ht="14.25">
      <c r="A718" s="10"/>
      <c r="B718" s="10"/>
    </row>
    <row r="719" spans="1:2" ht="14.25">
      <c r="A719" s="10"/>
      <c r="B719" s="10"/>
    </row>
    <row r="720" spans="1:2" ht="14.25">
      <c r="A720" s="10"/>
      <c r="B720" s="10"/>
    </row>
    <row r="721" spans="1:2" ht="14.25">
      <c r="A721" s="10"/>
      <c r="B721" s="10"/>
    </row>
    <row r="722" spans="1:2" ht="14.25">
      <c r="A722" s="10"/>
      <c r="B722" s="10"/>
    </row>
    <row r="723" spans="1:2" ht="14.25">
      <c r="A723" s="10"/>
      <c r="B723" s="10"/>
    </row>
    <row r="724" spans="1:2" ht="14.25">
      <c r="A724" s="10"/>
      <c r="B724" s="10"/>
    </row>
    <row r="725" spans="1:2" ht="14.25">
      <c r="A725" s="10"/>
      <c r="B725" s="10"/>
    </row>
    <row r="726" spans="1:2" ht="14.25">
      <c r="A726" s="10"/>
      <c r="B726" s="10"/>
    </row>
    <row r="727" spans="1:2" ht="14.25">
      <c r="A727" s="10"/>
      <c r="B727" s="10"/>
    </row>
    <row r="728" spans="1:2" ht="14.25">
      <c r="A728" s="10"/>
      <c r="B728" s="10"/>
    </row>
    <row r="729" spans="1:2" ht="14.25">
      <c r="A729" s="10"/>
      <c r="B729" s="10"/>
    </row>
    <row r="730" spans="1:2" ht="14.25">
      <c r="A730" s="10"/>
      <c r="B730" s="10"/>
    </row>
    <row r="731" spans="1:2" ht="14.25">
      <c r="A731" s="10"/>
      <c r="B731" s="10"/>
    </row>
    <row r="732" spans="1:2" ht="14.25">
      <c r="A732" s="10"/>
      <c r="B732" s="10"/>
    </row>
    <row r="733" spans="1:2" ht="14.25">
      <c r="A733" s="10"/>
      <c r="B733" s="10"/>
    </row>
    <row r="734" spans="1:2" ht="14.25">
      <c r="A734" s="10"/>
      <c r="B734" s="10"/>
    </row>
    <row r="735" spans="1:2" ht="14.25">
      <c r="A735" s="10"/>
      <c r="B735" s="10"/>
    </row>
    <row r="736" spans="1:2" ht="14.25">
      <c r="A736" s="10"/>
      <c r="B736" s="10"/>
    </row>
    <row r="737" spans="1:2" ht="14.25">
      <c r="A737" s="10"/>
      <c r="B737" s="10"/>
    </row>
    <row r="738" spans="1:2" ht="14.25">
      <c r="A738" s="10"/>
      <c r="B738" s="10"/>
    </row>
    <row r="739" spans="1:2" ht="14.25">
      <c r="A739" s="10"/>
      <c r="B739" s="10"/>
    </row>
    <row r="740" spans="1:2" ht="14.25">
      <c r="A740" s="10"/>
      <c r="B740" s="10"/>
    </row>
    <row r="741" spans="1:2" ht="14.25">
      <c r="A741" s="10"/>
      <c r="B741" s="10"/>
    </row>
    <row r="742" spans="1:2" ht="14.25">
      <c r="A742" s="10"/>
      <c r="B742" s="10"/>
    </row>
    <row r="743" spans="1:2" ht="14.25">
      <c r="A743" s="10"/>
      <c r="B743" s="10"/>
    </row>
    <row r="744" spans="1:2" ht="14.25">
      <c r="A744" s="10"/>
      <c r="B744" s="10"/>
    </row>
    <row r="745" spans="1:2" ht="14.25">
      <c r="A745" s="10"/>
      <c r="B745" s="10"/>
    </row>
    <row r="746" spans="1:2" ht="14.25">
      <c r="A746" s="10"/>
      <c r="B746" s="10"/>
    </row>
    <row r="747" spans="1:2" ht="14.25">
      <c r="A747" s="10"/>
      <c r="B747" s="10"/>
    </row>
    <row r="748" spans="1:2" ht="14.25">
      <c r="A748" s="10"/>
      <c r="B748" s="10"/>
    </row>
    <row r="749" spans="1:2" ht="14.25">
      <c r="A749" s="10"/>
      <c r="B749" s="10"/>
    </row>
    <row r="750" spans="1:2" ht="14.25">
      <c r="A750" s="10"/>
      <c r="B750" s="10"/>
    </row>
    <row r="751" spans="1:2" ht="14.25">
      <c r="A751" s="10"/>
      <c r="B751" s="10"/>
    </row>
    <row r="752" spans="1:2" ht="14.25">
      <c r="A752" s="10"/>
      <c r="B752" s="10"/>
    </row>
    <row r="753" spans="1:2" ht="14.25">
      <c r="A753" s="10"/>
      <c r="B753" s="10"/>
    </row>
    <row r="754" spans="1:2" ht="14.25">
      <c r="A754" s="10"/>
      <c r="B754" s="10"/>
    </row>
    <row r="755" spans="1:2" ht="14.25">
      <c r="A755" s="10"/>
      <c r="B755" s="10"/>
    </row>
    <row r="756" spans="1:2" ht="14.25">
      <c r="A756" s="10"/>
      <c r="B756" s="10"/>
    </row>
    <row r="757" spans="1:2" ht="14.25">
      <c r="A757" s="10"/>
      <c r="B757" s="10"/>
    </row>
    <row r="758" spans="1:2" ht="14.25">
      <c r="A758" s="10"/>
      <c r="B758" s="10"/>
    </row>
    <row r="759" spans="1:2" ht="14.25">
      <c r="A759" s="10"/>
      <c r="B759" s="10"/>
    </row>
    <row r="760" spans="1:2" ht="14.25">
      <c r="A760" s="10"/>
      <c r="B760" s="10"/>
    </row>
    <row r="761" spans="1:2" ht="14.25">
      <c r="A761" s="10"/>
      <c r="B761" s="10"/>
    </row>
    <row r="762" spans="1:2" ht="14.25">
      <c r="A762" s="10"/>
      <c r="B762" s="10"/>
    </row>
    <row r="763" spans="1:2" ht="14.25">
      <c r="A763" s="10"/>
      <c r="B763" s="10"/>
    </row>
    <row r="764" spans="1:2" ht="14.25">
      <c r="A764" s="10"/>
      <c r="B764" s="10"/>
    </row>
    <row r="765" spans="1:2" ht="14.25">
      <c r="A765" s="10"/>
      <c r="B765" s="10"/>
    </row>
    <row r="766" spans="1:2" ht="14.25">
      <c r="A766" s="10"/>
      <c r="B766" s="10"/>
    </row>
    <row r="767" spans="1:2" ht="14.25">
      <c r="A767" s="10"/>
      <c r="B767" s="10"/>
    </row>
    <row r="768" spans="1:2" ht="14.25">
      <c r="A768" s="10"/>
      <c r="B768" s="10"/>
    </row>
    <row r="769" spans="1:2" ht="14.25">
      <c r="A769" s="10"/>
      <c r="B769" s="10"/>
    </row>
    <row r="770" spans="1:2" ht="14.25">
      <c r="A770" s="10"/>
      <c r="B770" s="10"/>
    </row>
    <row r="771" spans="1:2" ht="14.25">
      <c r="A771" s="10"/>
      <c r="B771" s="10"/>
    </row>
    <row r="772" spans="1:2" ht="14.25">
      <c r="A772" s="10"/>
      <c r="B772" s="10"/>
    </row>
    <row r="773" spans="1:2" ht="14.25">
      <c r="A773" s="10"/>
      <c r="B773" s="10"/>
    </row>
    <row r="774" spans="1:2" ht="14.25">
      <c r="A774" s="10"/>
      <c r="B774" s="10"/>
    </row>
    <row r="775" spans="1:2" ht="14.25">
      <c r="A775" s="10"/>
      <c r="B775" s="10"/>
    </row>
    <row r="776" spans="1:2" ht="14.25">
      <c r="A776" s="10"/>
      <c r="B776" s="10"/>
    </row>
    <row r="777" spans="1:2" ht="14.25">
      <c r="A777" s="10"/>
      <c r="B777" s="10"/>
    </row>
    <row r="778" spans="1:2" ht="14.25">
      <c r="A778" s="10"/>
      <c r="B778" s="10"/>
    </row>
    <row r="779" spans="1:2" ht="14.25">
      <c r="A779" s="10"/>
      <c r="B779" s="10"/>
    </row>
    <row r="780" spans="1:2" ht="14.25">
      <c r="A780" s="10"/>
      <c r="B780" s="10"/>
    </row>
    <row r="781" spans="1:2" ht="14.25">
      <c r="A781" s="10"/>
      <c r="B781" s="10"/>
    </row>
    <row r="782" spans="1:2" ht="14.25">
      <c r="A782" s="10"/>
      <c r="B782" s="10"/>
    </row>
    <row r="783" spans="1:2" ht="14.25">
      <c r="A783" s="10"/>
      <c r="B783" s="10"/>
    </row>
    <row r="784" spans="1:2" ht="14.25">
      <c r="A784" s="10"/>
      <c r="B784" s="10"/>
    </row>
    <row r="785" spans="1:2" ht="14.25">
      <c r="A785" s="10"/>
      <c r="B785" s="10"/>
    </row>
    <row r="786" spans="1:2" ht="14.25">
      <c r="A786" s="10"/>
      <c r="B786" s="10"/>
    </row>
    <row r="787" spans="1:2" ht="14.25">
      <c r="A787" s="10"/>
      <c r="B787" s="10"/>
    </row>
    <row r="788" spans="1:2" ht="14.25">
      <c r="A788" s="10"/>
      <c r="B788" s="10"/>
    </row>
    <row r="789" spans="1:2" ht="14.25">
      <c r="A789" s="10"/>
      <c r="B789" s="10"/>
    </row>
    <row r="790" spans="1:2" ht="14.25">
      <c r="A790" s="10"/>
      <c r="B790" s="10"/>
    </row>
    <row r="791" spans="1:2" ht="14.25">
      <c r="A791" s="10"/>
      <c r="B791" s="10"/>
    </row>
    <row r="792" spans="1:2" ht="14.25">
      <c r="A792" s="10"/>
      <c r="B792" s="10"/>
    </row>
    <row r="793" spans="1:2" ht="14.25">
      <c r="A793" s="10"/>
      <c r="B793" s="10"/>
    </row>
    <row r="794" spans="1:2" ht="14.25">
      <c r="A794" s="10"/>
      <c r="B794" s="10"/>
    </row>
    <row r="795" spans="1:2" ht="14.25">
      <c r="A795" s="10"/>
      <c r="B795" s="10"/>
    </row>
    <row r="796" spans="1:2" ht="14.25">
      <c r="A796" s="10"/>
      <c r="B796" s="10"/>
    </row>
    <row r="797" spans="1:2" ht="14.25">
      <c r="A797" s="10"/>
      <c r="B797" s="10"/>
    </row>
    <row r="798" spans="1:2" ht="14.25">
      <c r="A798" s="10"/>
      <c r="B798" s="10"/>
    </row>
    <row r="799" spans="1:2" ht="14.25">
      <c r="A799" s="10"/>
      <c r="B799" s="10"/>
    </row>
    <row r="800" spans="1:2" ht="14.25">
      <c r="A800" s="10"/>
      <c r="B800" s="10"/>
    </row>
    <row r="801" spans="1:2" ht="14.25">
      <c r="A801" s="10"/>
      <c r="B801" s="10"/>
    </row>
    <row r="802" spans="1:2" ht="14.25">
      <c r="A802" s="10"/>
      <c r="B802" s="10"/>
    </row>
    <row r="803" spans="1:2" ht="14.25">
      <c r="A803" s="10"/>
      <c r="B803" s="10"/>
    </row>
    <row r="804" spans="1:2" ht="14.25">
      <c r="A804" s="10"/>
      <c r="B804" s="10"/>
    </row>
    <row r="805" spans="1:2" ht="14.25">
      <c r="A805" s="10"/>
      <c r="B805" s="10"/>
    </row>
    <row r="806" spans="1:2" ht="14.25">
      <c r="A806" s="10"/>
      <c r="B806" s="10"/>
    </row>
    <row r="807" spans="1:2" ht="14.25">
      <c r="A807" s="10"/>
      <c r="B807" s="10"/>
    </row>
    <row r="808" spans="1:2" ht="14.25">
      <c r="A808" s="10"/>
      <c r="B808" s="10"/>
    </row>
    <row r="809" spans="1:2" ht="14.25">
      <c r="A809" s="10"/>
      <c r="B809" s="10"/>
    </row>
    <row r="810" spans="1:2" ht="14.25">
      <c r="A810" s="10"/>
      <c r="B810" s="10"/>
    </row>
    <row r="811" spans="1:2" ht="14.25">
      <c r="A811" s="10"/>
      <c r="B811" s="10"/>
    </row>
    <row r="812" spans="1:2" ht="14.25">
      <c r="A812" s="10"/>
      <c r="B812" s="10"/>
    </row>
    <row r="813" spans="1:2" ht="14.25">
      <c r="A813" s="10"/>
      <c r="B813" s="10"/>
    </row>
    <row r="814" spans="1:2" ht="14.25">
      <c r="A814" s="10"/>
      <c r="B814" s="10"/>
    </row>
    <row r="815" spans="1:2" ht="14.25">
      <c r="A815" s="10"/>
      <c r="B815" s="10"/>
    </row>
    <row r="816" spans="1:2" ht="14.25">
      <c r="A816" s="10"/>
      <c r="B816" s="10"/>
    </row>
    <row r="817" spans="1:2" ht="14.25">
      <c r="A817" s="10"/>
      <c r="B817" s="10"/>
    </row>
    <row r="818" spans="1:2" ht="14.25">
      <c r="A818" s="10"/>
      <c r="B818" s="10"/>
    </row>
    <row r="819" spans="1:2" ht="14.25">
      <c r="A819" s="10"/>
      <c r="B819" s="10"/>
    </row>
    <row r="820" spans="1:2" ht="14.25">
      <c r="A820" s="10"/>
      <c r="B820" s="10"/>
    </row>
    <row r="821" spans="1:2" ht="14.25">
      <c r="A821" s="10"/>
      <c r="B821" s="10"/>
    </row>
    <row r="822" spans="1:2" ht="14.25">
      <c r="A822" s="10"/>
      <c r="B822" s="10"/>
    </row>
    <row r="823" spans="1:2" ht="14.25">
      <c r="A823" s="10"/>
      <c r="B823" s="10"/>
    </row>
    <row r="824" spans="1:2" ht="14.25">
      <c r="A824" s="10"/>
      <c r="B824" s="10"/>
    </row>
    <row r="825" spans="1:2" ht="14.25">
      <c r="A825" s="10"/>
      <c r="B825" s="10"/>
    </row>
    <row r="826" spans="1:2" ht="14.25">
      <c r="A826" s="10"/>
      <c r="B826" s="10"/>
    </row>
    <row r="827" spans="1:2" ht="14.25">
      <c r="A827" s="10"/>
      <c r="B827" s="10"/>
    </row>
    <row r="828" spans="1:2" ht="14.25">
      <c r="A828" s="10"/>
      <c r="B828" s="10"/>
    </row>
    <row r="829" spans="1:2" ht="14.25">
      <c r="A829" s="10"/>
      <c r="B829" s="10"/>
    </row>
    <row r="830" spans="1:2" ht="14.25">
      <c r="A830" s="10"/>
      <c r="B830" s="10"/>
    </row>
    <row r="831" spans="1:2" ht="14.25">
      <c r="A831" s="10"/>
      <c r="B831" s="10"/>
    </row>
    <row r="832" spans="1:2" ht="14.25">
      <c r="A832" s="10"/>
      <c r="B832" s="10"/>
    </row>
    <row r="833" spans="1:2" ht="14.25">
      <c r="A833" s="10"/>
      <c r="B833" s="10"/>
    </row>
    <row r="834" spans="1:2" ht="14.25">
      <c r="A834" s="10"/>
      <c r="B834" s="10"/>
    </row>
    <row r="835" spans="1:2" ht="14.25">
      <c r="A835" s="10"/>
      <c r="B835" s="10"/>
    </row>
    <row r="836" spans="1:2" ht="14.25">
      <c r="A836" s="10"/>
      <c r="B836" s="10"/>
    </row>
    <row r="837" spans="1:2" ht="14.25">
      <c r="A837" s="10"/>
      <c r="B837" s="10"/>
    </row>
    <row r="838" spans="1:2" ht="14.25">
      <c r="A838" s="10"/>
      <c r="B838" s="10"/>
    </row>
    <row r="839" spans="1:2" ht="14.25">
      <c r="A839" s="10"/>
      <c r="B839" s="10"/>
    </row>
    <row r="840" spans="1:2" ht="14.25">
      <c r="A840" s="10"/>
      <c r="B840" s="10"/>
    </row>
    <row r="841" spans="1:2" ht="14.25">
      <c r="A841" s="10"/>
      <c r="B841" s="10"/>
    </row>
    <row r="842" spans="1:2" ht="14.25">
      <c r="A842" s="10"/>
      <c r="B842" s="10"/>
    </row>
    <row r="843" spans="1:2" ht="14.25">
      <c r="A843" s="10"/>
      <c r="B843" s="10"/>
    </row>
    <row r="844" spans="1:2" ht="14.25">
      <c r="A844" s="10"/>
      <c r="B844" s="10"/>
    </row>
    <row r="845" spans="1:2" ht="14.25">
      <c r="A845" s="10"/>
      <c r="B845" s="10"/>
    </row>
    <row r="846" spans="1:2" ht="14.25">
      <c r="A846" s="10"/>
      <c r="B846" s="10"/>
    </row>
  </sheetData>
  <sheetProtection/>
  <mergeCells count="6">
    <mergeCell ref="A4:N4"/>
    <mergeCell ref="A3:N3"/>
    <mergeCell ref="A2:N2"/>
    <mergeCell ref="A1:N1"/>
    <mergeCell ref="B143:F143"/>
    <mergeCell ref="B154:F154"/>
  </mergeCells>
  <printOptions horizontalCentered="1" verticalCentered="1"/>
  <pageMargins left="0.984251968503937" right="0" top="0.4330708661417323" bottom="0.2362204724409449" header="0.2362204724409449" footer="0"/>
  <pageSetup fitToHeight="0" horizontalDpi="600" verticalDpi="600" orientation="landscape" paperSize="5" scale="60" r:id="rId1"/>
  <headerFooter alignWithMargins="0">
    <oddFooter>&amp;R&amp;P de &amp;N</oddFooter>
  </headerFooter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625"/>
  <sheetViews>
    <sheetView showGridLines="0" zoomScale="80" zoomScaleNormal="80" zoomScalePageLayoutView="50" workbookViewId="0" topLeftCell="A1">
      <selection activeCell="J159" sqref="J159"/>
    </sheetView>
  </sheetViews>
  <sheetFormatPr defaultColWidth="13.28125" defaultRowHeight="12.75"/>
  <cols>
    <col min="1" max="1" width="14.57421875" style="8" customWidth="1"/>
    <col min="2" max="2" width="19.57421875" style="8" customWidth="1"/>
    <col min="3" max="3" width="23.28125" style="28" customWidth="1"/>
    <col min="4" max="4" width="22.421875" style="8" customWidth="1"/>
    <col min="5" max="6" width="18.00390625" style="8" customWidth="1"/>
    <col min="7" max="7" width="14.8515625" style="8" customWidth="1"/>
    <col min="8" max="8" width="18.00390625" style="8" customWidth="1"/>
    <col min="9" max="9" width="15.7109375" style="8" customWidth="1"/>
    <col min="10" max="10" width="20.28125" style="28" customWidth="1"/>
    <col min="11" max="11" width="20.00390625" style="8" customWidth="1"/>
    <col min="12" max="12" width="22.57421875" style="8" customWidth="1"/>
    <col min="13" max="13" width="20.57421875" style="8" customWidth="1"/>
    <col min="14" max="14" width="17.28125" style="26" customWidth="1"/>
    <col min="15" max="15" width="19.28125" style="28" customWidth="1"/>
    <col min="16" max="16" width="20.28125" style="28" customWidth="1"/>
    <col min="17" max="17" width="13.7109375" style="26" customWidth="1"/>
    <col min="18" max="16384" width="13.28125" style="8" customWidth="1"/>
  </cols>
  <sheetData>
    <row r="1" spans="1:14" s="6" customFormat="1" ht="1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s="6" customFormat="1" ht="1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s="6" customFormat="1" ht="15">
      <c r="A3" s="196" t="s">
        <v>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s="9" customFormat="1" ht="15">
      <c r="A4" s="195" t="s">
        <v>403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3:17" s="5" customFormat="1" ht="14.25">
      <c r="C5" s="32"/>
      <c r="J5" s="32"/>
      <c r="N5" s="37"/>
      <c r="O5" s="32"/>
      <c r="P5" s="32"/>
      <c r="Q5" s="37"/>
    </row>
    <row r="6" spans="1:17" s="13" customFormat="1" ht="47.25" thickBot="1">
      <c r="A6" s="15" t="s">
        <v>12</v>
      </c>
      <c r="B6" s="15" t="s">
        <v>42</v>
      </c>
      <c r="C6" s="22" t="s">
        <v>41</v>
      </c>
      <c r="D6" s="22" t="s">
        <v>13</v>
      </c>
      <c r="E6" s="22" t="s">
        <v>14</v>
      </c>
      <c r="F6" s="22" t="s">
        <v>15</v>
      </c>
      <c r="G6" s="22" t="s">
        <v>16</v>
      </c>
      <c r="H6" s="22" t="s">
        <v>17</v>
      </c>
      <c r="I6" s="22" t="s">
        <v>18</v>
      </c>
      <c r="J6" s="22" t="s">
        <v>19</v>
      </c>
      <c r="K6" s="16" t="s">
        <v>20</v>
      </c>
      <c r="L6" s="16" t="s">
        <v>43</v>
      </c>
      <c r="M6" s="16" t="s">
        <v>44</v>
      </c>
      <c r="N6" s="16" t="s">
        <v>35</v>
      </c>
      <c r="O6" s="58" t="s">
        <v>31</v>
      </c>
      <c r="P6" s="58" t="s">
        <v>29</v>
      </c>
      <c r="Q6" s="58" t="s">
        <v>30</v>
      </c>
    </row>
    <row r="7" spans="1:17" s="133" customFormat="1" ht="15" thickTop="1">
      <c r="A7" s="126">
        <v>21375100</v>
      </c>
      <c r="B7" s="126"/>
      <c r="C7" s="126"/>
      <c r="D7" s="186">
        <v>10873914178</v>
      </c>
      <c r="E7" s="186">
        <v>10873914178</v>
      </c>
      <c r="F7" s="186">
        <v>3161523130</v>
      </c>
      <c r="G7" s="186">
        <v>17000000</v>
      </c>
      <c r="H7" s="186">
        <v>1154785386.77</v>
      </c>
      <c r="I7" s="186">
        <v>0</v>
      </c>
      <c r="J7" s="186">
        <v>943008920.23</v>
      </c>
      <c r="K7" s="186">
        <v>941675040.06</v>
      </c>
      <c r="L7" s="186">
        <v>8759119871</v>
      </c>
      <c r="M7" s="186">
        <v>1046728823</v>
      </c>
      <c r="N7" s="132">
        <f>+J7/E7</f>
        <v>0.08672212276034758</v>
      </c>
      <c r="O7" s="30">
        <f>+O27+O69+O93+O103</f>
        <v>2009859332</v>
      </c>
      <c r="P7" s="30">
        <f>+P27+P69+P93+P103</f>
        <v>2167914.85</v>
      </c>
      <c r="Q7" s="132">
        <f>+P7/O7</f>
        <v>0.001078640089623944</v>
      </c>
    </row>
    <row r="8" spans="1:17" s="133" customFormat="1" ht="14.25">
      <c r="A8" s="126">
        <v>21375100</v>
      </c>
      <c r="B8" s="126" t="s">
        <v>55</v>
      </c>
      <c r="C8" s="126" t="s">
        <v>22</v>
      </c>
      <c r="D8" s="186">
        <v>763962183</v>
      </c>
      <c r="E8" s="186">
        <v>763962183</v>
      </c>
      <c r="F8" s="186">
        <v>763962183</v>
      </c>
      <c r="G8" s="186">
        <v>0</v>
      </c>
      <c r="H8" s="186">
        <v>108513512</v>
      </c>
      <c r="I8" s="186">
        <v>0</v>
      </c>
      <c r="J8" s="186">
        <v>84826435.05</v>
      </c>
      <c r="K8" s="186">
        <v>84826435.05</v>
      </c>
      <c r="L8" s="186">
        <v>570622235.95</v>
      </c>
      <c r="M8" s="186">
        <v>570622235.95</v>
      </c>
      <c r="N8" s="132">
        <f aca="true" t="shared" si="0" ref="N8:N71">+J8/E8</f>
        <v>0.11103486132899329</v>
      </c>
      <c r="O8" s="30"/>
      <c r="P8" s="30"/>
      <c r="Q8" s="132"/>
    </row>
    <row r="9" spans="1:17" s="133" customFormat="1" ht="14.25">
      <c r="A9" s="131">
        <v>21375100</v>
      </c>
      <c r="B9" s="131" t="s">
        <v>56</v>
      </c>
      <c r="C9" s="131" t="s">
        <v>57</v>
      </c>
      <c r="D9" s="140">
        <v>270377000</v>
      </c>
      <c r="E9" s="140">
        <v>270377000</v>
      </c>
      <c r="F9" s="140">
        <v>270377000</v>
      </c>
      <c r="G9" s="140">
        <v>0</v>
      </c>
      <c r="H9" s="140">
        <v>0</v>
      </c>
      <c r="I9" s="140">
        <v>0</v>
      </c>
      <c r="J9" s="140">
        <v>20204315</v>
      </c>
      <c r="K9" s="140">
        <v>20204315</v>
      </c>
      <c r="L9" s="140">
        <v>250172685</v>
      </c>
      <c r="M9" s="140">
        <v>250172685</v>
      </c>
      <c r="N9" s="128">
        <f t="shared" si="0"/>
        <v>0.07472645602251671</v>
      </c>
      <c r="O9" s="129"/>
      <c r="P9" s="129"/>
      <c r="Q9" s="128"/>
    </row>
    <row r="10" spans="1:18" s="133" customFormat="1" ht="14.25">
      <c r="A10" s="131">
        <v>21375100</v>
      </c>
      <c r="B10" s="131" t="s">
        <v>58</v>
      </c>
      <c r="C10" s="131" t="s">
        <v>59</v>
      </c>
      <c r="D10" s="140">
        <v>265377000</v>
      </c>
      <c r="E10" s="140">
        <v>265377000</v>
      </c>
      <c r="F10" s="140">
        <v>265377000</v>
      </c>
      <c r="G10" s="140">
        <v>0</v>
      </c>
      <c r="H10" s="140">
        <v>0</v>
      </c>
      <c r="I10" s="140">
        <v>0</v>
      </c>
      <c r="J10" s="140">
        <v>20204315</v>
      </c>
      <c r="K10" s="140">
        <v>20204315</v>
      </c>
      <c r="L10" s="140">
        <v>245172685</v>
      </c>
      <c r="M10" s="140">
        <v>245172685</v>
      </c>
      <c r="N10" s="128">
        <f t="shared" si="0"/>
        <v>0.07613438617513951</v>
      </c>
      <c r="O10" s="129"/>
      <c r="P10" s="129"/>
      <c r="Q10" s="128"/>
      <c r="R10" s="134"/>
    </row>
    <row r="11" spans="1:18" s="133" customFormat="1" ht="14.25">
      <c r="A11" s="131">
        <v>21375100</v>
      </c>
      <c r="B11" s="131" t="s">
        <v>60</v>
      </c>
      <c r="C11" s="131" t="s">
        <v>61</v>
      </c>
      <c r="D11" s="140">
        <v>5000000</v>
      </c>
      <c r="E11" s="140">
        <v>5000000</v>
      </c>
      <c r="F11" s="140">
        <v>5000000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5000000</v>
      </c>
      <c r="M11" s="140">
        <v>5000000</v>
      </c>
      <c r="N11" s="128">
        <f t="shared" si="0"/>
        <v>0</v>
      </c>
      <c r="O11" s="129"/>
      <c r="P11" s="129"/>
      <c r="Q11" s="128"/>
      <c r="R11" s="134"/>
    </row>
    <row r="12" spans="1:18" s="133" customFormat="1" ht="14.25">
      <c r="A12" s="131">
        <v>21375100</v>
      </c>
      <c r="B12" s="131" t="s">
        <v>62</v>
      </c>
      <c r="C12" s="131" t="s">
        <v>63</v>
      </c>
      <c r="D12" s="140">
        <v>3532050</v>
      </c>
      <c r="E12" s="140">
        <v>3532050</v>
      </c>
      <c r="F12" s="140">
        <v>3532050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3532050</v>
      </c>
      <c r="M12" s="140">
        <v>3532050</v>
      </c>
      <c r="N12" s="128">
        <f t="shared" si="0"/>
        <v>0</v>
      </c>
      <c r="O12" s="129"/>
      <c r="P12" s="129"/>
      <c r="Q12" s="128"/>
      <c r="R12" s="134"/>
    </row>
    <row r="13" spans="1:18" s="133" customFormat="1" ht="14.25">
      <c r="A13" s="131">
        <v>21375100</v>
      </c>
      <c r="B13" s="131" t="s">
        <v>64</v>
      </c>
      <c r="C13" s="131" t="s">
        <v>65</v>
      </c>
      <c r="D13" s="140">
        <v>3532050</v>
      </c>
      <c r="E13" s="140">
        <v>3532050</v>
      </c>
      <c r="F13" s="140">
        <v>3532050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3532050</v>
      </c>
      <c r="M13" s="140">
        <v>3532050</v>
      </c>
      <c r="N13" s="128">
        <f t="shared" si="0"/>
        <v>0</v>
      </c>
      <c r="O13" s="129"/>
      <c r="P13" s="129"/>
      <c r="Q13" s="128"/>
      <c r="R13" s="134"/>
    </row>
    <row r="14" spans="1:18" s="133" customFormat="1" ht="14.25">
      <c r="A14" s="131">
        <v>21375100</v>
      </c>
      <c r="B14" s="131" t="s">
        <v>66</v>
      </c>
      <c r="C14" s="131" t="s">
        <v>67</v>
      </c>
      <c r="D14" s="140">
        <v>373975920</v>
      </c>
      <c r="E14" s="140">
        <v>373975920</v>
      </c>
      <c r="F14" s="140">
        <v>373975920</v>
      </c>
      <c r="G14" s="140">
        <v>0</v>
      </c>
      <c r="H14" s="140">
        <v>0</v>
      </c>
      <c r="I14" s="140">
        <v>0</v>
      </c>
      <c r="J14" s="140">
        <v>57058419.05</v>
      </c>
      <c r="K14" s="140">
        <v>57058419.05</v>
      </c>
      <c r="L14" s="140">
        <v>316917500.95</v>
      </c>
      <c r="M14" s="140">
        <v>316917500.95</v>
      </c>
      <c r="N14" s="128">
        <f t="shared" si="0"/>
        <v>0.1525724411614523</v>
      </c>
      <c r="O14" s="129"/>
      <c r="P14" s="129"/>
      <c r="Q14" s="128"/>
      <c r="R14" s="134"/>
    </row>
    <row r="15" spans="1:18" s="133" customFormat="1" ht="14.25">
      <c r="A15" s="131">
        <v>21375100</v>
      </c>
      <c r="B15" s="131" t="s">
        <v>68</v>
      </c>
      <c r="C15" s="131" t="s">
        <v>69</v>
      </c>
      <c r="D15" s="140">
        <v>115319532</v>
      </c>
      <c r="E15" s="140">
        <v>115319532</v>
      </c>
      <c r="F15" s="140">
        <v>115319532</v>
      </c>
      <c r="G15" s="140">
        <v>0</v>
      </c>
      <c r="H15" s="140">
        <v>0</v>
      </c>
      <c r="I15" s="140">
        <v>0</v>
      </c>
      <c r="J15" s="140">
        <v>7352295.83</v>
      </c>
      <c r="K15" s="140">
        <v>7352295.83</v>
      </c>
      <c r="L15" s="140">
        <v>107967236.17</v>
      </c>
      <c r="M15" s="140">
        <v>107967236.17</v>
      </c>
      <c r="N15" s="128">
        <f t="shared" si="0"/>
        <v>0.0637558590681759</v>
      </c>
      <c r="O15" s="129"/>
      <c r="P15" s="129"/>
      <c r="Q15" s="128"/>
      <c r="R15" s="134"/>
    </row>
    <row r="16" spans="1:18" s="133" customFormat="1" ht="14.25">
      <c r="A16" s="131">
        <v>21375100</v>
      </c>
      <c r="B16" s="131" t="s">
        <v>70</v>
      </c>
      <c r="C16" s="131" t="s">
        <v>71</v>
      </c>
      <c r="D16" s="140">
        <v>123917350</v>
      </c>
      <c r="E16" s="140">
        <v>123917350</v>
      </c>
      <c r="F16" s="140">
        <v>123917350</v>
      </c>
      <c r="G16" s="140">
        <v>0</v>
      </c>
      <c r="H16" s="140">
        <v>0</v>
      </c>
      <c r="I16" s="140">
        <v>0</v>
      </c>
      <c r="J16" s="140">
        <v>7644332.5</v>
      </c>
      <c r="K16" s="140">
        <v>7644332.5</v>
      </c>
      <c r="L16" s="140">
        <v>116273017.5</v>
      </c>
      <c r="M16" s="140">
        <v>116273017.5</v>
      </c>
      <c r="N16" s="128">
        <f t="shared" si="0"/>
        <v>0.06168896042402456</v>
      </c>
      <c r="O16" s="129"/>
      <c r="P16" s="129"/>
      <c r="Q16" s="128"/>
      <c r="R16" s="134"/>
    </row>
    <row r="17" spans="1:18" s="133" customFormat="1" ht="13.5" customHeight="1">
      <c r="A17" s="131">
        <v>21375100</v>
      </c>
      <c r="B17" s="131" t="s">
        <v>74</v>
      </c>
      <c r="C17" s="131" t="s">
        <v>75</v>
      </c>
      <c r="D17" s="140">
        <v>40189028</v>
      </c>
      <c r="E17" s="140">
        <v>40189028</v>
      </c>
      <c r="F17" s="140">
        <v>40189028</v>
      </c>
      <c r="G17" s="140">
        <v>0</v>
      </c>
      <c r="H17" s="140">
        <v>0</v>
      </c>
      <c r="I17" s="140">
        <v>0</v>
      </c>
      <c r="J17" s="140">
        <v>39301800.47</v>
      </c>
      <c r="K17" s="140">
        <v>39301800.47</v>
      </c>
      <c r="L17" s="140">
        <v>887227.53</v>
      </c>
      <c r="M17" s="140">
        <v>887227.53</v>
      </c>
      <c r="N17" s="128">
        <f t="shared" si="0"/>
        <v>0.977923638013838</v>
      </c>
      <c r="O17" s="129"/>
      <c r="P17" s="129"/>
      <c r="Q17" s="128"/>
      <c r="R17" s="134"/>
    </row>
    <row r="18" spans="1:18" s="133" customFormat="1" ht="14.25">
      <c r="A18" s="131">
        <v>21375100</v>
      </c>
      <c r="B18" s="131" t="s">
        <v>76</v>
      </c>
      <c r="C18" s="131" t="s">
        <v>77</v>
      </c>
      <c r="D18" s="140">
        <v>45700000</v>
      </c>
      <c r="E18" s="140">
        <v>45700000</v>
      </c>
      <c r="F18" s="140">
        <v>45700000</v>
      </c>
      <c r="G18" s="140">
        <v>0</v>
      </c>
      <c r="H18" s="140">
        <v>0</v>
      </c>
      <c r="I18" s="140">
        <v>0</v>
      </c>
      <c r="J18" s="140">
        <v>2759990.25</v>
      </c>
      <c r="K18" s="140">
        <v>2759990.25</v>
      </c>
      <c r="L18" s="140">
        <v>42940009.75</v>
      </c>
      <c r="M18" s="140">
        <v>42940009.75</v>
      </c>
      <c r="N18" s="128">
        <f t="shared" si="0"/>
        <v>0.06039365973741794</v>
      </c>
      <c r="O18" s="129"/>
      <c r="P18" s="129"/>
      <c r="Q18" s="128"/>
      <c r="R18" s="134"/>
    </row>
    <row r="19" spans="1:18" s="133" customFormat="1" ht="13.5" customHeight="1">
      <c r="A19" s="131">
        <v>21375100</v>
      </c>
      <c r="B19" s="131" t="s">
        <v>72</v>
      </c>
      <c r="C19" s="131" t="s">
        <v>73</v>
      </c>
      <c r="D19" s="140">
        <v>48850010</v>
      </c>
      <c r="E19" s="140">
        <v>48850010</v>
      </c>
      <c r="F19" s="140">
        <v>48850010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48850010</v>
      </c>
      <c r="M19" s="140">
        <v>48850010</v>
      </c>
      <c r="N19" s="128">
        <f t="shared" si="0"/>
        <v>0</v>
      </c>
      <c r="O19" s="129"/>
      <c r="P19" s="129"/>
      <c r="Q19" s="128"/>
      <c r="R19" s="134"/>
    </row>
    <row r="20" spans="1:18" s="133" customFormat="1" ht="14.25">
      <c r="A20" s="131">
        <v>21375100</v>
      </c>
      <c r="B20" s="131" t="s">
        <v>78</v>
      </c>
      <c r="C20" s="131" t="s">
        <v>79</v>
      </c>
      <c r="D20" s="140">
        <v>58549034</v>
      </c>
      <c r="E20" s="140">
        <v>58549034</v>
      </c>
      <c r="F20" s="140">
        <v>58549034</v>
      </c>
      <c r="G20" s="140">
        <v>0</v>
      </c>
      <c r="H20" s="140">
        <v>54733925</v>
      </c>
      <c r="I20" s="140">
        <v>0</v>
      </c>
      <c r="J20" s="140">
        <v>3815109</v>
      </c>
      <c r="K20" s="140">
        <v>3815109</v>
      </c>
      <c r="L20" s="140">
        <v>0</v>
      </c>
      <c r="M20" s="140">
        <v>0</v>
      </c>
      <c r="N20" s="128">
        <f t="shared" si="0"/>
        <v>0.06516092135696039</v>
      </c>
      <c r="O20" s="129"/>
      <c r="P20" s="129"/>
      <c r="Q20" s="128"/>
      <c r="R20" s="134"/>
    </row>
    <row r="21" spans="1:18" s="133" customFormat="1" ht="14.25">
      <c r="A21" s="131">
        <v>21375100</v>
      </c>
      <c r="B21" s="131" t="s">
        <v>81</v>
      </c>
      <c r="C21" s="131" t="s">
        <v>404</v>
      </c>
      <c r="D21" s="140">
        <v>55546519</v>
      </c>
      <c r="E21" s="140">
        <v>55546519</v>
      </c>
      <c r="F21" s="140">
        <v>55546519</v>
      </c>
      <c r="G21" s="140">
        <v>0</v>
      </c>
      <c r="H21" s="140">
        <v>51927057</v>
      </c>
      <c r="I21" s="140">
        <v>0</v>
      </c>
      <c r="J21" s="140">
        <v>3619462</v>
      </c>
      <c r="K21" s="140">
        <v>3619462</v>
      </c>
      <c r="L21" s="140">
        <v>0</v>
      </c>
      <c r="M21" s="140">
        <v>0</v>
      </c>
      <c r="N21" s="128">
        <f t="shared" si="0"/>
        <v>0.06516091494410298</v>
      </c>
      <c r="O21" s="129"/>
      <c r="P21" s="129"/>
      <c r="Q21" s="128"/>
      <c r="R21" s="134"/>
    </row>
    <row r="22" spans="1:18" s="133" customFormat="1" ht="13.5" customHeight="1">
      <c r="A22" s="131">
        <v>21375100</v>
      </c>
      <c r="B22" s="131" t="s">
        <v>86</v>
      </c>
      <c r="C22" s="131" t="s">
        <v>389</v>
      </c>
      <c r="D22" s="140">
        <v>3002515</v>
      </c>
      <c r="E22" s="140">
        <v>3002515</v>
      </c>
      <c r="F22" s="140">
        <v>3002515</v>
      </c>
      <c r="G22" s="140">
        <v>0</v>
      </c>
      <c r="H22" s="140">
        <v>2806868</v>
      </c>
      <c r="I22" s="140">
        <v>0</v>
      </c>
      <c r="J22" s="140">
        <v>195647</v>
      </c>
      <c r="K22" s="140">
        <v>195647</v>
      </c>
      <c r="L22" s="140">
        <v>0</v>
      </c>
      <c r="M22" s="140">
        <v>0</v>
      </c>
      <c r="N22" s="128">
        <f t="shared" si="0"/>
        <v>0.06516103999480435</v>
      </c>
      <c r="O22" s="129"/>
      <c r="P22" s="129"/>
      <c r="Q22" s="128"/>
      <c r="R22" s="134"/>
    </row>
    <row r="23" spans="1:18" s="133" customFormat="1" ht="14.25">
      <c r="A23" s="131">
        <v>21375100</v>
      </c>
      <c r="B23" s="131" t="s">
        <v>90</v>
      </c>
      <c r="C23" s="131" t="s">
        <v>91</v>
      </c>
      <c r="D23" s="140">
        <v>57528179</v>
      </c>
      <c r="E23" s="140">
        <v>57528179</v>
      </c>
      <c r="F23" s="140">
        <v>57528179</v>
      </c>
      <c r="G23" s="140">
        <v>0</v>
      </c>
      <c r="H23" s="140">
        <v>53779587</v>
      </c>
      <c r="I23" s="140">
        <v>0</v>
      </c>
      <c r="J23" s="140">
        <v>3748592</v>
      </c>
      <c r="K23" s="140">
        <v>3748592</v>
      </c>
      <c r="L23" s="140">
        <v>0</v>
      </c>
      <c r="M23" s="140">
        <v>0</v>
      </c>
      <c r="N23" s="128">
        <f t="shared" si="0"/>
        <v>0.0651609709391288</v>
      </c>
      <c r="O23" s="129"/>
      <c r="P23" s="129"/>
      <c r="Q23" s="128"/>
      <c r="R23" s="134"/>
    </row>
    <row r="24" spans="1:18" s="133" customFormat="1" ht="14.25">
      <c r="A24" s="131">
        <v>21375100</v>
      </c>
      <c r="B24" s="131" t="s">
        <v>93</v>
      </c>
      <c r="C24" s="131" t="s">
        <v>405</v>
      </c>
      <c r="D24" s="140">
        <v>30505548</v>
      </c>
      <c r="E24" s="140">
        <v>30505548</v>
      </c>
      <c r="F24" s="140">
        <v>30505548</v>
      </c>
      <c r="G24" s="140">
        <v>0</v>
      </c>
      <c r="H24" s="140">
        <v>28517779</v>
      </c>
      <c r="I24" s="140">
        <v>0</v>
      </c>
      <c r="J24" s="140">
        <v>1987769</v>
      </c>
      <c r="K24" s="140">
        <v>1987769</v>
      </c>
      <c r="L24" s="140">
        <v>0</v>
      </c>
      <c r="M24" s="140">
        <v>0</v>
      </c>
      <c r="N24" s="128">
        <f t="shared" si="0"/>
        <v>0.06516090122360693</v>
      </c>
      <c r="O24" s="129"/>
      <c r="P24" s="129"/>
      <c r="Q24" s="128"/>
      <c r="R24" s="134"/>
    </row>
    <row r="25" spans="1:18" s="133" customFormat="1" ht="14.25">
      <c r="A25" s="131">
        <v>21375100</v>
      </c>
      <c r="B25" s="131" t="s">
        <v>98</v>
      </c>
      <c r="C25" s="131" t="s">
        <v>406</v>
      </c>
      <c r="D25" s="140">
        <v>9007544</v>
      </c>
      <c r="E25" s="140">
        <v>9007544</v>
      </c>
      <c r="F25" s="140">
        <v>9007544</v>
      </c>
      <c r="G25" s="140">
        <v>0</v>
      </c>
      <c r="H25" s="140">
        <v>8420603</v>
      </c>
      <c r="I25" s="140">
        <v>0</v>
      </c>
      <c r="J25" s="140">
        <v>586941</v>
      </c>
      <c r="K25" s="140">
        <v>586941</v>
      </c>
      <c r="L25" s="140">
        <v>0</v>
      </c>
      <c r="M25" s="140">
        <v>0</v>
      </c>
      <c r="N25" s="128">
        <f t="shared" si="0"/>
        <v>0.06516104722885617</v>
      </c>
      <c r="O25" s="129"/>
      <c r="P25" s="129"/>
      <c r="Q25" s="128"/>
      <c r="R25" s="134"/>
    </row>
    <row r="26" spans="1:18" s="133" customFormat="1" ht="14.25">
      <c r="A26" s="131">
        <v>21375100</v>
      </c>
      <c r="B26" s="131" t="s">
        <v>103</v>
      </c>
      <c r="C26" s="131" t="s">
        <v>407</v>
      </c>
      <c r="D26" s="140">
        <v>18015087</v>
      </c>
      <c r="E26" s="140">
        <v>18015087</v>
      </c>
      <c r="F26" s="140">
        <v>18015087</v>
      </c>
      <c r="G26" s="140">
        <v>0</v>
      </c>
      <c r="H26" s="140">
        <v>16841205</v>
      </c>
      <c r="I26" s="140">
        <v>0</v>
      </c>
      <c r="J26" s="140">
        <v>1173882</v>
      </c>
      <c r="K26" s="140">
        <v>1173882</v>
      </c>
      <c r="L26" s="140">
        <v>0</v>
      </c>
      <c r="M26" s="140">
        <v>0</v>
      </c>
      <c r="N26" s="128">
        <f t="shared" si="0"/>
        <v>0.06516105084588268</v>
      </c>
      <c r="O26" s="129"/>
      <c r="P26" s="129"/>
      <c r="Q26" s="128"/>
      <c r="R26" s="134"/>
    </row>
    <row r="27" spans="1:17" s="133" customFormat="1" ht="14.25">
      <c r="A27" s="126">
        <v>21375100</v>
      </c>
      <c r="B27" s="126" t="s">
        <v>109</v>
      </c>
      <c r="C27" s="126" t="s">
        <v>110</v>
      </c>
      <c r="D27" s="186">
        <v>558699679</v>
      </c>
      <c r="E27" s="186">
        <v>558699679</v>
      </c>
      <c r="F27" s="186">
        <v>160150175</v>
      </c>
      <c r="G27" s="186">
        <v>17000000</v>
      </c>
      <c r="H27" s="186">
        <v>16806037.1</v>
      </c>
      <c r="I27" s="186">
        <v>0</v>
      </c>
      <c r="J27" s="186">
        <v>1675028.85</v>
      </c>
      <c r="K27" s="186">
        <v>595633.68</v>
      </c>
      <c r="L27" s="186">
        <v>523218613.05</v>
      </c>
      <c r="M27" s="186">
        <v>124669109.05</v>
      </c>
      <c r="N27" s="128">
        <f t="shared" si="0"/>
        <v>0.0029980845040005833</v>
      </c>
      <c r="O27" s="129">
        <f>+E27</f>
        <v>558699679</v>
      </c>
      <c r="P27" s="129">
        <f>+J27</f>
        <v>1675028.85</v>
      </c>
      <c r="Q27" s="128">
        <f>+P27/O27</f>
        <v>0.0029980845040005833</v>
      </c>
    </row>
    <row r="28" spans="1:17" s="134" customFormat="1" ht="14.25">
      <c r="A28" s="131">
        <v>21375100</v>
      </c>
      <c r="B28" s="131" t="s">
        <v>111</v>
      </c>
      <c r="C28" s="131" t="s">
        <v>112</v>
      </c>
      <c r="D28" s="140">
        <v>9111370</v>
      </c>
      <c r="E28" s="140">
        <v>9111370</v>
      </c>
      <c r="F28" s="140">
        <v>1800000</v>
      </c>
      <c r="G28" s="140">
        <v>0</v>
      </c>
      <c r="H28" s="140">
        <v>1800000</v>
      </c>
      <c r="I28" s="140">
        <v>0</v>
      </c>
      <c r="J28" s="140">
        <v>0</v>
      </c>
      <c r="K28" s="140">
        <v>0</v>
      </c>
      <c r="L28" s="140">
        <v>7311370</v>
      </c>
      <c r="M28" s="140">
        <v>0</v>
      </c>
      <c r="N28" s="128">
        <f t="shared" si="0"/>
        <v>0</v>
      </c>
      <c r="O28" s="129">
        <f aca="true" t="shared" si="1" ref="O28:O91">+E28</f>
        <v>9111370</v>
      </c>
      <c r="P28" s="129">
        <f aca="true" t="shared" si="2" ref="P28:P91">+J28</f>
        <v>0</v>
      </c>
      <c r="Q28" s="128">
        <f aca="true" t="shared" si="3" ref="Q28:Q91">+P28/O28</f>
        <v>0</v>
      </c>
    </row>
    <row r="29" spans="1:17" s="133" customFormat="1" ht="14.25">
      <c r="A29" s="131">
        <v>21375100</v>
      </c>
      <c r="B29" s="131" t="s">
        <v>113</v>
      </c>
      <c r="C29" s="131" t="s">
        <v>114</v>
      </c>
      <c r="D29" s="140">
        <v>5060870</v>
      </c>
      <c r="E29" s="140">
        <v>5060870</v>
      </c>
      <c r="F29" s="140">
        <v>1800000</v>
      </c>
      <c r="G29" s="140">
        <v>0</v>
      </c>
      <c r="H29" s="140">
        <v>1800000</v>
      </c>
      <c r="I29" s="140">
        <v>0</v>
      </c>
      <c r="J29" s="140">
        <v>0</v>
      </c>
      <c r="K29" s="140">
        <v>0</v>
      </c>
      <c r="L29" s="140">
        <v>3260870</v>
      </c>
      <c r="M29" s="140">
        <v>0</v>
      </c>
      <c r="N29" s="128">
        <f t="shared" si="0"/>
        <v>0</v>
      </c>
      <c r="O29" s="129">
        <f t="shared" si="1"/>
        <v>5060870</v>
      </c>
      <c r="P29" s="129">
        <f t="shared" si="2"/>
        <v>0</v>
      </c>
      <c r="Q29" s="128">
        <f t="shared" si="3"/>
        <v>0</v>
      </c>
    </row>
    <row r="30" spans="1:18" s="133" customFormat="1" ht="14.25">
      <c r="A30" s="131">
        <v>21375100</v>
      </c>
      <c r="B30" s="131" t="s">
        <v>117</v>
      </c>
      <c r="C30" s="131" t="s">
        <v>118</v>
      </c>
      <c r="D30" s="140">
        <v>3050500</v>
      </c>
      <c r="E30" s="140">
        <v>3050500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3050500</v>
      </c>
      <c r="M30" s="140">
        <v>0</v>
      </c>
      <c r="N30" s="128">
        <f t="shared" si="0"/>
        <v>0</v>
      </c>
      <c r="O30" s="129">
        <f t="shared" si="1"/>
        <v>3050500</v>
      </c>
      <c r="P30" s="129">
        <f t="shared" si="2"/>
        <v>0</v>
      </c>
      <c r="Q30" s="128">
        <f t="shared" si="3"/>
        <v>0</v>
      </c>
      <c r="R30" s="134"/>
    </row>
    <row r="31" spans="1:18" s="133" customFormat="1" ht="14.25">
      <c r="A31" s="131">
        <v>21375100</v>
      </c>
      <c r="B31" s="131" t="s">
        <v>119</v>
      </c>
      <c r="C31" s="131" t="s">
        <v>120</v>
      </c>
      <c r="D31" s="140">
        <v>1000000</v>
      </c>
      <c r="E31" s="140">
        <v>1000000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1000000</v>
      </c>
      <c r="M31" s="140">
        <v>0</v>
      </c>
      <c r="N31" s="128">
        <v>0</v>
      </c>
      <c r="O31" s="129">
        <f t="shared" si="1"/>
        <v>1000000</v>
      </c>
      <c r="P31" s="129">
        <f t="shared" si="2"/>
        <v>0</v>
      </c>
      <c r="Q31" s="128">
        <f t="shared" si="3"/>
        <v>0</v>
      </c>
      <c r="R31" s="134"/>
    </row>
    <row r="32" spans="1:18" s="133" customFormat="1" ht="14.25">
      <c r="A32" s="131">
        <v>21375100</v>
      </c>
      <c r="B32" s="131" t="s">
        <v>121</v>
      </c>
      <c r="C32" s="131" t="s">
        <v>122</v>
      </c>
      <c r="D32" s="140">
        <v>22002546</v>
      </c>
      <c r="E32" s="140">
        <v>22002546</v>
      </c>
      <c r="F32" s="140">
        <v>7540000</v>
      </c>
      <c r="G32" s="140">
        <v>0</v>
      </c>
      <c r="H32" s="140">
        <v>2560867.6</v>
      </c>
      <c r="I32" s="140">
        <v>0</v>
      </c>
      <c r="J32" s="140">
        <v>1584428.85</v>
      </c>
      <c r="K32" s="140">
        <v>505033.68</v>
      </c>
      <c r="L32" s="140">
        <v>17857249.55</v>
      </c>
      <c r="M32" s="140">
        <v>3394703.55</v>
      </c>
      <c r="N32" s="128">
        <f t="shared" si="0"/>
        <v>0.07201115952672023</v>
      </c>
      <c r="O32" s="129">
        <f t="shared" si="1"/>
        <v>22002546</v>
      </c>
      <c r="P32" s="129">
        <f t="shared" si="2"/>
        <v>1584428.85</v>
      </c>
      <c r="Q32" s="128">
        <f t="shared" si="3"/>
        <v>0.07201115952672023</v>
      </c>
      <c r="R32" s="134"/>
    </row>
    <row r="33" spans="1:17" s="133" customFormat="1" ht="14.25">
      <c r="A33" s="131">
        <v>21375100</v>
      </c>
      <c r="B33" s="131" t="s">
        <v>123</v>
      </c>
      <c r="C33" s="131" t="s">
        <v>124</v>
      </c>
      <c r="D33" s="140">
        <v>1746636</v>
      </c>
      <c r="E33" s="140">
        <v>1746636</v>
      </c>
      <c r="F33" s="140">
        <v>480000</v>
      </c>
      <c r="G33" s="140">
        <v>0</v>
      </c>
      <c r="H33" s="140">
        <v>182400</v>
      </c>
      <c r="I33" s="140">
        <v>0</v>
      </c>
      <c r="J33" s="140">
        <v>82155</v>
      </c>
      <c r="K33" s="140">
        <v>82155</v>
      </c>
      <c r="L33" s="140">
        <v>1482081</v>
      </c>
      <c r="M33" s="140">
        <v>215445</v>
      </c>
      <c r="N33" s="128">
        <f t="shared" si="0"/>
        <v>0.047036131168715176</v>
      </c>
      <c r="O33" s="129">
        <f t="shared" si="1"/>
        <v>1746636</v>
      </c>
      <c r="P33" s="129">
        <f t="shared" si="2"/>
        <v>82155</v>
      </c>
      <c r="Q33" s="128">
        <f t="shared" si="3"/>
        <v>0.047036131168715176</v>
      </c>
    </row>
    <row r="34" spans="1:18" s="133" customFormat="1" ht="14.25">
      <c r="A34" s="131">
        <v>21375100</v>
      </c>
      <c r="B34" s="131" t="s">
        <v>125</v>
      </c>
      <c r="C34" s="131" t="s">
        <v>126</v>
      </c>
      <c r="D34" s="140">
        <v>5750000</v>
      </c>
      <c r="E34" s="140">
        <v>5750000</v>
      </c>
      <c r="F34" s="140">
        <v>1840000</v>
      </c>
      <c r="G34" s="140">
        <v>0</v>
      </c>
      <c r="H34" s="140">
        <v>591055</v>
      </c>
      <c r="I34" s="140">
        <v>0</v>
      </c>
      <c r="J34" s="140">
        <v>0</v>
      </c>
      <c r="K34" s="140">
        <v>0</v>
      </c>
      <c r="L34" s="140">
        <v>5158945</v>
      </c>
      <c r="M34" s="140">
        <v>1248945</v>
      </c>
      <c r="N34" s="128">
        <f t="shared" si="0"/>
        <v>0</v>
      </c>
      <c r="O34" s="129">
        <f t="shared" si="1"/>
        <v>5750000</v>
      </c>
      <c r="P34" s="129">
        <f t="shared" si="2"/>
        <v>0</v>
      </c>
      <c r="Q34" s="128">
        <f t="shared" si="3"/>
        <v>0</v>
      </c>
      <c r="R34" s="134"/>
    </row>
    <row r="35" spans="1:18" s="133" customFormat="1" ht="14.25">
      <c r="A35" s="131">
        <v>21375100</v>
      </c>
      <c r="B35" s="131" t="s">
        <v>127</v>
      </c>
      <c r="C35" s="131" t="s">
        <v>128</v>
      </c>
      <c r="D35" s="140">
        <v>40000</v>
      </c>
      <c r="E35" s="140">
        <v>40000</v>
      </c>
      <c r="F35" s="140">
        <v>20000</v>
      </c>
      <c r="G35" s="140">
        <v>0</v>
      </c>
      <c r="H35" s="140">
        <v>0</v>
      </c>
      <c r="I35" s="140">
        <v>0</v>
      </c>
      <c r="J35" s="140">
        <v>0</v>
      </c>
      <c r="K35" s="140">
        <v>0</v>
      </c>
      <c r="L35" s="140">
        <v>40000</v>
      </c>
      <c r="M35" s="140">
        <v>20000</v>
      </c>
      <c r="N35" s="128">
        <f t="shared" si="0"/>
        <v>0</v>
      </c>
      <c r="O35" s="129">
        <f t="shared" si="1"/>
        <v>40000</v>
      </c>
      <c r="P35" s="129">
        <f t="shared" si="2"/>
        <v>0</v>
      </c>
      <c r="Q35" s="128">
        <f t="shared" si="3"/>
        <v>0</v>
      </c>
      <c r="R35" s="134"/>
    </row>
    <row r="36" spans="1:18" s="133" customFormat="1" ht="14.25">
      <c r="A36" s="131">
        <v>21375100</v>
      </c>
      <c r="B36" s="131" t="s">
        <v>129</v>
      </c>
      <c r="C36" s="131" t="s">
        <v>130</v>
      </c>
      <c r="D36" s="140">
        <v>13465910</v>
      </c>
      <c r="E36" s="140">
        <v>13465910</v>
      </c>
      <c r="F36" s="140">
        <v>5200000</v>
      </c>
      <c r="G36" s="140">
        <v>0</v>
      </c>
      <c r="H36" s="140">
        <v>1787412.6</v>
      </c>
      <c r="I36" s="140">
        <v>0</v>
      </c>
      <c r="J36" s="140">
        <v>1502273.85</v>
      </c>
      <c r="K36" s="140">
        <v>422878.68</v>
      </c>
      <c r="L36" s="140">
        <v>10176223.55</v>
      </c>
      <c r="M36" s="140">
        <v>1910313.55</v>
      </c>
      <c r="N36" s="128">
        <f t="shared" si="0"/>
        <v>0.11156125727856492</v>
      </c>
      <c r="O36" s="129">
        <f t="shared" si="1"/>
        <v>13465910</v>
      </c>
      <c r="P36" s="129">
        <f t="shared" si="2"/>
        <v>1502273.85</v>
      </c>
      <c r="Q36" s="128">
        <f t="shared" si="3"/>
        <v>0.11156125727856492</v>
      </c>
      <c r="R36" s="134"/>
    </row>
    <row r="37" spans="1:18" s="133" customFormat="1" ht="14.25">
      <c r="A37" s="131">
        <v>21375100</v>
      </c>
      <c r="B37" s="131" t="s">
        <v>131</v>
      </c>
      <c r="C37" s="131" t="s">
        <v>132</v>
      </c>
      <c r="D37" s="140">
        <v>1000000</v>
      </c>
      <c r="E37" s="140">
        <v>1000000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0">
        <v>0</v>
      </c>
      <c r="L37" s="140">
        <v>1000000</v>
      </c>
      <c r="M37" s="140">
        <v>0</v>
      </c>
      <c r="N37" s="128">
        <f t="shared" si="0"/>
        <v>0</v>
      </c>
      <c r="O37" s="129">
        <f t="shared" si="1"/>
        <v>1000000</v>
      </c>
      <c r="P37" s="129">
        <f t="shared" si="2"/>
        <v>0</v>
      </c>
      <c r="Q37" s="128">
        <f t="shared" si="3"/>
        <v>0</v>
      </c>
      <c r="R37" s="134"/>
    </row>
    <row r="38" spans="1:18" s="133" customFormat="1" ht="14.25">
      <c r="A38" s="131">
        <v>21375100</v>
      </c>
      <c r="B38" s="131" t="s">
        <v>133</v>
      </c>
      <c r="C38" s="131" t="s">
        <v>134</v>
      </c>
      <c r="D38" s="140">
        <v>7572675</v>
      </c>
      <c r="E38" s="140">
        <v>7572675</v>
      </c>
      <c r="F38" s="140">
        <v>4338000</v>
      </c>
      <c r="G38" s="140">
        <v>0</v>
      </c>
      <c r="H38" s="140">
        <v>3200000</v>
      </c>
      <c r="I38" s="140">
        <v>0</v>
      </c>
      <c r="J38" s="140">
        <v>0</v>
      </c>
      <c r="K38" s="140">
        <v>0</v>
      </c>
      <c r="L38" s="140">
        <v>4372675</v>
      </c>
      <c r="M38" s="140">
        <v>1138000</v>
      </c>
      <c r="N38" s="128">
        <f t="shared" si="0"/>
        <v>0</v>
      </c>
      <c r="O38" s="129">
        <f t="shared" si="1"/>
        <v>7572675</v>
      </c>
      <c r="P38" s="129">
        <f t="shared" si="2"/>
        <v>0</v>
      </c>
      <c r="Q38" s="128">
        <f t="shared" si="3"/>
        <v>0</v>
      </c>
      <c r="R38" s="134"/>
    </row>
    <row r="39" spans="1:18" s="133" customFormat="1" ht="14.25" customHeight="1">
      <c r="A39" s="131">
        <v>21375100</v>
      </c>
      <c r="B39" s="131" t="s">
        <v>135</v>
      </c>
      <c r="C39" s="131" t="s">
        <v>136</v>
      </c>
      <c r="D39" s="140">
        <v>3947675</v>
      </c>
      <c r="E39" s="140">
        <v>3947675</v>
      </c>
      <c r="F39" s="140">
        <v>1000000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>
        <v>3947675</v>
      </c>
      <c r="M39" s="140">
        <v>1000000</v>
      </c>
      <c r="N39" s="128">
        <f t="shared" si="0"/>
        <v>0</v>
      </c>
      <c r="O39" s="129">
        <f t="shared" si="1"/>
        <v>3947675</v>
      </c>
      <c r="P39" s="129">
        <f t="shared" si="2"/>
        <v>0</v>
      </c>
      <c r="Q39" s="128">
        <f t="shared" si="3"/>
        <v>0</v>
      </c>
      <c r="R39" s="134"/>
    </row>
    <row r="40" spans="1:18" s="133" customFormat="1" ht="14.25">
      <c r="A40" s="131">
        <v>21375100</v>
      </c>
      <c r="B40" s="131" t="s">
        <v>139</v>
      </c>
      <c r="C40" s="131" t="s">
        <v>140</v>
      </c>
      <c r="D40" s="140">
        <v>3325000</v>
      </c>
      <c r="E40" s="140">
        <v>3325000</v>
      </c>
      <c r="F40" s="140">
        <v>3325000</v>
      </c>
      <c r="G40" s="140">
        <v>0</v>
      </c>
      <c r="H40" s="140">
        <v>3200000</v>
      </c>
      <c r="I40" s="140">
        <v>0</v>
      </c>
      <c r="J40" s="140">
        <v>0</v>
      </c>
      <c r="K40" s="140">
        <v>0</v>
      </c>
      <c r="L40" s="140">
        <v>125000</v>
      </c>
      <c r="M40" s="140">
        <v>125000</v>
      </c>
      <c r="N40" s="128">
        <f t="shared" si="0"/>
        <v>0</v>
      </c>
      <c r="O40" s="129">
        <f t="shared" si="1"/>
        <v>3325000</v>
      </c>
      <c r="P40" s="129">
        <f t="shared" si="2"/>
        <v>0</v>
      </c>
      <c r="Q40" s="128">
        <f t="shared" si="3"/>
        <v>0</v>
      </c>
      <c r="R40" s="134"/>
    </row>
    <row r="41" spans="1:18" s="133" customFormat="1" ht="14.25">
      <c r="A41" s="131">
        <v>21375100</v>
      </c>
      <c r="B41" s="131" t="s">
        <v>145</v>
      </c>
      <c r="C41" s="131" t="s">
        <v>146</v>
      </c>
      <c r="D41" s="140">
        <v>300000</v>
      </c>
      <c r="E41" s="140">
        <v>300000</v>
      </c>
      <c r="F41" s="140">
        <v>13000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140">
        <v>300000</v>
      </c>
      <c r="M41" s="140">
        <v>13000</v>
      </c>
      <c r="N41" s="128">
        <f t="shared" si="0"/>
        <v>0</v>
      </c>
      <c r="O41" s="129">
        <f t="shared" si="1"/>
        <v>300000</v>
      </c>
      <c r="P41" s="129">
        <f t="shared" si="2"/>
        <v>0</v>
      </c>
      <c r="Q41" s="128">
        <f t="shared" si="3"/>
        <v>0</v>
      </c>
      <c r="R41" s="134"/>
    </row>
    <row r="42" spans="1:18" s="133" customFormat="1" ht="14.25">
      <c r="A42" s="131">
        <v>21375100</v>
      </c>
      <c r="B42" s="131" t="s">
        <v>147</v>
      </c>
      <c r="C42" s="131" t="s">
        <v>148</v>
      </c>
      <c r="D42" s="140">
        <v>96325000</v>
      </c>
      <c r="E42" s="140">
        <v>96325000</v>
      </c>
      <c r="F42" s="140">
        <v>49950000</v>
      </c>
      <c r="G42" s="140">
        <v>16000000</v>
      </c>
      <c r="H42" s="140">
        <v>7513500</v>
      </c>
      <c r="I42" s="140">
        <v>0</v>
      </c>
      <c r="J42" s="140">
        <v>0</v>
      </c>
      <c r="K42" s="140">
        <v>0</v>
      </c>
      <c r="L42" s="140">
        <v>72811500</v>
      </c>
      <c r="M42" s="140">
        <v>26436500</v>
      </c>
      <c r="N42" s="128">
        <f t="shared" si="0"/>
        <v>0</v>
      </c>
      <c r="O42" s="129">
        <f t="shared" si="1"/>
        <v>96325000</v>
      </c>
      <c r="P42" s="129">
        <f t="shared" si="2"/>
        <v>0</v>
      </c>
      <c r="Q42" s="128">
        <f t="shared" si="3"/>
        <v>0</v>
      </c>
      <c r="R42" s="134"/>
    </row>
    <row r="43" spans="1:18" s="133" customFormat="1" ht="14.25">
      <c r="A43" s="131">
        <v>21375100</v>
      </c>
      <c r="B43" s="131" t="s">
        <v>149</v>
      </c>
      <c r="C43" s="131" t="s">
        <v>150</v>
      </c>
      <c r="D43" s="140">
        <v>50000</v>
      </c>
      <c r="E43" s="140">
        <v>50000</v>
      </c>
      <c r="F43" s="140">
        <v>0</v>
      </c>
      <c r="G43" s="140">
        <v>0</v>
      </c>
      <c r="H43" s="140">
        <v>0</v>
      </c>
      <c r="I43" s="140">
        <v>0</v>
      </c>
      <c r="J43" s="140">
        <v>0</v>
      </c>
      <c r="K43" s="140">
        <v>0</v>
      </c>
      <c r="L43" s="140">
        <v>50000</v>
      </c>
      <c r="M43" s="140">
        <v>0</v>
      </c>
      <c r="N43" s="128">
        <f t="shared" si="0"/>
        <v>0</v>
      </c>
      <c r="O43" s="129">
        <f t="shared" si="1"/>
        <v>50000</v>
      </c>
      <c r="P43" s="129">
        <f t="shared" si="2"/>
        <v>0</v>
      </c>
      <c r="Q43" s="128">
        <f t="shared" si="3"/>
        <v>0</v>
      </c>
      <c r="R43" s="134"/>
    </row>
    <row r="44" spans="1:18" s="133" customFormat="1" ht="14.25">
      <c r="A44" s="131">
        <v>21375100</v>
      </c>
      <c r="B44" s="131" t="s">
        <v>151</v>
      </c>
      <c r="C44" s="131" t="s">
        <v>412</v>
      </c>
      <c r="D44" s="140">
        <v>10200000</v>
      </c>
      <c r="E44" s="140">
        <v>10200000</v>
      </c>
      <c r="F44" s="140">
        <v>10200000</v>
      </c>
      <c r="G44" s="140">
        <v>0</v>
      </c>
      <c r="H44" s="140">
        <v>0</v>
      </c>
      <c r="I44" s="140">
        <v>0</v>
      </c>
      <c r="J44" s="140">
        <v>0</v>
      </c>
      <c r="K44" s="140">
        <v>0</v>
      </c>
      <c r="L44" s="140">
        <v>10200000</v>
      </c>
      <c r="M44" s="140">
        <v>10200000</v>
      </c>
      <c r="N44" s="128">
        <f t="shared" si="0"/>
        <v>0</v>
      </c>
      <c r="O44" s="129">
        <f t="shared" si="1"/>
        <v>10200000</v>
      </c>
      <c r="P44" s="129">
        <f t="shared" si="2"/>
        <v>0</v>
      </c>
      <c r="Q44" s="128">
        <f t="shared" si="3"/>
        <v>0</v>
      </c>
      <c r="R44" s="134"/>
    </row>
    <row r="45" spans="1:18" s="133" customFormat="1" ht="14.25">
      <c r="A45" s="131">
        <v>21375100</v>
      </c>
      <c r="B45" s="131" t="s">
        <v>152</v>
      </c>
      <c r="C45" s="131" t="s">
        <v>153</v>
      </c>
      <c r="D45" s="140">
        <v>16000000</v>
      </c>
      <c r="E45" s="140">
        <v>16000000</v>
      </c>
      <c r="F45" s="140">
        <v>16000000</v>
      </c>
      <c r="G45" s="140">
        <v>16000000</v>
      </c>
      <c r="H45" s="140">
        <v>0</v>
      </c>
      <c r="I45" s="140">
        <v>0</v>
      </c>
      <c r="J45" s="140">
        <v>0</v>
      </c>
      <c r="K45" s="140">
        <v>0</v>
      </c>
      <c r="L45" s="140">
        <v>0</v>
      </c>
      <c r="M45" s="140">
        <v>0</v>
      </c>
      <c r="N45" s="128">
        <f t="shared" si="0"/>
        <v>0</v>
      </c>
      <c r="O45" s="129">
        <f t="shared" si="1"/>
        <v>16000000</v>
      </c>
      <c r="P45" s="129">
        <f t="shared" si="2"/>
        <v>0</v>
      </c>
      <c r="Q45" s="128">
        <f t="shared" si="3"/>
        <v>0</v>
      </c>
      <c r="R45" s="134"/>
    </row>
    <row r="46" spans="1:18" s="133" customFormat="1" ht="14.25">
      <c r="A46" s="131">
        <v>21375100</v>
      </c>
      <c r="B46" s="131" t="s">
        <v>155</v>
      </c>
      <c r="C46" s="131" t="s">
        <v>156</v>
      </c>
      <c r="D46" s="140">
        <v>69575000</v>
      </c>
      <c r="E46" s="140">
        <v>69575000</v>
      </c>
      <c r="F46" s="140">
        <v>23750000</v>
      </c>
      <c r="G46" s="140">
        <v>0</v>
      </c>
      <c r="H46" s="140">
        <v>7513500</v>
      </c>
      <c r="I46" s="140">
        <v>0</v>
      </c>
      <c r="J46" s="140">
        <v>0</v>
      </c>
      <c r="K46" s="140">
        <v>0</v>
      </c>
      <c r="L46" s="140">
        <v>62061500</v>
      </c>
      <c r="M46" s="140">
        <v>16236500</v>
      </c>
      <c r="N46" s="128">
        <f t="shared" si="0"/>
        <v>0</v>
      </c>
      <c r="O46" s="129">
        <f t="shared" si="1"/>
        <v>69575000</v>
      </c>
      <c r="P46" s="129">
        <f t="shared" si="2"/>
        <v>0</v>
      </c>
      <c r="Q46" s="128">
        <f t="shared" si="3"/>
        <v>0</v>
      </c>
      <c r="R46" s="134"/>
    </row>
    <row r="47" spans="1:18" s="133" customFormat="1" ht="14.25">
      <c r="A47" s="131">
        <v>21375100</v>
      </c>
      <c r="B47" s="131" t="s">
        <v>157</v>
      </c>
      <c r="C47" s="131" t="s">
        <v>158</v>
      </c>
      <c r="D47" s="140">
        <v>500000</v>
      </c>
      <c r="E47" s="140">
        <v>500000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500000</v>
      </c>
      <c r="M47" s="140">
        <v>0</v>
      </c>
      <c r="N47" s="128">
        <f t="shared" si="0"/>
        <v>0</v>
      </c>
      <c r="O47" s="129">
        <f t="shared" si="1"/>
        <v>500000</v>
      </c>
      <c r="P47" s="129">
        <f t="shared" si="2"/>
        <v>0</v>
      </c>
      <c r="Q47" s="128">
        <f t="shared" si="3"/>
        <v>0</v>
      </c>
      <c r="R47" s="134"/>
    </row>
    <row r="48" spans="1:18" s="133" customFormat="1" ht="14.25">
      <c r="A48" s="131">
        <v>21375100</v>
      </c>
      <c r="B48" s="131" t="s">
        <v>159</v>
      </c>
      <c r="C48" s="131" t="s">
        <v>160</v>
      </c>
      <c r="D48" s="140">
        <v>5377895</v>
      </c>
      <c r="E48" s="140">
        <v>5377895</v>
      </c>
      <c r="F48" s="140">
        <v>1630000</v>
      </c>
      <c r="G48" s="140">
        <v>0</v>
      </c>
      <c r="H48" s="140">
        <v>1520402.5</v>
      </c>
      <c r="I48" s="140">
        <v>0</v>
      </c>
      <c r="J48" s="140">
        <v>90600</v>
      </c>
      <c r="K48" s="140">
        <v>90600</v>
      </c>
      <c r="L48" s="140">
        <v>3766892.5</v>
      </c>
      <c r="M48" s="140">
        <v>18997.5</v>
      </c>
      <c r="N48" s="128">
        <f t="shared" si="0"/>
        <v>0.01684674022084849</v>
      </c>
      <c r="O48" s="129">
        <f t="shared" si="1"/>
        <v>5377895</v>
      </c>
      <c r="P48" s="129">
        <f t="shared" si="2"/>
        <v>90600</v>
      </c>
      <c r="Q48" s="128">
        <f t="shared" si="3"/>
        <v>0.01684674022084849</v>
      </c>
      <c r="R48" s="134"/>
    </row>
    <row r="49" spans="1:18" s="133" customFormat="1" ht="14.25">
      <c r="A49" s="131">
        <v>21375100</v>
      </c>
      <c r="B49" s="131" t="s">
        <v>161</v>
      </c>
      <c r="C49" s="131" t="s">
        <v>162</v>
      </c>
      <c r="D49" s="140">
        <v>220000</v>
      </c>
      <c r="E49" s="140">
        <v>220000</v>
      </c>
      <c r="F49" s="140">
        <v>130000</v>
      </c>
      <c r="G49" s="140">
        <v>0</v>
      </c>
      <c r="H49" s="140">
        <v>92202.5</v>
      </c>
      <c r="I49" s="140">
        <v>0</v>
      </c>
      <c r="J49" s="140">
        <v>18800</v>
      </c>
      <c r="K49" s="140">
        <v>18800</v>
      </c>
      <c r="L49" s="140">
        <v>108997.5</v>
      </c>
      <c r="M49" s="140">
        <v>18997.5</v>
      </c>
      <c r="N49" s="128">
        <f t="shared" si="0"/>
        <v>0.08545454545454545</v>
      </c>
      <c r="O49" s="129">
        <f t="shared" si="1"/>
        <v>220000</v>
      </c>
      <c r="P49" s="129">
        <f t="shared" si="2"/>
        <v>18800</v>
      </c>
      <c r="Q49" s="128">
        <f t="shared" si="3"/>
        <v>0.08545454545454545</v>
      </c>
      <c r="R49" s="134"/>
    </row>
    <row r="50" spans="1:18" s="133" customFormat="1" ht="14.25">
      <c r="A50" s="131">
        <v>21375100</v>
      </c>
      <c r="B50" s="131" t="s">
        <v>163</v>
      </c>
      <c r="C50" s="131" t="s">
        <v>164</v>
      </c>
      <c r="D50" s="140">
        <v>5157895</v>
      </c>
      <c r="E50" s="140">
        <v>5157895</v>
      </c>
      <c r="F50" s="140">
        <v>1500000</v>
      </c>
      <c r="G50" s="140">
        <v>0</v>
      </c>
      <c r="H50" s="140">
        <v>1428200</v>
      </c>
      <c r="I50" s="140">
        <v>0</v>
      </c>
      <c r="J50" s="140">
        <v>71800</v>
      </c>
      <c r="K50" s="140">
        <v>71800</v>
      </c>
      <c r="L50" s="140">
        <v>3657895</v>
      </c>
      <c r="M50" s="140">
        <v>0</v>
      </c>
      <c r="N50" s="128">
        <f t="shared" si="0"/>
        <v>0.013920407453040436</v>
      </c>
      <c r="O50" s="129">
        <f t="shared" si="1"/>
        <v>5157895</v>
      </c>
      <c r="P50" s="129">
        <f t="shared" si="2"/>
        <v>71800</v>
      </c>
      <c r="Q50" s="128">
        <f t="shared" si="3"/>
        <v>0.013920407453040436</v>
      </c>
      <c r="R50" s="134"/>
    </row>
    <row r="51" spans="1:18" s="133" customFormat="1" ht="14.25">
      <c r="A51" s="131">
        <v>21375100</v>
      </c>
      <c r="B51" s="131" t="s">
        <v>169</v>
      </c>
      <c r="C51" s="131" t="s">
        <v>170</v>
      </c>
      <c r="D51" s="140">
        <v>3000000</v>
      </c>
      <c r="E51" s="140">
        <v>3000000</v>
      </c>
      <c r="F51" s="140">
        <v>1000000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140">
        <v>3000000</v>
      </c>
      <c r="M51" s="140">
        <v>1000000</v>
      </c>
      <c r="N51" s="128">
        <f t="shared" si="0"/>
        <v>0</v>
      </c>
      <c r="O51" s="129">
        <f t="shared" si="1"/>
        <v>3000000</v>
      </c>
      <c r="P51" s="129">
        <f t="shared" si="2"/>
        <v>0</v>
      </c>
      <c r="Q51" s="128">
        <f t="shared" si="3"/>
        <v>0</v>
      </c>
      <c r="R51" s="134"/>
    </row>
    <row r="52" spans="1:18" s="133" customFormat="1" ht="14.25">
      <c r="A52" s="131">
        <v>21375100</v>
      </c>
      <c r="B52" s="131" t="s">
        <v>171</v>
      </c>
      <c r="C52" s="131" t="s">
        <v>172</v>
      </c>
      <c r="D52" s="140">
        <v>3000000</v>
      </c>
      <c r="E52" s="140">
        <v>3000000</v>
      </c>
      <c r="F52" s="140">
        <v>1000000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140">
        <v>3000000</v>
      </c>
      <c r="M52" s="140">
        <v>1000000</v>
      </c>
      <c r="N52" s="128">
        <f t="shared" si="0"/>
        <v>0</v>
      </c>
      <c r="O52" s="129">
        <f t="shared" si="1"/>
        <v>3000000</v>
      </c>
      <c r="P52" s="129">
        <f t="shared" si="2"/>
        <v>0</v>
      </c>
      <c r="Q52" s="128">
        <f t="shared" si="3"/>
        <v>0</v>
      </c>
      <c r="R52" s="134"/>
    </row>
    <row r="53" spans="1:18" s="133" customFormat="1" ht="14.25">
      <c r="A53" s="131">
        <v>21375100</v>
      </c>
      <c r="B53" s="131" t="s">
        <v>173</v>
      </c>
      <c r="C53" s="131" t="s">
        <v>174</v>
      </c>
      <c r="D53" s="140">
        <v>3485875</v>
      </c>
      <c r="E53" s="140">
        <v>3485875</v>
      </c>
      <c r="F53" s="140">
        <v>2485875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140">
        <v>3485875</v>
      </c>
      <c r="M53" s="140">
        <v>2485875</v>
      </c>
      <c r="N53" s="128">
        <f t="shared" si="0"/>
        <v>0</v>
      </c>
      <c r="O53" s="129">
        <f t="shared" si="1"/>
        <v>3485875</v>
      </c>
      <c r="P53" s="129">
        <f t="shared" si="2"/>
        <v>0</v>
      </c>
      <c r="Q53" s="128">
        <f t="shared" si="3"/>
        <v>0</v>
      </c>
      <c r="R53" s="134"/>
    </row>
    <row r="54" spans="1:18" s="32" customFormat="1" ht="14.25">
      <c r="A54" s="131">
        <v>21375100</v>
      </c>
      <c r="B54" s="131" t="s">
        <v>175</v>
      </c>
      <c r="C54" s="131" t="s">
        <v>176</v>
      </c>
      <c r="D54" s="140">
        <v>2000000</v>
      </c>
      <c r="E54" s="140">
        <v>2000000</v>
      </c>
      <c r="F54" s="140">
        <v>1000000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140">
        <v>2000000</v>
      </c>
      <c r="M54" s="140">
        <v>1000000</v>
      </c>
      <c r="N54" s="128">
        <f t="shared" si="0"/>
        <v>0</v>
      </c>
      <c r="O54" s="129">
        <f t="shared" si="1"/>
        <v>2000000</v>
      </c>
      <c r="P54" s="129">
        <f t="shared" si="2"/>
        <v>0</v>
      </c>
      <c r="Q54" s="128">
        <f t="shared" si="3"/>
        <v>0</v>
      </c>
      <c r="R54" s="28"/>
    </row>
    <row r="55" spans="1:18" s="32" customFormat="1" ht="14.25">
      <c r="A55" s="131">
        <v>21375100</v>
      </c>
      <c r="B55" s="131" t="s">
        <v>177</v>
      </c>
      <c r="C55" s="131" t="s">
        <v>178</v>
      </c>
      <c r="D55" s="140">
        <v>1485875</v>
      </c>
      <c r="E55" s="140">
        <v>1485875</v>
      </c>
      <c r="F55" s="140">
        <v>1485875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1485875</v>
      </c>
      <c r="M55" s="140">
        <v>1485875</v>
      </c>
      <c r="N55" s="128">
        <f t="shared" si="0"/>
        <v>0</v>
      </c>
      <c r="O55" s="129">
        <f t="shared" si="1"/>
        <v>1485875</v>
      </c>
      <c r="P55" s="129">
        <f t="shared" si="2"/>
        <v>0</v>
      </c>
      <c r="Q55" s="128">
        <f t="shared" si="3"/>
        <v>0</v>
      </c>
      <c r="R55" s="28"/>
    </row>
    <row r="56" spans="1:18" s="32" customFormat="1" ht="14.25">
      <c r="A56" s="131">
        <v>21375100</v>
      </c>
      <c r="B56" s="131" t="s">
        <v>181</v>
      </c>
      <c r="C56" s="131" t="s">
        <v>182</v>
      </c>
      <c r="D56" s="140">
        <v>409824318</v>
      </c>
      <c r="E56" s="140">
        <v>409824318</v>
      </c>
      <c r="F56" s="140">
        <v>91299300</v>
      </c>
      <c r="G56" s="140">
        <v>1000000</v>
      </c>
      <c r="H56" s="140">
        <v>105250</v>
      </c>
      <c r="I56" s="140">
        <v>0</v>
      </c>
      <c r="J56" s="140">
        <v>0</v>
      </c>
      <c r="K56" s="140">
        <v>0</v>
      </c>
      <c r="L56" s="140">
        <v>408719068</v>
      </c>
      <c r="M56" s="140">
        <v>90194050</v>
      </c>
      <c r="N56" s="128">
        <f t="shared" si="0"/>
        <v>0</v>
      </c>
      <c r="O56" s="129">
        <f t="shared" si="1"/>
        <v>409824318</v>
      </c>
      <c r="P56" s="129">
        <f t="shared" si="2"/>
        <v>0</v>
      </c>
      <c r="Q56" s="128">
        <f t="shared" si="3"/>
        <v>0</v>
      </c>
      <c r="R56" s="28"/>
    </row>
    <row r="57" spans="1:18" s="32" customFormat="1" ht="14.25">
      <c r="A57" s="131">
        <v>21375100</v>
      </c>
      <c r="B57" s="131" t="s">
        <v>183</v>
      </c>
      <c r="C57" s="131" t="s">
        <v>184</v>
      </c>
      <c r="D57" s="140">
        <v>350000000</v>
      </c>
      <c r="E57" s="140">
        <v>350000000</v>
      </c>
      <c r="F57" s="140">
        <v>81000000</v>
      </c>
      <c r="G57" s="140">
        <v>0</v>
      </c>
      <c r="H57" s="140">
        <v>105250</v>
      </c>
      <c r="I57" s="140">
        <v>0</v>
      </c>
      <c r="J57" s="140">
        <v>0</v>
      </c>
      <c r="K57" s="140">
        <v>0</v>
      </c>
      <c r="L57" s="140">
        <v>349894750</v>
      </c>
      <c r="M57" s="140">
        <v>80894750</v>
      </c>
      <c r="N57" s="128">
        <f t="shared" si="0"/>
        <v>0</v>
      </c>
      <c r="O57" s="129">
        <f t="shared" si="1"/>
        <v>350000000</v>
      </c>
      <c r="P57" s="129">
        <f t="shared" si="2"/>
        <v>0</v>
      </c>
      <c r="Q57" s="128">
        <f t="shared" si="3"/>
        <v>0</v>
      </c>
      <c r="R57" s="28"/>
    </row>
    <row r="58" spans="1:18" s="32" customFormat="1" ht="14.25">
      <c r="A58" s="131">
        <v>21375100</v>
      </c>
      <c r="B58" s="131" t="s">
        <v>185</v>
      </c>
      <c r="C58" s="131" t="s">
        <v>186</v>
      </c>
      <c r="D58" s="140">
        <v>500000</v>
      </c>
      <c r="E58" s="140">
        <v>500000</v>
      </c>
      <c r="F58" s="140">
        <v>0</v>
      </c>
      <c r="G58" s="140">
        <v>0</v>
      </c>
      <c r="H58" s="140">
        <v>0</v>
      </c>
      <c r="I58" s="140">
        <v>0</v>
      </c>
      <c r="J58" s="140">
        <v>0</v>
      </c>
      <c r="K58" s="140">
        <v>0</v>
      </c>
      <c r="L58" s="140">
        <v>500000</v>
      </c>
      <c r="M58" s="140">
        <v>0</v>
      </c>
      <c r="N58" s="128">
        <f t="shared" si="0"/>
        <v>0</v>
      </c>
      <c r="O58" s="129">
        <f t="shared" si="1"/>
        <v>500000</v>
      </c>
      <c r="P58" s="129">
        <f t="shared" si="2"/>
        <v>0</v>
      </c>
      <c r="Q58" s="128">
        <f t="shared" si="3"/>
        <v>0</v>
      </c>
      <c r="R58" s="28"/>
    </row>
    <row r="59" spans="1:18" s="32" customFormat="1" ht="14.25">
      <c r="A59" s="131">
        <v>21375100</v>
      </c>
      <c r="B59" s="131" t="s">
        <v>187</v>
      </c>
      <c r="C59" s="131" t="s">
        <v>188</v>
      </c>
      <c r="D59" s="140">
        <v>2000000</v>
      </c>
      <c r="E59" s="140">
        <v>2000000</v>
      </c>
      <c r="F59" s="140">
        <v>1000000</v>
      </c>
      <c r="G59" s="140">
        <v>1000000</v>
      </c>
      <c r="H59" s="140">
        <v>0</v>
      </c>
      <c r="I59" s="140">
        <v>0</v>
      </c>
      <c r="J59" s="140">
        <v>0</v>
      </c>
      <c r="K59" s="140">
        <v>0</v>
      </c>
      <c r="L59" s="140">
        <v>1000000</v>
      </c>
      <c r="M59" s="140">
        <v>0</v>
      </c>
      <c r="N59" s="128">
        <f t="shared" si="0"/>
        <v>0</v>
      </c>
      <c r="O59" s="129">
        <f t="shared" si="1"/>
        <v>2000000</v>
      </c>
      <c r="P59" s="129">
        <f t="shared" si="2"/>
        <v>0</v>
      </c>
      <c r="Q59" s="128">
        <f t="shared" si="3"/>
        <v>0</v>
      </c>
      <c r="R59" s="28"/>
    </row>
    <row r="60" spans="1:18" s="32" customFormat="1" ht="14.25">
      <c r="A60" s="131">
        <v>21375100</v>
      </c>
      <c r="B60" s="131" t="s">
        <v>189</v>
      </c>
      <c r="C60" s="131" t="s">
        <v>190</v>
      </c>
      <c r="D60" s="140">
        <v>325000</v>
      </c>
      <c r="E60" s="140">
        <v>325000</v>
      </c>
      <c r="F60" s="140">
        <v>0</v>
      </c>
      <c r="G60" s="140">
        <v>0</v>
      </c>
      <c r="H60" s="140">
        <v>0</v>
      </c>
      <c r="I60" s="140">
        <v>0</v>
      </c>
      <c r="J60" s="140">
        <v>0</v>
      </c>
      <c r="K60" s="140">
        <v>0</v>
      </c>
      <c r="L60" s="140">
        <v>325000</v>
      </c>
      <c r="M60" s="140">
        <v>0</v>
      </c>
      <c r="N60" s="128">
        <f t="shared" si="0"/>
        <v>0</v>
      </c>
      <c r="O60" s="129">
        <f t="shared" si="1"/>
        <v>325000</v>
      </c>
      <c r="P60" s="129">
        <f t="shared" si="2"/>
        <v>0</v>
      </c>
      <c r="Q60" s="128">
        <f t="shared" si="3"/>
        <v>0</v>
      </c>
      <c r="R60" s="28"/>
    </row>
    <row r="61" spans="1:18" s="32" customFormat="1" ht="14.25">
      <c r="A61" s="131">
        <v>21375100</v>
      </c>
      <c r="B61" s="131" t="s">
        <v>191</v>
      </c>
      <c r="C61" s="131" t="s">
        <v>192</v>
      </c>
      <c r="D61" s="140">
        <v>1499318</v>
      </c>
      <c r="E61" s="140">
        <v>1499318</v>
      </c>
      <c r="F61" s="140">
        <v>1499300</v>
      </c>
      <c r="G61" s="140">
        <v>0</v>
      </c>
      <c r="H61" s="140">
        <v>0</v>
      </c>
      <c r="I61" s="140">
        <v>0</v>
      </c>
      <c r="J61" s="140">
        <v>0</v>
      </c>
      <c r="K61" s="140">
        <v>0</v>
      </c>
      <c r="L61" s="140">
        <v>1499318</v>
      </c>
      <c r="M61" s="140">
        <v>1499300</v>
      </c>
      <c r="N61" s="128">
        <f t="shared" si="0"/>
        <v>0</v>
      </c>
      <c r="O61" s="129">
        <f t="shared" si="1"/>
        <v>1499318</v>
      </c>
      <c r="P61" s="129">
        <f t="shared" si="2"/>
        <v>0</v>
      </c>
      <c r="Q61" s="128">
        <f t="shared" si="3"/>
        <v>0</v>
      </c>
      <c r="R61" s="28"/>
    </row>
    <row r="62" spans="1:18" s="32" customFormat="1" ht="14.25">
      <c r="A62" s="131">
        <v>21375100</v>
      </c>
      <c r="B62" s="131" t="s">
        <v>193</v>
      </c>
      <c r="C62" s="131" t="s">
        <v>194</v>
      </c>
      <c r="D62" s="140">
        <v>55000000</v>
      </c>
      <c r="E62" s="140">
        <v>55000000</v>
      </c>
      <c r="F62" s="140">
        <v>7800000</v>
      </c>
      <c r="G62" s="140">
        <v>0</v>
      </c>
      <c r="H62" s="140">
        <v>0</v>
      </c>
      <c r="I62" s="140">
        <v>0</v>
      </c>
      <c r="J62" s="140">
        <v>0</v>
      </c>
      <c r="K62" s="140">
        <v>0</v>
      </c>
      <c r="L62" s="140">
        <v>55000000</v>
      </c>
      <c r="M62" s="140">
        <v>7800000</v>
      </c>
      <c r="N62" s="128">
        <f t="shared" si="0"/>
        <v>0</v>
      </c>
      <c r="O62" s="129">
        <f t="shared" si="1"/>
        <v>55000000</v>
      </c>
      <c r="P62" s="129">
        <f t="shared" si="2"/>
        <v>0</v>
      </c>
      <c r="Q62" s="128">
        <f t="shared" si="3"/>
        <v>0</v>
      </c>
      <c r="R62" s="28"/>
    </row>
    <row r="63" spans="1:18" s="32" customFormat="1" ht="14.25">
      <c r="A63" s="131">
        <v>21375100</v>
      </c>
      <c r="B63" s="131" t="s">
        <v>195</v>
      </c>
      <c r="C63" s="131" t="s">
        <v>196</v>
      </c>
      <c r="D63" s="140">
        <v>500000</v>
      </c>
      <c r="E63" s="140">
        <v>500000</v>
      </c>
      <c r="F63" s="14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140">
        <v>500000</v>
      </c>
      <c r="M63" s="140">
        <v>0</v>
      </c>
      <c r="N63" s="128">
        <f t="shared" si="0"/>
        <v>0</v>
      </c>
      <c r="O63" s="129">
        <f t="shared" si="1"/>
        <v>500000</v>
      </c>
      <c r="P63" s="129">
        <f t="shared" si="2"/>
        <v>0</v>
      </c>
      <c r="Q63" s="128">
        <f t="shared" si="3"/>
        <v>0</v>
      </c>
      <c r="R63" s="28"/>
    </row>
    <row r="64" spans="1:18" s="32" customFormat="1" ht="14.25">
      <c r="A64" s="131">
        <v>21375100</v>
      </c>
      <c r="B64" s="131" t="s">
        <v>197</v>
      </c>
      <c r="C64" s="131" t="s">
        <v>198</v>
      </c>
      <c r="D64" s="140">
        <v>300000</v>
      </c>
      <c r="E64" s="140">
        <v>300000</v>
      </c>
      <c r="F64" s="140">
        <v>107000</v>
      </c>
      <c r="G64" s="140">
        <v>0</v>
      </c>
      <c r="H64" s="140">
        <v>106017</v>
      </c>
      <c r="I64" s="140">
        <v>0</v>
      </c>
      <c r="J64" s="140">
        <v>0</v>
      </c>
      <c r="K64" s="140">
        <v>0</v>
      </c>
      <c r="L64" s="140">
        <v>193983</v>
      </c>
      <c r="M64" s="140">
        <v>983</v>
      </c>
      <c r="N64" s="128">
        <f t="shared" si="0"/>
        <v>0</v>
      </c>
      <c r="O64" s="129">
        <f t="shared" si="1"/>
        <v>300000</v>
      </c>
      <c r="P64" s="129">
        <f t="shared" si="2"/>
        <v>0</v>
      </c>
      <c r="Q64" s="128">
        <f t="shared" si="3"/>
        <v>0</v>
      </c>
      <c r="R64" s="28"/>
    </row>
    <row r="65" spans="1:18" s="32" customFormat="1" ht="14.25">
      <c r="A65" s="131">
        <v>21375100</v>
      </c>
      <c r="B65" s="131" t="s">
        <v>201</v>
      </c>
      <c r="C65" s="131" t="s">
        <v>202</v>
      </c>
      <c r="D65" s="140">
        <v>300000</v>
      </c>
      <c r="E65" s="140">
        <v>300000</v>
      </c>
      <c r="F65" s="140">
        <v>107000</v>
      </c>
      <c r="G65" s="140">
        <v>0</v>
      </c>
      <c r="H65" s="140">
        <v>106017</v>
      </c>
      <c r="I65" s="140">
        <v>0</v>
      </c>
      <c r="J65" s="140">
        <v>0</v>
      </c>
      <c r="K65" s="140">
        <v>0</v>
      </c>
      <c r="L65" s="140">
        <v>193983</v>
      </c>
      <c r="M65" s="140">
        <v>983</v>
      </c>
      <c r="N65" s="128">
        <f t="shared" si="0"/>
        <v>0</v>
      </c>
      <c r="O65" s="129">
        <f t="shared" si="1"/>
        <v>300000</v>
      </c>
      <c r="P65" s="129">
        <f t="shared" si="2"/>
        <v>0</v>
      </c>
      <c r="Q65" s="128">
        <f t="shared" si="3"/>
        <v>0</v>
      </c>
      <c r="R65" s="28"/>
    </row>
    <row r="66" spans="1:18" s="32" customFormat="1" ht="14.25">
      <c r="A66" s="131">
        <v>21375100</v>
      </c>
      <c r="B66" s="131" t="s">
        <v>203</v>
      </c>
      <c r="C66" s="131" t="s">
        <v>204</v>
      </c>
      <c r="D66" s="140">
        <v>1700000</v>
      </c>
      <c r="E66" s="140">
        <v>1700000</v>
      </c>
      <c r="F66" s="140">
        <v>0</v>
      </c>
      <c r="G66" s="140">
        <v>0</v>
      </c>
      <c r="H66" s="140">
        <v>0</v>
      </c>
      <c r="I66" s="140">
        <v>0</v>
      </c>
      <c r="J66" s="140">
        <v>0</v>
      </c>
      <c r="K66" s="140">
        <v>0</v>
      </c>
      <c r="L66" s="140">
        <v>1700000</v>
      </c>
      <c r="M66" s="140">
        <v>0</v>
      </c>
      <c r="N66" s="128">
        <f t="shared" si="0"/>
        <v>0</v>
      </c>
      <c r="O66" s="129">
        <f t="shared" si="1"/>
        <v>1700000</v>
      </c>
      <c r="P66" s="129">
        <f t="shared" si="2"/>
        <v>0</v>
      </c>
      <c r="Q66" s="128">
        <f t="shared" si="3"/>
        <v>0</v>
      </c>
      <c r="R66" s="28"/>
    </row>
    <row r="67" spans="1:18" s="32" customFormat="1" ht="14.25">
      <c r="A67" s="131">
        <v>21375100</v>
      </c>
      <c r="B67" s="131" t="s">
        <v>205</v>
      </c>
      <c r="C67" s="131" t="s">
        <v>206</v>
      </c>
      <c r="D67" s="140">
        <v>200000</v>
      </c>
      <c r="E67" s="140">
        <v>200000</v>
      </c>
      <c r="F67" s="140">
        <v>0</v>
      </c>
      <c r="G67" s="140">
        <v>0</v>
      </c>
      <c r="H67" s="140">
        <v>0</v>
      </c>
      <c r="I67" s="140">
        <v>0</v>
      </c>
      <c r="J67" s="140">
        <v>0</v>
      </c>
      <c r="K67" s="140">
        <v>0</v>
      </c>
      <c r="L67" s="140">
        <v>200000</v>
      </c>
      <c r="M67" s="140">
        <v>0</v>
      </c>
      <c r="N67" s="128">
        <f t="shared" si="0"/>
        <v>0</v>
      </c>
      <c r="O67" s="129">
        <f t="shared" si="1"/>
        <v>200000</v>
      </c>
      <c r="P67" s="129">
        <f t="shared" si="2"/>
        <v>0</v>
      </c>
      <c r="Q67" s="128">
        <f t="shared" si="3"/>
        <v>0</v>
      </c>
      <c r="R67" s="28"/>
    </row>
    <row r="68" spans="1:17" s="28" customFormat="1" ht="14.25">
      <c r="A68" s="131">
        <v>21375100</v>
      </c>
      <c r="B68" s="131" t="s">
        <v>207</v>
      </c>
      <c r="C68" s="131" t="s">
        <v>208</v>
      </c>
      <c r="D68" s="140">
        <v>1500000</v>
      </c>
      <c r="E68" s="140">
        <v>1500000</v>
      </c>
      <c r="F68" s="140">
        <v>0</v>
      </c>
      <c r="G68" s="140">
        <v>0</v>
      </c>
      <c r="H68" s="140">
        <v>0</v>
      </c>
      <c r="I68" s="140">
        <v>0</v>
      </c>
      <c r="J68" s="140">
        <v>0</v>
      </c>
      <c r="K68" s="140">
        <v>0</v>
      </c>
      <c r="L68" s="140">
        <v>1500000</v>
      </c>
      <c r="M68" s="140">
        <v>0</v>
      </c>
      <c r="N68" s="128">
        <f t="shared" si="0"/>
        <v>0</v>
      </c>
      <c r="O68" s="129">
        <f t="shared" si="1"/>
        <v>1500000</v>
      </c>
      <c r="P68" s="129">
        <f t="shared" si="2"/>
        <v>0</v>
      </c>
      <c r="Q68" s="128">
        <f t="shared" si="3"/>
        <v>0</v>
      </c>
    </row>
    <row r="69" spans="1:17" s="28" customFormat="1" ht="14.25">
      <c r="A69" s="131">
        <v>21375100</v>
      </c>
      <c r="B69" s="131" t="s">
        <v>211</v>
      </c>
      <c r="C69" s="131" t="s">
        <v>212</v>
      </c>
      <c r="D69" s="140">
        <v>12500765</v>
      </c>
      <c r="E69" s="140">
        <v>12500765</v>
      </c>
      <c r="F69" s="140">
        <v>5972653</v>
      </c>
      <c r="G69" s="140">
        <v>0</v>
      </c>
      <c r="H69" s="140">
        <v>518244</v>
      </c>
      <c r="I69" s="140">
        <v>0</v>
      </c>
      <c r="J69" s="140">
        <v>254485</v>
      </c>
      <c r="K69" s="140">
        <v>0</v>
      </c>
      <c r="L69" s="140">
        <v>11728036</v>
      </c>
      <c r="M69" s="140">
        <v>5199924</v>
      </c>
      <c r="N69" s="128">
        <f t="shared" si="0"/>
        <v>0.020357554117687998</v>
      </c>
      <c r="O69" s="129">
        <f t="shared" si="1"/>
        <v>12500765</v>
      </c>
      <c r="P69" s="129">
        <f t="shared" si="2"/>
        <v>254485</v>
      </c>
      <c r="Q69" s="128">
        <f t="shared" si="3"/>
        <v>0.020357554117687998</v>
      </c>
    </row>
    <row r="70" spans="1:17" s="28" customFormat="1" ht="14.25">
      <c r="A70" s="131">
        <v>21375100</v>
      </c>
      <c r="B70" s="131" t="s">
        <v>213</v>
      </c>
      <c r="C70" s="131" t="s">
        <v>214</v>
      </c>
      <c r="D70" s="140">
        <v>6121765</v>
      </c>
      <c r="E70" s="140">
        <v>6121765</v>
      </c>
      <c r="F70" s="140">
        <v>1193653</v>
      </c>
      <c r="G70" s="140">
        <v>0</v>
      </c>
      <c r="H70" s="140">
        <v>21948</v>
      </c>
      <c r="I70" s="140">
        <v>0</v>
      </c>
      <c r="J70" s="140">
        <v>10000</v>
      </c>
      <c r="K70" s="140">
        <v>0</v>
      </c>
      <c r="L70" s="140">
        <v>6089817</v>
      </c>
      <c r="M70" s="140">
        <v>1161705</v>
      </c>
      <c r="N70" s="128">
        <f t="shared" si="0"/>
        <v>0.0016335158242761687</v>
      </c>
      <c r="O70" s="129">
        <f t="shared" si="1"/>
        <v>6121765</v>
      </c>
      <c r="P70" s="129">
        <f t="shared" si="2"/>
        <v>10000</v>
      </c>
      <c r="Q70" s="128">
        <f t="shared" si="3"/>
        <v>0.0016335158242761687</v>
      </c>
    </row>
    <row r="71" spans="1:18" s="32" customFormat="1" ht="14.25">
      <c r="A71" s="131">
        <v>21375100</v>
      </c>
      <c r="B71" s="131" t="s">
        <v>215</v>
      </c>
      <c r="C71" s="131" t="s">
        <v>216</v>
      </c>
      <c r="D71" s="140">
        <v>2560000</v>
      </c>
      <c r="E71" s="140">
        <v>2560000</v>
      </c>
      <c r="F71" s="140">
        <v>1000000</v>
      </c>
      <c r="G71" s="140">
        <v>0</v>
      </c>
      <c r="H71" s="140">
        <v>21948</v>
      </c>
      <c r="I71" s="140">
        <v>0</v>
      </c>
      <c r="J71" s="140">
        <v>0</v>
      </c>
      <c r="K71" s="140">
        <v>0</v>
      </c>
      <c r="L71" s="140">
        <v>2538052</v>
      </c>
      <c r="M71" s="140">
        <v>978052</v>
      </c>
      <c r="N71" s="128">
        <f t="shared" si="0"/>
        <v>0</v>
      </c>
      <c r="O71" s="129">
        <f t="shared" si="1"/>
        <v>2560000</v>
      </c>
      <c r="P71" s="129">
        <f t="shared" si="2"/>
        <v>0</v>
      </c>
      <c r="Q71" s="128">
        <f t="shared" si="3"/>
        <v>0</v>
      </c>
      <c r="R71" s="28"/>
    </row>
    <row r="72" spans="1:18" s="32" customFormat="1" ht="14.25">
      <c r="A72" s="131">
        <v>21375100</v>
      </c>
      <c r="B72" s="131" t="s">
        <v>217</v>
      </c>
      <c r="C72" s="131" t="s">
        <v>218</v>
      </c>
      <c r="D72" s="140">
        <v>150000</v>
      </c>
      <c r="E72" s="140">
        <v>150000</v>
      </c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140">
        <v>150000</v>
      </c>
      <c r="M72" s="140">
        <v>0</v>
      </c>
      <c r="N72" s="128">
        <f aca="true" t="shared" si="4" ref="N72:N90">+J72/E72</f>
        <v>0</v>
      </c>
      <c r="O72" s="129">
        <f t="shared" si="1"/>
        <v>150000</v>
      </c>
      <c r="P72" s="129">
        <f t="shared" si="2"/>
        <v>0</v>
      </c>
      <c r="Q72" s="128">
        <f t="shared" si="3"/>
        <v>0</v>
      </c>
      <c r="R72" s="28"/>
    </row>
    <row r="73" spans="1:17" s="32" customFormat="1" ht="14.25">
      <c r="A73" s="131">
        <v>21375100</v>
      </c>
      <c r="B73" s="131" t="s">
        <v>219</v>
      </c>
      <c r="C73" s="131" t="s">
        <v>220</v>
      </c>
      <c r="D73" s="140">
        <v>3411765</v>
      </c>
      <c r="E73" s="140">
        <v>3411765</v>
      </c>
      <c r="F73" s="140">
        <v>193653</v>
      </c>
      <c r="G73" s="140">
        <v>0</v>
      </c>
      <c r="H73" s="140">
        <v>0</v>
      </c>
      <c r="I73" s="140">
        <v>0</v>
      </c>
      <c r="J73" s="140">
        <v>10000</v>
      </c>
      <c r="K73" s="140">
        <v>0</v>
      </c>
      <c r="L73" s="140">
        <v>3401765</v>
      </c>
      <c r="M73" s="140">
        <v>183653</v>
      </c>
      <c r="N73" s="128">
        <f t="shared" si="4"/>
        <v>0.002931034230083256</v>
      </c>
      <c r="O73" s="129">
        <f t="shared" si="1"/>
        <v>3411765</v>
      </c>
      <c r="P73" s="129">
        <f t="shared" si="2"/>
        <v>10000</v>
      </c>
      <c r="Q73" s="128">
        <f t="shared" si="3"/>
        <v>0.002931034230083256</v>
      </c>
    </row>
    <row r="74" spans="1:18" s="32" customFormat="1" ht="14.25">
      <c r="A74" s="131">
        <v>21375100</v>
      </c>
      <c r="B74" s="131" t="s">
        <v>223</v>
      </c>
      <c r="C74" s="131" t="s">
        <v>224</v>
      </c>
      <c r="D74" s="140">
        <v>0</v>
      </c>
      <c r="E74" s="140">
        <v>0</v>
      </c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140">
        <v>0</v>
      </c>
      <c r="M74" s="140">
        <v>0</v>
      </c>
      <c r="N74" s="128" t="e">
        <f t="shared" si="4"/>
        <v>#DIV/0!</v>
      </c>
      <c r="O74" s="129">
        <f t="shared" si="1"/>
        <v>0</v>
      </c>
      <c r="P74" s="129">
        <f t="shared" si="2"/>
        <v>0</v>
      </c>
      <c r="Q74" s="128" t="e">
        <f t="shared" si="3"/>
        <v>#DIV/0!</v>
      </c>
      <c r="R74" s="28"/>
    </row>
    <row r="75" spans="1:18" s="32" customFormat="1" ht="14.25">
      <c r="A75" s="131">
        <v>21375100</v>
      </c>
      <c r="B75" s="131" t="s">
        <v>227</v>
      </c>
      <c r="C75" s="131" t="s">
        <v>228</v>
      </c>
      <c r="D75" s="140">
        <v>0</v>
      </c>
      <c r="E75" s="140">
        <v>0</v>
      </c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140">
        <v>0</v>
      </c>
      <c r="M75" s="140">
        <v>0</v>
      </c>
      <c r="N75" s="128" t="e">
        <f t="shared" si="4"/>
        <v>#DIV/0!</v>
      </c>
      <c r="O75" s="129">
        <f t="shared" si="1"/>
        <v>0</v>
      </c>
      <c r="P75" s="129">
        <f t="shared" si="2"/>
        <v>0</v>
      </c>
      <c r="Q75" s="128" t="e">
        <f t="shared" si="3"/>
        <v>#DIV/0!</v>
      </c>
      <c r="R75" s="28"/>
    </row>
    <row r="76" spans="1:18" s="32" customFormat="1" ht="14.25">
      <c r="A76" s="131">
        <v>21375100</v>
      </c>
      <c r="B76" s="131" t="s">
        <v>229</v>
      </c>
      <c r="C76" s="131" t="s">
        <v>230</v>
      </c>
      <c r="D76" s="140">
        <v>2100000</v>
      </c>
      <c r="E76" s="140">
        <v>2100000</v>
      </c>
      <c r="F76" s="140">
        <v>500000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140">
        <v>2100000</v>
      </c>
      <c r="M76" s="140">
        <v>500000</v>
      </c>
      <c r="N76" s="128">
        <f t="shared" si="4"/>
        <v>0</v>
      </c>
      <c r="O76" s="129">
        <f t="shared" si="1"/>
        <v>2100000</v>
      </c>
      <c r="P76" s="129">
        <f t="shared" si="2"/>
        <v>0</v>
      </c>
      <c r="Q76" s="128">
        <f t="shared" si="3"/>
        <v>0</v>
      </c>
      <c r="R76" s="28"/>
    </row>
    <row r="77" spans="1:18" s="32" customFormat="1" ht="14.25">
      <c r="A77" s="131">
        <v>21375100</v>
      </c>
      <c r="B77" s="131" t="s">
        <v>231</v>
      </c>
      <c r="C77" s="131" t="s">
        <v>232</v>
      </c>
      <c r="D77" s="140">
        <v>50000</v>
      </c>
      <c r="E77" s="140">
        <v>50000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140">
        <v>50000</v>
      </c>
      <c r="M77" s="140">
        <v>0</v>
      </c>
      <c r="N77" s="128">
        <f t="shared" si="4"/>
        <v>0</v>
      </c>
      <c r="O77" s="129">
        <f t="shared" si="1"/>
        <v>50000</v>
      </c>
      <c r="P77" s="129">
        <f t="shared" si="2"/>
        <v>0</v>
      </c>
      <c r="Q77" s="128">
        <f t="shared" si="3"/>
        <v>0</v>
      </c>
      <c r="R77" s="28"/>
    </row>
    <row r="78" spans="1:18" s="32" customFormat="1" ht="14.25">
      <c r="A78" s="131">
        <v>21375100</v>
      </c>
      <c r="B78" s="131" t="s">
        <v>237</v>
      </c>
      <c r="C78" s="131" t="s">
        <v>238</v>
      </c>
      <c r="D78" s="140">
        <v>1000000</v>
      </c>
      <c r="E78" s="140">
        <v>1000000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140">
        <v>1000000</v>
      </c>
      <c r="M78" s="140">
        <v>0</v>
      </c>
      <c r="N78" s="128">
        <f t="shared" si="4"/>
        <v>0</v>
      </c>
      <c r="O78" s="129">
        <f t="shared" si="1"/>
        <v>1000000</v>
      </c>
      <c r="P78" s="129">
        <f t="shared" si="2"/>
        <v>0</v>
      </c>
      <c r="Q78" s="128">
        <f t="shared" si="3"/>
        <v>0</v>
      </c>
      <c r="R78" s="28"/>
    </row>
    <row r="79" spans="1:18" s="32" customFormat="1" ht="14.25">
      <c r="A79" s="131">
        <v>21375100</v>
      </c>
      <c r="B79" s="131" t="s">
        <v>414</v>
      </c>
      <c r="C79" s="131" t="s">
        <v>415</v>
      </c>
      <c r="D79" s="140">
        <v>500000</v>
      </c>
      <c r="E79" s="140">
        <v>500000</v>
      </c>
      <c r="F79" s="140">
        <v>500000</v>
      </c>
      <c r="G79" s="140">
        <v>0</v>
      </c>
      <c r="H79" s="140">
        <v>0</v>
      </c>
      <c r="I79" s="140">
        <v>0</v>
      </c>
      <c r="J79" s="140">
        <v>0</v>
      </c>
      <c r="K79" s="140">
        <v>0</v>
      </c>
      <c r="L79" s="140">
        <v>500000</v>
      </c>
      <c r="M79" s="140">
        <v>500000</v>
      </c>
      <c r="N79" s="128">
        <f t="shared" si="4"/>
        <v>0</v>
      </c>
      <c r="O79" s="129">
        <f t="shared" si="1"/>
        <v>500000</v>
      </c>
      <c r="P79" s="129">
        <f t="shared" si="2"/>
        <v>0</v>
      </c>
      <c r="Q79" s="128">
        <f t="shared" si="3"/>
        <v>0</v>
      </c>
      <c r="R79" s="28"/>
    </row>
    <row r="80" spans="1:18" s="32" customFormat="1" ht="14.25">
      <c r="A80" s="131">
        <v>21375100</v>
      </c>
      <c r="B80" s="131" t="s">
        <v>239</v>
      </c>
      <c r="C80" s="131" t="s">
        <v>240</v>
      </c>
      <c r="D80" s="140">
        <v>500000</v>
      </c>
      <c r="E80" s="140">
        <v>500000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140">
        <v>500000</v>
      </c>
      <c r="M80" s="140">
        <v>0</v>
      </c>
      <c r="N80" s="128">
        <f t="shared" si="4"/>
        <v>0</v>
      </c>
      <c r="O80" s="129">
        <f t="shared" si="1"/>
        <v>500000</v>
      </c>
      <c r="P80" s="129">
        <f t="shared" si="2"/>
        <v>0</v>
      </c>
      <c r="Q80" s="128">
        <f t="shared" si="3"/>
        <v>0</v>
      </c>
      <c r="R80" s="28"/>
    </row>
    <row r="81" spans="1:18" s="32" customFormat="1" ht="15.75" customHeight="1">
      <c r="A81" s="131">
        <v>21375100</v>
      </c>
      <c r="B81" s="131" t="s">
        <v>241</v>
      </c>
      <c r="C81" s="131" t="s">
        <v>242</v>
      </c>
      <c r="D81" s="140">
        <v>50000</v>
      </c>
      <c r="E81" s="140">
        <v>50000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140">
        <v>50000</v>
      </c>
      <c r="M81" s="140">
        <v>0</v>
      </c>
      <c r="N81" s="128">
        <f t="shared" si="4"/>
        <v>0</v>
      </c>
      <c r="O81" s="129">
        <f t="shared" si="1"/>
        <v>50000</v>
      </c>
      <c r="P81" s="129">
        <f t="shared" si="2"/>
        <v>0</v>
      </c>
      <c r="Q81" s="128">
        <f t="shared" si="3"/>
        <v>0</v>
      </c>
      <c r="R81" s="28"/>
    </row>
    <row r="82" spans="1:18" s="32" customFormat="1" ht="15.75" customHeight="1">
      <c r="A82" s="131">
        <v>21375100</v>
      </c>
      <c r="B82" s="131" t="s">
        <v>243</v>
      </c>
      <c r="C82" s="131" t="s">
        <v>244</v>
      </c>
      <c r="D82" s="140">
        <v>879000</v>
      </c>
      <c r="E82" s="140">
        <v>879000</v>
      </c>
      <c r="F82" s="140">
        <v>879000</v>
      </c>
      <c r="G82" s="140">
        <v>0</v>
      </c>
      <c r="H82" s="140">
        <v>286200</v>
      </c>
      <c r="I82" s="140">
        <v>0</v>
      </c>
      <c r="J82" s="140">
        <v>0</v>
      </c>
      <c r="K82" s="140">
        <v>0</v>
      </c>
      <c r="L82" s="140">
        <v>592800</v>
      </c>
      <c r="M82" s="140">
        <v>592800</v>
      </c>
      <c r="N82" s="128">
        <v>0</v>
      </c>
      <c r="O82" s="129">
        <f t="shared" si="1"/>
        <v>879000</v>
      </c>
      <c r="P82" s="129">
        <f t="shared" si="2"/>
        <v>0</v>
      </c>
      <c r="Q82" s="128">
        <f t="shared" si="3"/>
        <v>0</v>
      </c>
      <c r="R82" s="28"/>
    </row>
    <row r="83" spans="1:18" s="32" customFormat="1" ht="14.25">
      <c r="A83" s="131">
        <v>21375100</v>
      </c>
      <c r="B83" s="131" t="s">
        <v>245</v>
      </c>
      <c r="C83" s="131" t="s">
        <v>246</v>
      </c>
      <c r="D83" s="140">
        <v>100000</v>
      </c>
      <c r="E83" s="140">
        <v>100000</v>
      </c>
      <c r="F83" s="140">
        <v>100000</v>
      </c>
      <c r="G83" s="140">
        <v>0</v>
      </c>
      <c r="H83" s="140">
        <v>286200</v>
      </c>
      <c r="I83" s="140">
        <v>0</v>
      </c>
      <c r="J83" s="140">
        <v>0</v>
      </c>
      <c r="K83" s="140">
        <v>0</v>
      </c>
      <c r="L83" s="140">
        <v>-186200</v>
      </c>
      <c r="M83" s="140">
        <v>-186200</v>
      </c>
      <c r="N83" s="128">
        <f t="shared" si="4"/>
        <v>0</v>
      </c>
      <c r="O83" s="129">
        <f t="shared" si="1"/>
        <v>100000</v>
      </c>
      <c r="P83" s="129">
        <f t="shared" si="2"/>
        <v>0</v>
      </c>
      <c r="Q83" s="128">
        <f t="shared" si="3"/>
        <v>0</v>
      </c>
      <c r="R83" s="28"/>
    </row>
    <row r="84" spans="1:18" s="32" customFormat="1" ht="14.25">
      <c r="A84" s="131">
        <v>21375100</v>
      </c>
      <c r="B84" s="131" t="s">
        <v>247</v>
      </c>
      <c r="C84" s="131" t="s">
        <v>248</v>
      </c>
      <c r="D84" s="140">
        <v>779000</v>
      </c>
      <c r="E84" s="140">
        <v>779000</v>
      </c>
      <c r="F84" s="140">
        <v>779000</v>
      </c>
      <c r="G84" s="140">
        <v>0</v>
      </c>
      <c r="H84" s="140">
        <v>0</v>
      </c>
      <c r="I84" s="140">
        <v>0</v>
      </c>
      <c r="J84" s="140">
        <v>0</v>
      </c>
      <c r="K84" s="140">
        <v>0</v>
      </c>
      <c r="L84" s="140">
        <v>779000</v>
      </c>
      <c r="M84" s="140">
        <v>779000</v>
      </c>
      <c r="N84" s="128">
        <f t="shared" si="4"/>
        <v>0</v>
      </c>
      <c r="O84" s="129">
        <f t="shared" si="1"/>
        <v>779000</v>
      </c>
      <c r="P84" s="129">
        <f t="shared" si="2"/>
        <v>0</v>
      </c>
      <c r="Q84" s="128">
        <f t="shared" si="3"/>
        <v>0</v>
      </c>
      <c r="R84" s="28"/>
    </row>
    <row r="85" spans="1:18" s="32" customFormat="1" ht="14.25">
      <c r="A85" s="131">
        <v>21375100</v>
      </c>
      <c r="B85" s="131" t="s">
        <v>249</v>
      </c>
      <c r="C85" s="131" t="s">
        <v>416</v>
      </c>
      <c r="D85" s="140">
        <v>3400000</v>
      </c>
      <c r="E85" s="140">
        <v>3400000</v>
      </c>
      <c r="F85" s="140">
        <v>3400000</v>
      </c>
      <c r="G85" s="140">
        <v>0</v>
      </c>
      <c r="H85" s="140">
        <v>210096</v>
      </c>
      <c r="I85" s="140">
        <v>0</v>
      </c>
      <c r="J85" s="140">
        <v>244485</v>
      </c>
      <c r="K85" s="140">
        <v>0</v>
      </c>
      <c r="L85" s="140">
        <v>2945419</v>
      </c>
      <c r="M85" s="140">
        <v>2945419</v>
      </c>
      <c r="N85" s="128">
        <f t="shared" si="4"/>
        <v>0.07190735294117646</v>
      </c>
      <c r="O85" s="129">
        <f t="shared" si="1"/>
        <v>3400000</v>
      </c>
      <c r="P85" s="129">
        <f t="shared" si="2"/>
        <v>244485</v>
      </c>
      <c r="Q85" s="128">
        <f t="shared" si="3"/>
        <v>0.07190735294117646</v>
      </c>
      <c r="R85" s="28"/>
    </row>
    <row r="86" spans="1:18" s="32" customFormat="1" ht="14.25">
      <c r="A86" s="131">
        <v>21375100</v>
      </c>
      <c r="B86" s="131" t="s">
        <v>250</v>
      </c>
      <c r="C86" s="131" t="s">
        <v>251</v>
      </c>
      <c r="D86" s="140">
        <v>400000</v>
      </c>
      <c r="E86" s="140">
        <v>400000</v>
      </c>
      <c r="F86" s="140">
        <v>400000</v>
      </c>
      <c r="G86" s="140">
        <v>0</v>
      </c>
      <c r="H86" s="140">
        <v>90096</v>
      </c>
      <c r="I86" s="140">
        <v>0</v>
      </c>
      <c r="J86" s="140">
        <v>244485</v>
      </c>
      <c r="K86" s="140">
        <v>0</v>
      </c>
      <c r="L86" s="140">
        <v>65419</v>
      </c>
      <c r="M86" s="140">
        <v>65419</v>
      </c>
      <c r="N86" s="128">
        <f t="shared" si="4"/>
        <v>0.6112125</v>
      </c>
      <c r="O86" s="129">
        <f t="shared" si="1"/>
        <v>400000</v>
      </c>
      <c r="P86" s="129">
        <f t="shared" si="2"/>
        <v>244485</v>
      </c>
      <c r="Q86" s="128">
        <f t="shared" si="3"/>
        <v>0.6112125</v>
      </c>
      <c r="R86" s="28"/>
    </row>
    <row r="87" spans="1:17" s="28" customFormat="1" ht="14.25">
      <c r="A87" s="131">
        <v>21375100</v>
      </c>
      <c r="B87" s="131" t="s">
        <v>252</v>
      </c>
      <c r="C87" s="131" t="s">
        <v>253</v>
      </c>
      <c r="D87" s="140">
        <v>500000</v>
      </c>
      <c r="E87" s="140">
        <v>500000</v>
      </c>
      <c r="F87" s="140">
        <v>500000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140">
        <v>500000</v>
      </c>
      <c r="M87" s="140">
        <v>500000</v>
      </c>
      <c r="N87" s="128">
        <f t="shared" si="4"/>
        <v>0</v>
      </c>
      <c r="O87" s="129">
        <f t="shared" si="1"/>
        <v>500000</v>
      </c>
      <c r="P87" s="129">
        <f t="shared" si="2"/>
        <v>0</v>
      </c>
      <c r="Q87" s="128">
        <f t="shared" si="3"/>
        <v>0</v>
      </c>
    </row>
    <row r="88" spans="1:18" s="32" customFormat="1" ht="14.25">
      <c r="A88" s="131">
        <v>21375100</v>
      </c>
      <c r="B88" s="131" t="s">
        <v>254</v>
      </c>
      <c r="C88" s="131" t="s">
        <v>255</v>
      </c>
      <c r="D88" s="140">
        <v>1100000</v>
      </c>
      <c r="E88" s="140">
        <v>1100000</v>
      </c>
      <c r="F88" s="140">
        <v>1100000</v>
      </c>
      <c r="G88" s="140">
        <v>0</v>
      </c>
      <c r="H88" s="140">
        <v>120000</v>
      </c>
      <c r="I88" s="140">
        <v>0</v>
      </c>
      <c r="J88" s="140">
        <v>0</v>
      </c>
      <c r="K88" s="140">
        <v>0</v>
      </c>
      <c r="L88" s="140">
        <v>980000</v>
      </c>
      <c r="M88" s="140">
        <v>980000</v>
      </c>
      <c r="N88" s="128">
        <f t="shared" si="4"/>
        <v>0</v>
      </c>
      <c r="O88" s="129">
        <f t="shared" si="1"/>
        <v>1100000</v>
      </c>
      <c r="P88" s="129">
        <f t="shared" si="2"/>
        <v>0</v>
      </c>
      <c r="Q88" s="128">
        <f t="shared" si="3"/>
        <v>0</v>
      </c>
      <c r="R88" s="28"/>
    </row>
    <row r="89" spans="1:17" s="28" customFormat="1" ht="14.25">
      <c r="A89" s="131">
        <v>21375100</v>
      </c>
      <c r="B89" s="131" t="s">
        <v>256</v>
      </c>
      <c r="C89" s="131" t="s">
        <v>257</v>
      </c>
      <c r="D89" s="140">
        <v>500000</v>
      </c>
      <c r="E89" s="140">
        <v>500000</v>
      </c>
      <c r="F89" s="140">
        <v>500000</v>
      </c>
      <c r="G89" s="140">
        <v>0</v>
      </c>
      <c r="H89" s="140">
        <v>0</v>
      </c>
      <c r="I89" s="140">
        <v>0</v>
      </c>
      <c r="J89" s="140">
        <v>0</v>
      </c>
      <c r="K89" s="140">
        <v>0</v>
      </c>
      <c r="L89" s="140">
        <v>500000</v>
      </c>
      <c r="M89" s="140">
        <v>500000</v>
      </c>
      <c r="N89" s="128">
        <f t="shared" si="4"/>
        <v>0</v>
      </c>
      <c r="O89" s="129">
        <f t="shared" si="1"/>
        <v>500000</v>
      </c>
      <c r="P89" s="129">
        <f t="shared" si="2"/>
        <v>0</v>
      </c>
      <c r="Q89" s="128">
        <f t="shared" si="3"/>
        <v>0</v>
      </c>
    </row>
    <row r="90" spans="1:17" s="32" customFormat="1" ht="14.25">
      <c r="A90" s="131">
        <v>21375100</v>
      </c>
      <c r="B90" s="131" t="s">
        <v>258</v>
      </c>
      <c r="C90" s="131" t="s">
        <v>259</v>
      </c>
      <c r="D90" s="140">
        <v>100000</v>
      </c>
      <c r="E90" s="140">
        <v>100000</v>
      </c>
      <c r="F90" s="140">
        <v>100000</v>
      </c>
      <c r="G90" s="140">
        <v>0</v>
      </c>
      <c r="H90" s="140">
        <v>0</v>
      </c>
      <c r="I90" s="140">
        <v>0</v>
      </c>
      <c r="J90" s="140">
        <v>0</v>
      </c>
      <c r="K90" s="140">
        <v>0</v>
      </c>
      <c r="L90" s="140">
        <v>100000</v>
      </c>
      <c r="M90" s="140">
        <v>100000</v>
      </c>
      <c r="N90" s="128">
        <f t="shared" si="4"/>
        <v>0</v>
      </c>
      <c r="O90" s="129">
        <f t="shared" si="1"/>
        <v>100000</v>
      </c>
      <c r="P90" s="129">
        <f t="shared" si="2"/>
        <v>0</v>
      </c>
      <c r="Q90" s="128">
        <f t="shared" si="3"/>
        <v>0</v>
      </c>
    </row>
    <row r="91" spans="1:17" s="28" customFormat="1" ht="14.25">
      <c r="A91" s="131">
        <v>21375100</v>
      </c>
      <c r="B91" s="131" t="s">
        <v>260</v>
      </c>
      <c r="C91" s="131" t="s">
        <v>261</v>
      </c>
      <c r="D91" s="140">
        <v>500000</v>
      </c>
      <c r="E91" s="140">
        <v>500000</v>
      </c>
      <c r="F91" s="140">
        <v>500000</v>
      </c>
      <c r="G91" s="140">
        <v>0</v>
      </c>
      <c r="H91" s="140">
        <v>0</v>
      </c>
      <c r="I91" s="140">
        <v>0</v>
      </c>
      <c r="J91" s="140">
        <v>0</v>
      </c>
      <c r="K91" s="140">
        <v>0</v>
      </c>
      <c r="L91" s="140">
        <v>500000</v>
      </c>
      <c r="M91" s="140">
        <v>500000</v>
      </c>
      <c r="N91" s="128">
        <f>+J91/E91</f>
        <v>0</v>
      </c>
      <c r="O91" s="129">
        <f t="shared" si="1"/>
        <v>500000</v>
      </c>
      <c r="P91" s="129">
        <f t="shared" si="2"/>
        <v>0</v>
      </c>
      <c r="Q91" s="128">
        <f t="shared" si="3"/>
        <v>0</v>
      </c>
    </row>
    <row r="92" spans="1:17" s="28" customFormat="1" ht="13.5" customHeight="1">
      <c r="A92" s="131">
        <v>21375100</v>
      </c>
      <c r="B92" s="131" t="s">
        <v>264</v>
      </c>
      <c r="C92" s="131" t="s">
        <v>265</v>
      </c>
      <c r="D92" s="140">
        <v>300000</v>
      </c>
      <c r="E92" s="140">
        <v>300000</v>
      </c>
      <c r="F92" s="140">
        <v>300000</v>
      </c>
      <c r="G92" s="140">
        <v>0</v>
      </c>
      <c r="H92" s="140">
        <v>0</v>
      </c>
      <c r="I92" s="140">
        <v>0</v>
      </c>
      <c r="J92" s="140">
        <v>0</v>
      </c>
      <c r="K92" s="140">
        <v>0</v>
      </c>
      <c r="L92" s="140">
        <v>300000</v>
      </c>
      <c r="M92" s="140">
        <v>300000</v>
      </c>
      <c r="N92" s="128">
        <f aca="true" t="shared" si="5" ref="N92:N128">+J92/E92</f>
        <v>0</v>
      </c>
      <c r="O92" s="129">
        <f aca="true" t="shared" si="6" ref="O92:O102">+E92</f>
        <v>300000</v>
      </c>
      <c r="P92" s="129">
        <f aca="true" t="shared" si="7" ref="P92:P102">+J92</f>
        <v>0</v>
      </c>
      <c r="Q92" s="128">
        <f aca="true" t="shared" si="8" ref="Q92:Q103">+P92/O92</f>
        <v>0</v>
      </c>
    </row>
    <row r="93" spans="1:18" s="32" customFormat="1" ht="14.25">
      <c r="A93" s="131">
        <v>21375100</v>
      </c>
      <c r="B93" s="131" t="s">
        <v>266</v>
      </c>
      <c r="C93" s="131" t="s">
        <v>267</v>
      </c>
      <c r="D93" s="140">
        <v>1267097953</v>
      </c>
      <c r="E93" s="140">
        <v>1267097953</v>
      </c>
      <c r="F93" s="140">
        <v>263842071</v>
      </c>
      <c r="G93" s="140">
        <v>0</v>
      </c>
      <c r="H93" s="140">
        <v>0</v>
      </c>
      <c r="I93" s="140">
        <v>0</v>
      </c>
      <c r="J93" s="140">
        <v>0</v>
      </c>
      <c r="K93" s="140">
        <v>0</v>
      </c>
      <c r="L93" s="140">
        <v>1267097953</v>
      </c>
      <c r="M93" s="140">
        <v>263842071</v>
      </c>
      <c r="N93" s="128">
        <f t="shared" si="5"/>
        <v>0</v>
      </c>
      <c r="O93" s="129">
        <f t="shared" si="6"/>
        <v>1267097953</v>
      </c>
      <c r="P93" s="129">
        <f t="shared" si="7"/>
        <v>0</v>
      </c>
      <c r="Q93" s="128">
        <f t="shared" si="8"/>
        <v>0</v>
      </c>
      <c r="R93" s="28"/>
    </row>
    <row r="94" spans="1:18" s="32" customFormat="1" ht="14.25">
      <c r="A94" s="131">
        <v>21375100</v>
      </c>
      <c r="B94" s="131" t="s">
        <v>280</v>
      </c>
      <c r="C94" s="131" t="s">
        <v>281</v>
      </c>
      <c r="D94" s="140">
        <v>1243257953</v>
      </c>
      <c r="E94" s="140">
        <v>1243257953</v>
      </c>
      <c r="F94" s="140">
        <v>263842071</v>
      </c>
      <c r="G94" s="140">
        <v>0</v>
      </c>
      <c r="H94" s="140">
        <v>0</v>
      </c>
      <c r="I94" s="140">
        <v>0</v>
      </c>
      <c r="J94" s="140">
        <v>0</v>
      </c>
      <c r="K94" s="140">
        <v>0</v>
      </c>
      <c r="L94" s="140">
        <v>1243257953</v>
      </c>
      <c r="M94" s="140">
        <v>263842071</v>
      </c>
      <c r="N94" s="128">
        <f t="shared" si="5"/>
        <v>0</v>
      </c>
      <c r="O94" s="129">
        <f t="shared" si="6"/>
        <v>1243257953</v>
      </c>
      <c r="P94" s="129">
        <f t="shared" si="7"/>
        <v>0</v>
      </c>
      <c r="Q94" s="128">
        <f t="shared" si="8"/>
        <v>0</v>
      </c>
      <c r="R94" s="28"/>
    </row>
    <row r="95" spans="1:18" s="32" customFormat="1" ht="14.25">
      <c r="A95" s="131">
        <v>21375100</v>
      </c>
      <c r="B95" s="131" t="s">
        <v>282</v>
      </c>
      <c r="C95" s="131" t="s">
        <v>283</v>
      </c>
      <c r="D95" s="140">
        <v>0</v>
      </c>
      <c r="E95" s="140">
        <v>0</v>
      </c>
      <c r="F95" s="140">
        <v>0</v>
      </c>
      <c r="G95" s="140">
        <v>0</v>
      </c>
      <c r="H95" s="140">
        <v>0</v>
      </c>
      <c r="I95" s="140">
        <v>0</v>
      </c>
      <c r="J95" s="140">
        <v>0</v>
      </c>
      <c r="K95" s="140">
        <v>0</v>
      </c>
      <c r="L95" s="140">
        <v>0</v>
      </c>
      <c r="M95" s="140">
        <v>0</v>
      </c>
      <c r="N95" s="128" t="e">
        <f t="shared" si="5"/>
        <v>#DIV/0!</v>
      </c>
      <c r="O95" s="129">
        <f t="shared" si="6"/>
        <v>0</v>
      </c>
      <c r="P95" s="129">
        <f t="shared" si="7"/>
        <v>0</v>
      </c>
      <c r="Q95" s="128" t="e">
        <f t="shared" si="8"/>
        <v>#DIV/0!</v>
      </c>
      <c r="R95" s="28"/>
    </row>
    <row r="96" spans="1:18" s="32" customFormat="1" ht="14.25" customHeight="1">
      <c r="A96" s="131">
        <v>21375100</v>
      </c>
      <c r="B96" s="131" t="s">
        <v>282</v>
      </c>
      <c r="C96" s="131" t="s">
        <v>283</v>
      </c>
      <c r="D96" s="140">
        <v>1243257953</v>
      </c>
      <c r="E96" s="140">
        <v>1243257953</v>
      </c>
      <c r="F96" s="140">
        <v>263842071</v>
      </c>
      <c r="G96" s="140">
        <v>0</v>
      </c>
      <c r="H96" s="140">
        <v>0</v>
      </c>
      <c r="I96" s="140">
        <v>0</v>
      </c>
      <c r="J96" s="140">
        <v>0</v>
      </c>
      <c r="K96" s="140">
        <v>0</v>
      </c>
      <c r="L96" s="140">
        <v>1243257953</v>
      </c>
      <c r="M96" s="140">
        <v>263842071</v>
      </c>
      <c r="N96" s="128">
        <f t="shared" si="5"/>
        <v>0</v>
      </c>
      <c r="O96" s="129">
        <f t="shared" si="6"/>
        <v>1243257953</v>
      </c>
      <c r="P96" s="129">
        <f t="shared" si="7"/>
        <v>0</v>
      </c>
      <c r="Q96" s="128">
        <f t="shared" si="8"/>
        <v>0</v>
      </c>
      <c r="R96" s="28"/>
    </row>
    <row r="97" spans="1:18" s="32" customFormat="1" ht="14.25" customHeight="1">
      <c r="A97" s="131">
        <v>21375100</v>
      </c>
      <c r="B97" s="131" t="s">
        <v>268</v>
      </c>
      <c r="C97" s="131" t="s">
        <v>269</v>
      </c>
      <c r="D97" s="140">
        <v>22000000</v>
      </c>
      <c r="E97" s="140">
        <v>22000000</v>
      </c>
      <c r="F97" s="140">
        <v>0</v>
      </c>
      <c r="G97" s="140">
        <v>0</v>
      </c>
      <c r="H97" s="140">
        <v>0</v>
      </c>
      <c r="I97" s="140">
        <v>0</v>
      </c>
      <c r="J97" s="140">
        <v>0</v>
      </c>
      <c r="K97" s="140">
        <v>0</v>
      </c>
      <c r="L97" s="140">
        <v>22000000</v>
      </c>
      <c r="M97" s="140">
        <v>0</v>
      </c>
      <c r="N97" s="128">
        <f t="shared" si="5"/>
        <v>0</v>
      </c>
      <c r="O97" s="129">
        <f t="shared" si="6"/>
        <v>22000000</v>
      </c>
      <c r="P97" s="129">
        <f t="shared" si="7"/>
        <v>0</v>
      </c>
      <c r="Q97" s="128">
        <f t="shared" si="8"/>
        <v>0</v>
      </c>
      <c r="R97" s="28"/>
    </row>
    <row r="98" spans="1:18" s="32" customFormat="1" ht="14.25">
      <c r="A98" s="131">
        <v>21375100</v>
      </c>
      <c r="B98" s="131" t="s">
        <v>272</v>
      </c>
      <c r="C98" s="131" t="s">
        <v>273</v>
      </c>
      <c r="D98" s="140">
        <v>2000000</v>
      </c>
      <c r="E98" s="140">
        <v>2000000</v>
      </c>
      <c r="F98" s="140">
        <v>0</v>
      </c>
      <c r="G98" s="140">
        <v>0</v>
      </c>
      <c r="H98" s="140">
        <v>0</v>
      </c>
      <c r="I98" s="140">
        <v>0</v>
      </c>
      <c r="J98" s="140">
        <v>0</v>
      </c>
      <c r="K98" s="140">
        <v>0</v>
      </c>
      <c r="L98" s="140">
        <v>2000000</v>
      </c>
      <c r="M98" s="140">
        <v>0</v>
      </c>
      <c r="N98" s="128">
        <v>0</v>
      </c>
      <c r="O98" s="129">
        <f t="shared" si="6"/>
        <v>2000000</v>
      </c>
      <c r="P98" s="129">
        <f t="shared" si="7"/>
        <v>0</v>
      </c>
      <c r="Q98" s="128">
        <f t="shared" si="8"/>
        <v>0</v>
      </c>
      <c r="R98" s="28"/>
    </row>
    <row r="99" spans="1:18" s="32" customFormat="1" ht="14.25">
      <c r="A99" s="131">
        <v>21375100</v>
      </c>
      <c r="B99" s="131" t="s">
        <v>274</v>
      </c>
      <c r="C99" s="131" t="s">
        <v>275</v>
      </c>
      <c r="D99" s="140">
        <v>0</v>
      </c>
      <c r="E99" s="140">
        <v>0</v>
      </c>
      <c r="F99" s="140">
        <v>0</v>
      </c>
      <c r="G99" s="140">
        <v>0</v>
      </c>
      <c r="H99" s="140">
        <v>0</v>
      </c>
      <c r="I99" s="140">
        <v>0</v>
      </c>
      <c r="J99" s="140">
        <v>0</v>
      </c>
      <c r="K99" s="140">
        <v>0</v>
      </c>
      <c r="L99" s="140">
        <v>0</v>
      </c>
      <c r="M99" s="140">
        <v>0</v>
      </c>
      <c r="N99" s="128">
        <v>0</v>
      </c>
      <c r="O99" s="129">
        <f t="shared" si="6"/>
        <v>0</v>
      </c>
      <c r="P99" s="129">
        <f t="shared" si="7"/>
        <v>0</v>
      </c>
      <c r="Q99" s="128" t="e">
        <f t="shared" si="8"/>
        <v>#DIV/0!</v>
      </c>
      <c r="R99" s="28"/>
    </row>
    <row r="100" spans="1:18" s="32" customFormat="1" ht="14.25">
      <c r="A100" s="131">
        <v>21375100</v>
      </c>
      <c r="B100" s="131" t="s">
        <v>276</v>
      </c>
      <c r="C100" s="131" t="s">
        <v>277</v>
      </c>
      <c r="D100" s="140">
        <v>20000000</v>
      </c>
      <c r="E100" s="140">
        <v>20000000</v>
      </c>
      <c r="F100" s="140">
        <v>0</v>
      </c>
      <c r="G100" s="140">
        <v>0</v>
      </c>
      <c r="H100" s="140">
        <v>0</v>
      </c>
      <c r="I100" s="140">
        <v>0</v>
      </c>
      <c r="J100" s="140">
        <v>0</v>
      </c>
      <c r="K100" s="140">
        <v>0</v>
      </c>
      <c r="L100" s="140">
        <v>20000000</v>
      </c>
      <c r="M100" s="140">
        <v>0</v>
      </c>
      <c r="N100" s="128">
        <f t="shared" si="5"/>
        <v>0</v>
      </c>
      <c r="O100" s="129">
        <f t="shared" si="6"/>
        <v>20000000</v>
      </c>
      <c r="P100" s="129">
        <f t="shared" si="7"/>
        <v>0</v>
      </c>
      <c r="Q100" s="128">
        <f t="shared" si="8"/>
        <v>0</v>
      </c>
      <c r="R100" s="28"/>
    </row>
    <row r="101" spans="1:17" s="28" customFormat="1" ht="14.25">
      <c r="A101" s="131">
        <v>21375100</v>
      </c>
      <c r="B101" s="131" t="s">
        <v>284</v>
      </c>
      <c r="C101" s="131" t="s">
        <v>285</v>
      </c>
      <c r="D101" s="140">
        <v>1840000</v>
      </c>
      <c r="E101" s="140">
        <v>1840000</v>
      </c>
      <c r="F101" s="140">
        <v>0</v>
      </c>
      <c r="G101" s="140">
        <v>0</v>
      </c>
      <c r="H101" s="140">
        <v>0</v>
      </c>
      <c r="I101" s="140">
        <v>0</v>
      </c>
      <c r="J101" s="140">
        <v>0</v>
      </c>
      <c r="K101" s="140">
        <v>0</v>
      </c>
      <c r="L101" s="140">
        <v>1840000</v>
      </c>
      <c r="M101" s="140">
        <v>0</v>
      </c>
      <c r="N101" s="128">
        <f t="shared" si="5"/>
        <v>0</v>
      </c>
      <c r="O101" s="129">
        <f t="shared" si="6"/>
        <v>1840000</v>
      </c>
      <c r="P101" s="129">
        <f t="shared" si="7"/>
        <v>0</v>
      </c>
      <c r="Q101" s="128">
        <f t="shared" si="8"/>
        <v>0</v>
      </c>
    </row>
    <row r="102" spans="1:17" s="32" customFormat="1" ht="14.25">
      <c r="A102" s="131">
        <v>21375100</v>
      </c>
      <c r="B102" s="131" t="s">
        <v>286</v>
      </c>
      <c r="C102" s="131" t="s">
        <v>287</v>
      </c>
      <c r="D102" s="140">
        <v>1840000</v>
      </c>
      <c r="E102" s="140">
        <v>1840000</v>
      </c>
      <c r="F102" s="140">
        <v>0</v>
      </c>
      <c r="G102" s="140">
        <v>0</v>
      </c>
      <c r="H102" s="140">
        <v>0</v>
      </c>
      <c r="I102" s="140">
        <v>0</v>
      </c>
      <c r="J102" s="140">
        <v>0</v>
      </c>
      <c r="K102" s="140">
        <v>0</v>
      </c>
      <c r="L102" s="140">
        <v>1840000</v>
      </c>
      <c r="M102" s="140">
        <v>0</v>
      </c>
      <c r="N102" s="128">
        <f t="shared" si="5"/>
        <v>0</v>
      </c>
      <c r="O102" s="129">
        <f t="shared" si="6"/>
        <v>1840000</v>
      </c>
      <c r="P102" s="129">
        <f t="shared" si="7"/>
        <v>0</v>
      </c>
      <c r="Q102" s="128">
        <f t="shared" si="8"/>
        <v>0</v>
      </c>
    </row>
    <row r="103" spans="1:17" s="28" customFormat="1" ht="14.25">
      <c r="A103" s="131">
        <v>21375100</v>
      </c>
      <c r="B103" s="131" t="s">
        <v>290</v>
      </c>
      <c r="C103" s="131" t="s">
        <v>291</v>
      </c>
      <c r="D103" s="140">
        <v>8271653598</v>
      </c>
      <c r="E103" s="140">
        <v>8271653598</v>
      </c>
      <c r="F103" s="140">
        <v>1967596048</v>
      </c>
      <c r="G103" s="140">
        <v>0</v>
      </c>
      <c r="H103" s="140">
        <v>1028947593.67</v>
      </c>
      <c r="I103" s="140">
        <v>0</v>
      </c>
      <c r="J103" s="140">
        <v>856252971.33</v>
      </c>
      <c r="K103" s="140">
        <v>856252971.33</v>
      </c>
      <c r="L103" s="140">
        <v>6386453033</v>
      </c>
      <c r="M103" s="140">
        <v>82395483</v>
      </c>
      <c r="N103" s="128">
        <f t="shared" si="5"/>
        <v>0.10351654130403057</v>
      </c>
      <c r="O103" s="129">
        <f>+O115+O117+O125</f>
        <v>171560935</v>
      </c>
      <c r="P103" s="129">
        <f>+P115+P117+P125</f>
        <v>238401</v>
      </c>
      <c r="Q103" s="128">
        <f t="shared" si="8"/>
        <v>0.0013895995612287844</v>
      </c>
    </row>
    <row r="104" spans="1:17" s="28" customFormat="1" ht="14.25">
      <c r="A104" s="131">
        <v>21375100</v>
      </c>
      <c r="B104" s="131" t="s">
        <v>292</v>
      </c>
      <c r="C104" s="131" t="s">
        <v>293</v>
      </c>
      <c r="D104" s="140">
        <v>8062294991</v>
      </c>
      <c r="E104" s="140">
        <v>8062294991</v>
      </c>
      <c r="F104" s="140">
        <v>1924408377</v>
      </c>
      <c r="G104" s="140">
        <v>0</v>
      </c>
      <c r="H104" s="140">
        <v>990959922.67</v>
      </c>
      <c r="I104" s="140">
        <v>0</v>
      </c>
      <c r="J104" s="140">
        <v>856014570.33</v>
      </c>
      <c r="K104" s="140">
        <v>856014570.33</v>
      </c>
      <c r="L104" s="140">
        <v>6215320498</v>
      </c>
      <c r="M104" s="140">
        <v>77433884</v>
      </c>
      <c r="N104" s="128">
        <v>0</v>
      </c>
      <c r="O104" s="129"/>
      <c r="P104" s="129"/>
      <c r="Q104" s="128"/>
    </row>
    <row r="105" spans="1:17" s="28" customFormat="1" ht="14.25">
      <c r="A105" s="131">
        <v>21375100</v>
      </c>
      <c r="B105" s="131" t="s">
        <v>302</v>
      </c>
      <c r="C105" s="131" t="s">
        <v>392</v>
      </c>
      <c r="D105" s="140">
        <v>3269297450</v>
      </c>
      <c r="E105" s="140">
        <v>3269297450</v>
      </c>
      <c r="F105" s="140">
        <v>753230800</v>
      </c>
      <c r="G105" s="140">
        <v>0</v>
      </c>
      <c r="H105" s="140">
        <v>441739724</v>
      </c>
      <c r="I105" s="140">
        <v>0</v>
      </c>
      <c r="J105" s="140">
        <v>311491076</v>
      </c>
      <c r="K105" s="140">
        <v>311491076</v>
      </c>
      <c r="L105" s="140">
        <v>2516066650</v>
      </c>
      <c r="M105" s="140">
        <v>0</v>
      </c>
      <c r="N105" s="128">
        <f t="shared" si="5"/>
        <v>0.09527767991866265</v>
      </c>
      <c r="O105" s="129"/>
      <c r="P105" s="129"/>
      <c r="Q105" s="128"/>
    </row>
    <row r="106" spans="1:17" s="32" customFormat="1" ht="14.25">
      <c r="A106" s="131">
        <v>21375100</v>
      </c>
      <c r="B106" s="131" t="s">
        <v>305</v>
      </c>
      <c r="C106" s="131" t="s">
        <v>393</v>
      </c>
      <c r="D106" s="140">
        <v>1394735536</v>
      </c>
      <c r="E106" s="140">
        <v>1394735536</v>
      </c>
      <c r="F106" s="140">
        <v>360619522</v>
      </c>
      <c r="G106" s="140">
        <v>0</v>
      </c>
      <c r="H106" s="140">
        <v>160000000</v>
      </c>
      <c r="I106" s="140">
        <v>0</v>
      </c>
      <c r="J106" s="140">
        <v>140000000</v>
      </c>
      <c r="K106" s="140">
        <v>140000000</v>
      </c>
      <c r="L106" s="140">
        <v>1094735536</v>
      </c>
      <c r="M106" s="140">
        <v>60619522</v>
      </c>
      <c r="N106" s="128">
        <f t="shared" si="5"/>
        <v>0.10037745248931551</v>
      </c>
      <c r="O106" s="129"/>
      <c r="P106" s="129"/>
      <c r="Q106" s="128"/>
    </row>
    <row r="107" spans="1:18" s="32" customFormat="1" ht="14.25">
      <c r="A107" s="131">
        <v>21375100</v>
      </c>
      <c r="B107" s="131" t="s">
        <v>308</v>
      </c>
      <c r="C107" s="131" t="s">
        <v>309</v>
      </c>
      <c r="D107" s="140">
        <v>2171182482</v>
      </c>
      <c r="E107" s="140">
        <v>2171182482</v>
      </c>
      <c r="F107" s="140">
        <v>510293190</v>
      </c>
      <c r="G107" s="140">
        <v>0</v>
      </c>
      <c r="H107" s="140">
        <v>242774807</v>
      </c>
      <c r="I107" s="140">
        <v>0</v>
      </c>
      <c r="J107" s="140">
        <v>267518383</v>
      </c>
      <c r="K107" s="140">
        <v>267518383</v>
      </c>
      <c r="L107" s="140">
        <v>1660889292</v>
      </c>
      <c r="M107" s="140">
        <v>0</v>
      </c>
      <c r="N107" s="128">
        <f t="shared" si="5"/>
        <v>0.12321321916413656</v>
      </c>
      <c r="O107" s="129"/>
      <c r="P107" s="129"/>
      <c r="Q107" s="128"/>
      <c r="R107" s="28"/>
    </row>
    <row r="108" spans="1:18" s="32" customFormat="1" ht="14.25">
      <c r="A108" s="131">
        <v>21375100</v>
      </c>
      <c r="B108" s="131" t="s">
        <v>310</v>
      </c>
      <c r="C108" s="131" t="s">
        <v>394</v>
      </c>
      <c r="D108" s="140">
        <v>54600000</v>
      </c>
      <c r="E108" s="140">
        <v>54600000</v>
      </c>
      <c r="F108" s="140">
        <v>13650000</v>
      </c>
      <c r="G108" s="140">
        <v>0</v>
      </c>
      <c r="H108" s="140">
        <v>13650000</v>
      </c>
      <c r="I108" s="140">
        <v>0</v>
      </c>
      <c r="J108" s="140">
        <v>0</v>
      </c>
      <c r="K108" s="140">
        <v>0</v>
      </c>
      <c r="L108" s="140">
        <v>40950000</v>
      </c>
      <c r="M108" s="140">
        <v>0</v>
      </c>
      <c r="N108" s="128">
        <f t="shared" si="5"/>
        <v>0</v>
      </c>
      <c r="O108" s="129"/>
      <c r="P108" s="129"/>
      <c r="Q108" s="128"/>
      <c r="R108" s="28"/>
    </row>
    <row r="109" spans="1:18" s="32" customFormat="1" ht="14.25">
      <c r="A109" s="131">
        <v>21375100</v>
      </c>
      <c r="B109" s="131" t="s">
        <v>311</v>
      </c>
      <c r="C109" s="131" t="s">
        <v>312</v>
      </c>
      <c r="D109" s="140">
        <v>384662030</v>
      </c>
      <c r="E109" s="140">
        <v>384662030</v>
      </c>
      <c r="F109" s="140">
        <v>85165510</v>
      </c>
      <c r="G109" s="140">
        <v>0</v>
      </c>
      <c r="H109" s="140">
        <v>34139225</v>
      </c>
      <c r="I109" s="140">
        <v>0</v>
      </c>
      <c r="J109" s="140">
        <v>51026285</v>
      </c>
      <c r="K109" s="140">
        <v>51026285</v>
      </c>
      <c r="L109" s="140">
        <v>299496520</v>
      </c>
      <c r="M109" s="140">
        <v>0</v>
      </c>
      <c r="N109" s="128">
        <f t="shared" si="5"/>
        <v>0.1326522532000364</v>
      </c>
      <c r="O109" s="129"/>
      <c r="P109" s="129"/>
      <c r="Q109" s="128"/>
      <c r="R109" s="28"/>
    </row>
    <row r="110" spans="1:18" s="32" customFormat="1" ht="14.25">
      <c r="A110" s="131">
        <v>21375100</v>
      </c>
      <c r="B110" s="131" t="s">
        <v>313</v>
      </c>
      <c r="C110" s="131" t="s">
        <v>314</v>
      </c>
      <c r="D110" s="140">
        <v>265260000</v>
      </c>
      <c r="E110" s="140">
        <v>265260000</v>
      </c>
      <c r="F110" s="140">
        <v>72002899</v>
      </c>
      <c r="G110" s="140">
        <v>0</v>
      </c>
      <c r="H110" s="140">
        <v>28950226</v>
      </c>
      <c r="I110" s="140">
        <v>0</v>
      </c>
      <c r="J110" s="140">
        <v>33364774</v>
      </c>
      <c r="K110" s="140">
        <v>33364774</v>
      </c>
      <c r="L110" s="140">
        <v>202945000</v>
      </c>
      <c r="M110" s="140">
        <v>9687899</v>
      </c>
      <c r="N110" s="128">
        <f t="shared" si="5"/>
        <v>0.12578139938173868</v>
      </c>
      <c r="O110" s="129"/>
      <c r="P110" s="129"/>
      <c r="Q110" s="128"/>
      <c r="R110" s="28"/>
    </row>
    <row r="111" spans="1:18" s="32" customFormat="1" ht="14.25">
      <c r="A111" s="131">
        <v>21375100</v>
      </c>
      <c r="B111" s="131" t="s">
        <v>315</v>
      </c>
      <c r="C111" s="131" t="s">
        <v>423</v>
      </c>
      <c r="D111" s="140">
        <v>342490000</v>
      </c>
      <c r="E111" s="140">
        <v>342490000</v>
      </c>
      <c r="F111" s="140">
        <v>83748963</v>
      </c>
      <c r="G111" s="140">
        <v>0</v>
      </c>
      <c r="H111" s="140">
        <v>40353221</v>
      </c>
      <c r="I111" s="140">
        <v>0</v>
      </c>
      <c r="J111" s="140">
        <v>36269279</v>
      </c>
      <c r="K111" s="140">
        <v>36269279</v>
      </c>
      <c r="L111" s="140">
        <v>265867500</v>
      </c>
      <c r="M111" s="140">
        <v>7126463</v>
      </c>
      <c r="N111" s="128">
        <f t="shared" si="5"/>
        <v>0.1058987970451692</v>
      </c>
      <c r="O111" s="129"/>
      <c r="P111" s="129"/>
      <c r="Q111" s="128"/>
      <c r="R111" s="28"/>
    </row>
    <row r="112" spans="1:18" s="32" customFormat="1" ht="14.25">
      <c r="A112" s="131">
        <v>21375100</v>
      </c>
      <c r="B112" s="131" t="s">
        <v>316</v>
      </c>
      <c r="C112" s="131" t="s">
        <v>317</v>
      </c>
      <c r="D112" s="140">
        <v>171120000</v>
      </c>
      <c r="E112" s="140">
        <v>171120000</v>
      </c>
      <c r="F112" s="140">
        <v>36750000</v>
      </c>
      <c r="G112" s="140">
        <v>0</v>
      </c>
      <c r="H112" s="140">
        <v>20730000</v>
      </c>
      <c r="I112" s="140">
        <v>0</v>
      </c>
      <c r="J112" s="140">
        <v>16020000</v>
      </c>
      <c r="K112" s="140">
        <v>16020000</v>
      </c>
      <c r="L112" s="140">
        <v>134370000</v>
      </c>
      <c r="M112" s="140">
        <v>0</v>
      </c>
      <c r="N112" s="128">
        <f t="shared" si="5"/>
        <v>0.09361851332398317</v>
      </c>
      <c r="O112" s="129"/>
      <c r="P112" s="129"/>
      <c r="Q112" s="128"/>
      <c r="R112" s="28"/>
    </row>
    <row r="113" spans="1:18" s="32" customFormat="1" ht="14.25">
      <c r="A113" s="131">
        <v>21375100</v>
      </c>
      <c r="B113" s="131" t="s">
        <v>321</v>
      </c>
      <c r="C113" s="131" t="s">
        <v>424</v>
      </c>
      <c r="D113" s="140">
        <v>7446236</v>
      </c>
      <c r="E113" s="140">
        <v>7446236</v>
      </c>
      <c r="F113" s="140">
        <v>7446236</v>
      </c>
      <c r="G113" s="140">
        <v>0</v>
      </c>
      <c r="H113" s="140">
        <v>7219285.96</v>
      </c>
      <c r="I113" s="140">
        <v>0</v>
      </c>
      <c r="J113" s="140">
        <v>226950.04</v>
      </c>
      <c r="K113" s="140">
        <v>226950.04</v>
      </c>
      <c r="L113" s="140">
        <v>0</v>
      </c>
      <c r="M113" s="140">
        <v>0</v>
      </c>
      <c r="N113" s="128">
        <f t="shared" si="5"/>
        <v>0.030478491414991413</v>
      </c>
      <c r="O113" s="129"/>
      <c r="P113" s="129"/>
      <c r="Q113" s="128"/>
      <c r="R113" s="28"/>
    </row>
    <row r="114" spans="1:18" s="32" customFormat="1" ht="14.25">
      <c r="A114" s="131">
        <v>21375100</v>
      </c>
      <c r="B114" s="131" t="s">
        <v>326</v>
      </c>
      <c r="C114" s="131" t="s">
        <v>425</v>
      </c>
      <c r="D114" s="140">
        <v>1501257</v>
      </c>
      <c r="E114" s="140">
        <v>1501257</v>
      </c>
      <c r="F114" s="140">
        <v>1501257</v>
      </c>
      <c r="G114" s="140">
        <v>0</v>
      </c>
      <c r="H114" s="140">
        <v>1403433.71</v>
      </c>
      <c r="I114" s="140">
        <v>0</v>
      </c>
      <c r="J114" s="140">
        <v>97823.29</v>
      </c>
      <c r="K114" s="140">
        <v>97823.29</v>
      </c>
      <c r="L114" s="140">
        <v>0</v>
      </c>
      <c r="M114" s="140">
        <v>0</v>
      </c>
      <c r="N114" s="128">
        <f t="shared" si="5"/>
        <v>0.06516092181418637</v>
      </c>
      <c r="O114" s="129"/>
      <c r="P114" s="129"/>
      <c r="Q114" s="128"/>
      <c r="R114" s="28"/>
    </row>
    <row r="115" spans="1:18" s="32" customFormat="1" ht="14.25">
      <c r="A115" s="131">
        <v>21375100</v>
      </c>
      <c r="B115" s="131" t="s">
        <v>332</v>
      </c>
      <c r="C115" s="131" t="s">
        <v>333</v>
      </c>
      <c r="D115" s="140">
        <v>33000000</v>
      </c>
      <c r="E115" s="140">
        <v>33000000</v>
      </c>
      <c r="F115" s="140">
        <v>10000000</v>
      </c>
      <c r="G115" s="140">
        <v>0</v>
      </c>
      <c r="H115" s="140">
        <v>10000000</v>
      </c>
      <c r="I115" s="140">
        <v>0</v>
      </c>
      <c r="J115" s="140">
        <v>0</v>
      </c>
      <c r="K115" s="140">
        <v>0</v>
      </c>
      <c r="L115" s="140">
        <v>23000000</v>
      </c>
      <c r="M115" s="140">
        <v>0</v>
      </c>
      <c r="N115" s="128">
        <f t="shared" si="5"/>
        <v>0</v>
      </c>
      <c r="O115" s="129">
        <f>+E115</f>
        <v>33000000</v>
      </c>
      <c r="P115" s="129">
        <f>+J115</f>
        <v>0</v>
      </c>
      <c r="Q115" s="128">
        <f>+P115/O115</f>
        <v>0</v>
      </c>
      <c r="R115" s="28"/>
    </row>
    <row r="116" spans="1:18" s="32" customFormat="1" ht="14.25">
      <c r="A116" s="131">
        <v>21375100</v>
      </c>
      <c r="B116" s="131" t="s">
        <v>336</v>
      </c>
      <c r="C116" s="131" t="s">
        <v>337</v>
      </c>
      <c r="D116" s="140">
        <v>33000000</v>
      </c>
      <c r="E116" s="140">
        <v>33000000</v>
      </c>
      <c r="F116" s="140">
        <v>10000000</v>
      </c>
      <c r="G116" s="140">
        <v>0</v>
      </c>
      <c r="H116" s="140">
        <v>10000000</v>
      </c>
      <c r="I116" s="140">
        <v>0</v>
      </c>
      <c r="J116" s="140">
        <v>0</v>
      </c>
      <c r="K116" s="140">
        <v>0</v>
      </c>
      <c r="L116" s="140">
        <v>23000000</v>
      </c>
      <c r="M116" s="140">
        <v>0</v>
      </c>
      <c r="N116" s="128">
        <f t="shared" si="5"/>
        <v>0</v>
      </c>
      <c r="O116" s="129">
        <f>+E116</f>
        <v>33000000</v>
      </c>
      <c r="P116" s="129">
        <f>+J116</f>
        <v>0</v>
      </c>
      <c r="Q116" s="128">
        <f>+P116/O116</f>
        <v>0</v>
      </c>
      <c r="R116" s="28"/>
    </row>
    <row r="117" spans="1:18" s="32" customFormat="1" ht="14.25">
      <c r="A117" s="131">
        <v>21375100</v>
      </c>
      <c r="B117" s="131" t="s">
        <v>338</v>
      </c>
      <c r="C117" s="131" t="s">
        <v>339</v>
      </c>
      <c r="D117" s="140">
        <v>53200000</v>
      </c>
      <c r="E117" s="140">
        <v>53200000</v>
      </c>
      <c r="F117" s="140">
        <v>20200000</v>
      </c>
      <c r="G117" s="140">
        <v>0</v>
      </c>
      <c r="H117" s="140">
        <v>15000000</v>
      </c>
      <c r="I117" s="140">
        <v>0</v>
      </c>
      <c r="J117" s="140">
        <v>238401</v>
      </c>
      <c r="K117" s="140">
        <v>238401</v>
      </c>
      <c r="L117" s="140">
        <v>37961599</v>
      </c>
      <c r="M117" s="140">
        <v>4961599</v>
      </c>
      <c r="N117" s="128">
        <f t="shared" si="5"/>
        <v>0.004481221804511278</v>
      </c>
      <c r="O117" s="129">
        <f>+E117</f>
        <v>53200000</v>
      </c>
      <c r="P117" s="129">
        <f>+J117</f>
        <v>238401</v>
      </c>
      <c r="Q117" s="128">
        <f>+P117/O117</f>
        <v>0.004481221804511278</v>
      </c>
      <c r="R117" s="28"/>
    </row>
    <row r="118" spans="1:17" s="32" customFormat="1" ht="14.25">
      <c r="A118" s="131">
        <v>21375100</v>
      </c>
      <c r="B118" s="131" t="s">
        <v>340</v>
      </c>
      <c r="C118" s="131" t="s">
        <v>341</v>
      </c>
      <c r="D118" s="140">
        <v>48000000</v>
      </c>
      <c r="E118" s="140">
        <v>48000000</v>
      </c>
      <c r="F118" s="140">
        <v>15000000</v>
      </c>
      <c r="G118" s="140">
        <v>0</v>
      </c>
      <c r="H118" s="140">
        <v>15000000</v>
      </c>
      <c r="I118" s="140">
        <v>0</v>
      </c>
      <c r="J118" s="140">
        <v>0</v>
      </c>
      <c r="K118" s="140">
        <v>0</v>
      </c>
      <c r="L118" s="140">
        <v>33000000</v>
      </c>
      <c r="M118" s="140">
        <v>0</v>
      </c>
      <c r="N118" s="128">
        <f t="shared" si="5"/>
        <v>0</v>
      </c>
      <c r="O118" s="129">
        <f>+E118</f>
        <v>48000000</v>
      </c>
      <c r="P118" s="129">
        <f>+J118</f>
        <v>0</v>
      </c>
      <c r="Q118" s="128">
        <f>+P118/O118</f>
        <v>0</v>
      </c>
    </row>
    <row r="119" spans="1:18" s="32" customFormat="1" ht="14.25">
      <c r="A119" s="131">
        <v>21375100</v>
      </c>
      <c r="B119" s="131" t="s">
        <v>342</v>
      </c>
      <c r="C119" s="131" t="s">
        <v>343</v>
      </c>
      <c r="D119" s="140">
        <v>5200000</v>
      </c>
      <c r="E119" s="140">
        <v>5200000</v>
      </c>
      <c r="F119" s="140">
        <v>5200000</v>
      </c>
      <c r="G119" s="140">
        <v>0</v>
      </c>
      <c r="H119" s="140">
        <v>0</v>
      </c>
      <c r="I119" s="140">
        <v>0</v>
      </c>
      <c r="J119" s="140">
        <v>238401</v>
      </c>
      <c r="K119" s="140">
        <v>238401</v>
      </c>
      <c r="L119" s="140">
        <v>4961599</v>
      </c>
      <c r="M119" s="140">
        <v>4961599</v>
      </c>
      <c r="N119" s="128">
        <f t="shared" si="5"/>
        <v>0.045846346153846154</v>
      </c>
      <c r="O119" s="129">
        <f>+E119</f>
        <v>5200000</v>
      </c>
      <c r="P119" s="129">
        <f>+J119</f>
        <v>238401</v>
      </c>
      <c r="Q119" s="128">
        <f>+P119/O119</f>
        <v>0.045846346153846154</v>
      </c>
      <c r="R119" s="28"/>
    </row>
    <row r="120" spans="1:18" s="32" customFormat="1" ht="14.25">
      <c r="A120" s="131">
        <v>21375100</v>
      </c>
      <c r="B120" s="131" t="s">
        <v>344</v>
      </c>
      <c r="C120" s="131" t="s">
        <v>345</v>
      </c>
      <c r="D120" s="140">
        <v>37215000</v>
      </c>
      <c r="E120" s="140">
        <v>37215000</v>
      </c>
      <c r="F120" s="140">
        <v>12404999</v>
      </c>
      <c r="G120" s="140">
        <v>0</v>
      </c>
      <c r="H120" s="140">
        <v>12404999</v>
      </c>
      <c r="I120" s="140">
        <v>0</v>
      </c>
      <c r="J120" s="140">
        <v>0</v>
      </c>
      <c r="K120" s="140">
        <v>0</v>
      </c>
      <c r="L120" s="140">
        <v>24810001</v>
      </c>
      <c r="M120" s="140">
        <v>0</v>
      </c>
      <c r="N120" s="128">
        <f t="shared" si="5"/>
        <v>0</v>
      </c>
      <c r="O120" s="129"/>
      <c r="P120" s="129"/>
      <c r="Q120" s="128"/>
      <c r="R120" s="28"/>
    </row>
    <row r="121" spans="1:18" s="32" customFormat="1" ht="14.25">
      <c r="A121" s="131">
        <v>21375100</v>
      </c>
      <c r="B121" s="131" t="s">
        <v>346</v>
      </c>
      <c r="C121" s="131" t="s">
        <v>347</v>
      </c>
      <c r="D121" s="140">
        <v>4200000</v>
      </c>
      <c r="E121" s="140">
        <v>4200000</v>
      </c>
      <c r="F121" s="140">
        <v>1400000</v>
      </c>
      <c r="G121" s="140">
        <v>0</v>
      </c>
      <c r="H121" s="140">
        <v>1400000</v>
      </c>
      <c r="I121" s="140">
        <v>0</v>
      </c>
      <c r="J121" s="140">
        <v>0</v>
      </c>
      <c r="K121" s="140">
        <v>0</v>
      </c>
      <c r="L121" s="140">
        <v>2800000</v>
      </c>
      <c r="M121" s="140">
        <v>0</v>
      </c>
      <c r="N121" s="128">
        <f t="shared" si="5"/>
        <v>0</v>
      </c>
      <c r="O121" s="129"/>
      <c r="P121" s="129"/>
      <c r="Q121" s="128"/>
      <c r="R121" s="28"/>
    </row>
    <row r="122" spans="1:18" s="32" customFormat="1" ht="14.25">
      <c r="A122" s="131">
        <v>21375100</v>
      </c>
      <c r="B122" s="131" t="s">
        <v>354</v>
      </c>
      <c r="C122" s="131" t="s">
        <v>398</v>
      </c>
      <c r="D122" s="140">
        <v>3570000</v>
      </c>
      <c r="E122" s="140">
        <v>3570000</v>
      </c>
      <c r="F122" s="140">
        <v>1190000</v>
      </c>
      <c r="G122" s="140">
        <v>0</v>
      </c>
      <c r="H122" s="140">
        <v>1190000</v>
      </c>
      <c r="I122" s="140">
        <v>0</v>
      </c>
      <c r="J122" s="140">
        <v>0</v>
      </c>
      <c r="K122" s="140">
        <v>0</v>
      </c>
      <c r="L122" s="140">
        <v>2380000</v>
      </c>
      <c r="M122" s="140">
        <v>0</v>
      </c>
      <c r="N122" s="128">
        <f t="shared" si="5"/>
        <v>0</v>
      </c>
      <c r="O122" s="129"/>
      <c r="P122" s="129"/>
      <c r="Q122" s="128"/>
      <c r="R122" s="28"/>
    </row>
    <row r="123" spans="1:18" s="32" customFormat="1" ht="14.25">
      <c r="A123" s="131">
        <v>21375100</v>
      </c>
      <c r="B123" s="131" t="s">
        <v>355</v>
      </c>
      <c r="C123" s="131" t="s">
        <v>356</v>
      </c>
      <c r="D123" s="140">
        <v>11945000</v>
      </c>
      <c r="E123" s="140">
        <v>11945000</v>
      </c>
      <c r="F123" s="140">
        <v>3981666</v>
      </c>
      <c r="G123" s="140">
        <v>0</v>
      </c>
      <c r="H123" s="140">
        <v>3981666</v>
      </c>
      <c r="I123" s="140">
        <v>0</v>
      </c>
      <c r="J123" s="140">
        <v>0</v>
      </c>
      <c r="K123" s="140">
        <v>0</v>
      </c>
      <c r="L123" s="140">
        <v>7963334</v>
      </c>
      <c r="M123" s="140">
        <v>0</v>
      </c>
      <c r="N123" s="128">
        <f t="shared" si="5"/>
        <v>0</v>
      </c>
      <c r="O123" s="129"/>
      <c r="P123" s="129"/>
      <c r="Q123" s="128"/>
      <c r="R123" s="28"/>
    </row>
    <row r="124" spans="1:18" s="32" customFormat="1" ht="14.25">
      <c r="A124" s="131">
        <v>21375100</v>
      </c>
      <c r="B124" s="131" t="s">
        <v>357</v>
      </c>
      <c r="C124" s="131" t="s">
        <v>358</v>
      </c>
      <c r="D124" s="140">
        <v>17500000</v>
      </c>
      <c r="E124" s="140">
        <v>17500000</v>
      </c>
      <c r="F124" s="140">
        <v>5833333</v>
      </c>
      <c r="G124" s="140">
        <v>0</v>
      </c>
      <c r="H124" s="140">
        <v>5833333</v>
      </c>
      <c r="I124" s="140">
        <v>0</v>
      </c>
      <c r="J124" s="140">
        <v>0</v>
      </c>
      <c r="K124" s="140">
        <v>0</v>
      </c>
      <c r="L124" s="140">
        <v>11666667</v>
      </c>
      <c r="M124" s="140">
        <v>0</v>
      </c>
      <c r="N124" s="128">
        <f t="shared" si="5"/>
        <v>0</v>
      </c>
      <c r="O124" s="129"/>
      <c r="P124" s="129"/>
      <c r="Q124" s="128"/>
      <c r="R124" s="28"/>
    </row>
    <row r="125" spans="1:18" s="32" customFormat="1" ht="14.25">
      <c r="A125" s="131">
        <v>21375100</v>
      </c>
      <c r="B125" s="131" t="s">
        <v>385</v>
      </c>
      <c r="C125" s="131" t="s">
        <v>386</v>
      </c>
      <c r="D125" s="140">
        <v>85360935</v>
      </c>
      <c r="E125" s="140">
        <v>85360935</v>
      </c>
      <c r="F125" s="140">
        <v>0</v>
      </c>
      <c r="G125" s="140">
        <v>0</v>
      </c>
      <c r="H125" s="140">
        <v>0</v>
      </c>
      <c r="I125" s="140">
        <v>0</v>
      </c>
      <c r="J125" s="140">
        <v>0</v>
      </c>
      <c r="K125" s="140">
        <v>0</v>
      </c>
      <c r="L125" s="140">
        <v>85360935</v>
      </c>
      <c r="M125" s="140">
        <v>0</v>
      </c>
      <c r="N125" s="128">
        <f t="shared" si="5"/>
        <v>0</v>
      </c>
      <c r="O125" s="129">
        <f>+E125</f>
        <v>85360935</v>
      </c>
      <c r="P125" s="129">
        <f>+J125</f>
        <v>0</v>
      </c>
      <c r="Q125" s="128">
        <f>+P125/O125</f>
        <v>0</v>
      </c>
      <c r="R125" s="28"/>
    </row>
    <row r="126" spans="1:18" s="32" customFormat="1" ht="14.25">
      <c r="A126" s="131">
        <v>21375100</v>
      </c>
      <c r="B126" s="131" t="s">
        <v>387</v>
      </c>
      <c r="C126" s="131" t="s">
        <v>388</v>
      </c>
      <c r="D126" s="140">
        <v>85360935</v>
      </c>
      <c r="E126" s="140">
        <v>85360935</v>
      </c>
      <c r="F126" s="140">
        <v>0</v>
      </c>
      <c r="G126" s="140">
        <v>0</v>
      </c>
      <c r="H126" s="140">
        <v>0</v>
      </c>
      <c r="I126" s="140">
        <v>0</v>
      </c>
      <c r="J126" s="140">
        <v>0</v>
      </c>
      <c r="K126" s="140">
        <v>0</v>
      </c>
      <c r="L126" s="140">
        <v>85360935</v>
      </c>
      <c r="M126" s="140">
        <v>0</v>
      </c>
      <c r="N126" s="128">
        <f t="shared" si="5"/>
        <v>0</v>
      </c>
      <c r="O126" s="129">
        <f>+E126</f>
        <v>85360935</v>
      </c>
      <c r="P126" s="129">
        <f>+J126</f>
        <v>0</v>
      </c>
      <c r="Q126" s="128">
        <f>+P126/O126</f>
        <v>0</v>
      </c>
      <c r="R126" s="28"/>
    </row>
    <row r="127" spans="1:18" s="32" customFormat="1" ht="14.25">
      <c r="A127" s="131">
        <v>21375100</v>
      </c>
      <c r="B127" s="131" t="s">
        <v>359</v>
      </c>
      <c r="C127" s="131" t="s">
        <v>360</v>
      </c>
      <c r="D127" s="140">
        <v>582672</v>
      </c>
      <c r="E127" s="140">
        <v>582672</v>
      </c>
      <c r="F127" s="140">
        <v>582672</v>
      </c>
      <c r="G127" s="140">
        <v>0</v>
      </c>
      <c r="H127" s="140">
        <v>582672</v>
      </c>
      <c r="I127" s="140">
        <v>0</v>
      </c>
      <c r="J127" s="140">
        <v>0</v>
      </c>
      <c r="K127" s="140">
        <v>0</v>
      </c>
      <c r="L127" s="140">
        <v>0</v>
      </c>
      <c r="M127" s="140">
        <v>0</v>
      </c>
      <c r="N127" s="128">
        <f t="shared" si="5"/>
        <v>0</v>
      </c>
      <c r="O127" s="129"/>
      <c r="P127" s="129"/>
      <c r="Q127" s="128"/>
      <c r="R127" s="28"/>
    </row>
    <row r="128" spans="1:18" s="32" customFormat="1" ht="14.25">
      <c r="A128" s="131">
        <v>21375100</v>
      </c>
      <c r="B128" s="131" t="s">
        <v>368</v>
      </c>
      <c r="C128" s="131" t="s">
        <v>369</v>
      </c>
      <c r="D128" s="140">
        <v>582672</v>
      </c>
      <c r="E128" s="140">
        <v>582672</v>
      </c>
      <c r="F128" s="140">
        <v>582672</v>
      </c>
      <c r="G128" s="140">
        <v>0</v>
      </c>
      <c r="H128" s="140">
        <v>582672</v>
      </c>
      <c r="I128" s="140">
        <v>0</v>
      </c>
      <c r="J128" s="140">
        <v>0</v>
      </c>
      <c r="K128" s="140">
        <v>0</v>
      </c>
      <c r="L128" s="140">
        <v>0</v>
      </c>
      <c r="M128" s="140">
        <v>0</v>
      </c>
      <c r="N128" s="128">
        <f t="shared" si="5"/>
        <v>0</v>
      </c>
      <c r="O128" s="129"/>
      <c r="P128" s="129"/>
      <c r="Q128" s="128"/>
      <c r="R128" s="28"/>
    </row>
    <row r="129" spans="1:18" s="5" customFormat="1" ht="14.25">
      <c r="A129" s="21"/>
      <c r="B129" s="21"/>
      <c r="C129" s="21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24"/>
      <c r="O129" s="129"/>
      <c r="P129" s="129"/>
      <c r="Q129" s="128"/>
      <c r="R129" s="8"/>
    </row>
    <row r="130" spans="1:18" s="5" customFormat="1" ht="14.25">
      <c r="A130" s="21"/>
      <c r="B130" s="21"/>
      <c r="C130" s="21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24"/>
      <c r="O130" s="129"/>
      <c r="P130" s="129"/>
      <c r="Q130" s="128"/>
      <c r="R130" s="8"/>
    </row>
    <row r="131" spans="1:18" s="3" customFormat="1" ht="14.25">
      <c r="A131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24"/>
      <c r="O131" s="8"/>
      <c r="P131" s="8"/>
      <c r="Q131" s="8"/>
      <c r="R131" s="8"/>
    </row>
    <row r="132" spans="2:18" s="3" customFormat="1" ht="15" customHeight="1">
      <c r="B132" s="197" t="s">
        <v>27</v>
      </c>
      <c r="C132" s="197"/>
      <c r="D132" s="197"/>
      <c r="E132" s="197"/>
      <c r="F132" s="197"/>
      <c r="G132" s="18"/>
      <c r="H132" s="18"/>
      <c r="I132" s="18"/>
      <c r="J132" s="18"/>
      <c r="K132" s="18"/>
      <c r="L132" s="18"/>
      <c r="M132" s="18"/>
      <c r="N132" s="8"/>
      <c r="O132" s="8"/>
      <c r="P132" s="8"/>
      <c r="Q132" s="8"/>
      <c r="R132" s="8"/>
    </row>
    <row r="133" spans="2:18" s="96" customFormat="1" ht="31.5" thickBot="1">
      <c r="B133" s="90" t="s">
        <v>45</v>
      </c>
      <c r="C133" s="90" t="s">
        <v>7</v>
      </c>
      <c r="D133" s="90" t="s">
        <v>8</v>
      </c>
      <c r="E133" s="90" t="s">
        <v>9</v>
      </c>
      <c r="F133" s="90" t="s">
        <v>21</v>
      </c>
      <c r="G133" s="97"/>
      <c r="H133" s="97"/>
      <c r="I133" s="97"/>
      <c r="J133" s="97"/>
      <c r="K133" s="97"/>
      <c r="L133" s="97"/>
      <c r="M133" s="97"/>
      <c r="N133" s="98"/>
      <c r="O133" s="98"/>
      <c r="P133" s="98"/>
      <c r="Q133" s="98"/>
      <c r="R133" s="98"/>
    </row>
    <row r="134" spans="2:18" s="3" customFormat="1" ht="15" thickTop="1">
      <c r="B134" s="17" t="s">
        <v>22</v>
      </c>
      <c r="C134" s="14">
        <f>+E8</f>
        <v>763962183</v>
      </c>
      <c r="D134" s="33">
        <f>+J8</f>
        <v>84826435.05</v>
      </c>
      <c r="E134" s="8">
        <f>+C134-D134</f>
        <v>679135747.95</v>
      </c>
      <c r="F134" s="46">
        <f aca="true" t="shared" si="9" ref="F134:F139">+D134/C134</f>
        <v>0.11103486132899329</v>
      </c>
      <c r="G134" s="26"/>
      <c r="N134" s="8"/>
      <c r="O134" s="8"/>
      <c r="P134" s="8"/>
      <c r="Q134" s="8"/>
      <c r="R134" s="8"/>
    </row>
    <row r="135" spans="2:17" ht="14.25">
      <c r="B135" s="17" t="s">
        <v>26</v>
      </c>
      <c r="C135" s="8">
        <f>+E27</f>
        <v>558699679</v>
      </c>
      <c r="D135" s="28">
        <f>+J27</f>
        <v>1675028.85</v>
      </c>
      <c r="E135" s="8">
        <f>+J27</f>
        <v>1675028.85</v>
      </c>
      <c r="F135" s="46">
        <f t="shared" si="9"/>
        <v>0.0029980845040005833</v>
      </c>
      <c r="G135" s="26"/>
      <c r="J135" s="8"/>
      <c r="Q135" s="8"/>
    </row>
    <row r="136" spans="2:18" s="3" customFormat="1" ht="14.25">
      <c r="B136" s="17" t="s">
        <v>23</v>
      </c>
      <c r="C136" s="8">
        <f>+E69</f>
        <v>12500765</v>
      </c>
      <c r="D136" s="28">
        <f>+J69</f>
        <v>254485</v>
      </c>
      <c r="E136" s="8">
        <f>+C136-D136</f>
        <v>12246280</v>
      </c>
      <c r="F136" s="46">
        <f t="shared" si="9"/>
        <v>0.020357554117687998</v>
      </c>
      <c r="G136" s="26"/>
      <c r="N136" s="8"/>
      <c r="O136" s="8"/>
      <c r="P136" s="8"/>
      <c r="Q136" s="8"/>
      <c r="R136" s="8"/>
    </row>
    <row r="137" spans="2:18" s="3" customFormat="1" ht="14.25">
      <c r="B137" s="17" t="s">
        <v>24</v>
      </c>
      <c r="C137" s="3">
        <f>+E93</f>
        <v>1267097953</v>
      </c>
      <c r="D137" s="28">
        <f>+J93</f>
        <v>0</v>
      </c>
      <c r="E137" s="8">
        <f>+C137-D137</f>
        <v>1267097953</v>
      </c>
      <c r="F137" s="46">
        <f t="shared" si="9"/>
        <v>0</v>
      </c>
      <c r="G137" s="26"/>
      <c r="N137" s="8"/>
      <c r="O137" s="8"/>
      <c r="P137" s="8"/>
      <c r="Q137" s="8"/>
      <c r="R137" s="8"/>
    </row>
    <row r="138" spans="2:17" ht="14.25">
      <c r="B138" s="17" t="s">
        <v>25</v>
      </c>
      <c r="C138" s="8">
        <f>+E103</f>
        <v>8271653598</v>
      </c>
      <c r="D138" s="28">
        <f>+J103</f>
        <v>856252971.33</v>
      </c>
      <c r="E138" s="8">
        <f>+C138-D138</f>
        <v>7415400626.67</v>
      </c>
      <c r="F138" s="46">
        <f t="shared" si="9"/>
        <v>0.10351654130403057</v>
      </c>
      <c r="G138" s="26"/>
      <c r="J138" s="8"/>
      <c r="Q138" s="8"/>
    </row>
    <row r="139" spans="2:18" s="3" customFormat="1" ht="15.75" thickBot="1">
      <c r="B139" s="81" t="s">
        <v>10</v>
      </c>
      <c r="C139" s="81">
        <f>SUM(C134:C138)</f>
        <v>10873914178</v>
      </c>
      <c r="D139" s="81">
        <f>SUM(D134:D138)</f>
        <v>943008920.23</v>
      </c>
      <c r="E139" s="81">
        <f>SUM(E134:E138)</f>
        <v>9375555636.470001</v>
      </c>
      <c r="F139" s="82">
        <f t="shared" si="9"/>
        <v>0.08672212276034758</v>
      </c>
      <c r="G139" s="26"/>
      <c r="N139" s="8"/>
      <c r="O139" s="8"/>
      <c r="P139" s="8"/>
      <c r="Q139" s="8"/>
      <c r="R139" s="8"/>
    </row>
    <row r="140" spans="2:18" s="3" customFormat="1" ht="15" thickTop="1">
      <c r="B140" s="5"/>
      <c r="C140" s="5"/>
      <c r="D140" s="32"/>
      <c r="E140" s="9"/>
      <c r="F140" s="8"/>
      <c r="G140" s="28"/>
      <c r="K140" s="26"/>
      <c r="N140" s="26"/>
      <c r="O140" s="29"/>
      <c r="P140" s="28"/>
      <c r="Q140" s="8"/>
      <c r="R140" s="8"/>
    </row>
    <row r="141" spans="2:18" s="3" customFormat="1" ht="14.25">
      <c r="B141" s="2"/>
      <c r="C141" s="5"/>
      <c r="D141" s="29"/>
      <c r="E141" s="9"/>
      <c r="F141" s="9"/>
      <c r="G141" s="10"/>
      <c r="H141" s="10"/>
      <c r="I141" s="8"/>
      <c r="J141" s="28"/>
      <c r="L141" s="8"/>
      <c r="M141" s="8"/>
      <c r="N141" s="26"/>
      <c r="O141" s="28"/>
      <c r="P141" s="28"/>
      <c r="Q141" s="26"/>
      <c r="R141" s="8"/>
    </row>
    <row r="142" spans="2:8" ht="15" customHeight="1">
      <c r="B142" s="198" t="s">
        <v>36</v>
      </c>
      <c r="C142" s="198"/>
      <c r="D142" s="198"/>
      <c r="E142" s="198"/>
      <c r="F142" s="198"/>
      <c r="G142" s="10"/>
      <c r="H142" s="10"/>
    </row>
    <row r="143" spans="2:8" ht="31.5" thickBot="1">
      <c r="B143" s="78" t="s">
        <v>45</v>
      </c>
      <c r="C143" s="78" t="s">
        <v>32</v>
      </c>
      <c r="D143" s="78" t="s">
        <v>33</v>
      </c>
      <c r="E143" s="78" t="s">
        <v>37</v>
      </c>
      <c r="F143" s="78" t="s">
        <v>34</v>
      </c>
      <c r="G143" s="10"/>
      <c r="H143" s="10"/>
    </row>
    <row r="144" spans="2:13" ht="15" thickTop="1">
      <c r="B144" s="17" t="s">
        <v>26</v>
      </c>
      <c r="C144" s="8">
        <f aca="true" t="shared" si="10" ref="C144:D146">+C135</f>
        <v>558699679</v>
      </c>
      <c r="D144" s="8">
        <f t="shared" si="10"/>
        <v>1675028.85</v>
      </c>
      <c r="E144" s="8">
        <f>+C144-D144</f>
        <v>557024650.15</v>
      </c>
      <c r="F144" s="46">
        <f>+D144/C144</f>
        <v>0.0029980845040005833</v>
      </c>
      <c r="G144" s="10"/>
      <c r="H144" s="10"/>
      <c r="L144" s="3"/>
      <c r="M144" s="3"/>
    </row>
    <row r="145" spans="2:18" s="3" customFormat="1" ht="14.25">
      <c r="B145" s="17" t="s">
        <v>23</v>
      </c>
      <c r="C145" s="8">
        <f t="shared" si="10"/>
        <v>12500765</v>
      </c>
      <c r="D145" s="8">
        <f t="shared" si="10"/>
        <v>254485</v>
      </c>
      <c r="E145" s="8">
        <f>+C145-D145</f>
        <v>12246280</v>
      </c>
      <c r="F145" s="46">
        <f>+D145/C145</f>
        <v>0.020357554117687998</v>
      </c>
      <c r="G145" s="10"/>
      <c r="H145" s="10"/>
      <c r="I145" s="8"/>
      <c r="J145" s="28"/>
      <c r="L145" s="8"/>
      <c r="M145" s="8"/>
      <c r="N145" s="26"/>
      <c r="O145" s="28"/>
      <c r="P145" s="28"/>
      <c r="Q145" s="26"/>
      <c r="R145" s="8"/>
    </row>
    <row r="146" spans="2:13" ht="14.25">
      <c r="B146" s="17" t="s">
        <v>24</v>
      </c>
      <c r="C146" s="3">
        <f t="shared" si="10"/>
        <v>1267097953</v>
      </c>
      <c r="D146" s="3">
        <f t="shared" si="10"/>
        <v>0</v>
      </c>
      <c r="E146" s="8">
        <f>+C146-D146</f>
        <v>1267097953</v>
      </c>
      <c r="F146" s="46">
        <f>+D146/C146</f>
        <v>0</v>
      </c>
      <c r="G146" s="10"/>
      <c r="H146" s="10"/>
      <c r="L146" s="3"/>
      <c r="M146" s="3"/>
    </row>
    <row r="147" spans="2:18" s="3" customFormat="1" ht="14.25">
      <c r="B147" s="17" t="s">
        <v>25</v>
      </c>
      <c r="C147" s="8">
        <f>+O103</f>
        <v>171560935</v>
      </c>
      <c r="D147" s="8">
        <f>+P103</f>
        <v>238401</v>
      </c>
      <c r="E147" s="8">
        <f>+C147-D147</f>
        <v>171322534</v>
      </c>
      <c r="F147" s="46">
        <f>+D147/C147</f>
        <v>0.0013895995612287844</v>
      </c>
      <c r="G147" s="10"/>
      <c r="H147" s="10"/>
      <c r="I147" s="8"/>
      <c r="J147" s="28"/>
      <c r="N147" s="26"/>
      <c r="O147" s="28"/>
      <c r="P147" s="28"/>
      <c r="Q147" s="26"/>
      <c r="R147" s="8"/>
    </row>
    <row r="148" spans="2:18" s="3" customFormat="1" ht="15.75" thickBot="1">
      <c r="B148" s="79" t="s">
        <v>10</v>
      </c>
      <c r="C148" s="79">
        <f>SUM(C144:C147)</f>
        <v>2009859332</v>
      </c>
      <c r="D148" s="79">
        <f>SUM(D144:D147)</f>
        <v>2167914.85</v>
      </c>
      <c r="E148" s="79">
        <f>SUM(E144:E147)</f>
        <v>2007691417.15</v>
      </c>
      <c r="F148" s="80">
        <f>+D148/C148</f>
        <v>0.001078640089623944</v>
      </c>
      <c r="G148" s="10"/>
      <c r="H148" s="10"/>
      <c r="I148" s="8"/>
      <c r="J148" s="28"/>
      <c r="N148" s="26"/>
      <c r="O148" s="28"/>
      <c r="P148" s="28"/>
      <c r="Q148" s="26"/>
      <c r="R148" s="8"/>
    </row>
    <row r="149" spans="1:18" s="3" customFormat="1" ht="15" thickTop="1">
      <c r="A149" s="4"/>
      <c r="C149" s="28"/>
      <c r="D149" s="9"/>
      <c r="E149" s="9"/>
      <c r="F149" s="9"/>
      <c r="G149" s="10"/>
      <c r="H149" s="10"/>
      <c r="I149" s="8"/>
      <c r="J149" s="28"/>
      <c r="N149" s="26"/>
      <c r="O149" s="28"/>
      <c r="P149" s="28"/>
      <c r="Q149" s="26"/>
      <c r="R149" s="8"/>
    </row>
    <row r="150" spans="1:18" s="3" customFormat="1" ht="14.25">
      <c r="A150" s="4"/>
      <c r="C150" s="28"/>
      <c r="D150" s="9"/>
      <c r="E150" s="9"/>
      <c r="F150" s="9"/>
      <c r="G150" s="10"/>
      <c r="H150" s="10"/>
      <c r="I150" s="8"/>
      <c r="J150" s="28"/>
      <c r="N150" s="26"/>
      <c r="O150" s="28"/>
      <c r="P150" s="28"/>
      <c r="Q150" s="26"/>
      <c r="R150" s="8"/>
    </row>
    <row r="151" spans="1:18" s="3" customFormat="1" ht="14.25">
      <c r="A151" s="4"/>
      <c r="C151" s="28"/>
      <c r="D151" s="9"/>
      <c r="E151" s="9"/>
      <c r="F151" s="9"/>
      <c r="G151" s="10"/>
      <c r="H151" s="10"/>
      <c r="I151" s="8"/>
      <c r="J151" s="28"/>
      <c r="N151" s="26"/>
      <c r="O151" s="28"/>
      <c r="P151" s="28"/>
      <c r="Q151" s="26"/>
      <c r="R151" s="8"/>
    </row>
    <row r="152" spans="1:18" s="3" customFormat="1" ht="14.25">
      <c r="A152" s="4"/>
      <c r="C152" s="28"/>
      <c r="D152" s="9"/>
      <c r="E152" s="9"/>
      <c r="F152" s="9"/>
      <c r="G152" s="10"/>
      <c r="H152" s="10"/>
      <c r="I152" s="8"/>
      <c r="J152" s="28"/>
      <c r="N152" s="26"/>
      <c r="O152" s="28"/>
      <c r="P152" s="28"/>
      <c r="Q152" s="26"/>
      <c r="R152" s="8"/>
    </row>
    <row r="153" spans="1:18" s="3" customFormat="1" ht="14.25">
      <c r="A153" s="10"/>
      <c r="B153" s="8"/>
      <c r="C153" s="28"/>
      <c r="D153" s="9"/>
      <c r="E153" s="9"/>
      <c r="F153" s="9"/>
      <c r="G153" s="10"/>
      <c r="H153" s="10"/>
      <c r="I153" s="8"/>
      <c r="J153" s="28"/>
      <c r="L153" s="8"/>
      <c r="M153" s="8"/>
      <c r="N153" s="26"/>
      <c r="O153" s="28"/>
      <c r="P153" s="28"/>
      <c r="Q153" s="26"/>
      <c r="R153" s="8"/>
    </row>
    <row r="154" spans="1:13" ht="14.25">
      <c r="A154" s="10"/>
      <c r="D154" s="9"/>
      <c r="E154" s="9"/>
      <c r="F154" s="9"/>
      <c r="G154" s="10"/>
      <c r="H154" s="10"/>
      <c r="L154" s="3"/>
      <c r="M154" s="3"/>
    </row>
    <row r="155" spans="1:18" s="3" customFormat="1" ht="14.25">
      <c r="A155" s="10"/>
      <c r="B155" s="8"/>
      <c r="C155" s="28"/>
      <c r="D155" s="10"/>
      <c r="E155" s="10"/>
      <c r="F155" s="10"/>
      <c r="G155" s="10"/>
      <c r="H155" s="10"/>
      <c r="I155" s="8"/>
      <c r="J155" s="28"/>
      <c r="L155" s="8"/>
      <c r="M155" s="8"/>
      <c r="N155" s="26"/>
      <c r="O155" s="28"/>
      <c r="P155" s="28"/>
      <c r="Q155" s="26"/>
      <c r="R155" s="8"/>
    </row>
    <row r="156" spans="1:8" ht="14.25">
      <c r="A156" s="10"/>
      <c r="D156" s="9"/>
      <c r="E156" s="9"/>
      <c r="F156" s="9"/>
      <c r="G156" s="10"/>
      <c r="H156" s="10"/>
    </row>
    <row r="157" spans="1:13" ht="14.25">
      <c r="A157" s="10"/>
      <c r="D157" s="9"/>
      <c r="E157" s="9"/>
      <c r="F157" s="9"/>
      <c r="G157" s="10"/>
      <c r="H157" s="10"/>
      <c r="L157" s="3"/>
      <c r="M157" s="3"/>
    </row>
    <row r="158" spans="1:18" s="3" customFormat="1" ht="14.25">
      <c r="A158" s="10"/>
      <c r="B158" s="119" t="s">
        <v>52</v>
      </c>
      <c r="C158" s="120" t="s">
        <v>53</v>
      </c>
      <c r="D158" s="120" t="s">
        <v>54</v>
      </c>
      <c r="E158" s="119" t="s">
        <v>7</v>
      </c>
      <c r="F158" s="119" t="s">
        <v>19</v>
      </c>
      <c r="G158" s="10"/>
      <c r="H158" s="10"/>
      <c r="I158" s="8"/>
      <c r="J158" s="28"/>
      <c r="N158" s="26"/>
      <c r="O158" s="28"/>
      <c r="P158" s="28"/>
      <c r="Q158" s="26"/>
      <c r="R158" s="8"/>
    </row>
    <row r="159" spans="1:18" s="3" customFormat="1" ht="14.25">
      <c r="A159" s="10"/>
      <c r="B159" s="121" t="s">
        <v>22</v>
      </c>
      <c r="C159" s="122">
        <f>+F159/E159</f>
        <v>0.11103486132899329</v>
      </c>
      <c r="D159" s="122">
        <f>+(100%/12)*1</f>
        <v>0.08333333333333333</v>
      </c>
      <c r="E159" s="123">
        <f aca="true" t="shared" si="11" ref="E159:F163">+C134</f>
        <v>763962183</v>
      </c>
      <c r="F159" s="123">
        <f t="shared" si="11"/>
        <v>84826435.05</v>
      </c>
      <c r="G159" s="10"/>
      <c r="H159" s="10"/>
      <c r="I159" s="8"/>
      <c r="J159" s="28"/>
      <c r="N159" s="26"/>
      <c r="O159" s="28"/>
      <c r="P159" s="28"/>
      <c r="Q159" s="26"/>
      <c r="R159" s="8"/>
    </row>
    <row r="160" spans="1:18" s="3" customFormat="1" ht="14.25">
      <c r="A160" s="10"/>
      <c r="B160" s="121" t="s">
        <v>26</v>
      </c>
      <c r="C160" s="122">
        <f>+F160/E160</f>
        <v>0.0029980845040005833</v>
      </c>
      <c r="D160" s="122">
        <f>+(100%/12)*1</f>
        <v>0.08333333333333333</v>
      </c>
      <c r="E160" s="123">
        <f t="shared" si="11"/>
        <v>558699679</v>
      </c>
      <c r="F160" s="123">
        <f t="shared" si="11"/>
        <v>1675028.85</v>
      </c>
      <c r="G160" s="10"/>
      <c r="H160" s="10"/>
      <c r="I160" s="8"/>
      <c r="J160" s="28"/>
      <c r="L160" s="8"/>
      <c r="M160" s="8"/>
      <c r="N160" s="26"/>
      <c r="O160" s="28"/>
      <c r="P160" s="28"/>
      <c r="Q160" s="26"/>
      <c r="R160" s="8"/>
    </row>
    <row r="161" spans="1:13" ht="14.25">
      <c r="A161" s="10"/>
      <c r="B161" s="121" t="s">
        <v>23</v>
      </c>
      <c r="C161" s="122">
        <f>+F161/E161</f>
        <v>0.020357554117687998</v>
      </c>
      <c r="D161" s="122">
        <f>+(100%/12)*1</f>
        <v>0.08333333333333333</v>
      </c>
      <c r="E161" s="123">
        <f t="shared" si="11"/>
        <v>12500765</v>
      </c>
      <c r="F161" s="123">
        <f t="shared" si="11"/>
        <v>254485</v>
      </c>
      <c r="G161" s="10"/>
      <c r="H161" s="10"/>
      <c r="L161" s="3"/>
      <c r="M161" s="3"/>
    </row>
    <row r="162" spans="1:18" s="3" customFormat="1" ht="14.25">
      <c r="A162" s="4"/>
      <c r="B162" s="121" t="s">
        <v>24</v>
      </c>
      <c r="C162" s="122">
        <f>+F162/E162</f>
        <v>0</v>
      </c>
      <c r="D162" s="122">
        <f>+(100%/12)*1</f>
        <v>0.08333333333333333</v>
      </c>
      <c r="E162" s="123">
        <f t="shared" si="11"/>
        <v>1267097953</v>
      </c>
      <c r="F162" s="123">
        <f t="shared" si="11"/>
        <v>0</v>
      </c>
      <c r="G162" s="10"/>
      <c r="H162" s="10"/>
      <c r="I162" s="8"/>
      <c r="J162" s="28"/>
      <c r="L162" s="8"/>
      <c r="M162" s="8"/>
      <c r="N162" s="26"/>
      <c r="O162" s="28"/>
      <c r="P162" s="28"/>
      <c r="Q162" s="26"/>
      <c r="R162" s="8"/>
    </row>
    <row r="163" spans="1:8" ht="14.25">
      <c r="A163" s="10"/>
      <c r="B163" s="121" t="s">
        <v>25</v>
      </c>
      <c r="C163" s="122">
        <f>+F163/E163</f>
        <v>0.10351654130403057</v>
      </c>
      <c r="D163" s="122">
        <f>+(100%/12)*1</f>
        <v>0.08333333333333333</v>
      </c>
      <c r="E163" s="123">
        <f t="shared" si="11"/>
        <v>8271653598</v>
      </c>
      <c r="F163" s="123">
        <f t="shared" si="11"/>
        <v>856252971.33</v>
      </c>
      <c r="G163" s="10"/>
      <c r="H163" s="10"/>
    </row>
    <row r="164" spans="1:13" ht="14.25">
      <c r="A164" s="4"/>
      <c r="B164" s="121"/>
      <c r="D164" s="9"/>
      <c r="E164" s="123"/>
      <c r="F164" s="9"/>
      <c r="G164" s="10"/>
      <c r="H164" s="10"/>
      <c r="L164" s="3"/>
      <c r="M164" s="3"/>
    </row>
    <row r="165" spans="1:18" s="3" customFormat="1" ht="14.25">
      <c r="A165" s="10"/>
      <c r="B165" s="121"/>
      <c r="C165" s="28"/>
      <c r="D165" s="10"/>
      <c r="E165" s="123"/>
      <c r="F165" s="10"/>
      <c r="G165" s="10"/>
      <c r="H165" s="10"/>
      <c r="I165" s="8"/>
      <c r="J165" s="28"/>
      <c r="N165" s="26"/>
      <c r="O165" s="28"/>
      <c r="P165" s="28"/>
      <c r="Q165" s="26"/>
      <c r="R165" s="8"/>
    </row>
    <row r="166" spans="1:18" s="3" customFormat="1" ht="14.25">
      <c r="A166" s="10"/>
      <c r="B166" s="121"/>
      <c r="C166" s="28"/>
      <c r="D166" s="9"/>
      <c r="E166" s="123"/>
      <c r="F166" s="9"/>
      <c r="G166" s="10"/>
      <c r="H166" s="10"/>
      <c r="I166" s="8"/>
      <c r="J166" s="28"/>
      <c r="N166" s="26"/>
      <c r="O166" s="28"/>
      <c r="P166" s="28"/>
      <c r="Q166" s="26"/>
      <c r="R166" s="8"/>
    </row>
    <row r="167" spans="1:18" s="3" customFormat="1" ht="14.25">
      <c r="A167" s="4"/>
      <c r="C167" s="28"/>
      <c r="D167" s="9"/>
      <c r="E167" s="123"/>
      <c r="F167" s="9"/>
      <c r="G167" s="10"/>
      <c r="H167" s="10"/>
      <c r="I167" s="8"/>
      <c r="J167" s="28"/>
      <c r="L167" s="8"/>
      <c r="M167" s="8"/>
      <c r="N167" s="26"/>
      <c r="O167" s="28"/>
      <c r="P167" s="28"/>
      <c r="Q167" s="26"/>
      <c r="R167" s="8"/>
    </row>
    <row r="168" spans="1:8" ht="14.25">
      <c r="A168" s="10"/>
      <c r="D168" s="9"/>
      <c r="E168" s="9"/>
      <c r="F168" s="9"/>
      <c r="G168" s="10"/>
      <c r="H168" s="10"/>
    </row>
    <row r="169" spans="1:8" ht="14.25">
      <c r="A169" s="4"/>
      <c r="B169" s="3"/>
      <c r="D169" s="9"/>
      <c r="E169" s="9"/>
      <c r="F169" s="9"/>
      <c r="G169" s="10"/>
      <c r="H169" s="10"/>
    </row>
    <row r="170" spans="1:8" ht="14.25">
      <c r="A170" s="10"/>
      <c r="D170" s="9"/>
      <c r="E170" s="9"/>
      <c r="F170" s="9"/>
      <c r="G170" s="10"/>
      <c r="H170" s="10"/>
    </row>
    <row r="171" spans="1:8" ht="14.25">
      <c r="A171" s="4"/>
      <c r="B171" s="3"/>
      <c r="D171" s="9"/>
      <c r="E171" s="9"/>
      <c r="F171" s="9"/>
      <c r="G171" s="10"/>
      <c r="H171" s="10"/>
    </row>
    <row r="172" spans="1:8" ht="14.25">
      <c r="A172" s="10"/>
      <c r="D172" s="9"/>
      <c r="E172" s="9"/>
      <c r="F172" s="9"/>
      <c r="G172" s="10"/>
      <c r="H172" s="10"/>
    </row>
    <row r="173" spans="1:8" ht="14.25">
      <c r="A173" s="4"/>
      <c r="B173" s="3"/>
      <c r="D173" s="9"/>
      <c r="E173" s="9"/>
      <c r="F173" s="9"/>
      <c r="G173" s="10"/>
      <c r="H173" s="10"/>
    </row>
    <row r="174" spans="1:8" ht="14.25">
      <c r="A174" s="10"/>
      <c r="D174" s="9"/>
      <c r="E174" s="9"/>
      <c r="F174" s="9"/>
      <c r="G174" s="10"/>
      <c r="H174" s="10"/>
    </row>
    <row r="175" spans="1:8" ht="14.25">
      <c r="A175" s="4"/>
      <c r="B175" s="3"/>
      <c r="D175" s="9"/>
      <c r="E175" s="9"/>
      <c r="F175" s="9"/>
      <c r="G175" s="10"/>
      <c r="H175" s="10"/>
    </row>
    <row r="176" spans="1:8" ht="14.25">
      <c r="A176" s="10"/>
      <c r="D176" s="10"/>
      <c r="E176" s="10"/>
      <c r="F176" s="10"/>
      <c r="G176" s="10"/>
      <c r="H176" s="10"/>
    </row>
    <row r="177" spans="1:8" ht="14.25">
      <c r="A177" s="4"/>
      <c r="B177" s="3"/>
      <c r="D177" s="10"/>
      <c r="E177" s="10"/>
      <c r="F177" s="10"/>
      <c r="G177" s="10"/>
      <c r="H177" s="10"/>
    </row>
    <row r="178" spans="1:8" ht="14.25">
      <c r="A178" s="10"/>
      <c r="D178" s="9"/>
      <c r="E178" s="9"/>
      <c r="F178" s="9"/>
      <c r="G178" s="10"/>
      <c r="H178" s="10"/>
    </row>
    <row r="179" spans="1:8" ht="14.25">
      <c r="A179" s="4"/>
      <c r="B179" s="3"/>
      <c r="D179" s="9"/>
      <c r="E179" s="9"/>
      <c r="F179" s="9"/>
      <c r="G179" s="10"/>
      <c r="H179" s="10"/>
    </row>
    <row r="180" spans="1:8" ht="14.25">
      <c r="A180" s="10"/>
      <c r="D180" s="10"/>
      <c r="E180" s="10"/>
      <c r="F180" s="10"/>
      <c r="G180" s="10"/>
      <c r="H180" s="10"/>
    </row>
    <row r="181" spans="1:8" ht="14.25">
      <c r="A181" s="10"/>
      <c r="D181" s="10"/>
      <c r="E181" s="10"/>
      <c r="F181" s="10"/>
      <c r="G181" s="10"/>
      <c r="H181" s="10"/>
    </row>
    <row r="182" spans="1:8" ht="14.25">
      <c r="A182" s="4"/>
      <c r="B182" s="3"/>
      <c r="D182" s="10"/>
      <c r="E182" s="10"/>
      <c r="F182" s="10"/>
      <c r="G182" s="10"/>
      <c r="H182" s="10"/>
    </row>
    <row r="183" spans="1:8" ht="14.25">
      <c r="A183" s="10"/>
      <c r="D183" s="9"/>
      <c r="E183" s="9"/>
      <c r="F183" s="9"/>
      <c r="G183" s="10"/>
      <c r="H183" s="10"/>
    </row>
    <row r="184" spans="1:8" ht="14.25">
      <c r="A184" s="4"/>
      <c r="B184" s="3"/>
      <c r="D184" s="10"/>
      <c r="E184" s="10"/>
      <c r="F184" s="10"/>
      <c r="G184" s="10"/>
      <c r="H184" s="10"/>
    </row>
    <row r="185" spans="1:8" ht="14.25">
      <c r="A185" s="10"/>
      <c r="D185" s="10"/>
      <c r="E185" s="10"/>
      <c r="F185" s="10"/>
      <c r="G185" s="10"/>
      <c r="H185" s="10"/>
    </row>
    <row r="186" spans="1:8" ht="14.25">
      <c r="A186" s="10"/>
      <c r="D186" s="10"/>
      <c r="E186" s="10"/>
      <c r="F186" s="10"/>
      <c r="G186" s="10"/>
      <c r="H186" s="10"/>
    </row>
    <row r="187" spans="1:8" ht="14.25">
      <c r="A187" s="10"/>
      <c r="D187" s="9"/>
      <c r="E187" s="9"/>
      <c r="F187" s="9"/>
      <c r="G187" s="10"/>
      <c r="H187" s="10"/>
    </row>
    <row r="188" spans="1:8" ht="14.25">
      <c r="A188" s="4"/>
      <c r="B188" s="3"/>
      <c r="D188" s="10"/>
      <c r="E188" s="10"/>
      <c r="F188" s="10"/>
      <c r="G188" s="10"/>
      <c r="H188" s="10"/>
    </row>
    <row r="189" spans="1:8" ht="14.25">
      <c r="A189" s="4"/>
      <c r="B189" s="3"/>
      <c r="D189" s="10"/>
      <c r="E189" s="10"/>
      <c r="F189" s="10"/>
      <c r="G189" s="10"/>
      <c r="H189" s="10"/>
    </row>
    <row r="190" spans="1:8" ht="14.25">
      <c r="A190" s="10"/>
      <c r="D190" s="9"/>
      <c r="E190" s="9"/>
      <c r="F190" s="9"/>
      <c r="G190" s="10"/>
      <c r="H190" s="10"/>
    </row>
    <row r="191" spans="1:8" ht="14.25">
      <c r="A191" s="4"/>
      <c r="B191" s="3"/>
      <c r="D191" s="9"/>
      <c r="E191" s="9"/>
      <c r="F191" s="9"/>
      <c r="G191" s="10"/>
      <c r="H191" s="10"/>
    </row>
    <row r="192" spans="1:8" ht="14.25">
      <c r="A192" s="10"/>
      <c r="D192" s="9"/>
      <c r="E192" s="9"/>
      <c r="F192" s="9"/>
      <c r="G192" s="10"/>
      <c r="H192" s="10"/>
    </row>
    <row r="193" spans="1:8" ht="14.25">
      <c r="A193" s="4"/>
      <c r="B193" s="3"/>
      <c r="D193" s="9"/>
      <c r="E193" s="9"/>
      <c r="F193" s="9"/>
      <c r="G193" s="10"/>
      <c r="H193" s="10"/>
    </row>
    <row r="194" spans="1:8" ht="14.25">
      <c r="A194" s="10"/>
      <c r="D194" s="9"/>
      <c r="E194" s="9"/>
      <c r="F194" s="9"/>
      <c r="G194" s="10"/>
      <c r="H194" s="10"/>
    </row>
    <row r="195" spans="1:8" ht="14.25">
      <c r="A195" s="4"/>
      <c r="B195" s="3"/>
      <c r="D195" s="10"/>
      <c r="E195" s="10"/>
      <c r="F195" s="10"/>
      <c r="G195" s="10"/>
      <c r="H195" s="10"/>
    </row>
    <row r="196" spans="1:8" ht="14.25">
      <c r="A196" s="10"/>
      <c r="D196" s="10"/>
      <c r="E196" s="10"/>
      <c r="F196" s="10"/>
      <c r="G196" s="10"/>
      <c r="H196" s="10"/>
    </row>
    <row r="197" spans="1:8" ht="14.25">
      <c r="A197" s="10"/>
      <c r="D197" s="10"/>
      <c r="E197" s="10"/>
      <c r="F197" s="10"/>
      <c r="G197" s="10"/>
      <c r="H197" s="10"/>
    </row>
    <row r="198" spans="1:8" ht="14.25">
      <c r="A198" s="10"/>
      <c r="D198" s="10"/>
      <c r="E198" s="10"/>
      <c r="F198" s="10"/>
      <c r="G198" s="10"/>
      <c r="H198" s="10"/>
    </row>
    <row r="199" spans="1:8" ht="14.25">
      <c r="A199" s="10"/>
      <c r="D199" s="10"/>
      <c r="E199" s="10"/>
      <c r="F199" s="10"/>
      <c r="G199" s="10"/>
      <c r="H199" s="10"/>
    </row>
    <row r="200" spans="1:8" ht="14.25">
      <c r="A200" s="4"/>
      <c r="B200" s="3"/>
      <c r="D200" s="9"/>
      <c r="E200" s="9"/>
      <c r="F200" s="9"/>
      <c r="G200" s="10"/>
      <c r="H200" s="10"/>
    </row>
    <row r="201" spans="1:8" ht="14.25">
      <c r="A201" s="10"/>
      <c r="D201" s="9"/>
      <c r="E201" s="9"/>
      <c r="F201" s="9"/>
      <c r="G201" s="10"/>
      <c r="H201" s="10"/>
    </row>
    <row r="202" spans="1:8" ht="14.25">
      <c r="A202" s="4"/>
      <c r="B202" s="3"/>
      <c r="D202" s="10"/>
      <c r="E202" s="10"/>
      <c r="F202" s="10"/>
      <c r="G202" s="10"/>
      <c r="H202" s="10"/>
    </row>
    <row r="203" spans="1:8" ht="14.25">
      <c r="A203" s="10"/>
      <c r="D203" s="10"/>
      <c r="E203" s="10"/>
      <c r="F203" s="10"/>
      <c r="G203" s="10"/>
      <c r="H203" s="10"/>
    </row>
    <row r="204" spans="1:8" ht="14.25">
      <c r="A204" s="10"/>
      <c r="D204" s="10"/>
      <c r="E204" s="10"/>
      <c r="F204" s="10"/>
      <c r="G204" s="10"/>
      <c r="H204" s="10"/>
    </row>
    <row r="205" spans="1:8" ht="14.25">
      <c r="A205" s="10"/>
      <c r="D205" s="9"/>
      <c r="E205" s="9"/>
      <c r="F205" s="9"/>
      <c r="G205" s="10"/>
      <c r="H205" s="10"/>
    </row>
    <row r="206" spans="1:8" ht="14.25">
      <c r="A206" s="4"/>
      <c r="B206" s="3"/>
      <c r="D206" s="10"/>
      <c r="E206" s="10"/>
      <c r="F206" s="10"/>
      <c r="G206" s="10"/>
      <c r="H206" s="10"/>
    </row>
    <row r="207" spans="1:8" ht="14.25">
      <c r="A207" s="10"/>
      <c r="D207" s="10"/>
      <c r="E207" s="10"/>
      <c r="F207" s="10"/>
      <c r="G207" s="10"/>
      <c r="H207" s="10"/>
    </row>
    <row r="208" spans="1:8" ht="14.25">
      <c r="A208" s="4"/>
      <c r="B208" s="3"/>
      <c r="D208" s="10"/>
      <c r="E208" s="10"/>
      <c r="F208" s="10"/>
      <c r="G208" s="10"/>
      <c r="H208" s="10"/>
    </row>
    <row r="209" spans="1:8" ht="14.25">
      <c r="A209" s="4"/>
      <c r="B209" s="3"/>
      <c r="D209" s="9"/>
      <c r="E209" s="9"/>
      <c r="F209" s="9"/>
      <c r="G209" s="10"/>
      <c r="H209" s="10"/>
    </row>
    <row r="210" spans="1:8" ht="14.25">
      <c r="A210" s="10"/>
      <c r="D210" s="9"/>
      <c r="E210" s="9"/>
      <c r="F210" s="9"/>
      <c r="G210" s="10"/>
      <c r="H210" s="10"/>
    </row>
    <row r="211" spans="1:8" ht="14.25">
      <c r="A211" s="4"/>
      <c r="B211" s="3"/>
      <c r="D211" s="9"/>
      <c r="E211" s="9"/>
      <c r="F211" s="9"/>
      <c r="G211" s="10"/>
      <c r="H211" s="10"/>
    </row>
    <row r="212" spans="1:8" ht="14.25">
      <c r="A212" s="10"/>
      <c r="D212" s="9"/>
      <c r="E212" s="9"/>
      <c r="F212" s="9"/>
      <c r="G212" s="10"/>
      <c r="H212" s="10"/>
    </row>
    <row r="213" spans="1:8" ht="14.25">
      <c r="A213" s="4"/>
      <c r="B213" s="3"/>
      <c r="D213" s="10"/>
      <c r="E213" s="10"/>
      <c r="F213" s="10"/>
      <c r="G213" s="10"/>
      <c r="H213" s="10"/>
    </row>
    <row r="214" spans="1:8" ht="14.25">
      <c r="A214" s="10"/>
      <c r="D214" s="9"/>
      <c r="E214" s="9"/>
      <c r="F214" s="9"/>
      <c r="G214" s="10"/>
      <c r="H214" s="10"/>
    </row>
    <row r="215" spans="1:8" ht="14.25">
      <c r="A215" s="4"/>
      <c r="B215" s="3"/>
      <c r="D215" s="9"/>
      <c r="E215" s="9"/>
      <c r="F215" s="9"/>
      <c r="G215" s="10"/>
      <c r="H215" s="10"/>
    </row>
    <row r="216" spans="1:8" ht="14.25">
      <c r="A216" s="10"/>
      <c r="D216" s="9"/>
      <c r="E216" s="9"/>
      <c r="F216" s="9"/>
      <c r="G216" s="10"/>
      <c r="H216" s="10"/>
    </row>
    <row r="217" spans="1:8" ht="14.25">
      <c r="A217" s="4"/>
      <c r="B217" s="3"/>
      <c r="D217" s="9"/>
      <c r="E217" s="9"/>
      <c r="F217" s="9"/>
      <c r="G217" s="10"/>
      <c r="H217" s="10"/>
    </row>
    <row r="218" spans="1:8" ht="14.25">
      <c r="A218" s="10"/>
      <c r="D218" s="10"/>
      <c r="E218" s="10"/>
      <c r="F218" s="10"/>
      <c r="G218" s="10"/>
      <c r="H218" s="10"/>
    </row>
    <row r="219" spans="1:8" ht="14.25">
      <c r="A219" s="10"/>
      <c r="D219" s="10"/>
      <c r="E219" s="10"/>
      <c r="F219" s="10"/>
      <c r="G219" s="10"/>
      <c r="H219" s="10"/>
    </row>
    <row r="220" spans="1:8" ht="14.25">
      <c r="A220" s="10"/>
      <c r="D220" s="10"/>
      <c r="E220" s="10"/>
      <c r="F220" s="10"/>
      <c r="G220" s="10"/>
      <c r="H220" s="10"/>
    </row>
    <row r="221" spans="1:8" ht="14.25">
      <c r="A221" s="10"/>
      <c r="D221" s="10"/>
      <c r="E221" s="10"/>
      <c r="F221" s="10"/>
      <c r="G221" s="10"/>
      <c r="H221" s="10"/>
    </row>
    <row r="222" spans="1:8" ht="14.25">
      <c r="A222" s="10"/>
      <c r="D222" s="9"/>
      <c r="E222" s="9"/>
      <c r="F222" s="9"/>
      <c r="G222" s="10"/>
      <c r="H222" s="10"/>
    </row>
    <row r="223" spans="1:8" ht="14.25">
      <c r="A223" s="4"/>
      <c r="B223" s="3"/>
      <c r="D223" s="9"/>
      <c r="E223" s="9"/>
      <c r="F223" s="9"/>
      <c r="G223" s="10"/>
      <c r="H223" s="10"/>
    </row>
    <row r="224" spans="1:8" ht="14.25">
      <c r="A224" s="10"/>
      <c r="D224" s="9"/>
      <c r="E224" s="9"/>
      <c r="F224" s="9"/>
      <c r="G224" s="10"/>
      <c r="H224" s="10"/>
    </row>
    <row r="225" spans="1:8" ht="14.25">
      <c r="A225" s="4"/>
      <c r="B225" s="3"/>
      <c r="D225" s="10"/>
      <c r="E225" s="10"/>
      <c r="F225" s="10"/>
      <c r="G225" s="10"/>
      <c r="H225" s="10"/>
    </row>
    <row r="226" spans="1:8" ht="14.25">
      <c r="A226" s="4"/>
      <c r="B226" s="3"/>
      <c r="D226" s="10"/>
      <c r="E226" s="10"/>
      <c r="F226" s="10"/>
      <c r="G226" s="10"/>
      <c r="H226" s="10"/>
    </row>
    <row r="227" spans="1:8" ht="14.25">
      <c r="A227" s="4"/>
      <c r="B227" s="3"/>
      <c r="D227" s="10"/>
      <c r="E227" s="10"/>
      <c r="F227" s="10"/>
      <c r="G227" s="10"/>
      <c r="H227" s="10"/>
    </row>
    <row r="228" spans="1:8" ht="14.25">
      <c r="A228" s="10"/>
      <c r="D228" s="9"/>
      <c r="E228" s="9"/>
      <c r="F228" s="9"/>
      <c r="G228" s="10"/>
      <c r="H228" s="10"/>
    </row>
    <row r="229" spans="1:8" ht="14.25">
      <c r="A229" s="4"/>
      <c r="B229" s="3"/>
      <c r="D229" s="10"/>
      <c r="E229" s="10"/>
      <c r="F229" s="10"/>
      <c r="G229" s="10"/>
      <c r="H229" s="10"/>
    </row>
    <row r="230" spans="1:8" ht="14.25">
      <c r="A230" s="4"/>
      <c r="B230" s="3"/>
      <c r="D230" s="10"/>
      <c r="E230" s="10"/>
      <c r="F230" s="10"/>
      <c r="G230" s="10"/>
      <c r="H230" s="10"/>
    </row>
    <row r="231" spans="1:8" ht="14.25">
      <c r="A231" s="10"/>
      <c r="D231" s="10"/>
      <c r="E231" s="10"/>
      <c r="F231" s="10"/>
      <c r="G231" s="10"/>
      <c r="H231" s="10"/>
    </row>
    <row r="232" spans="1:8" ht="14.25">
      <c r="A232" s="10"/>
      <c r="D232" s="9"/>
      <c r="E232" s="9"/>
      <c r="F232" s="9"/>
      <c r="G232" s="10"/>
      <c r="H232" s="10"/>
    </row>
    <row r="233" spans="1:8" ht="14.25">
      <c r="A233" s="4"/>
      <c r="B233" s="3"/>
      <c r="D233" s="10"/>
      <c r="E233" s="10"/>
      <c r="F233" s="10"/>
      <c r="G233" s="10"/>
      <c r="H233" s="10"/>
    </row>
    <row r="234" spans="1:8" ht="14.25">
      <c r="A234" s="4"/>
      <c r="B234" s="3"/>
      <c r="D234" s="10"/>
      <c r="E234" s="10"/>
      <c r="F234" s="10"/>
      <c r="G234" s="10"/>
      <c r="H234" s="10"/>
    </row>
    <row r="235" spans="1:8" ht="14.25">
      <c r="A235" s="10"/>
      <c r="D235" s="9"/>
      <c r="E235" s="9"/>
      <c r="F235" s="9"/>
      <c r="G235" s="10"/>
      <c r="H235" s="10"/>
    </row>
    <row r="236" spans="1:8" ht="14.25">
      <c r="A236" s="4"/>
      <c r="B236" s="3"/>
      <c r="D236" s="10"/>
      <c r="E236" s="10"/>
      <c r="F236" s="10"/>
      <c r="G236" s="10"/>
      <c r="H236" s="10"/>
    </row>
    <row r="237" spans="1:8" ht="14.25">
      <c r="A237" s="10"/>
      <c r="D237" s="10"/>
      <c r="E237" s="10"/>
      <c r="F237" s="10"/>
      <c r="G237" s="10"/>
      <c r="H237" s="10"/>
    </row>
    <row r="238" spans="1:8" ht="14.25">
      <c r="A238" s="10"/>
      <c r="D238" s="10"/>
      <c r="E238" s="10"/>
      <c r="F238" s="10"/>
      <c r="G238" s="10"/>
      <c r="H238" s="10"/>
    </row>
    <row r="239" spans="1:8" ht="14.25">
      <c r="A239" s="10"/>
      <c r="D239" s="9"/>
      <c r="E239" s="9"/>
      <c r="F239" s="9"/>
      <c r="G239" s="10"/>
      <c r="H239" s="10"/>
    </row>
    <row r="240" spans="1:8" ht="14.25">
      <c r="A240" s="4"/>
      <c r="B240" s="3"/>
      <c r="D240" s="9"/>
      <c r="E240" s="9"/>
      <c r="F240" s="9"/>
      <c r="G240" s="10"/>
      <c r="H240" s="10"/>
    </row>
    <row r="241" spans="1:8" ht="14.25">
      <c r="A241" s="10"/>
      <c r="D241" s="10"/>
      <c r="E241" s="10"/>
      <c r="F241" s="10"/>
      <c r="G241" s="10"/>
      <c r="H241" s="10"/>
    </row>
    <row r="242" spans="1:8" ht="14.25">
      <c r="A242" s="4"/>
      <c r="B242" s="3"/>
      <c r="D242" s="10"/>
      <c r="E242" s="10"/>
      <c r="F242" s="10"/>
      <c r="G242" s="10"/>
      <c r="H242" s="10"/>
    </row>
    <row r="243" spans="1:8" ht="14.25">
      <c r="A243" s="10"/>
      <c r="D243" s="10"/>
      <c r="E243" s="10"/>
      <c r="F243" s="10"/>
      <c r="G243" s="10"/>
      <c r="H243" s="10"/>
    </row>
    <row r="244" spans="1:8" ht="14.25">
      <c r="A244" s="4"/>
      <c r="B244" s="3"/>
      <c r="D244" s="10"/>
      <c r="E244" s="10"/>
      <c r="F244" s="10"/>
      <c r="G244" s="10"/>
      <c r="H244" s="10"/>
    </row>
    <row r="245" spans="1:8" ht="14.25">
      <c r="A245" s="4"/>
      <c r="B245" s="3"/>
      <c r="D245" s="9"/>
      <c r="E245" s="9"/>
      <c r="F245" s="9"/>
      <c r="G245" s="10"/>
      <c r="H245" s="10"/>
    </row>
    <row r="246" spans="1:8" ht="14.25">
      <c r="A246" s="10"/>
      <c r="D246" s="9"/>
      <c r="E246" s="9"/>
      <c r="F246" s="9"/>
      <c r="G246" s="10"/>
      <c r="H246" s="10"/>
    </row>
    <row r="247" spans="1:8" ht="14.25">
      <c r="A247" s="4"/>
      <c r="B247" s="3"/>
      <c r="D247" s="9"/>
      <c r="E247" s="9"/>
      <c r="F247" s="9"/>
      <c r="G247" s="10"/>
      <c r="H247" s="10"/>
    </row>
    <row r="248" spans="1:8" ht="14.25">
      <c r="A248" s="10"/>
      <c r="D248" s="10"/>
      <c r="E248" s="10"/>
      <c r="F248" s="10"/>
      <c r="G248" s="10"/>
      <c r="H248" s="10"/>
    </row>
    <row r="249" spans="1:8" ht="14.25">
      <c r="A249" s="10"/>
      <c r="D249" s="10"/>
      <c r="E249" s="10"/>
      <c r="F249" s="10"/>
      <c r="G249" s="10"/>
      <c r="H249" s="10"/>
    </row>
    <row r="250" spans="1:8" ht="14.25">
      <c r="A250" s="4"/>
      <c r="B250" s="3"/>
      <c r="D250" s="10"/>
      <c r="E250" s="10"/>
      <c r="F250" s="10"/>
      <c r="G250" s="10"/>
      <c r="H250" s="10"/>
    </row>
    <row r="251" spans="1:8" ht="14.25">
      <c r="A251" s="10"/>
      <c r="D251" s="10"/>
      <c r="E251" s="10"/>
      <c r="F251" s="10"/>
      <c r="G251" s="10"/>
      <c r="H251" s="10"/>
    </row>
    <row r="252" spans="1:8" ht="14.25">
      <c r="A252" s="4"/>
      <c r="B252" s="3"/>
      <c r="D252" s="10"/>
      <c r="E252" s="10"/>
      <c r="F252" s="10"/>
      <c r="G252" s="10"/>
      <c r="H252" s="10"/>
    </row>
    <row r="253" spans="1:8" ht="14.25">
      <c r="A253" s="4"/>
      <c r="B253" s="3"/>
      <c r="D253" s="10"/>
      <c r="E253" s="10"/>
      <c r="F253" s="10"/>
      <c r="G253" s="10"/>
      <c r="H253" s="10"/>
    </row>
    <row r="254" spans="1:8" ht="14.25">
      <c r="A254" s="4"/>
      <c r="B254" s="3"/>
      <c r="D254" s="10"/>
      <c r="E254" s="10"/>
      <c r="F254" s="10"/>
      <c r="G254" s="10"/>
      <c r="H254" s="10"/>
    </row>
    <row r="255" spans="1:8" ht="14.25">
      <c r="A255" s="4"/>
      <c r="B255" s="3"/>
      <c r="D255" s="10"/>
      <c r="E255" s="10"/>
      <c r="F255" s="10"/>
      <c r="G255" s="10"/>
      <c r="H255" s="10"/>
    </row>
    <row r="256" spans="1:8" ht="14.25">
      <c r="A256" s="10"/>
      <c r="D256" s="9"/>
      <c r="E256" s="9"/>
      <c r="F256" s="9"/>
      <c r="G256" s="10"/>
      <c r="H256" s="10"/>
    </row>
    <row r="257" spans="1:8" ht="14.25">
      <c r="A257" s="4"/>
      <c r="B257" s="3"/>
      <c r="D257" s="10"/>
      <c r="E257" s="10"/>
      <c r="F257" s="10"/>
      <c r="G257" s="10"/>
      <c r="H257" s="10"/>
    </row>
    <row r="258" spans="1:8" ht="14.25">
      <c r="A258" s="4"/>
      <c r="B258" s="3"/>
      <c r="D258" s="10"/>
      <c r="E258" s="10"/>
      <c r="F258" s="10"/>
      <c r="G258" s="10"/>
      <c r="H258" s="10"/>
    </row>
    <row r="259" spans="1:8" ht="14.25">
      <c r="A259" s="10"/>
      <c r="D259" s="10"/>
      <c r="E259" s="10"/>
      <c r="F259" s="10"/>
      <c r="G259" s="10"/>
      <c r="H259" s="10"/>
    </row>
    <row r="260" spans="1:8" ht="14.25">
      <c r="A260" s="10"/>
      <c r="D260" s="9"/>
      <c r="E260" s="9"/>
      <c r="F260" s="9"/>
      <c r="G260" s="10"/>
      <c r="H260" s="10"/>
    </row>
    <row r="261" spans="1:8" ht="14.25">
      <c r="A261" s="4"/>
      <c r="B261" s="3"/>
      <c r="D261" s="10"/>
      <c r="E261" s="10"/>
      <c r="F261" s="10"/>
      <c r="G261" s="10"/>
      <c r="H261" s="10"/>
    </row>
    <row r="262" spans="1:8" ht="14.25">
      <c r="A262" s="4"/>
      <c r="B262" s="3"/>
      <c r="D262" s="10"/>
      <c r="E262" s="10"/>
      <c r="F262" s="10"/>
      <c r="G262" s="10"/>
      <c r="H262" s="10"/>
    </row>
    <row r="263" spans="1:8" ht="14.25">
      <c r="A263" s="4"/>
      <c r="B263" s="3"/>
      <c r="D263" s="9"/>
      <c r="E263" s="9"/>
      <c r="F263" s="9"/>
      <c r="G263" s="10"/>
      <c r="H263" s="10"/>
    </row>
    <row r="264" spans="1:8" ht="14.25">
      <c r="A264" s="10"/>
      <c r="D264" s="10"/>
      <c r="E264" s="10"/>
      <c r="F264" s="10"/>
      <c r="G264" s="10"/>
      <c r="H264" s="10"/>
    </row>
    <row r="265" spans="1:8" ht="14.25">
      <c r="A265" s="10"/>
      <c r="D265" s="10"/>
      <c r="E265" s="10"/>
      <c r="F265" s="10"/>
      <c r="G265" s="10"/>
      <c r="H265" s="10"/>
    </row>
    <row r="266" spans="1:8" ht="14.25">
      <c r="A266" s="10"/>
      <c r="D266" s="10"/>
      <c r="E266" s="10"/>
      <c r="F266" s="10"/>
      <c r="G266" s="10"/>
      <c r="H266" s="10"/>
    </row>
    <row r="267" spans="1:8" ht="14.25">
      <c r="A267" s="2"/>
      <c r="B267" s="1"/>
      <c r="C267" s="32"/>
      <c r="D267" s="9"/>
      <c r="E267" s="9"/>
      <c r="F267" s="9"/>
      <c r="G267" s="10"/>
      <c r="H267" s="10"/>
    </row>
    <row r="268" spans="1:8" ht="14.25">
      <c r="A268" s="9"/>
      <c r="B268" s="5"/>
      <c r="C268" s="32"/>
      <c r="D268" s="9"/>
      <c r="E268" s="9"/>
      <c r="F268" s="9"/>
      <c r="G268" s="10"/>
      <c r="H268" s="10"/>
    </row>
    <row r="269" spans="1:8" ht="14.25">
      <c r="A269" s="2"/>
      <c r="B269" s="1"/>
      <c r="C269" s="32"/>
      <c r="D269" s="9"/>
      <c r="E269" s="9"/>
      <c r="F269" s="9"/>
      <c r="G269" s="10"/>
      <c r="H269" s="10"/>
    </row>
    <row r="270" spans="1:8" ht="14.25">
      <c r="A270" s="4"/>
      <c r="B270" s="3"/>
      <c r="D270" s="10"/>
      <c r="E270" s="10"/>
      <c r="F270" s="10"/>
      <c r="G270" s="10"/>
      <c r="H270" s="10"/>
    </row>
    <row r="271" spans="1:8" ht="14.25">
      <c r="A271" s="4"/>
      <c r="B271" s="3"/>
      <c r="D271" s="10"/>
      <c r="E271" s="10"/>
      <c r="F271" s="10"/>
      <c r="G271" s="10"/>
      <c r="H271" s="10"/>
    </row>
    <row r="272" spans="1:8" ht="14.25">
      <c r="A272" s="4"/>
      <c r="B272" s="3"/>
      <c r="D272" s="10"/>
      <c r="E272" s="10"/>
      <c r="F272" s="10"/>
      <c r="G272" s="10"/>
      <c r="H272" s="10"/>
    </row>
    <row r="273" spans="1:8" ht="14.25">
      <c r="A273" s="4"/>
      <c r="B273" s="3"/>
      <c r="D273" s="10"/>
      <c r="E273" s="10"/>
      <c r="F273" s="10"/>
      <c r="G273" s="10"/>
      <c r="H273" s="10"/>
    </row>
    <row r="274" spans="1:8" ht="14.25">
      <c r="A274" s="9"/>
      <c r="B274" s="5"/>
      <c r="C274" s="32"/>
      <c r="D274" s="9"/>
      <c r="E274" s="9"/>
      <c r="F274" s="9"/>
      <c r="G274" s="10"/>
      <c r="H274" s="10"/>
    </row>
    <row r="275" spans="1:8" ht="14.25">
      <c r="A275" s="2"/>
      <c r="B275" s="1"/>
      <c r="C275" s="32"/>
      <c r="D275" s="9"/>
      <c r="E275" s="9"/>
      <c r="F275" s="9"/>
      <c r="G275" s="10"/>
      <c r="H275" s="10"/>
    </row>
    <row r="276" spans="1:8" ht="14.25">
      <c r="A276" s="9"/>
      <c r="B276" s="5"/>
      <c r="C276" s="32"/>
      <c r="D276" s="9"/>
      <c r="E276" s="9"/>
      <c r="F276" s="9"/>
      <c r="G276" s="10"/>
      <c r="H276" s="10"/>
    </row>
    <row r="277" spans="1:8" ht="14.25">
      <c r="A277" s="10"/>
      <c r="D277" s="10"/>
      <c r="E277" s="10"/>
      <c r="F277" s="10"/>
      <c r="G277" s="10"/>
      <c r="H277" s="10"/>
    </row>
    <row r="278" spans="1:8" ht="14.25">
      <c r="A278" s="10"/>
      <c r="D278" s="10"/>
      <c r="E278" s="10"/>
      <c r="F278" s="10"/>
      <c r="G278" s="10"/>
      <c r="H278" s="10"/>
    </row>
    <row r="279" spans="1:8" ht="14.25">
      <c r="A279" s="2"/>
      <c r="B279" s="1"/>
      <c r="C279" s="32"/>
      <c r="D279" s="9"/>
      <c r="E279" s="9"/>
      <c r="F279" s="9"/>
      <c r="G279" s="10"/>
      <c r="H279" s="10"/>
    </row>
    <row r="280" spans="1:8" ht="14.25">
      <c r="A280" s="4"/>
      <c r="B280" s="3"/>
      <c r="D280" s="10"/>
      <c r="E280" s="10"/>
      <c r="F280" s="10"/>
      <c r="G280" s="10"/>
      <c r="H280" s="10"/>
    </row>
    <row r="281" spans="1:8" ht="14.25">
      <c r="A281" s="4"/>
      <c r="B281" s="3"/>
      <c r="D281" s="10"/>
      <c r="E281" s="10"/>
      <c r="F281" s="10"/>
      <c r="G281" s="10"/>
      <c r="H281" s="10"/>
    </row>
    <row r="282" spans="1:8" ht="14.25">
      <c r="A282" s="9"/>
      <c r="B282" s="5"/>
      <c r="C282" s="32"/>
      <c r="D282" s="9"/>
      <c r="E282" s="9"/>
      <c r="F282" s="9"/>
      <c r="G282" s="10"/>
      <c r="H282" s="10"/>
    </row>
    <row r="283" spans="1:8" ht="14.25">
      <c r="A283" s="2"/>
      <c r="B283" s="1"/>
      <c r="C283" s="32"/>
      <c r="D283" s="9"/>
      <c r="E283" s="9"/>
      <c r="F283" s="9"/>
      <c r="G283" s="10"/>
      <c r="H283" s="10"/>
    </row>
    <row r="284" spans="1:8" ht="14.25">
      <c r="A284" s="9"/>
      <c r="B284" s="5"/>
      <c r="C284" s="32"/>
      <c r="D284" s="9"/>
      <c r="E284" s="9"/>
      <c r="F284" s="9"/>
      <c r="G284" s="10"/>
      <c r="H284" s="10"/>
    </row>
    <row r="285" spans="1:8" ht="14.25">
      <c r="A285" s="10"/>
      <c r="D285" s="10"/>
      <c r="E285" s="10"/>
      <c r="F285" s="10"/>
      <c r="G285" s="10"/>
      <c r="H285" s="10"/>
    </row>
    <row r="286" spans="1:8" ht="14.25">
      <c r="A286" s="10"/>
      <c r="D286" s="10"/>
      <c r="E286" s="10"/>
      <c r="F286" s="10"/>
      <c r="G286" s="10"/>
      <c r="H286" s="10"/>
    </row>
    <row r="287" spans="1:8" ht="14.25">
      <c r="A287" s="10"/>
      <c r="D287" s="10"/>
      <c r="E287" s="10"/>
      <c r="F287" s="10"/>
      <c r="G287" s="10"/>
      <c r="H287" s="10"/>
    </row>
    <row r="288" spans="1:8" ht="14.25">
      <c r="A288" s="2"/>
      <c r="B288" s="1"/>
      <c r="C288" s="32"/>
      <c r="D288" s="9"/>
      <c r="E288" s="9"/>
      <c r="F288" s="9"/>
      <c r="G288" s="10"/>
      <c r="H288" s="10"/>
    </row>
    <row r="289" spans="1:8" ht="14.25">
      <c r="A289" s="4"/>
      <c r="B289" s="3"/>
      <c r="D289" s="10"/>
      <c r="E289" s="10"/>
      <c r="F289" s="10"/>
      <c r="G289" s="10"/>
      <c r="H289" s="10"/>
    </row>
    <row r="290" spans="1:8" ht="14.25">
      <c r="A290" s="4"/>
      <c r="B290" s="3"/>
      <c r="D290" s="10"/>
      <c r="E290" s="10"/>
      <c r="F290" s="10"/>
      <c r="G290" s="10"/>
      <c r="H290" s="10"/>
    </row>
    <row r="291" spans="1:8" ht="14.25">
      <c r="A291" s="9"/>
      <c r="B291" s="5"/>
      <c r="C291" s="32"/>
      <c r="D291" s="9"/>
      <c r="E291" s="9"/>
      <c r="F291" s="9"/>
      <c r="G291" s="10"/>
      <c r="H291" s="10"/>
    </row>
    <row r="292" spans="1:8" ht="14.25">
      <c r="A292" s="10"/>
      <c r="D292" s="10"/>
      <c r="E292" s="10"/>
      <c r="F292" s="10"/>
      <c r="G292" s="10"/>
      <c r="H292" s="10"/>
    </row>
    <row r="293" spans="1:8" ht="14.25">
      <c r="A293" s="10"/>
      <c r="D293" s="10"/>
      <c r="E293" s="10"/>
      <c r="F293" s="10"/>
      <c r="G293" s="10"/>
      <c r="H293" s="10"/>
    </row>
    <row r="294" spans="1:8" ht="14.25">
      <c r="A294" s="10"/>
      <c r="D294" s="10"/>
      <c r="E294" s="10"/>
      <c r="F294" s="10"/>
      <c r="G294" s="10"/>
      <c r="H294" s="10"/>
    </row>
    <row r="295" spans="1:8" ht="14.25">
      <c r="A295" s="10"/>
      <c r="D295" s="10"/>
      <c r="E295" s="10"/>
      <c r="F295" s="10"/>
      <c r="G295" s="10"/>
      <c r="H295" s="10"/>
    </row>
    <row r="296" spans="1:8" ht="14.25">
      <c r="A296" s="10"/>
      <c r="D296" s="10"/>
      <c r="E296" s="10"/>
      <c r="F296" s="10"/>
      <c r="G296" s="10"/>
      <c r="H296" s="10"/>
    </row>
    <row r="297" spans="1:8" ht="14.25">
      <c r="A297" s="10"/>
      <c r="D297" s="10"/>
      <c r="E297" s="10"/>
      <c r="F297" s="10"/>
      <c r="G297" s="10"/>
      <c r="H297" s="10"/>
    </row>
    <row r="298" spans="1:8" ht="14.25">
      <c r="A298" s="10"/>
      <c r="D298" s="10"/>
      <c r="E298" s="10"/>
      <c r="F298" s="10"/>
      <c r="G298" s="10"/>
      <c r="H298" s="10"/>
    </row>
    <row r="299" spans="1:8" ht="14.25">
      <c r="A299" s="10"/>
      <c r="D299" s="10"/>
      <c r="E299" s="10"/>
      <c r="F299" s="10"/>
      <c r="G299" s="10"/>
      <c r="H299" s="10"/>
    </row>
    <row r="300" spans="1:8" ht="14.25">
      <c r="A300" s="10"/>
      <c r="D300" s="10"/>
      <c r="E300" s="10"/>
      <c r="F300" s="10"/>
      <c r="G300" s="10"/>
      <c r="H300" s="10"/>
    </row>
    <row r="301" spans="1:8" ht="14.25">
      <c r="A301" s="10"/>
      <c r="D301" s="10"/>
      <c r="E301" s="10"/>
      <c r="F301" s="10"/>
      <c r="G301" s="10"/>
      <c r="H301" s="10"/>
    </row>
    <row r="302" spans="1:8" ht="14.25">
      <c r="A302" s="10"/>
      <c r="D302" s="10"/>
      <c r="E302" s="10"/>
      <c r="F302" s="10"/>
      <c r="G302" s="10"/>
      <c r="H302" s="10"/>
    </row>
    <row r="303" spans="1:8" ht="14.25">
      <c r="A303" s="10"/>
      <c r="D303" s="10"/>
      <c r="E303" s="10"/>
      <c r="F303" s="10"/>
      <c r="G303" s="10"/>
      <c r="H303" s="10"/>
    </row>
    <row r="304" spans="1:8" ht="14.25">
      <c r="A304" s="10"/>
      <c r="D304" s="10"/>
      <c r="E304" s="10"/>
      <c r="F304" s="10"/>
      <c r="G304" s="10"/>
      <c r="H304" s="10"/>
    </row>
    <row r="305" spans="1:8" ht="14.25">
      <c r="A305" s="10"/>
      <c r="D305" s="10"/>
      <c r="E305" s="10"/>
      <c r="F305" s="10"/>
      <c r="G305" s="10"/>
      <c r="H305" s="10"/>
    </row>
    <row r="306" spans="1:8" ht="14.25">
      <c r="A306" s="10"/>
      <c r="D306" s="10"/>
      <c r="E306" s="10"/>
      <c r="F306" s="10"/>
      <c r="G306" s="10"/>
      <c r="H306" s="10"/>
    </row>
    <row r="307" spans="1:8" ht="14.25">
      <c r="A307" s="10"/>
      <c r="D307" s="10"/>
      <c r="E307" s="10"/>
      <c r="F307" s="10"/>
      <c r="G307" s="10"/>
      <c r="H307" s="10"/>
    </row>
    <row r="308" spans="1:8" ht="14.25">
      <c r="A308" s="10"/>
      <c r="D308" s="10"/>
      <c r="E308" s="10"/>
      <c r="F308" s="10"/>
      <c r="G308" s="10"/>
      <c r="H308" s="10"/>
    </row>
    <row r="309" spans="1:8" ht="14.25">
      <c r="A309" s="10"/>
      <c r="D309" s="10"/>
      <c r="E309" s="10"/>
      <c r="F309" s="10"/>
      <c r="G309" s="10"/>
      <c r="H309" s="10"/>
    </row>
    <row r="310" spans="1:8" ht="14.25">
      <c r="A310" s="10"/>
      <c r="D310" s="10"/>
      <c r="E310" s="10"/>
      <c r="F310" s="10"/>
      <c r="G310" s="10"/>
      <c r="H310" s="10"/>
    </row>
    <row r="311" spans="1:8" ht="14.25">
      <c r="A311" s="10"/>
      <c r="D311" s="10"/>
      <c r="E311" s="10"/>
      <c r="F311" s="10"/>
      <c r="G311" s="10"/>
      <c r="H311" s="10"/>
    </row>
    <row r="312" spans="1:8" ht="14.25">
      <c r="A312" s="10"/>
      <c r="D312" s="10"/>
      <c r="E312" s="10"/>
      <c r="F312" s="10"/>
      <c r="G312" s="10"/>
      <c r="H312" s="10"/>
    </row>
    <row r="313" spans="1:8" ht="14.25">
      <c r="A313" s="10"/>
      <c r="D313" s="10"/>
      <c r="E313" s="10"/>
      <c r="F313" s="10"/>
      <c r="G313" s="10"/>
      <c r="H313" s="10"/>
    </row>
    <row r="314" spans="1:8" ht="14.25">
      <c r="A314" s="10"/>
      <c r="D314" s="10"/>
      <c r="E314" s="10"/>
      <c r="F314" s="10"/>
      <c r="G314" s="10"/>
      <c r="H314" s="10"/>
    </row>
    <row r="315" spans="1:8" ht="14.25">
      <c r="A315" s="10"/>
      <c r="D315" s="10"/>
      <c r="E315" s="10"/>
      <c r="F315" s="10"/>
      <c r="G315" s="10"/>
      <c r="H315" s="10"/>
    </row>
    <row r="316" spans="1:8" ht="14.25">
      <c r="A316" s="10"/>
      <c r="D316" s="10"/>
      <c r="E316" s="10"/>
      <c r="F316" s="10"/>
      <c r="G316" s="10"/>
      <c r="H316" s="10"/>
    </row>
    <row r="317" spans="1:8" ht="14.25">
      <c r="A317" s="10"/>
      <c r="D317" s="10"/>
      <c r="E317" s="10"/>
      <c r="F317" s="10"/>
      <c r="G317" s="10"/>
      <c r="H317" s="10"/>
    </row>
    <row r="318" spans="1:8" ht="14.25">
      <c r="A318" s="10"/>
      <c r="D318" s="10"/>
      <c r="E318" s="10"/>
      <c r="F318" s="10"/>
      <c r="G318" s="10"/>
      <c r="H318" s="10"/>
    </row>
    <row r="319" spans="1:8" ht="14.25">
      <c r="A319" s="10"/>
      <c r="D319" s="10"/>
      <c r="E319" s="10"/>
      <c r="F319" s="10"/>
      <c r="G319" s="10"/>
      <c r="H319" s="10"/>
    </row>
    <row r="320" spans="1:8" ht="14.25">
      <c r="A320" s="10"/>
      <c r="D320" s="10"/>
      <c r="E320" s="10"/>
      <c r="F320" s="10"/>
      <c r="G320" s="10"/>
      <c r="H320" s="10"/>
    </row>
    <row r="321" spans="1:8" ht="14.25">
      <c r="A321" s="10"/>
      <c r="D321" s="10"/>
      <c r="E321" s="10"/>
      <c r="F321" s="10"/>
      <c r="G321" s="10"/>
      <c r="H321" s="10"/>
    </row>
    <row r="322" spans="1:8" ht="14.25">
      <c r="A322" s="10"/>
      <c r="D322" s="10"/>
      <c r="E322" s="10"/>
      <c r="F322" s="10"/>
      <c r="G322" s="10"/>
      <c r="H322" s="10"/>
    </row>
    <row r="323" spans="1:8" ht="14.25">
      <c r="A323" s="10"/>
      <c r="D323" s="10"/>
      <c r="E323" s="10"/>
      <c r="F323" s="10"/>
      <c r="G323" s="10"/>
      <c r="H323" s="10"/>
    </row>
    <row r="324" spans="1:8" ht="14.25">
      <c r="A324" s="10"/>
      <c r="D324" s="10"/>
      <c r="E324" s="10"/>
      <c r="F324" s="10"/>
      <c r="G324" s="10"/>
      <c r="H324" s="10"/>
    </row>
    <row r="325" spans="1:8" ht="14.25">
      <c r="A325" s="10"/>
      <c r="D325" s="10"/>
      <c r="E325" s="10"/>
      <c r="F325" s="10"/>
      <c r="G325" s="10"/>
      <c r="H325" s="10"/>
    </row>
    <row r="326" spans="1:8" ht="14.25">
      <c r="A326" s="10"/>
      <c r="D326" s="10"/>
      <c r="E326" s="10"/>
      <c r="F326" s="10"/>
      <c r="G326" s="10"/>
      <c r="H326" s="10"/>
    </row>
    <row r="327" spans="1:8" ht="14.25">
      <c r="A327" s="10"/>
      <c r="D327" s="10"/>
      <c r="E327" s="10"/>
      <c r="F327" s="10"/>
      <c r="G327" s="10"/>
      <c r="H327" s="10"/>
    </row>
    <row r="328" spans="1:8" ht="14.25">
      <c r="A328" s="10"/>
      <c r="D328" s="10"/>
      <c r="E328" s="10"/>
      <c r="F328" s="10"/>
      <c r="G328" s="10"/>
      <c r="H328" s="10"/>
    </row>
    <row r="329" spans="1:8" ht="14.25">
      <c r="A329" s="10"/>
      <c r="D329" s="10"/>
      <c r="E329" s="10"/>
      <c r="F329" s="10"/>
      <c r="G329" s="10"/>
      <c r="H329" s="10"/>
    </row>
    <row r="330" spans="1:8" ht="14.25">
      <c r="A330" s="10"/>
      <c r="D330" s="10"/>
      <c r="E330" s="10"/>
      <c r="F330" s="10"/>
      <c r="G330" s="10"/>
      <c r="H330" s="10"/>
    </row>
    <row r="331" spans="1:8" ht="14.25">
      <c r="A331" s="10"/>
      <c r="D331" s="10"/>
      <c r="E331" s="10"/>
      <c r="F331" s="10"/>
      <c r="G331" s="10"/>
      <c r="H331" s="10"/>
    </row>
    <row r="332" spans="1:8" ht="14.25">
      <c r="A332" s="10"/>
      <c r="D332" s="10"/>
      <c r="E332" s="10"/>
      <c r="F332" s="10"/>
      <c r="G332" s="10"/>
      <c r="H332" s="10"/>
    </row>
    <row r="333" spans="1:8" ht="14.25">
      <c r="A333" s="10"/>
      <c r="D333" s="10"/>
      <c r="E333" s="10"/>
      <c r="F333" s="10"/>
      <c r="G333" s="10"/>
      <c r="H333" s="10"/>
    </row>
    <row r="334" spans="1:8" ht="14.25">
      <c r="A334" s="10"/>
      <c r="D334" s="10"/>
      <c r="E334" s="10"/>
      <c r="F334" s="10"/>
      <c r="G334" s="10"/>
      <c r="H334" s="10"/>
    </row>
    <row r="335" spans="1:8" ht="14.25">
      <c r="A335" s="10"/>
      <c r="D335" s="10"/>
      <c r="E335" s="10"/>
      <c r="F335" s="10"/>
      <c r="G335" s="10"/>
      <c r="H335" s="10"/>
    </row>
    <row r="336" spans="1:8" ht="14.25">
      <c r="A336" s="10"/>
      <c r="D336" s="10"/>
      <c r="E336" s="10"/>
      <c r="F336" s="10"/>
      <c r="G336" s="10"/>
      <c r="H336" s="10"/>
    </row>
    <row r="337" spans="1:8" ht="14.25">
      <c r="A337" s="10"/>
      <c r="D337" s="10"/>
      <c r="E337" s="10"/>
      <c r="F337" s="10"/>
      <c r="G337" s="10"/>
      <c r="H337" s="10"/>
    </row>
    <row r="338" spans="1:8" ht="14.25">
      <c r="A338" s="10"/>
      <c r="D338" s="10"/>
      <c r="E338" s="10"/>
      <c r="F338" s="10"/>
      <c r="G338" s="10"/>
      <c r="H338" s="10"/>
    </row>
    <row r="339" spans="1:8" ht="14.25">
      <c r="A339" s="10"/>
      <c r="D339" s="10"/>
      <c r="E339" s="10"/>
      <c r="F339" s="10"/>
      <c r="G339" s="10"/>
      <c r="H339" s="10"/>
    </row>
    <row r="340" spans="1:8" ht="14.25">
      <c r="A340" s="10"/>
      <c r="D340" s="10"/>
      <c r="E340" s="10"/>
      <c r="F340" s="10"/>
      <c r="G340" s="10"/>
      <c r="H340" s="10"/>
    </row>
    <row r="341" spans="1:8" ht="14.25">
      <c r="A341" s="10"/>
      <c r="D341" s="10"/>
      <c r="E341" s="10"/>
      <c r="F341" s="10"/>
      <c r="G341" s="10"/>
      <c r="H341" s="10"/>
    </row>
    <row r="342" spans="1:8" ht="14.25">
      <c r="A342" s="10"/>
      <c r="D342" s="10"/>
      <c r="E342" s="10"/>
      <c r="F342" s="10"/>
      <c r="G342" s="10"/>
      <c r="H342" s="10"/>
    </row>
    <row r="343" spans="1:8" ht="14.25">
      <c r="A343" s="10"/>
      <c r="D343" s="10"/>
      <c r="E343" s="10"/>
      <c r="F343" s="10"/>
      <c r="G343" s="10"/>
      <c r="H343" s="10"/>
    </row>
    <row r="344" spans="1:8" ht="14.25">
      <c r="A344" s="10"/>
      <c r="D344" s="10"/>
      <c r="E344" s="10"/>
      <c r="F344" s="10"/>
      <c r="G344" s="10"/>
      <c r="H344" s="10"/>
    </row>
    <row r="345" spans="1:8" ht="14.25">
      <c r="A345" s="10"/>
      <c r="D345" s="10"/>
      <c r="E345" s="10"/>
      <c r="F345" s="10"/>
      <c r="G345" s="10"/>
      <c r="H345" s="10"/>
    </row>
    <row r="346" spans="1:8" ht="14.25">
      <c r="A346" s="10"/>
      <c r="D346" s="10"/>
      <c r="E346" s="10"/>
      <c r="F346" s="10"/>
      <c r="G346" s="10"/>
      <c r="H346" s="10"/>
    </row>
    <row r="347" spans="1:8" ht="14.25">
      <c r="A347" s="10"/>
      <c r="D347" s="10"/>
      <c r="E347" s="10"/>
      <c r="F347" s="10"/>
      <c r="G347" s="10"/>
      <c r="H347" s="10"/>
    </row>
    <row r="348" spans="1:8" ht="14.25">
      <c r="A348" s="10"/>
      <c r="D348" s="10"/>
      <c r="E348" s="10"/>
      <c r="F348" s="10"/>
      <c r="G348" s="10"/>
      <c r="H348" s="10"/>
    </row>
    <row r="349" spans="1:8" ht="14.25">
      <c r="A349" s="10"/>
      <c r="D349" s="10"/>
      <c r="E349" s="10"/>
      <c r="F349" s="10"/>
      <c r="G349" s="10"/>
      <c r="H349" s="10"/>
    </row>
    <row r="350" spans="1:8" ht="14.25">
      <c r="A350" s="10"/>
      <c r="D350" s="10"/>
      <c r="E350" s="10"/>
      <c r="F350" s="10"/>
      <c r="G350" s="10"/>
      <c r="H350" s="10"/>
    </row>
    <row r="351" spans="1:8" ht="14.25">
      <c r="A351" s="10"/>
      <c r="D351" s="10"/>
      <c r="E351" s="10"/>
      <c r="F351" s="10"/>
      <c r="G351" s="10"/>
      <c r="H351" s="10"/>
    </row>
    <row r="352" spans="1:8" ht="14.25">
      <c r="A352" s="10"/>
      <c r="D352" s="10"/>
      <c r="E352" s="10"/>
      <c r="F352" s="10"/>
      <c r="G352" s="10"/>
      <c r="H352" s="10"/>
    </row>
    <row r="353" spans="1:8" ht="14.25">
      <c r="A353" s="10"/>
      <c r="D353" s="10"/>
      <c r="E353" s="10"/>
      <c r="F353" s="10"/>
      <c r="G353" s="10"/>
      <c r="H353" s="10"/>
    </row>
    <row r="354" spans="1:8" ht="14.25">
      <c r="A354" s="10"/>
      <c r="D354" s="10"/>
      <c r="E354" s="10"/>
      <c r="F354" s="10"/>
      <c r="G354" s="10"/>
      <c r="H354" s="10"/>
    </row>
    <row r="355" spans="1:8" ht="14.25">
      <c r="A355" s="10"/>
      <c r="D355" s="10"/>
      <c r="E355" s="10"/>
      <c r="F355" s="10"/>
      <c r="G355" s="10"/>
      <c r="H355" s="10"/>
    </row>
    <row r="356" spans="1:8" ht="14.25">
      <c r="A356" s="10"/>
      <c r="D356" s="10"/>
      <c r="E356" s="10"/>
      <c r="F356" s="10"/>
      <c r="G356" s="10"/>
      <c r="H356" s="10"/>
    </row>
    <row r="357" spans="1:8" ht="14.25">
      <c r="A357" s="10"/>
      <c r="D357" s="10"/>
      <c r="E357" s="10"/>
      <c r="F357" s="10"/>
      <c r="G357" s="10"/>
      <c r="H357" s="10"/>
    </row>
    <row r="358" spans="1:8" ht="14.25">
      <c r="A358" s="10"/>
      <c r="D358" s="10"/>
      <c r="E358" s="10"/>
      <c r="F358" s="10"/>
      <c r="G358" s="10"/>
      <c r="H358" s="10"/>
    </row>
    <row r="359" spans="1:8" ht="14.25">
      <c r="A359" s="10"/>
      <c r="D359" s="10"/>
      <c r="E359" s="10"/>
      <c r="F359" s="10"/>
      <c r="G359" s="10"/>
      <c r="H359" s="10"/>
    </row>
    <row r="360" spans="1:8" ht="14.25">
      <c r="A360" s="10"/>
      <c r="D360" s="10"/>
      <c r="E360" s="10"/>
      <c r="F360" s="10"/>
      <c r="G360" s="10"/>
      <c r="H360" s="10"/>
    </row>
    <row r="361" spans="1:8" ht="14.25">
      <c r="A361" s="10"/>
      <c r="D361" s="10"/>
      <c r="E361" s="10"/>
      <c r="F361" s="10"/>
      <c r="G361" s="10"/>
      <c r="H361" s="10"/>
    </row>
    <row r="362" spans="1:8" ht="14.25">
      <c r="A362" s="10"/>
      <c r="D362" s="10"/>
      <c r="E362" s="10"/>
      <c r="F362" s="10"/>
      <c r="G362" s="10"/>
      <c r="H362" s="10"/>
    </row>
    <row r="363" spans="1:8" ht="14.25">
      <c r="A363" s="10"/>
      <c r="D363" s="10"/>
      <c r="E363" s="10"/>
      <c r="F363" s="10"/>
      <c r="G363" s="10"/>
      <c r="H363" s="10"/>
    </row>
    <row r="364" spans="1:8" ht="14.25">
      <c r="A364" s="10"/>
      <c r="D364" s="10"/>
      <c r="E364" s="10"/>
      <c r="F364" s="10"/>
      <c r="G364" s="10"/>
      <c r="H364" s="10"/>
    </row>
    <row r="365" spans="1:8" ht="14.25">
      <c r="A365" s="10"/>
      <c r="D365" s="10"/>
      <c r="E365" s="10"/>
      <c r="F365" s="10"/>
      <c r="G365" s="10"/>
      <c r="H365" s="10"/>
    </row>
    <row r="366" spans="1:8" ht="14.25">
      <c r="A366" s="10"/>
      <c r="D366" s="10"/>
      <c r="E366" s="10"/>
      <c r="F366" s="10"/>
      <c r="G366" s="10"/>
      <c r="H366" s="10"/>
    </row>
    <row r="367" spans="1:8" ht="14.25">
      <c r="A367" s="10"/>
      <c r="D367" s="10"/>
      <c r="E367" s="10"/>
      <c r="F367" s="10"/>
      <c r="G367" s="10"/>
      <c r="H367" s="10"/>
    </row>
    <row r="368" spans="1:8" ht="14.25">
      <c r="A368" s="10"/>
      <c r="D368" s="10"/>
      <c r="E368" s="10"/>
      <c r="F368" s="10"/>
      <c r="G368" s="10"/>
      <c r="H368" s="10"/>
    </row>
    <row r="369" spans="1:8" ht="14.25">
      <c r="A369" s="10"/>
      <c r="D369" s="10"/>
      <c r="E369" s="10"/>
      <c r="F369" s="10"/>
      <c r="G369" s="10"/>
      <c r="H369" s="10"/>
    </row>
    <row r="370" spans="1:8" ht="14.25">
      <c r="A370" s="10"/>
      <c r="D370" s="10"/>
      <c r="E370" s="10"/>
      <c r="F370" s="10"/>
      <c r="G370" s="10"/>
      <c r="H370" s="10"/>
    </row>
    <row r="371" spans="1:8" ht="14.25">
      <c r="A371" s="10"/>
      <c r="D371" s="10"/>
      <c r="E371" s="10"/>
      <c r="F371" s="10"/>
      <c r="G371" s="10"/>
      <c r="H371" s="10"/>
    </row>
    <row r="372" spans="1:8" ht="14.25">
      <c r="A372" s="10"/>
      <c r="D372" s="10"/>
      <c r="E372" s="10"/>
      <c r="F372" s="10"/>
      <c r="G372" s="10"/>
      <c r="H372" s="10"/>
    </row>
    <row r="373" spans="1:8" ht="14.25">
      <c r="A373" s="10"/>
      <c r="D373" s="10"/>
      <c r="E373" s="10"/>
      <c r="F373" s="10"/>
      <c r="G373" s="10"/>
      <c r="H373" s="10"/>
    </row>
    <row r="374" spans="1:8" ht="14.25">
      <c r="A374" s="10"/>
      <c r="D374" s="10"/>
      <c r="E374" s="10"/>
      <c r="F374" s="10"/>
      <c r="G374" s="10"/>
      <c r="H374" s="10"/>
    </row>
    <row r="375" spans="1:8" ht="14.25">
      <c r="A375" s="10"/>
      <c r="D375" s="10"/>
      <c r="E375" s="10"/>
      <c r="F375" s="10"/>
      <c r="G375" s="10"/>
      <c r="H375" s="10"/>
    </row>
    <row r="376" spans="1:8" ht="14.25">
      <c r="A376" s="10"/>
      <c r="D376" s="10"/>
      <c r="E376" s="10"/>
      <c r="F376" s="10"/>
      <c r="G376" s="10"/>
      <c r="H376" s="10"/>
    </row>
    <row r="377" spans="1:8" ht="14.25">
      <c r="A377" s="10"/>
      <c r="D377" s="10"/>
      <c r="E377" s="10"/>
      <c r="F377" s="10"/>
      <c r="G377" s="10"/>
      <c r="H377" s="10"/>
    </row>
    <row r="378" spans="1:8" ht="14.25">
      <c r="A378" s="10"/>
      <c r="D378" s="10"/>
      <c r="E378" s="10"/>
      <c r="F378" s="10"/>
      <c r="G378" s="10"/>
      <c r="H378" s="10"/>
    </row>
    <row r="379" spans="1:8" ht="14.25">
      <c r="A379" s="10"/>
      <c r="D379" s="10"/>
      <c r="E379" s="10"/>
      <c r="F379" s="10"/>
      <c r="G379" s="10"/>
      <c r="H379" s="10"/>
    </row>
    <row r="380" spans="1:8" ht="14.25">
      <c r="A380" s="10"/>
      <c r="D380" s="10"/>
      <c r="E380" s="10"/>
      <c r="F380" s="10"/>
      <c r="G380" s="10"/>
      <c r="H380" s="10"/>
    </row>
    <row r="381" spans="1:8" ht="14.25">
      <c r="A381" s="10"/>
      <c r="D381" s="10"/>
      <c r="E381" s="10"/>
      <c r="F381" s="10"/>
      <c r="G381" s="10"/>
      <c r="H381" s="10"/>
    </row>
    <row r="382" spans="1:8" ht="14.25">
      <c r="A382" s="10"/>
      <c r="D382" s="10"/>
      <c r="E382" s="10"/>
      <c r="F382" s="10"/>
      <c r="G382" s="10"/>
      <c r="H382" s="10"/>
    </row>
    <row r="383" spans="1:8" ht="14.25">
      <c r="A383" s="10"/>
      <c r="D383" s="10"/>
      <c r="E383" s="10"/>
      <c r="F383" s="10"/>
      <c r="G383" s="10"/>
      <c r="H383" s="10"/>
    </row>
    <row r="384" spans="1:8" ht="14.25">
      <c r="A384" s="10"/>
      <c r="D384" s="10"/>
      <c r="E384" s="10"/>
      <c r="F384" s="10"/>
      <c r="G384" s="10"/>
      <c r="H384" s="10"/>
    </row>
    <row r="385" spans="1:8" ht="14.25">
      <c r="A385" s="10"/>
      <c r="D385" s="10"/>
      <c r="E385" s="10"/>
      <c r="F385" s="10"/>
      <c r="G385" s="10"/>
      <c r="H385" s="10"/>
    </row>
    <row r="386" spans="1:8" ht="14.25">
      <c r="A386" s="10"/>
      <c r="D386" s="10"/>
      <c r="E386" s="10"/>
      <c r="F386" s="10"/>
      <c r="G386" s="10"/>
      <c r="H386" s="10"/>
    </row>
    <row r="387" spans="1:8" ht="14.25">
      <c r="A387" s="10"/>
      <c r="D387" s="10"/>
      <c r="E387" s="10"/>
      <c r="F387" s="10"/>
      <c r="G387" s="10"/>
      <c r="H387" s="10"/>
    </row>
    <row r="388" spans="1:8" ht="14.25">
      <c r="A388" s="10"/>
      <c r="D388" s="10"/>
      <c r="E388" s="10"/>
      <c r="F388" s="10"/>
      <c r="G388" s="10"/>
      <c r="H388" s="10"/>
    </row>
    <row r="389" spans="1:8" ht="14.25">
      <c r="A389" s="10"/>
      <c r="D389" s="10"/>
      <c r="E389" s="10"/>
      <c r="F389" s="10"/>
      <c r="G389" s="10"/>
      <c r="H389" s="10"/>
    </row>
    <row r="390" spans="1:8" ht="14.25">
      <c r="A390" s="10"/>
      <c r="D390" s="10"/>
      <c r="E390" s="10"/>
      <c r="F390" s="10"/>
      <c r="G390" s="10"/>
      <c r="H390" s="10"/>
    </row>
    <row r="391" spans="1:8" ht="14.25">
      <c r="A391" s="10"/>
      <c r="D391" s="10"/>
      <c r="E391" s="10"/>
      <c r="F391" s="10"/>
      <c r="G391" s="10"/>
      <c r="H391" s="10"/>
    </row>
    <row r="392" spans="1:8" ht="14.25">
      <c r="A392" s="10"/>
      <c r="D392" s="10"/>
      <c r="E392" s="10"/>
      <c r="F392" s="10"/>
      <c r="G392" s="10"/>
      <c r="H392" s="10"/>
    </row>
    <row r="393" spans="1:8" ht="14.25">
      <c r="A393" s="10"/>
      <c r="D393" s="10"/>
      <c r="E393" s="10"/>
      <c r="F393" s="10"/>
      <c r="G393" s="10"/>
      <c r="H393" s="10"/>
    </row>
    <row r="394" spans="1:8" ht="14.25">
      <c r="A394" s="10"/>
      <c r="D394" s="10"/>
      <c r="E394" s="10"/>
      <c r="F394" s="10"/>
      <c r="G394" s="10"/>
      <c r="H394" s="10"/>
    </row>
    <row r="395" spans="1:8" ht="14.25">
      <c r="A395" s="10"/>
      <c r="D395" s="10"/>
      <c r="E395" s="10"/>
      <c r="F395" s="10"/>
      <c r="G395" s="10"/>
      <c r="H395" s="10"/>
    </row>
    <row r="396" spans="1:8" ht="14.25">
      <c r="A396" s="10"/>
      <c r="D396" s="10"/>
      <c r="E396" s="10"/>
      <c r="F396" s="10"/>
      <c r="G396" s="10"/>
      <c r="H396" s="10"/>
    </row>
    <row r="397" spans="1:8" ht="14.25">
      <c r="A397" s="10"/>
      <c r="D397" s="10"/>
      <c r="E397" s="10"/>
      <c r="F397" s="10"/>
      <c r="G397" s="10"/>
      <c r="H397" s="10"/>
    </row>
    <row r="398" spans="1:8" ht="14.25">
      <c r="A398" s="10"/>
      <c r="D398" s="10"/>
      <c r="E398" s="10"/>
      <c r="F398" s="10"/>
      <c r="G398" s="10"/>
      <c r="H398" s="10"/>
    </row>
    <row r="399" spans="1:8" ht="14.25">
      <c r="A399" s="10"/>
      <c r="D399" s="10"/>
      <c r="E399" s="10"/>
      <c r="F399" s="10"/>
      <c r="G399" s="10"/>
      <c r="H399" s="10"/>
    </row>
    <row r="400" spans="1:8" ht="14.25">
      <c r="A400" s="10"/>
      <c r="D400" s="10"/>
      <c r="E400" s="10"/>
      <c r="F400" s="10"/>
      <c r="G400" s="10"/>
      <c r="H400" s="10"/>
    </row>
    <row r="401" spans="1:8" ht="14.25">
      <c r="A401" s="10"/>
      <c r="D401" s="10"/>
      <c r="E401" s="10"/>
      <c r="F401" s="10"/>
      <c r="G401" s="10"/>
      <c r="H401" s="10"/>
    </row>
    <row r="402" spans="1:8" ht="14.25">
      <c r="A402" s="10"/>
      <c r="D402" s="10"/>
      <c r="E402" s="10"/>
      <c r="F402" s="10"/>
      <c r="G402" s="10"/>
      <c r="H402" s="10"/>
    </row>
    <row r="403" spans="1:8" ht="14.25">
      <c r="A403" s="10"/>
      <c r="D403" s="10"/>
      <c r="E403" s="10"/>
      <c r="F403" s="10"/>
      <c r="G403" s="10"/>
      <c r="H403" s="10"/>
    </row>
    <row r="404" spans="1:8" ht="14.25">
      <c r="A404" s="10"/>
      <c r="D404" s="10"/>
      <c r="E404" s="10"/>
      <c r="F404" s="10"/>
      <c r="G404" s="10"/>
      <c r="H404" s="10"/>
    </row>
    <row r="405" spans="1:8" ht="14.25">
      <c r="A405" s="10"/>
      <c r="D405" s="10"/>
      <c r="E405" s="10"/>
      <c r="F405" s="10"/>
      <c r="G405" s="10"/>
      <c r="H405" s="10"/>
    </row>
    <row r="406" spans="1:8" ht="14.25">
      <c r="A406" s="10"/>
      <c r="D406" s="10"/>
      <c r="E406" s="10"/>
      <c r="F406" s="10"/>
      <c r="G406" s="10"/>
      <c r="H406" s="10"/>
    </row>
    <row r="407" spans="1:8" ht="14.25">
      <c r="A407" s="10"/>
      <c r="D407" s="10"/>
      <c r="E407" s="10"/>
      <c r="F407" s="10"/>
      <c r="G407" s="10"/>
      <c r="H407" s="10"/>
    </row>
    <row r="408" spans="1:8" ht="14.25">
      <c r="A408" s="10"/>
      <c r="D408" s="10"/>
      <c r="E408" s="10"/>
      <c r="F408" s="10"/>
      <c r="G408" s="10"/>
      <c r="H408" s="10"/>
    </row>
    <row r="409" spans="1:8" ht="14.25">
      <c r="A409" s="10"/>
      <c r="D409" s="10"/>
      <c r="E409" s="10"/>
      <c r="F409" s="10"/>
      <c r="G409" s="10"/>
      <c r="H409" s="10"/>
    </row>
    <row r="410" spans="1:8" ht="14.25">
      <c r="A410" s="10"/>
      <c r="D410" s="10"/>
      <c r="E410" s="10"/>
      <c r="F410" s="10"/>
      <c r="G410" s="10"/>
      <c r="H410" s="10"/>
    </row>
    <row r="411" spans="1:8" ht="14.25">
      <c r="A411" s="10"/>
      <c r="D411" s="10"/>
      <c r="E411" s="10"/>
      <c r="F411" s="10"/>
      <c r="G411" s="10"/>
      <c r="H411" s="10"/>
    </row>
    <row r="412" spans="1:8" ht="14.25">
      <c r="A412" s="10"/>
      <c r="D412" s="10"/>
      <c r="E412" s="10"/>
      <c r="F412" s="10"/>
      <c r="G412" s="10"/>
      <c r="H412" s="10"/>
    </row>
    <row r="413" spans="1:8" ht="14.25">
      <c r="A413" s="10"/>
      <c r="D413" s="10"/>
      <c r="E413" s="10"/>
      <c r="F413" s="10"/>
      <c r="G413" s="10"/>
      <c r="H413" s="10"/>
    </row>
    <row r="414" spans="1:8" ht="14.25">
      <c r="A414" s="10"/>
      <c r="D414" s="10"/>
      <c r="E414" s="10"/>
      <c r="F414" s="10"/>
      <c r="G414" s="10"/>
      <c r="H414" s="10"/>
    </row>
    <row r="415" spans="1:8" ht="14.25">
      <c r="A415" s="10"/>
      <c r="D415" s="10"/>
      <c r="E415" s="10"/>
      <c r="F415" s="10"/>
      <c r="G415" s="10"/>
      <c r="H415" s="10"/>
    </row>
    <row r="416" spans="1:8" ht="14.25">
      <c r="A416" s="10"/>
      <c r="D416" s="10"/>
      <c r="E416" s="10"/>
      <c r="F416" s="10"/>
      <c r="G416" s="10"/>
      <c r="H416" s="10"/>
    </row>
    <row r="417" spans="1:8" ht="14.25">
      <c r="A417" s="10"/>
      <c r="D417" s="10"/>
      <c r="E417" s="10"/>
      <c r="F417" s="10"/>
      <c r="G417" s="10"/>
      <c r="H417" s="10"/>
    </row>
    <row r="418" spans="1:8" ht="14.25">
      <c r="A418" s="10"/>
      <c r="D418" s="10"/>
      <c r="E418" s="10"/>
      <c r="F418" s="10"/>
      <c r="G418" s="10"/>
      <c r="H418" s="10"/>
    </row>
    <row r="419" spans="1:8" ht="14.25">
      <c r="A419" s="10"/>
      <c r="D419" s="10"/>
      <c r="E419" s="10"/>
      <c r="F419" s="10"/>
      <c r="G419" s="10"/>
      <c r="H419" s="10"/>
    </row>
    <row r="420" spans="1:8" ht="14.25">
      <c r="A420" s="10"/>
      <c r="D420" s="10"/>
      <c r="E420" s="10"/>
      <c r="F420" s="10"/>
      <c r="G420" s="10"/>
      <c r="H420" s="10"/>
    </row>
    <row r="421" spans="1:8" ht="14.25">
      <c r="A421" s="10"/>
      <c r="D421" s="10"/>
      <c r="E421" s="10"/>
      <c r="F421" s="10"/>
      <c r="G421" s="10"/>
      <c r="H421" s="10"/>
    </row>
    <row r="422" spans="1:8" ht="14.25">
      <c r="A422" s="10"/>
      <c r="D422" s="10"/>
      <c r="E422" s="10"/>
      <c r="F422" s="10"/>
      <c r="G422" s="10"/>
      <c r="H422" s="10"/>
    </row>
    <row r="423" spans="1:8" ht="14.25">
      <c r="A423" s="10"/>
      <c r="D423" s="10"/>
      <c r="E423" s="10"/>
      <c r="F423" s="10"/>
      <c r="G423" s="10"/>
      <c r="H423" s="10"/>
    </row>
    <row r="424" spans="1:8" ht="14.25">
      <c r="A424" s="10"/>
      <c r="D424" s="10"/>
      <c r="E424" s="10"/>
      <c r="F424" s="10"/>
      <c r="G424" s="10"/>
      <c r="H424" s="10"/>
    </row>
    <row r="425" spans="1:8" ht="14.25">
      <c r="A425" s="10"/>
      <c r="D425" s="10"/>
      <c r="E425" s="10"/>
      <c r="F425" s="10"/>
      <c r="G425" s="10"/>
      <c r="H425" s="10"/>
    </row>
    <row r="426" spans="1:8" ht="14.25">
      <c r="A426" s="10"/>
      <c r="D426" s="10"/>
      <c r="E426" s="10"/>
      <c r="F426" s="10"/>
      <c r="G426" s="10"/>
      <c r="H426" s="10"/>
    </row>
    <row r="427" spans="1:8" ht="14.25">
      <c r="A427" s="10"/>
      <c r="D427" s="10"/>
      <c r="E427" s="10"/>
      <c r="F427" s="10"/>
      <c r="G427" s="10"/>
      <c r="H427" s="10"/>
    </row>
    <row r="428" spans="1:8" ht="14.25">
      <c r="A428" s="10"/>
      <c r="D428" s="10"/>
      <c r="E428" s="10"/>
      <c r="F428" s="10"/>
      <c r="G428" s="10"/>
      <c r="H428" s="10"/>
    </row>
    <row r="429" spans="1:8" ht="14.25">
      <c r="A429" s="10"/>
      <c r="D429" s="10"/>
      <c r="E429" s="10"/>
      <c r="F429" s="10"/>
      <c r="G429" s="10"/>
      <c r="H429" s="10"/>
    </row>
    <row r="430" spans="1:8" ht="14.25">
      <c r="A430" s="10"/>
      <c r="D430" s="10"/>
      <c r="E430" s="10"/>
      <c r="F430" s="10"/>
      <c r="G430" s="10"/>
      <c r="H430" s="10"/>
    </row>
    <row r="431" spans="1:8" ht="14.25">
      <c r="A431" s="10"/>
      <c r="D431" s="10"/>
      <c r="E431" s="10"/>
      <c r="F431" s="10"/>
      <c r="G431" s="10"/>
      <c r="H431" s="10"/>
    </row>
    <row r="432" spans="1:8" ht="14.25">
      <c r="A432" s="10"/>
      <c r="D432" s="10"/>
      <c r="E432" s="10"/>
      <c r="F432" s="10"/>
      <c r="G432" s="10"/>
      <c r="H432" s="10"/>
    </row>
    <row r="433" spans="1:8" ht="14.25">
      <c r="A433" s="10"/>
      <c r="D433" s="10"/>
      <c r="E433" s="10"/>
      <c r="F433" s="10"/>
      <c r="G433" s="10"/>
      <c r="H433" s="10"/>
    </row>
    <row r="434" spans="1:8" ht="14.25">
      <c r="A434" s="10"/>
      <c r="D434" s="10"/>
      <c r="E434" s="10"/>
      <c r="F434" s="10"/>
      <c r="G434" s="10"/>
      <c r="H434" s="10"/>
    </row>
    <row r="435" spans="1:8" ht="14.25">
      <c r="A435" s="10"/>
      <c r="D435" s="10"/>
      <c r="E435" s="10"/>
      <c r="F435" s="10"/>
      <c r="G435" s="10"/>
      <c r="H435" s="10"/>
    </row>
    <row r="436" spans="1:8" ht="14.25">
      <c r="A436" s="10"/>
      <c r="D436" s="10"/>
      <c r="E436" s="10"/>
      <c r="F436" s="10"/>
      <c r="G436" s="10"/>
      <c r="H436" s="10"/>
    </row>
    <row r="437" spans="1:8" ht="14.25">
      <c r="A437" s="10"/>
      <c r="D437" s="10"/>
      <c r="E437" s="10"/>
      <c r="F437" s="10"/>
      <c r="G437" s="10"/>
      <c r="H437" s="10"/>
    </row>
    <row r="438" spans="1:8" ht="14.25">
      <c r="A438" s="10"/>
      <c r="D438" s="10"/>
      <c r="E438" s="10"/>
      <c r="F438" s="10"/>
      <c r="G438" s="10"/>
      <c r="H438" s="10"/>
    </row>
    <row r="439" spans="1:8" ht="14.25">
      <c r="A439" s="10"/>
      <c r="D439" s="10"/>
      <c r="E439" s="10"/>
      <c r="F439" s="10"/>
      <c r="G439" s="10"/>
      <c r="H439" s="10"/>
    </row>
    <row r="440" spans="1:8" ht="14.25">
      <c r="A440" s="10"/>
      <c r="D440" s="10"/>
      <c r="E440" s="10"/>
      <c r="F440" s="10"/>
      <c r="G440" s="10"/>
      <c r="H440" s="10"/>
    </row>
    <row r="441" spans="1:8" ht="14.25">
      <c r="A441" s="10"/>
      <c r="D441" s="10"/>
      <c r="E441" s="10"/>
      <c r="F441" s="10"/>
      <c r="G441" s="10"/>
      <c r="H441" s="10"/>
    </row>
    <row r="442" spans="1:8" ht="14.25">
      <c r="A442" s="10"/>
      <c r="D442" s="10"/>
      <c r="E442" s="10"/>
      <c r="F442" s="10"/>
      <c r="G442" s="10"/>
      <c r="H442" s="10"/>
    </row>
    <row r="443" spans="1:8" ht="14.25">
      <c r="A443" s="10"/>
      <c r="D443" s="10"/>
      <c r="E443" s="10"/>
      <c r="F443" s="10"/>
      <c r="G443" s="10"/>
      <c r="H443" s="10"/>
    </row>
    <row r="444" spans="1:8" ht="14.25">
      <c r="A444" s="10"/>
      <c r="D444" s="10"/>
      <c r="E444" s="10"/>
      <c r="F444" s="10"/>
      <c r="G444" s="10"/>
      <c r="H444" s="10"/>
    </row>
    <row r="445" spans="1:8" ht="14.25">
      <c r="A445" s="10"/>
      <c r="D445" s="10"/>
      <c r="E445" s="10"/>
      <c r="F445" s="10"/>
      <c r="G445" s="10"/>
      <c r="H445" s="10"/>
    </row>
    <row r="446" spans="1:8" ht="14.25">
      <c r="A446" s="10"/>
      <c r="D446" s="10"/>
      <c r="E446" s="10"/>
      <c r="F446" s="10"/>
      <c r="G446" s="10"/>
      <c r="H446" s="10"/>
    </row>
    <row r="447" spans="1:8" ht="14.25">
      <c r="A447" s="10"/>
      <c r="D447" s="10"/>
      <c r="E447" s="10"/>
      <c r="F447" s="10"/>
      <c r="G447" s="10"/>
      <c r="H447" s="10"/>
    </row>
    <row r="448" spans="1:8" ht="14.25">
      <c r="A448" s="10"/>
      <c r="D448" s="10"/>
      <c r="E448" s="10"/>
      <c r="F448" s="10"/>
      <c r="G448" s="10"/>
      <c r="H448" s="10"/>
    </row>
    <row r="449" spans="1:8" ht="14.25">
      <c r="A449" s="10"/>
      <c r="D449" s="10"/>
      <c r="E449" s="10"/>
      <c r="F449" s="10"/>
      <c r="G449" s="10"/>
      <c r="H449" s="10"/>
    </row>
    <row r="450" spans="1:8" ht="14.25">
      <c r="A450" s="10"/>
      <c r="D450" s="10"/>
      <c r="E450" s="10"/>
      <c r="F450" s="10"/>
      <c r="G450" s="10"/>
      <c r="H450" s="10"/>
    </row>
    <row r="451" spans="1:8" ht="14.25">
      <c r="A451" s="10"/>
      <c r="D451" s="10"/>
      <c r="E451" s="10"/>
      <c r="F451" s="10"/>
      <c r="G451" s="10"/>
      <c r="H451" s="10"/>
    </row>
    <row r="452" spans="1:8" ht="14.25">
      <c r="A452" s="10"/>
      <c r="D452" s="10"/>
      <c r="E452" s="10"/>
      <c r="F452" s="10"/>
      <c r="G452" s="10"/>
      <c r="H452" s="10"/>
    </row>
    <row r="453" spans="1:8" ht="14.25">
      <c r="A453" s="10"/>
      <c r="D453" s="10"/>
      <c r="E453" s="10"/>
      <c r="F453" s="10"/>
      <c r="G453" s="10"/>
      <c r="H453" s="10"/>
    </row>
    <row r="454" spans="1:8" ht="14.25">
      <c r="A454" s="10"/>
      <c r="D454" s="10"/>
      <c r="E454" s="10"/>
      <c r="F454" s="10"/>
      <c r="G454" s="10"/>
      <c r="H454" s="10"/>
    </row>
    <row r="455" spans="1:8" ht="14.25">
      <c r="A455" s="10"/>
      <c r="D455" s="10"/>
      <c r="E455" s="10"/>
      <c r="F455" s="10"/>
      <c r="G455" s="10"/>
      <c r="H455" s="10"/>
    </row>
    <row r="456" spans="1:8" ht="14.25">
      <c r="A456" s="10"/>
      <c r="D456" s="10"/>
      <c r="E456" s="10"/>
      <c r="F456" s="10"/>
      <c r="G456" s="10"/>
      <c r="H456" s="10"/>
    </row>
    <row r="457" spans="1:8" ht="14.25">
      <c r="A457" s="10"/>
      <c r="D457" s="10"/>
      <c r="E457" s="10"/>
      <c r="F457" s="10"/>
      <c r="G457" s="10"/>
      <c r="H457" s="10"/>
    </row>
    <row r="458" spans="1:8" ht="14.25">
      <c r="A458" s="10"/>
      <c r="D458" s="10"/>
      <c r="E458" s="10"/>
      <c r="F458" s="10"/>
      <c r="G458" s="10"/>
      <c r="H458" s="10"/>
    </row>
    <row r="459" spans="1:8" ht="14.25">
      <c r="A459" s="10"/>
      <c r="D459" s="10"/>
      <c r="E459" s="10"/>
      <c r="F459" s="10"/>
      <c r="G459" s="10"/>
      <c r="H459" s="10"/>
    </row>
    <row r="460" spans="1:8" ht="14.25">
      <c r="A460" s="10"/>
      <c r="D460" s="10"/>
      <c r="E460" s="10"/>
      <c r="F460" s="10"/>
      <c r="G460" s="10"/>
      <c r="H460" s="10"/>
    </row>
    <row r="461" spans="1:8" ht="14.25">
      <c r="A461" s="10"/>
      <c r="D461" s="10"/>
      <c r="E461" s="10"/>
      <c r="F461" s="10"/>
      <c r="G461" s="10"/>
      <c r="H461" s="10"/>
    </row>
    <row r="462" spans="1:8" ht="14.25">
      <c r="A462" s="10"/>
      <c r="D462" s="10"/>
      <c r="E462" s="10"/>
      <c r="F462" s="10"/>
      <c r="G462" s="10"/>
      <c r="H462" s="10"/>
    </row>
    <row r="463" spans="1:8" ht="14.25">
      <c r="A463" s="10"/>
      <c r="D463" s="10"/>
      <c r="E463" s="10"/>
      <c r="F463" s="10"/>
      <c r="G463" s="10"/>
      <c r="H463" s="10"/>
    </row>
    <row r="464" spans="1:8" ht="14.25">
      <c r="A464" s="10"/>
      <c r="D464" s="10"/>
      <c r="E464" s="10"/>
      <c r="F464" s="10"/>
      <c r="G464" s="10"/>
      <c r="H464" s="10"/>
    </row>
    <row r="465" spans="1:8" ht="14.25">
      <c r="A465" s="10"/>
      <c r="D465" s="10"/>
      <c r="E465" s="10"/>
      <c r="F465" s="10"/>
      <c r="G465" s="10"/>
      <c r="H465" s="10"/>
    </row>
    <row r="466" spans="1:8" ht="14.25">
      <c r="A466" s="10"/>
      <c r="D466" s="10"/>
      <c r="E466" s="10"/>
      <c r="F466" s="10"/>
      <c r="G466" s="10"/>
      <c r="H466" s="10"/>
    </row>
    <row r="467" spans="1:8" ht="14.25">
      <c r="A467" s="10"/>
      <c r="D467" s="10"/>
      <c r="E467" s="10"/>
      <c r="F467" s="10"/>
      <c r="H467" s="10"/>
    </row>
    <row r="468" spans="1:6" ht="14.25">
      <c r="A468" s="10"/>
      <c r="D468" s="10"/>
      <c r="E468" s="10"/>
      <c r="F468" s="10"/>
    </row>
    <row r="469" spans="1:6" ht="14.25">
      <c r="A469" s="10"/>
      <c r="D469" s="10"/>
      <c r="E469" s="10"/>
      <c r="F469" s="10"/>
    </row>
    <row r="470" spans="1:6" ht="14.25">
      <c r="A470" s="10"/>
      <c r="D470" s="10"/>
      <c r="E470" s="10"/>
      <c r="F470" s="10"/>
    </row>
    <row r="471" spans="1:6" ht="14.25">
      <c r="A471" s="10"/>
      <c r="D471" s="10"/>
      <c r="E471" s="10"/>
      <c r="F471" s="10"/>
    </row>
    <row r="472" spans="1:6" ht="14.25">
      <c r="A472" s="10"/>
      <c r="D472" s="10"/>
      <c r="E472" s="10"/>
      <c r="F472" s="10"/>
    </row>
    <row r="473" spans="1:6" ht="14.25">
      <c r="A473" s="10"/>
      <c r="D473" s="10"/>
      <c r="E473" s="10"/>
      <c r="F473" s="10"/>
    </row>
    <row r="474" spans="1:6" ht="14.25">
      <c r="A474" s="10"/>
      <c r="D474" s="10"/>
      <c r="E474" s="10"/>
      <c r="F474" s="10"/>
    </row>
    <row r="475" spans="1:6" ht="14.25">
      <c r="A475" s="10"/>
      <c r="D475" s="10"/>
      <c r="E475" s="10"/>
      <c r="F475" s="10"/>
    </row>
    <row r="476" spans="1:6" ht="14.25">
      <c r="A476" s="10"/>
      <c r="D476" s="10"/>
      <c r="E476" s="10"/>
      <c r="F476" s="10"/>
    </row>
    <row r="477" spans="1:6" ht="14.25">
      <c r="A477" s="10"/>
      <c r="D477" s="10"/>
      <c r="E477" s="10"/>
      <c r="F477" s="10"/>
    </row>
    <row r="478" spans="1:6" ht="14.25">
      <c r="A478" s="10"/>
      <c r="D478" s="10"/>
      <c r="E478" s="10"/>
      <c r="F478" s="10"/>
    </row>
    <row r="479" spans="1:6" ht="14.25">
      <c r="A479" s="10"/>
      <c r="D479" s="10"/>
      <c r="E479" s="10"/>
      <c r="F479" s="10"/>
    </row>
    <row r="480" spans="1:6" ht="14.25">
      <c r="A480" s="10"/>
      <c r="D480" s="10"/>
      <c r="E480" s="10"/>
      <c r="F480" s="10"/>
    </row>
    <row r="481" spans="1:6" ht="14.25">
      <c r="A481" s="10"/>
      <c r="D481" s="10"/>
      <c r="E481" s="10"/>
      <c r="F481" s="10"/>
    </row>
    <row r="482" spans="1:6" ht="14.25">
      <c r="A482" s="10"/>
      <c r="D482" s="10"/>
      <c r="E482" s="10"/>
      <c r="F482" s="10"/>
    </row>
    <row r="483" spans="1:6" ht="14.25">
      <c r="A483" s="10"/>
      <c r="D483" s="10"/>
      <c r="E483" s="10"/>
      <c r="F483" s="10"/>
    </row>
    <row r="484" spans="1:6" ht="14.25">
      <c r="A484" s="10"/>
      <c r="D484" s="10"/>
      <c r="E484" s="10"/>
      <c r="F484" s="10"/>
    </row>
    <row r="485" spans="1:6" ht="14.25">
      <c r="A485" s="10"/>
      <c r="D485" s="10"/>
      <c r="E485" s="10"/>
      <c r="F485" s="10"/>
    </row>
    <row r="486" spans="1:6" ht="14.25">
      <c r="A486" s="10"/>
      <c r="D486" s="10"/>
      <c r="E486" s="10"/>
      <c r="F486" s="10"/>
    </row>
    <row r="487" spans="1:6" ht="14.25">
      <c r="A487" s="10"/>
      <c r="D487" s="10"/>
      <c r="E487" s="10"/>
      <c r="F487" s="10"/>
    </row>
    <row r="488" spans="1:6" ht="14.25">
      <c r="A488" s="10"/>
      <c r="D488" s="10"/>
      <c r="E488" s="10"/>
      <c r="F488" s="10"/>
    </row>
    <row r="489" spans="1:6" ht="14.25">
      <c r="A489" s="10"/>
      <c r="D489" s="10"/>
      <c r="E489" s="10"/>
      <c r="F489" s="10"/>
    </row>
    <row r="490" spans="1:6" ht="14.25">
      <c r="A490" s="10"/>
      <c r="D490" s="10"/>
      <c r="E490" s="10"/>
      <c r="F490" s="10"/>
    </row>
    <row r="491" spans="1:6" ht="14.25">
      <c r="A491" s="10"/>
      <c r="D491" s="10"/>
      <c r="E491" s="10"/>
      <c r="F491" s="10"/>
    </row>
    <row r="492" spans="1:6" ht="14.25">
      <c r="A492" s="10"/>
      <c r="D492" s="10"/>
      <c r="E492" s="10"/>
      <c r="F492" s="10"/>
    </row>
    <row r="493" spans="1:6" ht="14.25">
      <c r="A493" s="10"/>
      <c r="D493" s="10"/>
      <c r="E493" s="10"/>
      <c r="F493" s="10"/>
    </row>
    <row r="494" spans="1:6" ht="14.25">
      <c r="A494" s="10"/>
      <c r="D494" s="10"/>
      <c r="E494" s="10"/>
      <c r="F494" s="10"/>
    </row>
    <row r="495" spans="1:6" ht="14.25">
      <c r="A495" s="10"/>
      <c r="D495" s="10"/>
      <c r="E495" s="10"/>
      <c r="F495" s="10"/>
    </row>
    <row r="496" spans="1:6" ht="14.25">
      <c r="A496" s="10"/>
      <c r="D496" s="10"/>
      <c r="E496" s="10"/>
      <c r="F496" s="10"/>
    </row>
    <row r="497" spans="1:6" ht="14.25">
      <c r="A497" s="10"/>
      <c r="D497" s="10"/>
      <c r="E497" s="10"/>
      <c r="F497" s="10"/>
    </row>
    <row r="498" spans="1:6" ht="14.25">
      <c r="A498" s="10"/>
      <c r="D498" s="10"/>
      <c r="E498" s="10"/>
      <c r="F498" s="10"/>
    </row>
    <row r="499" spans="1:6" ht="14.25">
      <c r="A499" s="10"/>
      <c r="D499" s="10"/>
      <c r="E499" s="10"/>
      <c r="F499" s="10"/>
    </row>
    <row r="500" spans="1:6" ht="14.25">
      <c r="A500" s="10"/>
      <c r="D500" s="10"/>
      <c r="E500" s="10"/>
      <c r="F500" s="10"/>
    </row>
    <row r="501" spans="1:6" ht="14.25">
      <c r="A501" s="10"/>
      <c r="D501" s="10"/>
      <c r="E501" s="10"/>
      <c r="F501" s="10"/>
    </row>
    <row r="502" spans="1:6" ht="14.25">
      <c r="A502" s="10"/>
      <c r="D502" s="10"/>
      <c r="E502" s="10"/>
      <c r="F502" s="10"/>
    </row>
    <row r="503" spans="1:6" ht="14.25">
      <c r="A503" s="10"/>
      <c r="D503" s="10"/>
      <c r="E503" s="10"/>
      <c r="F503" s="10"/>
    </row>
    <row r="504" spans="1:6" ht="14.25">
      <c r="A504" s="10"/>
      <c r="D504" s="10"/>
      <c r="E504" s="10"/>
      <c r="F504" s="10"/>
    </row>
    <row r="505" spans="1:6" ht="14.25">
      <c r="A505" s="10"/>
      <c r="D505" s="10"/>
      <c r="E505" s="10"/>
      <c r="F505" s="10"/>
    </row>
    <row r="506" spans="1:6" ht="14.25">
      <c r="A506" s="10"/>
      <c r="D506" s="10"/>
      <c r="E506" s="10"/>
      <c r="F506" s="10"/>
    </row>
    <row r="507" spans="1:6" ht="14.25">
      <c r="A507" s="10"/>
      <c r="D507" s="10"/>
      <c r="E507" s="10"/>
      <c r="F507" s="10"/>
    </row>
    <row r="508" spans="1:6" ht="14.25">
      <c r="A508" s="10"/>
      <c r="D508" s="10"/>
      <c r="E508" s="10"/>
      <c r="F508" s="10"/>
    </row>
    <row r="509" spans="1:6" ht="14.25">
      <c r="A509" s="10"/>
      <c r="D509" s="10"/>
      <c r="E509" s="10"/>
      <c r="F509" s="10"/>
    </row>
    <row r="510" spans="1:6" ht="14.25">
      <c r="A510" s="10"/>
      <c r="D510" s="10"/>
      <c r="E510" s="10"/>
      <c r="F510" s="10"/>
    </row>
    <row r="511" spans="1:6" ht="14.25">
      <c r="A511" s="10"/>
      <c r="D511" s="10"/>
      <c r="E511" s="10"/>
      <c r="F511" s="10"/>
    </row>
    <row r="512" spans="1:6" ht="14.25">
      <c r="A512" s="10"/>
      <c r="D512" s="10"/>
      <c r="E512" s="10"/>
      <c r="F512" s="10"/>
    </row>
    <row r="513" spans="1:6" ht="14.25">
      <c r="A513" s="10"/>
      <c r="D513" s="10"/>
      <c r="E513" s="10"/>
      <c r="F513" s="10"/>
    </row>
    <row r="514" spans="1:6" ht="14.25">
      <c r="A514" s="10"/>
      <c r="D514" s="10"/>
      <c r="E514" s="10"/>
      <c r="F514" s="10"/>
    </row>
    <row r="515" spans="1:6" ht="14.25">
      <c r="A515" s="10"/>
      <c r="D515" s="10"/>
      <c r="E515" s="10"/>
      <c r="F515" s="10"/>
    </row>
    <row r="516" spans="1:6" ht="14.25">
      <c r="A516" s="10"/>
      <c r="D516" s="10"/>
      <c r="E516" s="10"/>
      <c r="F516" s="10"/>
    </row>
    <row r="517" spans="1:6" ht="14.25">
      <c r="A517" s="10"/>
      <c r="D517" s="10"/>
      <c r="E517" s="10"/>
      <c r="F517" s="10"/>
    </row>
    <row r="518" spans="1:6" ht="14.25">
      <c r="A518" s="10"/>
      <c r="D518" s="10"/>
      <c r="E518" s="10"/>
      <c r="F518" s="10"/>
    </row>
    <row r="519" spans="1:6" ht="14.25">
      <c r="A519" s="10"/>
      <c r="D519" s="10"/>
      <c r="E519" s="10"/>
      <c r="F519" s="10"/>
    </row>
    <row r="520" spans="1:6" ht="14.25">
      <c r="A520" s="10"/>
      <c r="D520" s="10"/>
      <c r="E520" s="10"/>
      <c r="F520" s="10"/>
    </row>
    <row r="521" spans="1:6" ht="14.25">
      <c r="A521" s="10"/>
      <c r="D521" s="10"/>
      <c r="E521" s="10"/>
      <c r="F521" s="10"/>
    </row>
    <row r="522" spans="1:6" ht="14.25">
      <c r="A522" s="10"/>
      <c r="D522" s="10"/>
      <c r="E522" s="10"/>
      <c r="F522" s="10"/>
    </row>
    <row r="523" spans="1:6" ht="14.25">
      <c r="A523" s="10"/>
      <c r="D523" s="10"/>
      <c r="E523" s="10"/>
      <c r="F523" s="10"/>
    </row>
    <row r="524" spans="1:6" ht="14.25">
      <c r="A524" s="10"/>
      <c r="D524" s="10"/>
      <c r="E524" s="10"/>
      <c r="F524" s="10"/>
    </row>
    <row r="525" spans="1:6" ht="14.25">
      <c r="A525" s="10"/>
      <c r="D525" s="10"/>
      <c r="E525" s="10"/>
      <c r="F525" s="10"/>
    </row>
    <row r="526" spans="1:6" ht="14.25">
      <c r="A526" s="10"/>
      <c r="D526" s="10"/>
      <c r="E526" s="10"/>
      <c r="F526" s="10"/>
    </row>
    <row r="527" spans="1:6" ht="14.25">
      <c r="A527" s="10"/>
      <c r="D527" s="10"/>
      <c r="E527" s="10"/>
      <c r="F527" s="10"/>
    </row>
    <row r="528" spans="1:6" ht="14.25">
      <c r="A528" s="10"/>
      <c r="D528" s="10"/>
      <c r="E528" s="10"/>
      <c r="F528" s="10"/>
    </row>
    <row r="529" spans="1:6" ht="14.25">
      <c r="A529" s="10"/>
      <c r="D529" s="10"/>
      <c r="E529" s="10"/>
      <c r="F529" s="10"/>
    </row>
    <row r="530" spans="1:6" ht="14.25">
      <c r="A530" s="10"/>
      <c r="D530" s="10"/>
      <c r="E530" s="10"/>
      <c r="F530" s="10"/>
    </row>
    <row r="531" spans="1:6" ht="14.25">
      <c r="A531" s="10"/>
      <c r="D531" s="10"/>
      <c r="E531" s="10"/>
      <c r="F531" s="10"/>
    </row>
    <row r="532" spans="1:6" ht="14.25">
      <c r="A532" s="10"/>
      <c r="D532" s="10"/>
      <c r="E532" s="10"/>
      <c r="F532" s="10"/>
    </row>
    <row r="533" spans="1:6" ht="14.25">
      <c r="A533" s="10"/>
      <c r="D533" s="10"/>
      <c r="E533" s="10"/>
      <c r="F533" s="10"/>
    </row>
    <row r="534" spans="1:6" ht="14.25">
      <c r="A534" s="10"/>
      <c r="D534" s="10"/>
      <c r="E534" s="10"/>
      <c r="F534" s="10"/>
    </row>
    <row r="535" spans="1:6" ht="14.25">
      <c r="A535" s="10"/>
      <c r="D535" s="10"/>
      <c r="E535" s="10"/>
      <c r="F535" s="10"/>
    </row>
    <row r="536" spans="1:6" ht="14.25">
      <c r="A536" s="10"/>
      <c r="D536" s="10"/>
      <c r="E536" s="10"/>
      <c r="F536" s="10"/>
    </row>
    <row r="537" spans="1:6" ht="14.25">
      <c r="A537" s="10"/>
      <c r="D537" s="10"/>
      <c r="E537" s="10"/>
      <c r="F537" s="10"/>
    </row>
    <row r="538" spans="1:6" ht="14.25">
      <c r="A538" s="10"/>
      <c r="D538" s="10"/>
      <c r="E538" s="10"/>
      <c r="F538" s="10"/>
    </row>
    <row r="539" spans="1:6" ht="14.25">
      <c r="A539" s="10"/>
      <c r="D539" s="10"/>
      <c r="E539" s="10"/>
      <c r="F539" s="10"/>
    </row>
    <row r="540" spans="1:6" ht="14.25">
      <c r="A540" s="10"/>
      <c r="D540" s="10"/>
      <c r="E540" s="10"/>
      <c r="F540" s="10"/>
    </row>
    <row r="541" spans="1:6" ht="14.25">
      <c r="A541" s="10"/>
      <c r="D541" s="10"/>
      <c r="E541" s="10"/>
      <c r="F541" s="10"/>
    </row>
    <row r="542" spans="1:6" ht="14.25">
      <c r="A542" s="10"/>
      <c r="D542" s="10"/>
      <c r="E542" s="10"/>
      <c r="F542" s="10"/>
    </row>
    <row r="543" spans="1:6" ht="14.25">
      <c r="A543" s="10"/>
      <c r="D543" s="10"/>
      <c r="E543" s="10"/>
      <c r="F543" s="10"/>
    </row>
    <row r="544" spans="1:6" ht="14.25">
      <c r="A544" s="10"/>
      <c r="D544" s="10"/>
      <c r="E544" s="10"/>
      <c r="F544" s="10"/>
    </row>
    <row r="545" spans="1:6" ht="14.25">
      <c r="A545" s="10"/>
      <c r="D545" s="10"/>
      <c r="E545" s="10"/>
      <c r="F545" s="10"/>
    </row>
    <row r="546" spans="1:6" ht="14.25">
      <c r="A546" s="10"/>
      <c r="D546" s="10"/>
      <c r="E546" s="10"/>
      <c r="F546" s="10"/>
    </row>
    <row r="547" spans="1:6" ht="14.25">
      <c r="A547" s="10"/>
      <c r="D547" s="10"/>
      <c r="E547" s="10"/>
      <c r="F547" s="10"/>
    </row>
    <row r="548" spans="1:6" ht="14.25">
      <c r="A548" s="10"/>
      <c r="D548" s="10"/>
      <c r="E548" s="10"/>
      <c r="F548" s="10"/>
    </row>
    <row r="549" spans="1:6" ht="14.25">
      <c r="A549" s="10"/>
      <c r="D549" s="10"/>
      <c r="E549" s="10"/>
      <c r="F549" s="10"/>
    </row>
    <row r="550" spans="1:6" ht="14.25">
      <c r="A550" s="10"/>
      <c r="D550" s="10"/>
      <c r="E550" s="10"/>
      <c r="F550" s="10"/>
    </row>
    <row r="551" spans="1:6" ht="14.25">
      <c r="A551" s="10"/>
      <c r="D551" s="10"/>
      <c r="E551" s="10"/>
      <c r="F551" s="10"/>
    </row>
    <row r="552" spans="1:6" ht="14.25">
      <c r="A552" s="10"/>
      <c r="D552" s="10"/>
      <c r="E552" s="10"/>
      <c r="F552" s="10"/>
    </row>
    <row r="553" spans="1:6" ht="14.25">
      <c r="A553" s="10"/>
      <c r="D553" s="10"/>
      <c r="E553" s="10"/>
      <c r="F553" s="10"/>
    </row>
    <row r="554" spans="1:6" ht="14.25">
      <c r="A554" s="10"/>
      <c r="D554" s="10"/>
      <c r="E554" s="10"/>
      <c r="F554" s="10"/>
    </row>
    <row r="555" spans="1:6" ht="14.25">
      <c r="A555" s="10"/>
      <c r="D555" s="10"/>
      <c r="E555" s="10"/>
      <c r="F555" s="10"/>
    </row>
    <row r="556" spans="1:6" ht="14.25">
      <c r="A556" s="10"/>
      <c r="D556" s="10"/>
      <c r="E556" s="10"/>
      <c r="F556" s="10"/>
    </row>
    <row r="557" spans="1:6" ht="14.25">
      <c r="A557" s="10"/>
      <c r="D557" s="10"/>
      <c r="E557" s="10"/>
      <c r="F557" s="10"/>
    </row>
    <row r="558" spans="1:6" ht="14.25">
      <c r="A558" s="10"/>
      <c r="D558" s="10"/>
      <c r="E558" s="10"/>
      <c r="F558" s="10"/>
    </row>
    <row r="559" spans="1:6" ht="14.25">
      <c r="A559" s="10"/>
      <c r="D559" s="10"/>
      <c r="E559" s="10"/>
      <c r="F559" s="10"/>
    </row>
    <row r="560" spans="1:6" ht="14.25">
      <c r="A560" s="10"/>
      <c r="D560" s="10"/>
      <c r="E560" s="10"/>
      <c r="F560" s="10"/>
    </row>
    <row r="561" spans="1:6" ht="14.25">
      <c r="A561" s="10"/>
      <c r="D561" s="10"/>
      <c r="E561" s="10"/>
      <c r="F561" s="10"/>
    </row>
    <row r="562" spans="1:6" ht="14.25">
      <c r="A562" s="10"/>
      <c r="D562" s="10"/>
      <c r="E562" s="10"/>
      <c r="F562" s="10"/>
    </row>
    <row r="563" spans="1:6" ht="14.25">
      <c r="A563" s="10"/>
      <c r="D563" s="10"/>
      <c r="E563" s="10"/>
      <c r="F563" s="10"/>
    </row>
    <row r="564" spans="1:6" ht="14.25">
      <c r="A564" s="10"/>
      <c r="D564" s="10"/>
      <c r="E564" s="10"/>
      <c r="F564" s="10"/>
    </row>
    <row r="565" spans="1:6" ht="14.25">
      <c r="A565" s="10"/>
      <c r="D565" s="10"/>
      <c r="E565" s="10"/>
      <c r="F565" s="10"/>
    </row>
    <row r="566" spans="1:6" ht="14.25">
      <c r="A566" s="10"/>
      <c r="D566" s="10"/>
      <c r="E566" s="10"/>
      <c r="F566" s="10"/>
    </row>
    <row r="567" spans="1:6" ht="14.25">
      <c r="A567" s="10"/>
      <c r="D567" s="10"/>
      <c r="E567" s="10"/>
      <c r="F567" s="10"/>
    </row>
    <row r="568" spans="1:6" ht="14.25">
      <c r="A568" s="10"/>
      <c r="D568" s="10"/>
      <c r="E568" s="10"/>
      <c r="F568" s="10"/>
    </row>
    <row r="569" spans="1:6" ht="14.25">
      <c r="A569" s="10"/>
      <c r="D569" s="10"/>
      <c r="E569" s="10"/>
      <c r="F569" s="10"/>
    </row>
    <row r="570" spans="1:6" ht="14.25">
      <c r="A570" s="10"/>
      <c r="D570" s="10"/>
      <c r="E570" s="10"/>
      <c r="F570" s="10"/>
    </row>
    <row r="571" spans="1:6" ht="14.25">
      <c r="A571" s="10"/>
      <c r="D571" s="10"/>
      <c r="E571" s="10"/>
      <c r="F571" s="10"/>
    </row>
    <row r="572" spans="1:6" ht="14.25">
      <c r="A572" s="10"/>
      <c r="D572" s="10"/>
      <c r="E572" s="10"/>
      <c r="F572" s="10"/>
    </row>
    <row r="573" spans="1:6" ht="14.25">
      <c r="A573" s="10"/>
      <c r="D573" s="10"/>
      <c r="E573" s="10"/>
      <c r="F573" s="10"/>
    </row>
    <row r="574" spans="1:6" ht="14.25">
      <c r="A574" s="10"/>
      <c r="D574" s="10"/>
      <c r="E574" s="10"/>
      <c r="F574" s="10"/>
    </row>
    <row r="575" spans="1:6" ht="14.25">
      <c r="A575" s="10"/>
      <c r="D575" s="10"/>
      <c r="E575" s="10"/>
      <c r="F575" s="10"/>
    </row>
    <row r="576" spans="1:6" ht="14.25">
      <c r="A576" s="10"/>
      <c r="D576" s="10"/>
      <c r="E576" s="10"/>
      <c r="F576" s="10"/>
    </row>
    <row r="577" spans="1:6" ht="14.25">
      <c r="A577" s="10"/>
      <c r="D577" s="10"/>
      <c r="E577" s="10"/>
      <c r="F577" s="10"/>
    </row>
    <row r="578" spans="1:6" ht="14.25">
      <c r="A578" s="10"/>
      <c r="D578" s="10"/>
      <c r="E578" s="10"/>
      <c r="F578" s="10"/>
    </row>
    <row r="579" spans="1:6" ht="14.25">
      <c r="A579" s="10"/>
      <c r="D579" s="10"/>
      <c r="E579" s="10"/>
      <c r="F579" s="10"/>
    </row>
    <row r="580" spans="1:6" ht="14.25">
      <c r="A580" s="10"/>
      <c r="D580" s="10"/>
      <c r="E580" s="10"/>
      <c r="F580" s="10"/>
    </row>
    <row r="581" spans="1:6" ht="14.25">
      <c r="A581" s="10"/>
      <c r="D581" s="10"/>
      <c r="E581" s="10"/>
      <c r="F581" s="10"/>
    </row>
    <row r="582" spans="1:6" ht="14.25">
      <c r="A582" s="10"/>
      <c r="D582" s="10"/>
      <c r="E582" s="10"/>
      <c r="F582" s="10"/>
    </row>
    <row r="583" spans="1:6" ht="14.25">
      <c r="A583" s="10"/>
      <c r="D583" s="10"/>
      <c r="E583" s="10"/>
      <c r="F583" s="10"/>
    </row>
    <row r="584" spans="1:6" ht="14.25">
      <c r="A584" s="10"/>
      <c r="D584" s="10"/>
      <c r="E584" s="10"/>
      <c r="F584" s="10"/>
    </row>
    <row r="585" spans="1:6" ht="14.25">
      <c r="A585" s="10"/>
      <c r="D585" s="10"/>
      <c r="E585" s="10"/>
      <c r="F585" s="10"/>
    </row>
    <row r="586" spans="1:6" ht="14.25">
      <c r="A586" s="10"/>
      <c r="D586" s="10"/>
      <c r="E586" s="10"/>
      <c r="F586" s="10"/>
    </row>
    <row r="587" spans="1:6" ht="14.25">
      <c r="A587" s="10"/>
      <c r="D587" s="10"/>
      <c r="E587" s="10"/>
      <c r="F587" s="10"/>
    </row>
    <row r="588" spans="1:6" ht="14.25">
      <c r="A588" s="10"/>
      <c r="D588" s="10"/>
      <c r="E588" s="10"/>
      <c r="F588" s="10"/>
    </row>
    <row r="589" spans="1:6" ht="14.25">
      <c r="A589" s="10"/>
      <c r="D589" s="10"/>
      <c r="E589" s="10"/>
      <c r="F589" s="10"/>
    </row>
    <row r="590" spans="1:6" ht="14.25">
      <c r="A590" s="10"/>
      <c r="D590" s="10"/>
      <c r="E590" s="10"/>
      <c r="F590" s="10"/>
    </row>
    <row r="591" spans="1:6" ht="14.25">
      <c r="A591" s="10"/>
      <c r="D591" s="10"/>
      <c r="E591" s="10"/>
      <c r="F591" s="10"/>
    </row>
    <row r="592" spans="1:6" ht="14.25">
      <c r="A592" s="10"/>
      <c r="D592" s="10"/>
      <c r="E592" s="10"/>
      <c r="F592" s="10"/>
    </row>
    <row r="593" spans="1:6" ht="14.25">
      <c r="A593" s="10"/>
      <c r="D593" s="10"/>
      <c r="E593" s="10"/>
      <c r="F593" s="10"/>
    </row>
    <row r="594" spans="1:6" ht="14.25">
      <c r="A594" s="10"/>
      <c r="D594" s="10"/>
      <c r="E594" s="10"/>
      <c r="F594" s="10"/>
    </row>
    <row r="595" spans="1:6" ht="14.25">
      <c r="A595" s="10"/>
      <c r="D595" s="10"/>
      <c r="E595" s="10"/>
      <c r="F595" s="10"/>
    </row>
    <row r="596" spans="1:6" ht="14.25">
      <c r="A596" s="10"/>
      <c r="D596" s="10"/>
      <c r="E596" s="10"/>
      <c r="F596" s="10"/>
    </row>
    <row r="597" spans="1:6" ht="14.25">
      <c r="A597" s="10"/>
      <c r="D597" s="10"/>
      <c r="E597" s="10"/>
      <c r="F597" s="10"/>
    </row>
    <row r="598" spans="1:6" ht="14.25">
      <c r="A598" s="10"/>
      <c r="D598" s="10"/>
      <c r="E598" s="10"/>
      <c r="F598" s="10"/>
    </row>
    <row r="599" spans="1:6" ht="14.25">
      <c r="A599" s="10"/>
      <c r="D599" s="10"/>
      <c r="E599" s="10"/>
      <c r="F599" s="10"/>
    </row>
    <row r="600" spans="1:6" ht="14.25">
      <c r="A600" s="10"/>
      <c r="D600" s="10"/>
      <c r="E600" s="10"/>
      <c r="F600" s="10"/>
    </row>
    <row r="601" spans="1:6" ht="14.25">
      <c r="A601" s="10"/>
      <c r="D601" s="10"/>
      <c r="E601" s="10"/>
      <c r="F601" s="10"/>
    </row>
    <row r="602" spans="1:6" ht="14.25">
      <c r="A602" s="10"/>
      <c r="D602" s="10"/>
      <c r="E602" s="10"/>
      <c r="F602" s="10"/>
    </row>
    <row r="603" spans="1:6" ht="14.25">
      <c r="A603" s="10"/>
      <c r="D603" s="10"/>
      <c r="E603" s="10"/>
      <c r="F603" s="10"/>
    </row>
    <row r="604" spans="1:6" ht="14.25">
      <c r="A604" s="10"/>
      <c r="D604" s="10"/>
      <c r="E604" s="10"/>
      <c r="F604" s="10"/>
    </row>
    <row r="605" spans="1:6" ht="14.25">
      <c r="A605" s="10"/>
      <c r="D605" s="10"/>
      <c r="E605" s="10"/>
      <c r="F605" s="10"/>
    </row>
    <row r="606" spans="1:6" ht="14.25">
      <c r="A606" s="10"/>
      <c r="D606" s="10"/>
      <c r="E606" s="10"/>
      <c r="F606" s="10"/>
    </row>
    <row r="607" spans="1:6" ht="14.25">
      <c r="A607" s="10"/>
      <c r="D607" s="10"/>
      <c r="E607" s="10"/>
      <c r="F607" s="10"/>
    </row>
    <row r="608" spans="1:6" ht="14.25">
      <c r="A608" s="10"/>
      <c r="D608" s="10"/>
      <c r="E608" s="10"/>
      <c r="F608" s="10"/>
    </row>
    <row r="609" spans="1:6" ht="14.25">
      <c r="A609" s="10"/>
      <c r="D609" s="10"/>
      <c r="E609" s="10"/>
      <c r="F609" s="10"/>
    </row>
    <row r="610" spans="1:6" ht="14.25">
      <c r="A610" s="10"/>
      <c r="D610" s="10"/>
      <c r="E610" s="10"/>
      <c r="F610" s="10"/>
    </row>
    <row r="611" spans="1:6" ht="14.25">
      <c r="A611" s="10"/>
      <c r="D611" s="10"/>
      <c r="E611" s="10"/>
      <c r="F611" s="10"/>
    </row>
    <row r="612" spans="1:6" ht="14.25">
      <c r="A612" s="10"/>
      <c r="D612" s="10"/>
      <c r="E612" s="10"/>
      <c r="F612" s="10"/>
    </row>
    <row r="613" spans="1:6" ht="14.25">
      <c r="A613" s="10"/>
      <c r="D613" s="10"/>
      <c r="E613" s="10"/>
      <c r="F613" s="10"/>
    </row>
    <row r="614" spans="1:6" ht="14.25">
      <c r="A614" s="10"/>
      <c r="D614" s="10"/>
      <c r="E614" s="10"/>
      <c r="F614" s="10"/>
    </row>
    <row r="615" spans="1:6" ht="14.25">
      <c r="A615" s="10"/>
      <c r="D615" s="10"/>
      <c r="E615" s="10"/>
      <c r="F615" s="10"/>
    </row>
    <row r="616" spans="1:6" ht="14.25">
      <c r="A616" s="10"/>
      <c r="D616" s="10"/>
      <c r="E616" s="10"/>
      <c r="F616" s="10"/>
    </row>
    <row r="617" spans="1:6" ht="14.25">
      <c r="A617" s="10"/>
      <c r="D617" s="10"/>
      <c r="E617" s="10"/>
      <c r="F617" s="10"/>
    </row>
    <row r="618" spans="1:6" ht="14.25">
      <c r="A618" s="10"/>
      <c r="D618" s="10"/>
      <c r="E618" s="10"/>
      <c r="F618" s="10"/>
    </row>
    <row r="619" spans="1:6" ht="14.25">
      <c r="A619" s="10"/>
      <c r="D619" s="10"/>
      <c r="E619" s="10"/>
      <c r="F619" s="10"/>
    </row>
    <row r="620" spans="1:6" ht="14.25">
      <c r="A620" s="10"/>
      <c r="D620" s="10"/>
      <c r="E620" s="10"/>
      <c r="F620" s="10"/>
    </row>
    <row r="621" spans="1:6" ht="14.25">
      <c r="A621" s="10"/>
      <c r="D621" s="10"/>
      <c r="E621" s="10"/>
      <c r="F621" s="10"/>
    </row>
    <row r="622" spans="1:6" ht="14.25">
      <c r="A622" s="10"/>
      <c r="D622" s="10"/>
      <c r="E622" s="10"/>
      <c r="F622" s="10"/>
    </row>
    <row r="623" spans="1:6" ht="14.25">
      <c r="A623" s="10"/>
      <c r="D623" s="10"/>
      <c r="E623" s="10"/>
      <c r="F623" s="10"/>
    </row>
    <row r="624" spans="1:6" ht="14.25">
      <c r="A624" s="10"/>
      <c r="D624" s="10"/>
      <c r="E624" s="10"/>
      <c r="F624" s="10"/>
    </row>
    <row r="625" spans="1:6" ht="14.25">
      <c r="A625" s="10"/>
      <c r="D625" s="10"/>
      <c r="E625" s="10"/>
      <c r="F625" s="10"/>
    </row>
  </sheetData>
  <sheetProtection/>
  <mergeCells count="6">
    <mergeCell ref="B132:F132"/>
    <mergeCell ref="B142:F142"/>
    <mergeCell ref="A4:N4"/>
    <mergeCell ref="A3:N3"/>
    <mergeCell ref="A2:N2"/>
    <mergeCell ref="A1:N1"/>
  </mergeCells>
  <printOptions horizontalCentered="1" verticalCentered="1"/>
  <pageMargins left="0.984251968503937" right="0" top="0.31496062992125984" bottom="0.2362204724409449" header="0" footer="0"/>
  <pageSetup fitToHeight="0" horizontalDpi="600" verticalDpi="600" orientation="landscape" paperSize="5" scale="60" r:id="rId1"/>
  <headerFooter alignWithMargins="0">
    <oddFooter>&amp;R&amp;P de &amp;N</oddFooter>
  </headerFooter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20"/>
  <sheetViews>
    <sheetView showGridLines="0" zoomScale="80" zoomScaleNormal="80" zoomScalePageLayoutView="50" workbookViewId="0" topLeftCell="A1">
      <selection activeCell="H14" sqref="H14"/>
    </sheetView>
  </sheetViews>
  <sheetFormatPr defaultColWidth="11.8515625" defaultRowHeight="12.75"/>
  <cols>
    <col min="1" max="1" width="13.8515625" style="8" customWidth="1"/>
    <col min="2" max="2" width="17.00390625" style="8" customWidth="1"/>
    <col min="3" max="3" width="19.7109375" style="28" customWidth="1"/>
    <col min="4" max="4" width="19.7109375" style="8" customWidth="1"/>
    <col min="5" max="6" width="17.00390625" style="8" customWidth="1"/>
    <col min="7" max="7" width="14.8515625" style="8" customWidth="1"/>
    <col min="8" max="9" width="17.00390625" style="8" customWidth="1"/>
    <col min="10" max="10" width="19.7109375" style="28" customWidth="1"/>
    <col min="11" max="13" width="19.7109375" style="8" customWidth="1"/>
    <col min="14" max="14" width="15.00390625" style="23" customWidth="1"/>
    <col min="15" max="15" width="19.7109375" style="28" customWidth="1"/>
    <col min="16" max="16" width="16.7109375" style="28" customWidth="1"/>
    <col min="17" max="17" width="13.57421875" style="23" customWidth="1"/>
    <col min="18" max="16384" width="11.8515625" style="8" customWidth="1"/>
  </cols>
  <sheetData>
    <row r="1" spans="1:14" s="7" customFormat="1" ht="1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s="7" customFormat="1" ht="1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s="7" customFormat="1" ht="15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s="9" customFormat="1" ht="15">
      <c r="A4" s="195" t="s">
        <v>403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3:17" s="5" customFormat="1" ht="14.25">
      <c r="C5" s="32"/>
      <c r="J5" s="32"/>
      <c r="N5" s="75"/>
      <c r="O5" s="32"/>
      <c r="P5" s="32"/>
      <c r="Q5" s="75"/>
    </row>
    <row r="6" spans="1:17" s="13" customFormat="1" ht="39.75" customHeight="1" thickBot="1">
      <c r="A6" s="47" t="s">
        <v>12</v>
      </c>
      <c r="B6" s="47" t="s">
        <v>42</v>
      </c>
      <c r="C6" s="48" t="s">
        <v>41</v>
      </c>
      <c r="D6" s="48" t="s">
        <v>13</v>
      </c>
      <c r="E6" s="48" t="s">
        <v>14</v>
      </c>
      <c r="F6" s="48" t="s">
        <v>15</v>
      </c>
      <c r="G6" s="48" t="s">
        <v>16</v>
      </c>
      <c r="H6" s="48" t="s">
        <v>17</v>
      </c>
      <c r="I6" s="48" t="s">
        <v>18</v>
      </c>
      <c r="J6" s="48" t="s">
        <v>19</v>
      </c>
      <c r="K6" s="48" t="s">
        <v>20</v>
      </c>
      <c r="L6" s="48" t="s">
        <v>43</v>
      </c>
      <c r="M6" s="48" t="s">
        <v>44</v>
      </c>
      <c r="N6" s="49" t="s">
        <v>35</v>
      </c>
      <c r="O6" s="58" t="s">
        <v>31</v>
      </c>
      <c r="P6" s="58" t="s">
        <v>29</v>
      </c>
      <c r="Q6" s="58" t="s">
        <v>30</v>
      </c>
    </row>
    <row r="7" spans="1:17" s="9" customFormat="1" ht="15" thickTop="1">
      <c r="A7" s="19">
        <v>21375300</v>
      </c>
      <c r="B7" s="19"/>
      <c r="C7" s="19"/>
      <c r="D7" s="89">
        <v>1966800985</v>
      </c>
      <c r="E7" s="89">
        <v>1966800985</v>
      </c>
      <c r="F7" s="89">
        <v>1196084805</v>
      </c>
      <c r="G7" s="89">
        <v>16400000</v>
      </c>
      <c r="H7" s="89">
        <v>316619847.59</v>
      </c>
      <c r="I7" s="89">
        <v>0</v>
      </c>
      <c r="J7" s="89">
        <v>103219385.15</v>
      </c>
      <c r="K7" s="89">
        <v>103219385.15</v>
      </c>
      <c r="L7" s="89">
        <v>1530561752.26</v>
      </c>
      <c r="M7" s="89">
        <v>759845572.26</v>
      </c>
      <c r="N7" s="24">
        <f>+J7/E7</f>
        <v>0.05248084881857023</v>
      </c>
      <c r="O7" s="20">
        <f>+O27+O61+O75+O81</f>
        <v>916896391</v>
      </c>
      <c r="P7" s="20">
        <f>+P27+P61+P75+P81</f>
        <v>1787244.74</v>
      </c>
      <c r="Q7" s="25">
        <f>+P7/O7</f>
        <v>0.0019492330404428432</v>
      </c>
    </row>
    <row r="8" spans="1:17" s="133" customFormat="1" ht="14.25">
      <c r="A8" s="126">
        <v>21375300</v>
      </c>
      <c r="B8" s="126" t="s">
        <v>55</v>
      </c>
      <c r="C8" s="126" t="s">
        <v>22</v>
      </c>
      <c r="D8" s="186">
        <v>928188416</v>
      </c>
      <c r="E8" s="186">
        <v>928188416</v>
      </c>
      <c r="F8" s="186">
        <v>928188416</v>
      </c>
      <c r="G8" s="186">
        <v>0</v>
      </c>
      <c r="H8" s="186">
        <v>134607244</v>
      </c>
      <c r="I8" s="186">
        <v>0</v>
      </c>
      <c r="J8" s="186">
        <v>90490449.86</v>
      </c>
      <c r="K8" s="186">
        <v>90490449.86</v>
      </c>
      <c r="L8" s="186">
        <v>703090722.14</v>
      </c>
      <c r="M8" s="186">
        <v>703090722.14</v>
      </c>
      <c r="N8" s="128">
        <f aca="true" t="shared" si="0" ref="N8:N71">+J8/E8</f>
        <v>0.0974914664955267</v>
      </c>
      <c r="O8" s="30"/>
      <c r="P8" s="30"/>
      <c r="Q8" s="132"/>
    </row>
    <row r="9" spans="1:17" s="133" customFormat="1" ht="14.25">
      <c r="A9" s="131">
        <v>21375300</v>
      </c>
      <c r="B9" s="131" t="s">
        <v>56</v>
      </c>
      <c r="C9" s="131" t="s">
        <v>57</v>
      </c>
      <c r="D9" s="140">
        <v>357543600</v>
      </c>
      <c r="E9" s="140">
        <v>357543600</v>
      </c>
      <c r="F9" s="140">
        <v>357543600</v>
      </c>
      <c r="G9" s="140">
        <v>0</v>
      </c>
      <c r="H9" s="140">
        <v>0</v>
      </c>
      <c r="I9" s="140">
        <v>0</v>
      </c>
      <c r="J9" s="140">
        <v>23312947.34</v>
      </c>
      <c r="K9" s="140">
        <v>23312947.34</v>
      </c>
      <c r="L9" s="140">
        <v>334230652.66</v>
      </c>
      <c r="M9" s="140">
        <v>334230652.66</v>
      </c>
      <c r="N9" s="128">
        <f t="shared" si="0"/>
        <v>0.06520308946936822</v>
      </c>
      <c r="O9" s="129"/>
      <c r="P9" s="129"/>
      <c r="Q9" s="128"/>
    </row>
    <row r="10" spans="1:17" s="134" customFormat="1" ht="14.25">
      <c r="A10" s="131">
        <v>21375300</v>
      </c>
      <c r="B10" s="131" t="s">
        <v>58</v>
      </c>
      <c r="C10" s="131" t="s">
        <v>59</v>
      </c>
      <c r="D10" s="140">
        <v>342543600</v>
      </c>
      <c r="E10" s="140">
        <v>342543600</v>
      </c>
      <c r="F10" s="140">
        <v>342543600</v>
      </c>
      <c r="G10" s="140">
        <v>0</v>
      </c>
      <c r="H10" s="140">
        <v>0</v>
      </c>
      <c r="I10" s="140">
        <v>0</v>
      </c>
      <c r="J10" s="140">
        <v>22898107.34</v>
      </c>
      <c r="K10" s="140">
        <v>22898107.34</v>
      </c>
      <c r="L10" s="140">
        <v>319645492.66</v>
      </c>
      <c r="M10" s="140">
        <v>319645492.66</v>
      </c>
      <c r="N10" s="128">
        <f t="shared" si="0"/>
        <v>0.06684727824428774</v>
      </c>
      <c r="O10" s="129"/>
      <c r="P10" s="129"/>
      <c r="Q10" s="128"/>
    </row>
    <row r="11" spans="1:17" s="134" customFormat="1" ht="14.25">
      <c r="A11" s="131">
        <v>21375300</v>
      </c>
      <c r="B11" s="131" t="s">
        <v>60</v>
      </c>
      <c r="C11" s="131" t="s">
        <v>61</v>
      </c>
      <c r="D11" s="140">
        <v>15000000</v>
      </c>
      <c r="E11" s="140">
        <v>15000000</v>
      </c>
      <c r="F11" s="140">
        <v>15000000</v>
      </c>
      <c r="G11" s="140">
        <v>0</v>
      </c>
      <c r="H11" s="140">
        <v>0</v>
      </c>
      <c r="I11" s="140">
        <v>0</v>
      </c>
      <c r="J11" s="140">
        <v>414840</v>
      </c>
      <c r="K11" s="140">
        <v>414840</v>
      </c>
      <c r="L11" s="140">
        <v>14585160</v>
      </c>
      <c r="M11" s="140">
        <v>14585160</v>
      </c>
      <c r="N11" s="128">
        <f t="shared" si="0"/>
        <v>0.027656</v>
      </c>
      <c r="O11" s="129"/>
      <c r="P11" s="129"/>
      <c r="Q11" s="128"/>
    </row>
    <row r="12" spans="1:17" s="134" customFormat="1" ht="14.25">
      <c r="A12" s="131">
        <v>21375300</v>
      </c>
      <c r="B12" s="131" t="s">
        <v>62</v>
      </c>
      <c r="C12" s="131" t="s">
        <v>63</v>
      </c>
      <c r="D12" s="140">
        <v>14958727</v>
      </c>
      <c r="E12" s="140">
        <v>14958727</v>
      </c>
      <c r="F12" s="140">
        <v>14958727</v>
      </c>
      <c r="G12" s="140">
        <v>0</v>
      </c>
      <c r="H12" s="140">
        <v>0</v>
      </c>
      <c r="I12" s="140">
        <v>0</v>
      </c>
      <c r="J12" s="140">
        <v>965391</v>
      </c>
      <c r="K12" s="140">
        <v>965391</v>
      </c>
      <c r="L12" s="140">
        <v>13993336</v>
      </c>
      <c r="M12" s="140">
        <v>13993336</v>
      </c>
      <c r="N12" s="128">
        <f t="shared" si="0"/>
        <v>0.06453697563970517</v>
      </c>
      <c r="O12" s="129"/>
      <c r="P12" s="129"/>
      <c r="Q12" s="128"/>
    </row>
    <row r="13" spans="1:17" s="134" customFormat="1" ht="14.25">
      <c r="A13" s="131">
        <v>21375300</v>
      </c>
      <c r="B13" s="131" t="s">
        <v>64</v>
      </c>
      <c r="C13" s="131" t="s">
        <v>65</v>
      </c>
      <c r="D13" s="140">
        <v>14958727</v>
      </c>
      <c r="E13" s="140">
        <v>14958727</v>
      </c>
      <c r="F13" s="140">
        <v>14958727</v>
      </c>
      <c r="G13" s="140">
        <v>0</v>
      </c>
      <c r="H13" s="140">
        <v>0</v>
      </c>
      <c r="I13" s="140">
        <v>0</v>
      </c>
      <c r="J13" s="140">
        <v>965391</v>
      </c>
      <c r="K13" s="140">
        <v>965391</v>
      </c>
      <c r="L13" s="140">
        <v>13993336</v>
      </c>
      <c r="M13" s="140">
        <v>13993336</v>
      </c>
      <c r="N13" s="128">
        <f t="shared" si="0"/>
        <v>0.06453697563970517</v>
      </c>
      <c r="O13" s="129"/>
      <c r="P13" s="129"/>
      <c r="Q13" s="128"/>
    </row>
    <row r="14" spans="1:17" s="134" customFormat="1" ht="14.25">
      <c r="A14" s="131">
        <v>21375300</v>
      </c>
      <c r="B14" s="131" t="s">
        <v>66</v>
      </c>
      <c r="C14" s="131" t="s">
        <v>67</v>
      </c>
      <c r="D14" s="140">
        <v>413305198</v>
      </c>
      <c r="E14" s="140">
        <v>413305198</v>
      </c>
      <c r="F14" s="140">
        <v>413305198</v>
      </c>
      <c r="G14" s="140">
        <v>0</v>
      </c>
      <c r="H14" s="140">
        <v>0</v>
      </c>
      <c r="I14" s="140">
        <v>0</v>
      </c>
      <c r="J14" s="140">
        <v>58438464.52</v>
      </c>
      <c r="K14" s="140">
        <v>58438464.52</v>
      </c>
      <c r="L14" s="140">
        <v>354866733.48</v>
      </c>
      <c r="M14" s="140">
        <v>354866733.48</v>
      </c>
      <c r="N14" s="128">
        <f t="shared" si="0"/>
        <v>0.14139300643395247</v>
      </c>
      <c r="O14" s="129"/>
      <c r="P14" s="129"/>
      <c r="Q14" s="128"/>
    </row>
    <row r="15" spans="1:17" s="134" customFormat="1" ht="14.25">
      <c r="A15" s="131">
        <v>21375300</v>
      </c>
      <c r="B15" s="131" t="s">
        <v>68</v>
      </c>
      <c r="C15" s="131" t="s">
        <v>69</v>
      </c>
      <c r="D15" s="140">
        <v>117442356</v>
      </c>
      <c r="E15" s="140">
        <v>117442356</v>
      </c>
      <c r="F15" s="140">
        <v>117442356</v>
      </c>
      <c r="G15" s="140">
        <v>0</v>
      </c>
      <c r="H15" s="140">
        <v>0</v>
      </c>
      <c r="I15" s="140">
        <v>0</v>
      </c>
      <c r="J15" s="140">
        <v>5778311.4</v>
      </c>
      <c r="K15" s="140">
        <v>5778311.4</v>
      </c>
      <c r="L15" s="140">
        <v>111664044.6</v>
      </c>
      <c r="M15" s="140">
        <v>111664044.6</v>
      </c>
      <c r="N15" s="128">
        <f t="shared" si="0"/>
        <v>0.049201255805869565</v>
      </c>
      <c r="O15" s="129"/>
      <c r="P15" s="129"/>
      <c r="Q15" s="128"/>
    </row>
    <row r="16" spans="1:17" s="134" customFormat="1" ht="14.25">
      <c r="A16" s="131">
        <v>21375300</v>
      </c>
      <c r="B16" s="131" t="s">
        <v>70</v>
      </c>
      <c r="C16" s="131" t="s">
        <v>71</v>
      </c>
      <c r="D16" s="140">
        <v>149188440</v>
      </c>
      <c r="E16" s="140">
        <v>149188440</v>
      </c>
      <c r="F16" s="140">
        <v>149188440</v>
      </c>
      <c r="G16" s="140">
        <v>0</v>
      </c>
      <c r="H16" s="140">
        <v>0</v>
      </c>
      <c r="I16" s="140">
        <v>0</v>
      </c>
      <c r="J16" s="140">
        <v>7498343.67</v>
      </c>
      <c r="K16" s="140">
        <v>7498343.67</v>
      </c>
      <c r="L16" s="140">
        <v>141690096.33</v>
      </c>
      <c r="M16" s="140">
        <v>141690096.33</v>
      </c>
      <c r="N16" s="128">
        <f t="shared" si="0"/>
        <v>0.050260889315552865</v>
      </c>
      <c r="O16" s="129"/>
      <c r="P16" s="129"/>
      <c r="Q16" s="128"/>
    </row>
    <row r="17" spans="1:17" s="134" customFormat="1" ht="14.25">
      <c r="A17" s="131">
        <v>21375300</v>
      </c>
      <c r="B17" s="131" t="s">
        <v>74</v>
      </c>
      <c r="C17" s="131" t="s">
        <v>75</v>
      </c>
      <c r="D17" s="140">
        <v>44305490</v>
      </c>
      <c r="E17" s="140">
        <v>44305490</v>
      </c>
      <c r="F17" s="140">
        <v>44305490</v>
      </c>
      <c r="G17" s="140">
        <v>0</v>
      </c>
      <c r="H17" s="140">
        <v>0</v>
      </c>
      <c r="I17" s="140">
        <v>0</v>
      </c>
      <c r="J17" s="140">
        <v>42942646.4</v>
      </c>
      <c r="K17" s="140">
        <v>42942646.4</v>
      </c>
      <c r="L17" s="140">
        <v>1362843.6</v>
      </c>
      <c r="M17" s="140">
        <v>1362843.6</v>
      </c>
      <c r="N17" s="128">
        <f t="shared" si="0"/>
        <v>0.969239848154258</v>
      </c>
      <c r="O17" s="129"/>
      <c r="P17" s="129"/>
      <c r="Q17" s="128"/>
    </row>
    <row r="18" spans="1:17" s="134" customFormat="1" ht="14.25">
      <c r="A18" s="131">
        <v>21375300</v>
      </c>
      <c r="B18" s="131" t="s">
        <v>76</v>
      </c>
      <c r="C18" s="131" t="s">
        <v>77</v>
      </c>
      <c r="D18" s="140">
        <v>43100000</v>
      </c>
      <c r="E18" s="140">
        <v>43100000</v>
      </c>
      <c r="F18" s="140">
        <v>43100000</v>
      </c>
      <c r="G18" s="140">
        <v>0</v>
      </c>
      <c r="H18" s="140">
        <v>0</v>
      </c>
      <c r="I18" s="140">
        <v>0</v>
      </c>
      <c r="J18" s="140">
        <v>2219163.05</v>
      </c>
      <c r="K18" s="140">
        <v>2219163.05</v>
      </c>
      <c r="L18" s="140">
        <v>40880836.95</v>
      </c>
      <c r="M18" s="140">
        <v>40880836.95</v>
      </c>
      <c r="N18" s="128">
        <f t="shared" si="0"/>
        <v>0.05148870185614849</v>
      </c>
      <c r="O18" s="129"/>
      <c r="P18" s="129"/>
      <c r="Q18" s="128"/>
    </row>
    <row r="19" spans="1:17" s="134" customFormat="1" ht="14.25">
      <c r="A19" s="131">
        <v>21375300</v>
      </c>
      <c r="B19" s="131" t="s">
        <v>72</v>
      </c>
      <c r="C19" s="131" t="s">
        <v>73</v>
      </c>
      <c r="D19" s="140">
        <v>59268912</v>
      </c>
      <c r="E19" s="140">
        <v>59268912</v>
      </c>
      <c r="F19" s="140">
        <v>59268912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59268912</v>
      </c>
      <c r="M19" s="140">
        <v>59268912</v>
      </c>
      <c r="N19" s="128">
        <f t="shared" si="0"/>
        <v>0</v>
      </c>
      <c r="O19" s="129"/>
      <c r="P19" s="129"/>
      <c r="Q19" s="128"/>
    </row>
    <row r="20" spans="1:17" s="134" customFormat="1" ht="14.25">
      <c r="A20" s="131">
        <v>21375300</v>
      </c>
      <c r="B20" s="131" t="s">
        <v>78</v>
      </c>
      <c r="C20" s="131" t="s">
        <v>79</v>
      </c>
      <c r="D20" s="140">
        <v>71816538</v>
      </c>
      <c r="E20" s="140">
        <v>71816538</v>
      </c>
      <c r="F20" s="140">
        <v>71816538</v>
      </c>
      <c r="G20" s="140">
        <v>0</v>
      </c>
      <c r="H20" s="140">
        <v>67895048</v>
      </c>
      <c r="I20" s="140">
        <v>0</v>
      </c>
      <c r="J20" s="140">
        <v>3921490</v>
      </c>
      <c r="K20" s="140">
        <v>3921490</v>
      </c>
      <c r="L20" s="140">
        <v>0</v>
      </c>
      <c r="M20" s="140">
        <v>0</v>
      </c>
      <c r="N20" s="128">
        <f t="shared" si="0"/>
        <v>0.05460427513228221</v>
      </c>
      <c r="O20" s="129"/>
      <c r="P20" s="129"/>
      <c r="Q20" s="128"/>
    </row>
    <row r="21" spans="1:17" s="134" customFormat="1" ht="14.25">
      <c r="A21" s="131">
        <v>21375300</v>
      </c>
      <c r="B21" s="131" t="s">
        <v>82</v>
      </c>
      <c r="C21" s="131" t="s">
        <v>404</v>
      </c>
      <c r="D21" s="140">
        <v>68133639</v>
      </c>
      <c r="E21" s="140">
        <v>68133639</v>
      </c>
      <c r="F21" s="140">
        <v>68133639</v>
      </c>
      <c r="G21" s="140">
        <v>0</v>
      </c>
      <c r="H21" s="140">
        <v>64413202</v>
      </c>
      <c r="I21" s="140">
        <v>0</v>
      </c>
      <c r="J21" s="140">
        <v>3720437</v>
      </c>
      <c r="K21" s="140">
        <v>3720437</v>
      </c>
      <c r="L21" s="140">
        <v>0</v>
      </c>
      <c r="M21" s="140">
        <v>0</v>
      </c>
      <c r="N21" s="128">
        <f t="shared" si="0"/>
        <v>0.05460499475156464</v>
      </c>
      <c r="O21" s="129"/>
      <c r="P21" s="129"/>
      <c r="Q21" s="128"/>
    </row>
    <row r="22" spans="1:17" s="134" customFormat="1" ht="14.25">
      <c r="A22" s="131">
        <v>21375300</v>
      </c>
      <c r="B22" s="131" t="s">
        <v>87</v>
      </c>
      <c r="C22" s="131" t="s">
        <v>389</v>
      </c>
      <c r="D22" s="140">
        <v>3682899</v>
      </c>
      <c r="E22" s="140">
        <v>3682899</v>
      </c>
      <c r="F22" s="140">
        <v>3682899</v>
      </c>
      <c r="G22" s="140">
        <v>0</v>
      </c>
      <c r="H22" s="140">
        <v>3481846</v>
      </c>
      <c r="I22" s="140">
        <v>0</v>
      </c>
      <c r="J22" s="140">
        <v>201053</v>
      </c>
      <c r="K22" s="140">
        <v>201053</v>
      </c>
      <c r="L22" s="140">
        <v>0</v>
      </c>
      <c r="M22" s="140">
        <v>0</v>
      </c>
      <c r="N22" s="128">
        <f t="shared" si="0"/>
        <v>0.05459096217409166</v>
      </c>
      <c r="O22" s="129"/>
      <c r="P22" s="129"/>
      <c r="Q22" s="128"/>
    </row>
    <row r="23" spans="1:17" s="134" customFormat="1" ht="14.25">
      <c r="A23" s="131">
        <v>21375300</v>
      </c>
      <c r="B23" s="131" t="s">
        <v>90</v>
      </c>
      <c r="C23" s="131" t="s">
        <v>91</v>
      </c>
      <c r="D23" s="140">
        <v>70564353</v>
      </c>
      <c r="E23" s="140">
        <v>70564353</v>
      </c>
      <c r="F23" s="140">
        <v>70564353</v>
      </c>
      <c r="G23" s="140">
        <v>0</v>
      </c>
      <c r="H23" s="140">
        <v>66712196</v>
      </c>
      <c r="I23" s="140">
        <v>0</v>
      </c>
      <c r="J23" s="140">
        <v>3852157</v>
      </c>
      <c r="K23" s="140">
        <v>3852157</v>
      </c>
      <c r="L23" s="140">
        <v>0</v>
      </c>
      <c r="M23" s="140">
        <v>0</v>
      </c>
      <c r="N23" s="128">
        <f t="shared" si="0"/>
        <v>0.05459069397263516</v>
      </c>
      <c r="O23" s="129"/>
      <c r="P23" s="129"/>
      <c r="Q23" s="128"/>
    </row>
    <row r="24" spans="1:17" s="134" customFormat="1" ht="14.25">
      <c r="A24" s="131">
        <v>21375300</v>
      </c>
      <c r="B24" s="131" t="s">
        <v>94</v>
      </c>
      <c r="C24" s="131" t="s">
        <v>405</v>
      </c>
      <c r="D24" s="140">
        <v>37418258</v>
      </c>
      <c r="E24" s="140">
        <v>37418258</v>
      </c>
      <c r="F24" s="140">
        <v>37418258</v>
      </c>
      <c r="G24" s="140">
        <v>0</v>
      </c>
      <c r="H24" s="140">
        <v>35375568</v>
      </c>
      <c r="I24" s="140">
        <v>0</v>
      </c>
      <c r="J24" s="140">
        <v>2042690</v>
      </c>
      <c r="K24" s="140">
        <v>2042690</v>
      </c>
      <c r="L24" s="140">
        <v>0</v>
      </c>
      <c r="M24" s="140">
        <v>0</v>
      </c>
      <c r="N24" s="128">
        <f t="shared" si="0"/>
        <v>0.05459072947757215</v>
      </c>
      <c r="O24" s="129"/>
      <c r="P24" s="129"/>
      <c r="Q24" s="128"/>
    </row>
    <row r="25" spans="1:17" s="134" customFormat="1" ht="14.25">
      <c r="A25" s="131">
        <v>21375300</v>
      </c>
      <c r="B25" s="131" t="s">
        <v>99</v>
      </c>
      <c r="C25" s="131" t="s">
        <v>406</v>
      </c>
      <c r="D25" s="140">
        <v>11048698</v>
      </c>
      <c r="E25" s="140">
        <v>11048698</v>
      </c>
      <c r="F25" s="140">
        <v>11048698</v>
      </c>
      <c r="G25" s="140">
        <v>0</v>
      </c>
      <c r="H25" s="140">
        <v>10445542</v>
      </c>
      <c r="I25" s="140">
        <v>0</v>
      </c>
      <c r="J25" s="140">
        <v>603156</v>
      </c>
      <c r="K25" s="140">
        <v>603156</v>
      </c>
      <c r="L25" s="140">
        <v>0</v>
      </c>
      <c r="M25" s="140">
        <v>0</v>
      </c>
      <c r="N25" s="128">
        <f t="shared" si="0"/>
        <v>0.05459068570794495</v>
      </c>
      <c r="O25" s="129"/>
      <c r="P25" s="129"/>
      <c r="Q25" s="128"/>
    </row>
    <row r="26" spans="1:17" s="134" customFormat="1" ht="14.25">
      <c r="A26" s="131">
        <v>21375300</v>
      </c>
      <c r="B26" s="131" t="s">
        <v>104</v>
      </c>
      <c r="C26" s="131" t="s">
        <v>407</v>
      </c>
      <c r="D26" s="140">
        <v>22097397</v>
      </c>
      <c r="E26" s="140">
        <v>22097397</v>
      </c>
      <c r="F26" s="140">
        <v>22097397</v>
      </c>
      <c r="G26" s="140">
        <v>0</v>
      </c>
      <c r="H26" s="140">
        <v>20891086</v>
      </c>
      <c r="I26" s="140">
        <v>0</v>
      </c>
      <c r="J26" s="140">
        <v>1206311</v>
      </c>
      <c r="K26" s="140">
        <v>1206311</v>
      </c>
      <c r="L26" s="140">
        <v>0</v>
      </c>
      <c r="M26" s="140">
        <v>0</v>
      </c>
      <c r="N26" s="128">
        <f t="shared" si="0"/>
        <v>0.05459063798328826</v>
      </c>
      <c r="O26" s="129"/>
      <c r="P26" s="129"/>
      <c r="Q26" s="128"/>
    </row>
    <row r="27" spans="1:17" s="133" customFormat="1" ht="14.25">
      <c r="A27" s="126">
        <v>21375300</v>
      </c>
      <c r="B27" s="126" t="s">
        <v>109</v>
      </c>
      <c r="C27" s="126" t="s">
        <v>110</v>
      </c>
      <c r="D27" s="186">
        <v>464624962</v>
      </c>
      <c r="E27" s="186">
        <v>464624962</v>
      </c>
      <c r="F27" s="186">
        <v>52815902</v>
      </c>
      <c r="G27" s="186">
        <v>16400000</v>
      </c>
      <c r="H27" s="186">
        <v>34083322.15</v>
      </c>
      <c r="I27" s="186">
        <v>0</v>
      </c>
      <c r="J27" s="186">
        <v>548993</v>
      </c>
      <c r="K27" s="186">
        <v>548993</v>
      </c>
      <c r="L27" s="186">
        <v>413592646.85</v>
      </c>
      <c r="M27" s="186">
        <v>1783586.85</v>
      </c>
      <c r="N27" s="128">
        <f t="shared" si="0"/>
        <v>0.0011815830936780362</v>
      </c>
      <c r="O27" s="30">
        <f>+E27</f>
        <v>464624962</v>
      </c>
      <c r="P27" s="30">
        <f>+J27</f>
        <v>548993</v>
      </c>
      <c r="Q27" s="132">
        <f>+P27/O27</f>
        <v>0.0011815830936780362</v>
      </c>
    </row>
    <row r="28" spans="1:17" s="134" customFormat="1" ht="14.25">
      <c r="A28" s="131">
        <v>21375300</v>
      </c>
      <c r="B28" s="131" t="s">
        <v>111</v>
      </c>
      <c r="C28" s="131" t="s">
        <v>112</v>
      </c>
      <c r="D28" s="140">
        <v>5500000</v>
      </c>
      <c r="E28" s="140">
        <v>5500000</v>
      </c>
      <c r="F28" s="140">
        <v>1375000</v>
      </c>
      <c r="G28" s="140">
        <v>0</v>
      </c>
      <c r="H28" s="140">
        <v>670416</v>
      </c>
      <c r="I28" s="140">
        <v>0</v>
      </c>
      <c r="J28" s="140">
        <v>0</v>
      </c>
      <c r="K28" s="140">
        <v>0</v>
      </c>
      <c r="L28" s="140">
        <v>4829584</v>
      </c>
      <c r="M28" s="140">
        <v>704584</v>
      </c>
      <c r="N28" s="128">
        <f t="shared" si="0"/>
        <v>0</v>
      </c>
      <c r="O28" s="129">
        <f>+E28</f>
        <v>5500000</v>
      </c>
      <c r="P28" s="129">
        <f>+J28</f>
        <v>0</v>
      </c>
      <c r="Q28" s="128">
        <f>+P28/O28</f>
        <v>0</v>
      </c>
    </row>
    <row r="29" spans="1:17" s="133" customFormat="1" ht="14.25">
      <c r="A29" s="131">
        <v>21375300</v>
      </c>
      <c r="B29" s="131" t="s">
        <v>113</v>
      </c>
      <c r="C29" s="131" t="s">
        <v>114</v>
      </c>
      <c r="D29" s="140">
        <v>5500000</v>
      </c>
      <c r="E29" s="140">
        <v>5500000</v>
      </c>
      <c r="F29" s="140">
        <v>1375000</v>
      </c>
      <c r="G29" s="140">
        <v>0</v>
      </c>
      <c r="H29" s="140">
        <v>670416</v>
      </c>
      <c r="I29" s="140">
        <v>0</v>
      </c>
      <c r="J29" s="140">
        <v>0</v>
      </c>
      <c r="K29" s="140">
        <v>0</v>
      </c>
      <c r="L29" s="140">
        <v>4829584</v>
      </c>
      <c r="M29" s="140">
        <v>704584</v>
      </c>
      <c r="N29" s="128">
        <f t="shared" si="0"/>
        <v>0</v>
      </c>
      <c r="O29" s="129">
        <f aca="true" t="shared" si="1" ref="O29:O70">+E29</f>
        <v>5500000</v>
      </c>
      <c r="P29" s="129">
        <f aca="true" t="shared" si="2" ref="P29:P58">+J29</f>
        <v>0</v>
      </c>
      <c r="Q29" s="128">
        <f aca="true" t="shared" si="3" ref="Q29:Q71">+P29/O29</f>
        <v>0</v>
      </c>
    </row>
    <row r="30" spans="1:17" s="134" customFormat="1" ht="14.25">
      <c r="A30" s="131">
        <v>21375300</v>
      </c>
      <c r="B30" s="131" t="s">
        <v>121</v>
      </c>
      <c r="C30" s="131" t="s">
        <v>122</v>
      </c>
      <c r="D30" s="140">
        <v>15653659</v>
      </c>
      <c r="E30" s="140">
        <v>15653659</v>
      </c>
      <c r="F30" s="140">
        <v>3813415</v>
      </c>
      <c r="G30" s="140">
        <v>0</v>
      </c>
      <c r="H30" s="140">
        <v>3813415</v>
      </c>
      <c r="I30" s="140">
        <v>0</v>
      </c>
      <c r="J30" s="140">
        <v>0</v>
      </c>
      <c r="K30" s="140">
        <v>0</v>
      </c>
      <c r="L30" s="140">
        <v>11840244</v>
      </c>
      <c r="M30" s="140">
        <v>0</v>
      </c>
      <c r="N30" s="128">
        <f t="shared" si="0"/>
        <v>0</v>
      </c>
      <c r="O30" s="129">
        <f t="shared" si="1"/>
        <v>15653659</v>
      </c>
      <c r="P30" s="129">
        <f t="shared" si="2"/>
        <v>0</v>
      </c>
      <c r="Q30" s="128">
        <f t="shared" si="3"/>
        <v>0</v>
      </c>
    </row>
    <row r="31" spans="1:17" s="134" customFormat="1" ht="14.25">
      <c r="A31" s="131">
        <v>21375300</v>
      </c>
      <c r="B31" s="131" t="s">
        <v>123</v>
      </c>
      <c r="C31" s="131" t="s">
        <v>124</v>
      </c>
      <c r="D31" s="140">
        <v>1000000</v>
      </c>
      <c r="E31" s="140">
        <v>1000000</v>
      </c>
      <c r="F31" s="140">
        <v>200000</v>
      </c>
      <c r="G31" s="140">
        <v>0</v>
      </c>
      <c r="H31" s="140">
        <v>200000</v>
      </c>
      <c r="I31" s="140">
        <v>0</v>
      </c>
      <c r="J31" s="140">
        <v>0</v>
      </c>
      <c r="K31" s="140">
        <v>0</v>
      </c>
      <c r="L31" s="140">
        <v>800000</v>
      </c>
      <c r="M31" s="140">
        <v>0</v>
      </c>
      <c r="N31" s="128">
        <f t="shared" si="0"/>
        <v>0</v>
      </c>
      <c r="O31" s="129">
        <f t="shared" si="1"/>
        <v>1000000</v>
      </c>
      <c r="P31" s="129">
        <f t="shared" si="2"/>
        <v>0</v>
      </c>
      <c r="Q31" s="128">
        <f t="shared" si="3"/>
        <v>0</v>
      </c>
    </row>
    <row r="32" spans="1:17" s="134" customFormat="1" ht="14.25">
      <c r="A32" s="131">
        <v>21375300</v>
      </c>
      <c r="B32" s="131" t="s">
        <v>125</v>
      </c>
      <c r="C32" s="131" t="s">
        <v>126</v>
      </c>
      <c r="D32" s="140">
        <v>7000000</v>
      </c>
      <c r="E32" s="140">
        <v>7000000</v>
      </c>
      <c r="F32" s="140">
        <v>1750000</v>
      </c>
      <c r="G32" s="140">
        <v>0</v>
      </c>
      <c r="H32" s="140">
        <v>1750000</v>
      </c>
      <c r="I32" s="140">
        <v>0</v>
      </c>
      <c r="J32" s="140">
        <v>0</v>
      </c>
      <c r="K32" s="140">
        <v>0</v>
      </c>
      <c r="L32" s="140">
        <v>5250000</v>
      </c>
      <c r="M32" s="140">
        <v>0</v>
      </c>
      <c r="N32" s="128">
        <f t="shared" si="0"/>
        <v>0</v>
      </c>
      <c r="O32" s="129">
        <f t="shared" si="1"/>
        <v>7000000</v>
      </c>
      <c r="P32" s="129">
        <f t="shared" si="2"/>
        <v>0</v>
      </c>
      <c r="Q32" s="128">
        <f t="shared" si="3"/>
        <v>0</v>
      </c>
    </row>
    <row r="33" spans="1:17" s="133" customFormat="1" ht="14.25">
      <c r="A33" s="131">
        <v>21375300</v>
      </c>
      <c r="B33" s="131" t="s">
        <v>127</v>
      </c>
      <c r="C33" s="131" t="s">
        <v>128</v>
      </c>
      <c r="D33" s="140">
        <v>200000</v>
      </c>
      <c r="E33" s="140">
        <v>200000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200000</v>
      </c>
      <c r="M33" s="140">
        <v>0</v>
      </c>
      <c r="N33" s="128">
        <f t="shared" si="0"/>
        <v>0</v>
      </c>
      <c r="O33" s="129">
        <f t="shared" si="1"/>
        <v>200000</v>
      </c>
      <c r="P33" s="129">
        <f t="shared" si="2"/>
        <v>0</v>
      </c>
      <c r="Q33" s="128">
        <f t="shared" si="3"/>
        <v>0</v>
      </c>
    </row>
    <row r="34" spans="1:17" s="134" customFormat="1" ht="14.25">
      <c r="A34" s="131">
        <v>21375300</v>
      </c>
      <c r="B34" s="131" t="s">
        <v>129</v>
      </c>
      <c r="C34" s="131" t="s">
        <v>130</v>
      </c>
      <c r="D34" s="140">
        <v>7453659</v>
      </c>
      <c r="E34" s="140">
        <v>7453659</v>
      </c>
      <c r="F34" s="140">
        <v>1863415</v>
      </c>
      <c r="G34" s="140">
        <v>0</v>
      </c>
      <c r="H34" s="140">
        <v>1863415</v>
      </c>
      <c r="I34" s="140">
        <v>0</v>
      </c>
      <c r="J34" s="140">
        <v>0</v>
      </c>
      <c r="K34" s="140">
        <v>0</v>
      </c>
      <c r="L34" s="140">
        <v>5590244</v>
      </c>
      <c r="M34" s="140">
        <v>0</v>
      </c>
      <c r="N34" s="128">
        <f t="shared" si="0"/>
        <v>0</v>
      </c>
      <c r="O34" s="129">
        <f t="shared" si="1"/>
        <v>7453659</v>
      </c>
      <c r="P34" s="129">
        <f t="shared" si="2"/>
        <v>0</v>
      </c>
      <c r="Q34" s="128">
        <f t="shared" si="3"/>
        <v>0</v>
      </c>
    </row>
    <row r="35" spans="1:17" s="134" customFormat="1" ht="14.25">
      <c r="A35" s="131">
        <v>21375300</v>
      </c>
      <c r="B35" s="131" t="s">
        <v>133</v>
      </c>
      <c r="C35" s="131" t="s">
        <v>134</v>
      </c>
      <c r="D35" s="140">
        <v>4180000</v>
      </c>
      <c r="E35" s="140">
        <v>4180000</v>
      </c>
      <c r="F35" s="140">
        <v>500000</v>
      </c>
      <c r="G35" s="140">
        <v>0</v>
      </c>
      <c r="H35" s="140">
        <v>0</v>
      </c>
      <c r="I35" s="140">
        <v>0</v>
      </c>
      <c r="J35" s="140">
        <v>0</v>
      </c>
      <c r="K35" s="140">
        <v>0</v>
      </c>
      <c r="L35" s="140">
        <v>4180000</v>
      </c>
      <c r="M35" s="140">
        <v>500000</v>
      </c>
      <c r="N35" s="128">
        <f t="shared" si="0"/>
        <v>0</v>
      </c>
      <c r="O35" s="129">
        <f t="shared" si="1"/>
        <v>4180000</v>
      </c>
      <c r="P35" s="129">
        <f t="shared" si="2"/>
        <v>0</v>
      </c>
      <c r="Q35" s="128">
        <f t="shared" si="3"/>
        <v>0</v>
      </c>
    </row>
    <row r="36" spans="1:17" s="134" customFormat="1" ht="14.25">
      <c r="A36" s="131">
        <v>21375300</v>
      </c>
      <c r="B36" s="131" t="s">
        <v>135</v>
      </c>
      <c r="C36" s="131" t="s">
        <v>136</v>
      </c>
      <c r="D36" s="140">
        <v>3680000</v>
      </c>
      <c r="E36" s="140">
        <v>3680000</v>
      </c>
      <c r="F36" s="140">
        <v>500000</v>
      </c>
      <c r="G36" s="140">
        <v>0</v>
      </c>
      <c r="H36" s="140">
        <v>0</v>
      </c>
      <c r="I36" s="140">
        <v>0</v>
      </c>
      <c r="J36" s="140">
        <v>0</v>
      </c>
      <c r="K36" s="140">
        <v>0</v>
      </c>
      <c r="L36" s="140">
        <v>3680000</v>
      </c>
      <c r="M36" s="140">
        <v>500000</v>
      </c>
      <c r="N36" s="128">
        <f t="shared" si="0"/>
        <v>0</v>
      </c>
      <c r="O36" s="129">
        <f t="shared" si="1"/>
        <v>3680000</v>
      </c>
      <c r="P36" s="129">
        <f t="shared" si="2"/>
        <v>0</v>
      </c>
      <c r="Q36" s="128">
        <f t="shared" si="3"/>
        <v>0</v>
      </c>
    </row>
    <row r="37" spans="1:17" s="134" customFormat="1" ht="14.25">
      <c r="A37" s="131">
        <v>21375300</v>
      </c>
      <c r="B37" s="131" t="s">
        <v>137</v>
      </c>
      <c r="C37" s="131" t="s">
        <v>138</v>
      </c>
      <c r="D37" s="140">
        <v>0</v>
      </c>
      <c r="E37" s="140"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0">
        <v>0</v>
      </c>
      <c r="L37" s="140">
        <v>0</v>
      </c>
      <c r="M37" s="140">
        <v>0</v>
      </c>
      <c r="N37" s="128" t="e">
        <f t="shared" si="0"/>
        <v>#DIV/0!</v>
      </c>
      <c r="O37" s="129">
        <f t="shared" si="1"/>
        <v>0</v>
      </c>
      <c r="P37" s="129">
        <f t="shared" si="2"/>
        <v>0</v>
      </c>
      <c r="Q37" s="128" t="e">
        <f t="shared" si="3"/>
        <v>#DIV/0!</v>
      </c>
    </row>
    <row r="38" spans="1:17" s="134" customFormat="1" ht="14.25">
      <c r="A38" s="131">
        <v>21375300</v>
      </c>
      <c r="B38" s="131" t="s">
        <v>145</v>
      </c>
      <c r="C38" s="131" t="s">
        <v>146</v>
      </c>
      <c r="D38" s="140">
        <v>500000</v>
      </c>
      <c r="E38" s="140">
        <v>500000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500000</v>
      </c>
      <c r="M38" s="140">
        <v>0</v>
      </c>
      <c r="N38" s="128">
        <f t="shared" si="0"/>
        <v>0</v>
      </c>
      <c r="O38" s="129">
        <f t="shared" si="1"/>
        <v>500000</v>
      </c>
      <c r="P38" s="129">
        <f t="shared" si="2"/>
        <v>0</v>
      </c>
      <c r="Q38" s="128">
        <f t="shared" si="3"/>
        <v>0</v>
      </c>
    </row>
    <row r="39" spans="1:17" s="134" customFormat="1" ht="14.25">
      <c r="A39" s="131">
        <v>21375300</v>
      </c>
      <c r="B39" s="131" t="s">
        <v>147</v>
      </c>
      <c r="C39" s="131" t="s">
        <v>148</v>
      </c>
      <c r="D39" s="140">
        <v>354783190</v>
      </c>
      <c r="E39" s="140">
        <v>354783190</v>
      </c>
      <c r="F39" s="140">
        <v>36027487</v>
      </c>
      <c r="G39" s="140">
        <v>16400000</v>
      </c>
      <c r="H39" s="140">
        <v>21824232.15</v>
      </c>
      <c r="I39" s="140">
        <v>0</v>
      </c>
      <c r="J39" s="140">
        <v>0</v>
      </c>
      <c r="K39" s="140">
        <v>0</v>
      </c>
      <c r="L39" s="140">
        <v>316558957.85</v>
      </c>
      <c r="M39" s="140">
        <v>-2196745.15</v>
      </c>
      <c r="N39" s="128">
        <f t="shared" si="0"/>
        <v>0</v>
      </c>
      <c r="O39" s="129">
        <f t="shared" si="1"/>
        <v>354783190</v>
      </c>
      <c r="P39" s="129">
        <f t="shared" si="2"/>
        <v>0</v>
      </c>
      <c r="Q39" s="128">
        <f t="shared" si="3"/>
        <v>0</v>
      </c>
    </row>
    <row r="40" spans="1:17" s="134" customFormat="1" ht="14.25">
      <c r="A40" s="131">
        <v>21375300</v>
      </c>
      <c r="B40" s="131" t="s">
        <v>152</v>
      </c>
      <c r="C40" s="131" t="s">
        <v>153</v>
      </c>
      <c r="D40" s="140">
        <v>28000000</v>
      </c>
      <c r="E40" s="140">
        <v>28000000</v>
      </c>
      <c r="F40" s="140">
        <v>0</v>
      </c>
      <c r="G40" s="140">
        <v>0</v>
      </c>
      <c r="H40" s="140">
        <v>10000000</v>
      </c>
      <c r="I40" s="140">
        <v>0</v>
      </c>
      <c r="J40" s="140">
        <v>0</v>
      </c>
      <c r="K40" s="140">
        <v>0</v>
      </c>
      <c r="L40" s="140">
        <v>18000000</v>
      </c>
      <c r="M40" s="140">
        <v>-10000000</v>
      </c>
      <c r="N40" s="128">
        <f t="shared" si="0"/>
        <v>0</v>
      </c>
      <c r="O40" s="129">
        <f t="shared" si="1"/>
        <v>28000000</v>
      </c>
      <c r="P40" s="129">
        <f t="shared" si="2"/>
        <v>0</v>
      </c>
      <c r="Q40" s="128">
        <f t="shared" si="3"/>
        <v>0</v>
      </c>
    </row>
    <row r="41" spans="1:17" s="134" customFormat="1" ht="14.25">
      <c r="A41" s="131">
        <v>21375300</v>
      </c>
      <c r="B41" s="131" t="s">
        <v>155</v>
      </c>
      <c r="C41" s="131" t="s">
        <v>156</v>
      </c>
      <c r="D41" s="140">
        <v>54412942</v>
      </c>
      <c r="E41" s="140">
        <v>54412942</v>
      </c>
      <c r="F41" s="140">
        <v>13603236</v>
      </c>
      <c r="G41" s="140">
        <v>0</v>
      </c>
      <c r="H41" s="140">
        <v>5876004.65</v>
      </c>
      <c r="I41" s="140">
        <v>0</v>
      </c>
      <c r="J41" s="140">
        <v>0</v>
      </c>
      <c r="K41" s="140">
        <v>0</v>
      </c>
      <c r="L41" s="140">
        <v>48536937.35</v>
      </c>
      <c r="M41" s="140">
        <v>7727231.35</v>
      </c>
      <c r="N41" s="128">
        <f t="shared" si="0"/>
        <v>0</v>
      </c>
      <c r="O41" s="129">
        <f t="shared" si="1"/>
        <v>54412942</v>
      </c>
      <c r="P41" s="129">
        <f t="shared" si="2"/>
        <v>0</v>
      </c>
      <c r="Q41" s="128">
        <f t="shared" si="3"/>
        <v>0</v>
      </c>
    </row>
    <row r="42" spans="1:17" s="134" customFormat="1" ht="14.25">
      <c r="A42" s="131">
        <v>21375300</v>
      </c>
      <c r="B42" s="131" t="s">
        <v>157</v>
      </c>
      <c r="C42" s="131" t="s">
        <v>158</v>
      </c>
      <c r="D42" s="140">
        <v>272370248</v>
      </c>
      <c r="E42" s="140">
        <v>272370248</v>
      </c>
      <c r="F42" s="140">
        <v>22424251</v>
      </c>
      <c r="G42" s="140">
        <v>16400000</v>
      </c>
      <c r="H42" s="140">
        <v>5948227.5</v>
      </c>
      <c r="I42" s="140">
        <v>0</v>
      </c>
      <c r="J42" s="140">
        <v>0</v>
      </c>
      <c r="K42" s="140">
        <v>0</v>
      </c>
      <c r="L42" s="140">
        <v>250022020.5</v>
      </c>
      <c r="M42" s="140">
        <v>76023.5</v>
      </c>
      <c r="N42" s="128">
        <f t="shared" si="0"/>
        <v>0</v>
      </c>
      <c r="O42" s="129">
        <f t="shared" si="1"/>
        <v>272370248</v>
      </c>
      <c r="P42" s="129">
        <f t="shared" si="2"/>
        <v>0</v>
      </c>
      <c r="Q42" s="128">
        <f t="shared" si="3"/>
        <v>0</v>
      </c>
    </row>
    <row r="43" spans="1:17" s="134" customFormat="1" ht="14.25">
      <c r="A43" s="131">
        <v>21375300</v>
      </c>
      <c r="B43" s="131" t="s">
        <v>159</v>
      </c>
      <c r="C43" s="131" t="s">
        <v>160</v>
      </c>
      <c r="D43" s="140">
        <v>27274286</v>
      </c>
      <c r="E43" s="140">
        <v>27274286</v>
      </c>
      <c r="F43" s="140">
        <v>5700000</v>
      </c>
      <c r="G43" s="140">
        <v>0</v>
      </c>
      <c r="H43" s="140">
        <v>4601007</v>
      </c>
      <c r="I43" s="140">
        <v>0</v>
      </c>
      <c r="J43" s="140">
        <v>548993</v>
      </c>
      <c r="K43" s="140">
        <v>548993</v>
      </c>
      <c r="L43" s="140">
        <v>22124286</v>
      </c>
      <c r="M43" s="140">
        <v>550000</v>
      </c>
      <c r="N43" s="128">
        <f t="shared" si="0"/>
        <v>0.02012859291715281</v>
      </c>
      <c r="O43" s="129">
        <f t="shared" si="1"/>
        <v>27274286</v>
      </c>
      <c r="P43" s="129">
        <f t="shared" si="2"/>
        <v>548993</v>
      </c>
      <c r="Q43" s="128">
        <f t="shared" si="3"/>
        <v>0.02012859291715281</v>
      </c>
    </row>
    <row r="44" spans="1:17" s="134" customFormat="1" ht="14.25">
      <c r="A44" s="131">
        <v>21375300</v>
      </c>
      <c r="B44" s="131" t="s">
        <v>161</v>
      </c>
      <c r="C44" s="131" t="s">
        <v>162</v>
      </c>
      <c r="D44" s="140">
        <v>2114286</v>
      </c>
      <c r="E44" s="140">
        <v>2114286</v>
      </c>
      <c r="F44" s="140">
        <v>700000</v>
      </c>
      <c r="G44" s="140">
        <v>0</v>
      </c>
      <c r="H44" s="140">
        <v>50107</v>
      </c>
      <c r="I44" s="140">
        <v>0</v>
      </c>
      <c r="J44" s="140">
        <v>99893</v>
      </c>
      <c r="K44" s="140">
        <v>99893</v>
      </c>
      <c r="L44" s="140">
        <v>1964286</v>
      </c>
      <c r="M44" s="140">
        <v>550000</v>
      </c>
      <c r="N44" s="128">
        <f t="shared" si="0"/>
        <v>0.047246682804502324</v>
      </c>
      <c r="O44" s="129">
        <f t="shared" si="1"/>
        <v>2114286</v>
      </c>
      <c r="P44" s="129">
        <f t="shared" si="2"/>
        <v>99893</v>
      </c>
      <c r="Q44" s="128">
        <f t="shared" si="3"/>
        <v>0.047246682804502324</v>
      </c>
    </row>
    <row r="45" spans="1:17" s="134" customFormat="1" ht="14.25">
      <c r="A45" s="131">
        <v>21375300</v>
      </c>
      <c r="B45" s="131" t="s">
        <v>163</v>
      </c>
      <c r="C45" s="131" t="s">
        <v>164</v>
      </c>
      <c r="D45" s="140">
        <v>23660000</v>
      </c>
      <c r="E45" s="140">
        <v>23660000</v>
      </c>
      <c r="F45" s="140">
        <v>5000000</v>
      </c>
      <c r="G45" s="140">
        <v>0</v>
      </c>
      <c r="H45" s="140">
        <v>4550900</v>
      </c>
      <c r="I45" s="140">
        <v>0</v>
      </c>
      <c r="J45" s="140">
        <v>449100</v>
      </c>
      <c r="K45" s="140">
        <v>449100</v>
      </c>
      <c r="L45" s="140">
        <v>18660000</v>
      </c>
      <c r="M45" s="140">
        <v>0</v>
      </c>
      <c r="N45" s="128">
        <f t="shared" si="0"/>
        <v>0.018981403212172444</v>
      </c>
      <c r="O45" s="129">
        <f t="shared" si="1"/>
        <v>23660000</v>
      </c>
      <c r="P45" s="129">
        <f t="shared" si="2"/>
        <v>449100</v>
      </c>
      <c r="Q45" s="128">
        <f t="shared" si="3"/>
        <v>0.018981403212172444</v>
      </c>
    </row>
    <row r="46" spans="1:17" s="134" customFormat="1" ht="14.25">
      <c r="A46" s="131">
        <v>21375300</v>
      </c>
      <c r="B46" s="131" t="s">
        <v>165</v>
      </c>
      <c r="C46" s="131" t="s">
        <v>166</v>
      </c>
      <c r="D46" s="140">
        <v>1000000</v>
      </c>
      <c r="E46" s="140">
        <v>1000000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>
        <v>1000000</v>
      </c>
      <c r="M46" s="140">
        <v>0</v>
      </c>
      <c r="N46" s="128">
        <f t="shared" si="0"/>
        <v>0</v>
      </c>
      <c r="O46" s="129">
        <f t="shared" si="1"/>
        <v>1000000</v>
      </c>
      <c r="P46" s="129">
        <f t="shared" si="2"/>
        <v>0</v>
      </c>
      <c r="Q46" s="128">
        <f t="shared" si="3"/>
        <v>0</v>
      </c>
    </row>
    <row r="47" spans="1:17" s="134" customFormat="1" ht="14.25">
      <c r="A47" s="131">
        <v>21375300</v>
      </c>
      <c r="B47" s="131" t="s">
        <v>167</v>
      </c>
      <c r="C47" s="131" t="s">
        <v>168</v>
      </c>
      <c r="D47" s="140">
        <v>500000</v>
      </c>
      <c r="E47" s="140">
        <v>500000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500000</v>
      </c>
      <c r="M47" s="140">
        <v>0</v>
      </c>
      <c r="N47" s="128">
        <f t="shared" si="0"/>
        <v>0</v>
      </c>
      <c r="O47" s="129">
        <f t="shared" si="1"/>
        <v>500000</v>
      </c>
      <c r="P47" s="129">
        <f t="shared" si="2"/>
        <v>0</v>
      </c>
      <c r="Q47" s="128">
        <f t="shared" si="3"/>
        <v>0</v>
      </c>
    </row>
    <row r="48" spans="1:17" s="134" customFormat="1" ht="14.25">
      <c r="A48" s="131">
        <v>21375300</v>
      </c>
      <c r="B48" s="131" t="s">
        <v>169</v>
      </c>
      <c r="C48" s="131" t="s">
        <v>170</v>
      </c>
      <c r="D48" s="140">
        <v>10678261</v>
      </c>
      <c r="E48" s="140">
        <v>10678261</v>
      </c>
      <c r="F48" s="140">
        <v>5000000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10678261</v>
      </c>
      <c r="M48" s="140">
        <v>5000000</v>
      </c>
      <c r="N48" s="128">
        <f t="shared" si="0"/>
        <v>0</v>
      </c>
      <c r="O48" s="129">
        <f t="shared" si="1"/>
        <v>10678261</v>
      </c>
      <c r="P48" s="129">
        <f t="shared" si="2"/>
        <v>0</v>
      </c>
      <c r="Q48" s="128">
        <f t="shared" si="3"/>
        <v>0</v>
      </c>
    </row>
    <row r="49" spans="1:17" s="134" customFormat="1" ht="14.25">
      <c r="A49" s="131">
        <v>21375300</v>
      </c>
      <c r="B49" s="131" t="s">
        <v>171</v>
      </c>
      <c r="C49" s="131" t="s">
        <v>172</v>
      </c>
      <c r="D49" s="140">
        <v>10678261</v>
      </c>
      <c r="E49" s="140">
        <v>10678261</v>
      </c>
      <c r="F49" s="140">
        <v>5000000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10678261</v>
      </c>
      <c r="M49" s="140">
        <v>5000000</v>
      </c>
      <c r="N49" s="128">
        <f t="shared" si="0"/>
        <v>0</v>
      </c>
      <c r="O49" s="129">
        <f t="shared" si="1"/>
        <v>10678261</v>
      </c>
      <c r="P49" s="129">
        <f t="shared" si="2"/>
        <v>0</v>
      </c>
      <c r="Q49" s="128">
        <f t="shared" si="3"/>
        <v>0</v>
      </c>
    </row>
    <row r="50" spans="1:17" s="134" customFormat="1" ht="14.25">
      <c r="A50" s="131">
        <v>21375300</v>
      </c>
      <c r="B50" s="131" t="s">
        <v>173</v>
      </c>
      <c r="C50" s="131" t="s">
        <v>174</v>
      </c>
      <c r="D50" s="140">
        <v>2864706</v>
      </c>
      <c r="E50" s="140">
        <v>2864706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2864706</v>
      </c>
      <c r="M50" s="140">
        <v>0</v>
      </c>
      <c r="N50" s="128">
        <f t="shared" si="0"/>
        <v>0</v>
      </c>
      <c r="O50" s="129">
        <f t="shared" si="1"/>
        <v>2864706</v>
      </c>
      <c r="P50" s="129">
        <f t="shared" si="2"/>
        <v>0</v>
      </c>
      <c r="Q50" s="128">
        <f t="shared" si="3"/>
        <v>0</v>
      </c>
    </row>
    <row r="51" spans="1:17" s="134" customFormat="1" ht="14.25">
      <c r="A51" s="131">
        <v>21375300</v>
      </c>
      <c r="B51" s="131" t="s">
        <v>175</v>
      </c>
      <c r="C51" s="131" t="s">
        <v>176</v>
      </c>
      <c r="D51" s="140">
        <v>1364706</v>
      </c>
      <c r="E51" s="140">
        <v>1364706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140">
        <v>1364706</v>
      </c>
      <c r="M51" s="140">
        <v>0</v>
      </c>
      <c r="N51" s="128">
        <f t="shared" si="0"/>
        <v>0</v>
      </c>
      <c r="O51" s="129">
        <f t="shared" si="1"/>
        <v>1364706</v>
      </c>
      <c r="P51" s="129">
        <f t="shared" si="2"/>
        <v>0</v>
      </c>
      <c r="Q51" s="128">
        <f t="shared" si="3"/>
        <v>0</v>
      </c>
    </row>
    <row r="52" spans="1:17" s="134" customFormat="1" ht="14.25">
      <c r="A52" s="131">
        <v>21375300</v>
      </c>
      <c r="B52" s="131" t="s">
        <v>177</v>
      </c>
      <c r="C52" s="131" t="s">
        <v>178</v>
      </c>
      <c r="D52" s="140">
        <v>1500000</v>
      </c>
      <c r="E52" s="140">
        <v>1500000</v>
      </c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140">
        <v>1500000</v>
      </c>
      <c r="M52" s="140">
        <v>0</v>
      </c>
      <c r="N52" s="128">
        <f t="shared" si="0"/>
        <v>0</v>
      </c>
      <c r="O52" s="129">
        <f t="shared" si="1"/>
        <v>1500000</v>
      </c>
      <c r="P52" s="129">
        <f t="shared" si="2"/>
        <v>0</v>
      </c>
      <c r="Q52" s="128">
        <f t="shared" si="3"/>
        <v>0</v>
      </c>
    </row>
    <row r="53" spans="1:17" s="134" customFormat="1" ht="14.25">
      <c r="A53" s="131">
        <v>21375300</v>
      </c>
      <c r="B53" s="131" t="s">
        <v>181</v>
      </c>
      <c r="C53" s="131" t="s">
        <v>182</v>
      </c>
      <c r="D53" s="140">
        <v>42740860</v>
      </c>
      <c r="E53" s="140">
        <v>42740860</v>
      </c>
      <c r="F53" s="140">
        <v>0</v>
      </c>
      <c r="G53" s="140">
        <v>0</v>
      </c>
      <c r="H53" s="140">
        <v>2774252</v>
      </c>
      <c r="I53" s="140">
        <v>0</v>
      </c>
      <c r="J53" s="140">
        <v>0</v>
      </c>
      <c r="K53" s="140">
        <v>0</v>
      </c>
      <c r="L53" s="140">
        <v>39966608</v>
      </c>
      <c r="M53" s="140">
        <v>-2774252</v>
      </c>
      <c r="N53" s="128">
        <f t="shared" si="0"/>
        <v>0</v>
      </c>
      <c r="O53" s="129">
        <f t="shared" si="1"/>
        <v>42740860</v>
      </c>
      <c r="P53" s="129">
        <f t="shared" si="2"/>
        <v>0</v>
      </c>
      <c r="Q53" s="128">
        <f t="shared" si="3"/>
        <v>0</v>
      </c>
    </row>
    <row r="54" spans="1:17" s="134" customFormat="1" ht="14.25">
      <c r="A54" s="131">
        <v>21375300</v>
      </c>
      <c r="B54" s="131" t="s">
        <v>183</v>
      </c>
      <c r="C54" s="131" t="s">
        <v>184</v>
      </c>
      <c r="D54" s="140">
        <v>35000000</v>
      </c>
      <c r="E54" s="140">
        <v>35000000</v>
      </c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140">
        <v>35000000</v>
      </c>
      <c r="M54" s="140">
        <v>0</v>
      </c>
      <c r="N54" s="128">
        <f t="shared" si="0"/>
        <v>0</v>
      </c>
      <c r="O54" s="129">
        <f t="shared" si="1"/>
        <v>35000000</v>
      </c>
      <c r="P54" s="129">
        <f t="shared" si="2"/>
        <v>0</v>
      </c>
      <c r="Q54" s="128">
        <f t="shared" si="3"/>
        <v>0</v>
      </c>
    </row>
    <row r="55" spans="1:17" s="134" customFormat="1" ht="14.25">
      <c r="A55" s="131">
        <v>21375300</v>
      </c>
      <c r="B55" s="131" t="s">
        <v>187</v>
      </c>
      <c r="C55" s="131" t="s">
        <v>188</v>
      </c>
      <c r="D55" s="140">
        <v>5846154</v>
      </c>
      <c r="E55" s="140">
        <v>5846154</v>
      </c>
      <c r="F55" s="140">
        <v>0</v>
      </c>
      <c r="G55" s="140">
        <v>0</v>
      </c>
      <c r="H55" s="140">
        <v>2774252</v>
      </c>
      <c r="I55" s="140">
        <v>0</v>
      </c>
      <c r="J55" s="140">
        <v>0</v>
      </c>
      <c r="K55" s="140">
        <v>0</v>
      </c>
      <c r="L55" s="140">
        <v>3071902</v>
      </c>
      <c r="M55" s="140">
        <v>-2774252</v>
      </c>
      <c r="N55" s="128">
        <f t="shared" si="0"/>
        <v>0</v>
      </c>
      <c r="O55" s="129">
        <f t="shared" si="1"/>
        <v>5846154</v>
      </c>
      <c r="P55" s="129">
        <f t="shared" si="2"/>
        <v>0</v>
      </c>
      <c r="Q55" s="128">
        <f t="shared" si="3"/>
        <v>0</v>
      </c>
    </row>
    <row r="56" spans="1:17" s="134" customFormat="1" ht="14.25">
      <c r="A56" s="131">
        <v>21375300</v>
      </c>
      <c r="B56" s="131" t="s">
        <v>193</v>
      </c>
      <c r="C56" s="131" t="s">
        <v>194</v>
      </c>
      <c r="D56" s="140">
        <v>1894706</v>
      </c>
      <c r="E56" s="140">
        <v>1894706</v>
      </c>
      <c r="F56" s="140">
        <v>0</v>
      </c>
      <c r="G56" s="140">
        <v>0</v>
      </c>
      <c r="H56" s="140">
        <v>0</v>
      </c>
      <c r="I56" s="140">
        <v>0</v>
      </c>
      <c r="J56" s="140">
        <v>0</v>
      </c>
      <c r="K56" s="140">
        <v>0</v>
      </c>
      <c r="L56" s="140">
        <v>1894706</v>
      </c>
      <c r="M56" s="140">
        <v>0</v>
      </c>
      <c r="N56" s="128">
        <f t="shared" si="0"/>
        <v>0</v>
      </c>
      <c r="O56" s="129">
        <f t="shared" si="1"/>
        <v>1894706</v>
      </c>
      <c r="P56" s="129">
        <f t="shared" si="2"/>
        <v>0</v>
      </c>
      <c r="Q56" s="128">
        <f t="shared" si="3"/>
        <v>0</v>
      </c>
    </row>
    <row r="57" spans="1:17" s="134" customFormat="1" ht="14.25">
      <c r="A57" s="131">
        <v>21375300</v>
      </c>
      <c r="B57" s="131" t="s">
        <v>197</v>
      </c>
      <c r="C57" s="131" t="s">
        <v>198</v>
      </c>
      <c r="D57" s="140">
        <v>400000</v>
      </c>
      <c r="E57" s="140">
        <v>400000</v>
      </c>
      <c r="F57" s="140">
        <v>400000</v>
      </c>
      <c r="G57" s="140">
        <v>0</v>
      </c>
      <c r="H57" s="140">
        <v>400000</v>
      </c>
      <c r="I57" s="140">
        <v>0</v>
      </c>
      <c r="J57" s="140">
        <v>0</v>
      </c>
      <c r="K57" s="140">
        <v>0</v>
      </c>
      <c r="L57" s="140">
        <v>0</v>
      </c>
      <c r="M57" s="140">
        <v>0</v>
      </c>
      <c r="N57" s="128">
        <f t="shared" si="0"/>
        <v>0</v>
      </c>
      <c r="O57" s="129">
        <f t="shared" si="1"/>
        <v>400000</v>
      </c>
      <c r="P57" s="129">
        <f t="shared" si="2"/>
        <v>0</v>
      </c>
      <c r="Q57" s="128">
        <f t="shared" si="3"/>
        <v>0</v>
      </c>
    </row>
    <row r="58" spans="1:17" s="134" customFormat="1" ht="14.25">
      <c r="A58" s="131">
        <v>21375300</v>
      </c>
      <c r="B58" s="131" t="s">
        <v>201</v>
      </c>
      <c r="C58" s="131" t="s">
        <v>202</v>
      </c>
      <c r="D58" s="140">
        <v>400000</v>
      </c>
      <c r="E58" s="140">
        <v>400000</v>
      </c>
      <c r="F58" s="140">
        <v>400000</v>
      </c>
      <c r="G58" s="140">
        <v>0</v>
      </c>
      <c r="H58" s="140">
        <v>400000</v>
      </c>
      <c r="I58" s="140">
        <v>0</v>
      </c>
      <c r="J58" s="140">
        <v>0</v>
      </c>
      <c r="K58" s="140">
        <v>0</v>
      </c>
      <c r="L58" s="140">
        <v>0</v>
      </c>
      <c r="M58" s="140">
        <v>0</v>
      </c>
      <c r="N58" s="128">
        <f t="shared" si="0"/>
        <v>0</v>
      </c>
      <c r="O58" s="129">
        <f t="shared" si="1"/>
        <v>400000</v>
      </c>
      <c r="P58" s="129">
        <f t="shared" si="2"/>
        <v>0</v>
      </c>
      <c r="Q58" s="128">
        <f t="shared" si="3"/>
        <v>0</v>
      </c>
    </row>
    <row r="59" spans="1:17" s="134" customFormat="1" ht="14.25">
      <c r="A59" s="131">
        <v>21375300</v>
      </c>
      <c r="B59" s="131" t="s">
        <v>203</v>
      </c>
      <c r="C59" s="131" t="s">
        <v>204</v>
      </c>
      <c r="D59" s="140">
        <v>550000</v>
      </c>
      <c r="E59" s="140">
        <v>550000</v>
      </c>
      <c r="F59" s="140">
        <v>0</v>
      </c>
      <c r="G59" s="140">
        <v>0</v>
      </c>
      <c r="H59" s="140">
        <v>0</v>
      </c>
      <c r="I59" s="140">
        <v>0</v>
      </c>
      <c r="J59" s="140">
        <v>0</v>
      </c>
      <c r="K59" s="140">
        <v>0</v>
      </c>
      <c r="L59" s="140">
        <v>550000</v>
      </c>
      <c r="M59" s="140">
        <v>0</v>
      </c>
      <c r="N59" s="128">
        <f t="shared" si="0"/>
        <v>0</v>
      </c>
      <c r="O59" s="129">
        <f t="shared" si="1"/>
        <v>550000</v>
      </c>
      <c r="P59" s="129">
        <f aca="true" t="shared" si="4" ref="P59:P71">+J59</f>
        <v>0</v>
      </c>
      <c r="Q59" s="128">
        <f t="shared" si="3"/>
        <v>0</v>
      </c>
    </row>
    <row r="60" spans="1:17" s="134" customFormat="1" ht="15" customHeight="1">
      <c r="A60" s="131">
        <v>21375300</v>
      </c>
      <c r="B60" s="131" t="s">
        <v>207</v>
      </c>
      <c r="C60" s="131" t="s">
        <v>208</v>
      </c>
      <c r="D60" s="140">
        <v>550000</v>
      </c>
      <c r="E60" s="140">
        <v>550000</v>
      </c>
      <c r="F60" s="140">
        <v>0</v>
      </c>
      <c r="G60" s="140">
        <v>0</v>
      </c>
      <c r="H60" s="140">
        <v>0</v>
      </c>
      <c r="I60" s="140">
        <v>0</v>
      </c>
      <c r="J60" s="140">
        <v>0</v>
      </c>
      <c r="K60" s="140">
        <v>0</v>
      </c>
      <c r="L60" s="140">
        <v>550000</v>
      </c>
      <c r="M60" s="140">
        <v>0</v>
      </c>
      <c r="N60" s="128">
        <f t="shared" si="0"/>
        <v>0</v>
      </c>
      <c r="O60" s="129">
        <f t="shared" si="1"/>
        <v>550000</v>
      </c>
      <c r="P60" s="129">
        <f t="shared" si="4"/>
        <v>0</v>
      </c>
      <c r="Q60" s="128">
        <f t="shared" si="3"/>
        <v>0</v>
      </c>
    </row>
    <row r="61" spans="1:17" s="133" customFormat="1" ht="15" customHeight="1">
      <c r="A61" s="126">
        <v>21375300</v>
      </c>
      <c r="B61" s="126" t="s">
        <v>211</v>
      </c>
      <c r="C61" s="126" t="s">
        <v>212</v>
      </c>
      <c r="D61" s="186">
        <v>21871429</v>
      </c>
      <c r="E61" s="186">
        <v>21871429</v>
      </c>
      <c r="F61" s="186">
        <v>4700000</v>
      </c>
      <c r="G61" s="186">
        <v>0</v>
      </c>
      <c r="H61" s="186">
        <v>4230930.99</v>
      </c>
      <c r="I61" s="186">
        <v>0</v>
      </c>
      <c r="J61" s="186">
        <v>612326.74</v>
      </c>
      <c r="K61" s="186">
        <v>612326.74</v>
      </c>
      <c r="L61" s="186">
        <v>17028171.27</v>
      </c>
      <c r="M61" s="186">
        <v>-143257.73</v>
      </c>
      <c r="N61" s="128">
        <f t="shared" si="0"/>
        <v>0.02799664987596375</v>
      </c>
      <c r="O61" s="30">
        <f t="shared" si="1"/>
        <v>21871429</v>
      </c>
      <c r="P61" s="30">
        <f t="shared" si="4"/>
        <v>612326.74</v>
      </c>
      <c r="Q61" s="132">
        <f t="shared" si="3"/>
        <v>0.02799664987596375</v>
      </c>
    </row>
    <row r="62" spans="1:17" s="134" customFormat="1" ht="14.25">
      <c r="A62" s="131">
        <v>21375300</v>
      </c>
      <c r="B62" s="131" t="s">
        <v>213</v>
      </c>
      <c r="C62" s="131" t="s">
        <v>214</v>
      </c>
      <c r="D62" s="140">
        <v>8500000</v>
      </c>
      <c r="E62" s="140">
        <v>8500000</v>
      </c>
      <c r="F62" s="140">
        <v>2500000</v>
      </c>
      <c r="G62" s="140">
        <v>0</v>
      </c>
      <c r="H62" s="140">
        <v>2348514.33</v>
      </c>
      <c r="I62" s="140">
        <v>0</v>
      </c>
      <c r="J62" s="140">
        <v>612326.74</v>
      </c>
      <c r="K62" s="140">
        <v>612326.74</v>
      </c>
      <c r="L62" s="140">
        <v>5539158.93</v>
      </c>
      <c r="M62" s="140">
        <v>-460841.07</v>
      </c>
      <c r="N62" s="128">
        <f t="shared" si="0"/>
        <v>0.07203844</v>
      </c>
      <c r="O62" s="129">
        <f t="shared" si="1"/>
        <v>8500000</v>
      </c>
      <c r="P62" s="129">
        <f t="shared" si="4"/>
        <v>612326.74</v>
      </c>
      <c r="Q62" s="128">
        <f t="shared" si="3"/>
        <v>0.07203844</v>
      </c>
    </row>
    <row r="63" spans="1:18" s="133" customFormat="1" ht="14.25">
      <c r="A63" s="131">
        <v>21375300</v>
      </c>
      <c r="B63" s="131" t="s">
        <v>215</v>
      </c>
      <c r="C63" s="131" t="s">
        <v>216</v>
      </c>
      <c r="D63" s="140">
        <v>7000000</v>
      </c>
      <c r="E63" s="140">
        <v>7000000</v>
      </c>
      <c r="F63" s="140">
        <v>1000000</v>
      </c>
      <c r="G63" s="140">
        <v>0</v>
      </c>
      <c r="H63" s="140">
        <v>387673.26</v>
      </c>
      <c r="I63" s="140">
        <v>0</v>
      </c>
      <c r="J63" s="140">
        <v>612326.74</v>
      </c>
      <c r="K63" s="140">
        <v>612326.74</v>
      </c>
      <c r="L63" s="140">
        <v>6000000</v>
      </c>
      <c r="M63" s="140">
        <v>0</v>
      </c>
      <c r="N63" s="128">
        <f t="shared" si="0"/>
        <v>0.08747524857142858</v>
      </c>
      <c r="O63" s="129">
        <f t="shared" si="1"/>
        <v>7000000</v>
      </c>
      <c r="P63" s="129">
        <f t="shared" si="4"/>
        <v>612326.74</v>
      </c>
      <c r="Q63" s="128">
        <f t="shared" si="3"/>
        <v>0.08747524857142858</v>
      </c>
      <c r="R63" s="134"/>
    </row>
    <row r="64" spans="1:17" s="134" customFormat="1" ht="14.25">
      <c r="A64" s="131">
        <v>21375300</v>
      </c>
      <c r="B64" s="131" t="s">
        <v>219</v>
      </c>
      <c r="C64" s="131" t="s">
        <v>220</v>
      </c>
      <c r="D64" s="140">
        <v>1500000</v>
      </c>
      <c r="E64" s="140">
        <v>1500000</v>
      </c>
      <c r="F64" s="140">
        <v>1500000</v>
      </c>
      <c r="G64" s="140">
        <v>0</v>
      </c>
      <c r="H64" s="140">
        <v>1960841.07</v>
      </c>
      <c r="I64" s="140">
        <v>0</v>
      </c>
      <c r="J64" s="140">
        <v>0</v>
      </c>
      <c r="K64" s="140">
        <v>0</v>
      </c>
      <c r="L64" s="140">
        <v>-460841.07</v>
      </c>
      <c r="M64" s="140">
        <v>-460841.07</v>
      </c>
      <c r="N64" s="128">
        <f t="shared" si="0"/>
        <v>0</v>
      </c>
      <c r="O64" s="129">
        <f t="shared" si="1"/>
        <v>1500000</v>
      </c>
      <c r="P64" s="129">
        <f t="shared" si="4"/>
        <v>0</v>
      </c>
      <c r="Q64" s="128">
        <f t="shared" si="3"/>
        <v>0</v>
      </c>
    </row>
    <row r="65" spans="1:17" s="134" customFormat="1" ht="14.25">
      <c r="A65" s="131">
        <v>21375300</v>
      </c>
      <c r="B65" s="131" t="s">
        <v>229</v>
      </c>
      <c r="C65" s="131" t="s">
        <v>230</v>
      </c>
      <c r="D65" s="140">
        <v>600000</v>
      </c>
      <c r="E65" s="140">
        <v>600000</v>
      </c>
      <c r="F65" s="140">
        <v>0</v>
      </c>
      <c r="G65" s="140">
        <v>0</v>
      </c>
      <c r="H65" s="140">
        <v>299000</v>
      </c>
      <c r="I65" s="140">
        <v>0</v>
      </c>
      <c r="J65" s="140">
        <v>0</v>
      </c>
      <c r="K65" s="140">
        <v>0</v>
      </c>
      <c r="L65" s="140">
        <v>301000</v>
      </c>
      <c r="M65" s="140">
        <v>-299000</v>
      </c>
      <c r="N65" s="128">
        <f t="shared" si="0"/>
        <v>0</v>
      </c>
      <c r="O65" s="129">
        <f t="shared" si="1"/>
        <v>600000</v>
      </c>
      <c r="P65" s="129">
        <f t="shared" si="4"/>
        <v>0</v>
      </c>
      <c r="Q65" s="128">
        <v>0</v>
      </c>
    </row>
    <row r="66" spans="1:17" s="134" customFormat="1" ht="14.25">
      <c r="A66" s="131">
        <v>21375300</v>
      </c>
      <c r="B66" s="131" t="s">
        <v>231</v>
      </c>
      <c r="C66" s="131" t="s">
        <v>232</v>
      </c>
      <c r="D66" s="140">
        <v>300000</v>
      </c>
      <c r="E66" s="140">
        <v>300000</v>
      </c>
      <c r="F66" s="140">
        <v>0</v>
      </c>
      <c r="G66" s="140">
        <v>0</v>
      </c>
      <c r="H66" s="140">
        <v>0</v>
      </c>
      <c r="I66" s="140">
        <v>0</v>
      </c>
      <c r="J66" s="140">
        <v>0</v>
      </c>
      <c r="K66" s="140">
        <v>0</v>
      </c>
      <c r="L66" s="140">
        <v>300000</v>
      </c>
      <c r="M66" s="140">
        <v>0</v>
      </c>
      <c r="N66" s="128">
        <f t="shared" si="0"/>
        <v>0</v>
      </c>
      <c r="O66" s="129">
        <f t="shared" si="1"/>
        <v>300000</v>
      </c>
      <c r="P66" s="129">
        <f t="shared" si="4"/>
        <v>0</v>
      </c>
      <c r="Q66" s="128">
        <f t="shared" si="3"/>
        <v>0</v>
      </c>
    </row>
    <row r="67" spans="1:17" s="134" customFormat="1" ht="13.5" customHeight="1">
      <c r="A67" s="131">
        <v>21375300</v>
      </c>
      <c r="B67" s="131" t="s">
        <v>237</v>
      </c>
      <c r="C67" s="131" t="s">
        <v>238</v>
      </c>
      <c r="D67" s="140">
        <v>300000</v>
      </c>
      <c r="E67" s="140">
        <v>300000</v>
      </c>
      <c r="F67" s="140">
        <v>0</v>
      </c>
      <c r="G67" s="140">
        <v>0</v>
      </c>
      <c r="H67" s="140">
        <v>299000</v>
      </c>
      <c r="I67" s="140">
        <v>0</v>
      </c>
      <c r="J67" s="140">
        <v>0</v>
      </c>
      <c r="K67" s="140">
        <v>0</v>
      </c>
      <c r="L67" s="140">
        <v>1000</v>
      </c>
      <c r="M67" s="140">
        <v>-299000</v>
      </c>
      <c r="N67" s="128">
        <f t="shared" si="0"/>
        <v>0</v>
      </c>
      <c r="O67" s="129">
        <f t="shared" si="1"/>
        <v>300000</v>
      </c>
      <c r="P67" s="129">
        <f t="shared" si="4"/>
        <v>0</v>
      </c>
      <c r="Q67" s="128">
        <f t="shared" si="3"/>
        <v>0</v>
      </c>
    </row>
    <row r="68" spans="1:17" s="134" customFormat="1" ht="14.25">
      <c r="A68" s="131">
        <v>21375300</v>
      </c>
      <c r="B68" s="131" t="s">
        <v>243</v>
      </c>
      <c r="C68" s="131" t="s">
        <v>244</v>
      </c>
      <c r="D68" s="140">
        <v>771429</v>
      </c>
      <c r="E68" s="140">
        <v>771429</v>
      </c>
      <c r="F68" s="140">
        <v>0</v>
      </c>
      <c r="G68" s="140">
        <v>0</v>
      </c>
      <c r="H68" s="140">
        <v>0</v>
      </c>
      <c r="I68" s="140">
        <v>0</v>
      </c>
      <c r="J68" s="140">
        <v>0</v>
      </c>
      <c r="K68" s="140">
        <v>0</v>
      </c>
      <c r="L68" s="140">
        <v>771429</v>
      </c>
      <c r="M68" s="140">
        <v>0</v>
      </c>
      <c r="N68" s="128">
        <f t="shared" si="0"/>
        <v>0</v>
      </c>
      <c r="O68" s="129">
        <f t="shared" si="1"/>
        <v>771429</v>
      </c>
      <c r="P68" s="129">
        <f t="shared" si="4"/>
        <v>0</v>
      </c>
      <c r="Q68" s="128">
        <f t="shared" si="3"/>
        <v>0</v>
      </c>
    </row>
    <row r="69" spans="1:17" s="134" customFormat="1" ht="14.25">
      <c r="A69" s="131">
        <v>21375300</v>
      </c>
      <c r="B69" s="131" t="s">
        <v>247</v>
      </c>
      <c r="C69" s="131" t="s">
        <v>248</v>
      </c>
      <c r="D69" s="140">
        <v>771429</v>
      </c>
      <c r="E69" s="140">
        <v>771429</v>
      </c>
      <c r="F69" s="140">
        <v>0</v>
      </c>
      <c r="G69" s="140">
        <v>0</v>
      </c>
      <c r="H69" s="140">
        <v>0</v>
      </c>
      <c r="I69" s="140">
        <v>0</v>
      </c>
      <c r="J69" s="140">
        <v>0</v>
      </c>
      <c r="K69" s="140">
        <v>0</v>
      </c>
      <c r="L69" s="140">
        <v>771429</v>
      </c>
      <c r="M69" s="140">
        <v>0</v>
      </c>
      <c r="N69" s="128">
        <f t="shared" si="0"/>
        <v>0</v>
      </c>
      <c r="O69" s="129">
        <f t="shared" si="1"/>
        <v>771429</v>
      </c>
      <c r="P69" s="129">
        <f t="shared" si="4"/>
        <v>0</v>
      </c>
      <c r="Q69" s="128">
        <f t="shared" si="3"/>
        <v>0</v>
      </c>
    </row>
    <row r="70" spans="1:17" s="134" customFormat="1" ht="14.25">
      <c r="A70" s="131">
        <v>21375300</v>
      </c>
      <c r="B70" s="131" t="s">
        <v>249</v>
      </c>
      <c r="C70" s="131" t="s">
        <v>416</v>
      </c>
      <c r="D70" s="140">
        <v>12000000</v>
      </c>
      <c r="E70" s="140">
        <v>12000000</v>
      </c>
      <c r="F70" s="140">
        <v>2200000</v>
      </c>
      <c r="G70" s="140">
        <v>0</v>
      </c>
      <c r="H70" s="140">
        <v>1583416.66</v>
      </c>
      <c r="I70" s="140">
        <v>0</v>
      </c>
      <c r="J70" s="140">
        <v>0</v>
      </c>
      <c r="K70" s="140">
        <v>0</v>
      </c>
      <c r="L70" s="140">
        <v>10416583.34</v>
      </c>
      <c r="M70" s="140">
        <v>616583.34</v>
      </c>
      <c r="N70" s="128">
        <f t="shared" si="0"/>
        <v>0</v>
      </c>
      <c r="O70" s="129">
        <f t="shared" si="1"/>
        <v>12000000</v>
      </c>
      <c r="P70" s="129">
        <f t="shared" si="4"/>
        <v>0</v>
      </c>
      <c r="Q70" s="128">
        <f t="shared" si="3"/>
        <v>0</v>
      </c>
    </row>
    <row r="71" spans="1:17" s="134" customFormat="1" ht="14.25">
      <c r="A71" s="131">
        <v>21375300</v>
      </c>
      <c r="B71" s="131" t="s">
        <v>250</v>
      </c>
      <c r="C71" s="131" t="s">
        <v>251</v>
      </c>
      <c r="D71" s="140">
        <v>5000000</v>
      </c>
      <c r="E71" s="140">
        <v>5000000</v>
      </c>
      <c r="F71" s="140">
        <v>1700000</v>
      </c>
      <c r="G71" s="140">
        <v>0</v>
      </c>
      <c r="H71" s="140">
        <v>1523524.14</v>
      </c>
      <c r="I71" s="140">
        <v>0</v>
      </c>
      <c r="J71" s="140">
        <v>0</v>
      </c>
      <c r="K71" s="140">
        <v>0</v>
      </c>
      <c r="L71" s="140">
        <v>3476475.86</v>
      </c>
      <c r="M71" s="140">
        <v>176475.86</v>
      </c>
      <c r="N71" s="128">
        <f t="shared" si="0"/>
        <v>0</v>
      </c>
      <c r="O71" s="129">
        <f>+E71</f>
        <v>5000000</v>
      </c>
      <c r="P71" s="129">
        <f t="shared" si="4"/>
        <v>0</v>
      </c>
      <c r="Q71" s="128">
        <f t="shared" si="3"/>
        <v>0</v>
      </c>
    </row>
    <row r="72" spans="1:17" s="133" customFormat="1" ht="14.25">
      <c r="A72" s="131">
        <v>21375300</v>
      </c>
      <c r="B72" s="131" t="s">
        <v>254</v>
      </c>
      <c r="C72" s="131" t="s">
        <v>255</v>
      </c>
      <c r="D72" s="140">
        <v>6000000</v>
      </c>
      <c r="E72" s="140">
        <v>6000000</v>
      </c>
      <c r="F72" s="140">
        <v>500000</v>
      </c>
      <c r="G72" s="140">
        <v>0</v>
      </c>
      <c r="H72" s="140">
        <v>10114.8</v>
      </c>
      <c r="I72" s="140">
        <v>0</v>
      </c>
      <c r="J72" s="140">
        <v>0</v>
      </c>
      <c r="K72" s="140">
        <v>0</v>
      </c>
      <c r="L72" s="140">
        <v>5989885.2</v>
      </c>
      <c r="M72" s="140">
        <v>489885.2</v>
      </c>
      <c r="N72" s="128">
        <f aca="true" t="shared" si="5" ref="N72:N94">+J72/E72</f>
        <v>0</v>
      </c>
      <c r="O72" s="129">
        <f aca="true" t="shared" si="6" ref="O72:O80">+E72</f>
        <v>6000000</v>
      </c>
      <c r="P72" s="129">
        <f aca="true" t="shared" si="7" ref="P72:P80">+J72</f>
        <v>0</v>
      </c>
      <c r="Q72" s="128">
        <f aca="true" t="shared" si="8" ref="Q72:Q81">+P72/O72</f>
        <v>0</v>
      </c>
    </row>
    <row r="73" spans="1:18" s="134" customFormat="1" ht="14.25">
      <c r="A73" s="131">
        <v>21375300</v>
      </c>
      <c r="B73" s="131" t="s">
        <v>258</v>
      </c>
      <c r="C73" s="131" t="s">
        <v>259</v>
      </c>
      <c r="D73" s="140">
        <v>500000</v>
      </c>
      <c r="E73" s="140">
        <v>500000</v>
      </c>
      <c r="F73" s="140">
        <v>0</v>
      </c>
      <c r="G73" s="140">
        <v>0</v>
      </c>
      <c r="H73" s="140">
        <v>49777.72</v>
      </c>
      <c r="I73" s="140">
        <v>0</v>
      </c>
      <c r="J73" s="140">
        <v>0</v>
      </c>
      <c r="K73" s="140">
        <v>0</v>
      </c>
      <c r="L73" s="140">
        <v>450222.28</v>
      </c>
      <c r="M73" s="140">
        <v>-49777.72</v>
      </c>
      <c r="N73" s="128">
        <f t="shared" si="5"/>
        <v>0</v>
      </c>
      <c r="O73" s="129">
        <f t="shared" si="6"/>
        <v>500000</v>
      </c>
      <c r="P73" s="129">
        <f t="shared" si="7"/>
        <v>0</v>
      </c>
      <c r="Q73" s="128">
        <f t="shared" si="8"/>
        <v>0</v>
      </c>
      <c r="R73" s="128"/>
    </row>
    <row r="74" spans="1:18" s="134" customFormat="1" ht="14.25">
      <c r="A74" s="131">
        <v>21375300</v>
      </c>
      <c r="B74" s="131" t="s">
        <v>262</v>
      </c>
      <c r="C74" s="131" t="s">
        <v>263</v>
      </c>
      <c r="D74" s="140">
        <v>500000</v>
      </c>
      <c r="E74" s="140">
        <v>500000</v>
      </c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140">
        <v>500000</v>
      </c>
      <c r="M74" s="140">
        <v>0</v>
      </c>
      <c r="N74" s="128">
        <f t="shared" si="5"/>
        <v>0</v>
      </c>
      <c r="O74" s="129">
        <f t="shared" si="6"/>
        <v>500000</v>
      </c>
      <c r="P74" s="129">
        <f t="shared" si="7"/>
        <v>0</v>
      </c>
      <c r="Q74" s="128">
        <f t="shared" si="8"/>
        <v>0</v>
      </c>
      <c r="R74" s="128"/>
    </row>
    <row r="75" spans="1:18" s="133" customFormat="1" ht="14.25">
      <c r="A75" s="126">
        <v>21375300</v>
      </c>
      <c r="B75" s="126" t="s">
        <v>266</v>
      </c>
      <c r="C75" s="126" t="s">
        <v>267</v>
      </c>
      <c r="D75" s="186">
        <v>18000000</v>
      </c>
      <c r="E75" s="186">
        <v>18000000</v>
      </c>
      <c r="F75" s="186">
        <v>0</v>
      </c>
      <c r="G75" s="186">
        <v>0</v>
      </c>
      <c r="H75" s="186">
        <v>0</v>
      </c>
      <c r="I75" s="186">
        <v>0</v>
      </c>
      <c r="J75" s="186">
        <v>0</v>
      </c>
      <c r="K75" s="186">
        <v>0</v>
      </c>
      <c r="L75" s="186">
        <v>18000000</v>
      </c>
      <c r="M75" s="186">
        <v>0</v>
      </c>
      <c r="N75" s="128">
        <f t="shared" si="5"/>
        <v>0</v>
      </c>
      <c r="O75" s="30">
        <f t="shared" si="6"/>
        <v>18000000</v>
      </c>
      <c r="P75" s="30">
        <f t="shared" si="7"/>
        <v>0</v>
      </c>
      <c r="Q75" s="132">
        <f t="shared" si="8"/>
        <v>0</v>
      </c>
      <c r="R75" s="132"/>
    </row>
    <row r="76" spans="1:18" s="134" customFormat="1" ht="14.25">
      <c r="A76" s="131">
        <v>21375300</v>
      </c>
      <c r="B76" s="131" t="s">
        <v>268</v>
      </c>
      <c r="C76" s="131" t="s">
        <v>269</v>
      </c>
      <c r="D76" s="140">
        <v>18000000</v>
      </c>
      <c r="E76" s="140">
        <v>18000000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140">
        <v>18000000</v>
      </c>
      <c r="M76" s="140">
        <v>0</v>
      </c>
      <c r="N76" s="128">
        <f t="shared" si="5"/>
        <v>0</v>
      </c>
      <c r="O76" s="129">
        <f t="shared" si="6"/>
        <v>18000000</v>
      </c>
      <c r="P76" s="129">
        <f t="shared" si="7"/>
        <v>0</v>
      </c>
      <c r="Q76" s="128">
        <f t="shared" si="8"/>
        <v>0</v>
      </c>
      <c r="R76" s="128"/>
    </row>
    <row r="77" spans="1:18" s="134" customFormat="1" ht="14.25">
      <c r="A77" s="131">
        <v>21375300</v>
      </c>
      <c r="B77" s="131" t="s">
        <v>272</v>
      </c>
      <c r="C77" s="131" t="s">
        <v>273</v>
      </c>
      <c r="D77" s="140">
        <v>1500000</v>
      </c>
      <c r="E77" s="140">
        <v>1500000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140">
        <v>1500000</v>
      </c>
      <c r="M77" s="140">
        <v>0</v>
      </c>
      <c r="N77" s="128">
        <f t="shared" si="5"/>
        <v>0</v>
      </c>
      <c r="O77" s="129">
        <f t="shared" si="6"/>
        <v>1500000</v>
      </c>
      <c r="P77" s="129">
        <f t="shared" si="7"/>
        <v>0</v>
      </c>
      <c r="Q77" s="128">
        <f t="shared" si="8"/>
        <v>0</v>
      </c>
      <c r="R77" s="128"/>
    </row>
    <row r="78" spans="1:18" s="134" customFormat="1" ht="14.25">
      <c r="A78" s="131">
        <v>21375300</v>
      </c>
      <c r="B78" s="131" t="s">
        <v>274</v>
      </c>
      <c r="C78" s="131" t="s">
        <v>275</v>
      </c>
      <c r="D78" s="140">
        <v>2000000</v>
      </c>
      <c r="E78" s="140">
        <v>2000000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140">
        <v>2000000</v>
      </c>
      <c r="M78" s="140">
        <v>0</v>
      </c>
      <c r="N78" s="128">
        <f t="shared" si="5"/>
        <v>0</v>
      </c>
      <c r="O78" s="129">
        <f t="shared" si="6"/>
        <v>2000000</v>
      </c>
      <c r="P78" s="129">
        <f t="shared" si="7"/>
        <v>0</v>
      </c>
      <c r="Q78" s="128">
        <f t="shared" si="8"/>
        <v>0</v>
      </c>
      <c r="R78" s="128"/>
    </row>
    <row r="79" spans="1:18" s="134" customFormat="1" ht="14.25">
      <c r="A79" s="131">
        <v>21375300</v>
      </c>
      <c r="B79" s="131" t="s">
        <v>276</v>
      </c>
      <c r="C79" s="131" t="s">
        <v>277</v>
      </c>
      <c r="D79" s="140">
        <v>13000000</v>
      </c>
      <c r="E79" s="140">
        <v>13000000</v>
      </c>
      <c r="F79" s="140">
        <v>0</v>
      </c>
      <c r="G79" s="140">
        <v>0</v>
      </c>
      <c r="H79" s="140">
        <v>0</v>
      </c>
      <c r="I79" s="140">
        <v>0</v>
      </c>
      <c r="J79" s="140">
        <v>0</v>
      </c>
      <c r="K79" s="140">
        <v>0</v>
      </c>
      <c r="L79" s="140">
        <v>13000000</v>
      </c>
      <c r="M79" s="140">
        <v>0</v>
      </c>
      <c r="N79" s="128">
        <f t="shared" si="5"/>
        <v>0</v>
      </c>
      <c r="O79" s="129">
        <f t="shared" si="6"/>
        <v>13000000</v>
      </c>
      <c r="P79" s="129">
        <f t="shared" si="7"/>
        <v>0</v>
      </c>
      <c r="Q79" s="128">
        <f t="shared" si="8"/>
        <v>0</v>
      </c>
      <c r="R79" s="128"/>
    </row>
    <row r="80" spans="1:18" s="133" customFormat="1" ht="14.25">
      <c r="A80" s="131">
        <v>21375300</v>
      </c>
      <c r="B80" s="131" t="s">
        <v>278</v>
      </c>
      <c r="C80" s="131" t="s">
        <v>279</v>
      </c>
      <c r="D80" s="140">
        <v>1500000</v>
      </c>
      <c r="E80" s="140">
        <v>1500000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140">
        <v>1500000</v>
      </c>
      <c r="M80" s="140">
        <v>0</v>
      </c>
      <c r="N80" s="128">
        <f t="shared" si="5"/>
        <v>0</v>
      </c>
      <c r="O80" s="129">
        <f t="shared" si="6"/>
        <v>1500000</v>
      </c>
      <c r="P80" s="129">
        <f t="shared" si="7"/>
        <v>0</v>
      </c>
      <c r="Q80" s="128">
        <f t="shared" si="8"/>
        <v>0</v>
      </c>
      <c r="R80" s="132"/>
    </row>
    <row r="81" spans="1:18" s="133" customFormat="1" ht="14.25">
      <c r="A81" s="126">
        <v>21375300</v>
      </c>
      <c r="B81" s="126" t="s">
        <v>290</v>
      </c>
      <c r="C81" s="126" t="s">
        <v>291</v>
      </c>
      <c r="D81" s="186">
        <v>534116178</v>
      </c>
      <c r="E81" s="186">
        <v>534116178</v>
      </c>
      <c r="F81" s="186">
        <v>210380487</v>
      </c>
      <c r="G81" s="186">
        <v>0</v>
      </c>
      <c r="H81" s="186">
        <v>143698350.45</v>
      </c>
      <c r="I81" s="186">
        <v>0</v>
      </c>
      <c r="J81" s="186">
        <v>11567615.55</v>
      </c>
      <c r="K81" s="186">
        <v>11567615.55</v>
      </c>
      <c r="L81" s="186">
        <v>378850212</v>
      </c>
      <c r="M81" s="186">
        <v>55114521</v>
      </c>
      <c r="N81" s="128">
        <f t="shared" si="5"/>
        <v>0.021657489562130434</v>
      </c>
      <c r="O81" s="30">
        <f>+O86+O88</f>
        <v>412400000</v>
      </c>
      <c r="P81" s="30">
        <f>+P86+P88</f>
        <v>625925</v>
      </c>
      <c r="Q81" s="132">
        <f t="shared" si="8"/>
        <v>0.0015177618816682832</v>
      </c>
      <c r="R81" s="132"/>
    </row>
    <row r="82" spans="1:18" s="134" customFormat="1" ht="14.25">
      <c r="A82" s="131">
        <v>21375300</v>
      </c>
      <c r="B82" s="131" t="s">
        <v>292</v>
      </c>
      <c r="C82" s="131" t="s">
        <v>293</v>
      </c>
      <c r="D82" s="140">
        <v>101631178</v>
      </c>
      <c r="E82" s="140">
        <v>101631178</v>
      </c>
      <c r="F82" s="140">
        <v>29290441</v>
      </c>
      <c r="G82" s="140">
        <v>0</v>
      </c>
      <c r="H82" s="140">
        <v>18033350.45</v>
      </c>
      <c r="I82" s="140">
        <v>0</v>
      </c>
      <c r="J82" s="140">
        <v>10941690.55</v>
      </c>
      <c r="K82" s="140">
        <v>10941690.55</v>
      </c>
      <c r="L82" s="140">
        <v>72656137</v>
      </c>
      <c r="M82" s="140">
        <v>315400</v>
      </c>
      <c r="N82" s="128">
        <f t="shared" si="5"/>
        <v>0.107660766758012</v>
      </c>
      <c r="O82" s="129"/>
      <c r="P82" s="129"/>
      <c r="Q82" s="128"/>
      <c r="R82" s="128"/>
    </row>
    <row r="83" spans="1:18" s="134" customFormat="1" ht="14.25">
      <c r="A83" s="131">
        <v>21375300</v>
      </c>
      <c r="B83" s="131" t="s">
        <v>318</v>
      </c>
      <c r="C83" s="131" t="s">
        <v>319</v>
      </c>
      <c r="D83" s="140">
        <v>90656137</v>
      </c>
      <c r="E83" s="140">
        <v>90656137</v>
      </c>
      <c r="F83" s="140">
        <v>18315400</v>
      </c>
      <c r="G83" s="140">
        <v>0</v>
      </c>
      <c r="H83" s="140">
        <v>7392056</v>
      </c>
      <c r="I83" s="140">
        <v>0</v>
      </c>
      <c r="J83" s="140">
        <v>10607944</v>
      </c>
      <c r="K83" s="140">
        <v>10607944</v>
      </c>
      <c r="L83" s="140">
        <v>72656137</v>
      </c>
      <c r="M83" s="140">
        <v>315400</v>
      </c>
      <c r="N83" s="128">
        <f t="shared" si="5"/>
        <v>0.11701297177487278</v>
      </c>
      <c r="O83" s="129"/>
      <c r="P83" s="129"/>
      <c r="Q83" s="128"/>
      <c r="R83" s="128"/>
    </row>
    <row r="84" spans="1:18" s="134" customFormat="1" ht="14.25">
      <c r="A84" s="131">
        <v>21375300</v>
      </c>
      <c r="B84" s="131" t="s">
        <v>322</v>
      </c>
      <c r="C84" s="131" t="s">
        <v>424</v>
      </c>
      <c r="D84" s="140">
        <v>9133591</v>
      </c>
      <c r="E84" s="140">
        <v>9133591</v>
      </c>
      <c r="F84" s="140">
        <v>9133591</v>
      </c>
      <c r="G84" s="140">
        <v>0</v>
      </c>
      <c r="H84" s="140">
        <v>8900370.52</v>
      </c>
      <c r="I84" s="140">
        <v>0</v>
      </c>
      <c r="J84" s="140">
        <v>233220.48</v>
      </c>
      <c r="K84" s="140">
        <v>233220.48</v>
      </c>
      <c r="L84" s="140">
        <v>0</v>
      </c>
      <c r="M84" s="140">
        <v>0</v>
      </c>
      <c r="N84" s="128">
        <f t="shared" si="5"/>
        <v>0.025534368683686408</v>
      </c>
      <c r="O84" s="129"/>
      <c r="P84" s="129"/>
      <c r="Q84" s="128"/>
      <c r="R84" s="128"/>
    </row>
    <row r="85" spans="1:18" s="134" customFormat="1" ht="14.25">
      <c r="A85" s="131">
        <v>21375300</v>
      </c>
      <c r="B85" s="131" t="s">
        <v>327</v>
      </c>
      <c r="C85" s="131" t="s">
        <v>425</v>
      </c>
      <c r="D85" s="140">
        <v>1841450</v>
      </c>
      <c r="E85" s="140">
        <v>1841450</v>
      </c>
      <c r="F85" s="140">
        <v>1841450</v>
      </c>
      <c r="G85" s="140">
        <v>0</v>
      </c>
      <c r="H85" s="140">
        <v>1740923.93</v>
      </c>
      <c r="I85" s="140">
        <v>0</v>
      </c>
      <c r="J85" s="140">
        <v>100526.07</v>
      </c>
      <c r="K85" s="140">
        <v>100526.07</v>
      </c>
      <c r="L85" s="140">
        <v>0</v>
      </c>
      <c r="M85" s="140">
        <v>0</v>
      </c>
      <c r="N85" s="128">
        <f t="shared" si="5"/>
        <v>0.05459071383963725</v>
      </c>
      <c r="O85" s="129"/>
      <c r="P85" s="129"/>
      <c r="Q85" s="128"/>
      <c r="R85" s="128"/>
    </row>
    <row r="86" spans="1:18" s="134" customFormat="1" ht="14.25">
      <c r="A86" s="131">
        <v>21375300</v>
      </c>
      <c r="B86" s="131" t="s">
        <v>332</v>
      </c>
      <c r="C86" s="131" t="s">
        <v>333</v>
      </c>
      <c r="D86" s="140">
        <v>375000000</v>
      </c>
      <c r="E86" s="140">
        <v>375000000</v>
      </c>
      <c r="F86" s="140">
        <v>136345046</v>
      </c>
      <c r="G86" s="140">
        <v>0</v>
      </c>
      <c r="H86" s="140">
        <v>109020000</v>
      </c>
      <c r="I86" s="140">
        <v>0</v>
      </c>
      <c r="J86" s="140">
        <v>0</v>
      </c>
      <c r="K86" s="140">
        <v>0</v>
      </c>
      <c r="L86" s="140">
        <v>265980000</v>
      </c>
      <c r="M86" s="140">
        <v>27325046</v>
      </c>
      <c r="N86" s="128">
        <f t="shared" si="5"/>
        <v>0</v>
      </c>
      <c r="O86" s="129">
        <f>+E86</f>
        <v>375000000</v>
      </c>
      <c r="P86" s="129">
        <f>+J86</f>
        <v>0</v>
      </c>
      <c r="Q86" s="128">
        <f>+P86/O86</f>
        <v>0</v>
      </c>
      <c r="R86" s="128"/>
    </row>
    <row r="87" spans="1:18" s="134" customFormat="1" ht="14.25">
      <c r="A87" s="131">
        <v>21375300</v>
      </c>
      <c r="B87" s="131" t="s">
        <v>336</v>
      </c>
      <c r="C87" s="131" t="s">
        <v>337</v>
      </c>
      <c r="D87" s="140">
        <v>375000000</v>
      </c>
      <c r="E87" s="140">
        <v>375000000</v>
      </c>
      <c r="F87" s="140">
        <v>136345046</v>
      </c>
      <c r="G87" s="140">
        <v>0</v>
      </c>
      <c r="H87" s="140">
        <v>109020000</v>
      </c>
      <c r="I87" s="140">
        <v>0</v>
      </c>
      <c r="J87" s="140">
        <v>0</v>
      </c>
      <c r="K87" s="140">
        <v>0</v>
      </c>
      <c r="L87" s="140">
        <v>265980000</v>
      </c>
      <c r="M87" s="140">
        <v>27325046</v>
      </c>
      <c r="N87" s="128">
        <f t="shared" si="5"/>
        <v>0</v>
      </c>
      <c r="O87" s="129">
        <f>+E87</f>
        <v>375000000</v>
      </c>
      <c r="P87" s="129">
        <f>+J87</f>
        <v>0</v>
      </c>
      <c r="Q87" s="128">
        <f>+P87/O87</f>
        <v>0</v>
      </c>
      <c r="R87" s="128"/>
    </row>
    <row r="88" spans="1:18" s="134" customFormat="1" ht="14.25">
      <c r="A88" s="131">
        <v>21375300</v>
      </c>
      <c r="B88" s="131" t="s">
        <v>338</v>
      </c>
      <c r="C88" s="131" t="s">
        <v>339</v>
      </c>
      <c r="D88" s="140">
        <v>37400000</v>
      </c>
      <c r="E88" s="140">
        <v>37400000</v>
      </c>
      <c r="F88" s="140">
        <v>28100000</v>
      </c>
      <c r="G88" s="140">
        <v>0</v>
      </c>
      <c r="H88" s="140">
        <v>0</v>
      </c>
      <c r="I88" s="140">
        <v>0</v>
      </c>
      <c r="J88" s="140">
        <v>625925</v>
      </c>
      <c r="K88" s="140">
        <v>625925</v>
      </c>
      <c r="L88" s="140">
        <v>36774075</v>
      </c>
      <c r="M88" s="140">
        <v>27474075</v>
      </c>
      <c r="N88" s="128">
        <f t="shared" si="5"/>
        <v>0.01673596256684492</v>
      </c>
      <c r="O88" s="129">
        <f>+E88</f>
        <v>37400000</v>
      </c>
      <c r="P88" s="129">
        <f>+J88</f>
        <v>625925</v>
      </c>
      <c r="Q88" s="128">
        <f>+P88/O88</f>
        <v>0.01673596256684492</v>
      </c>
      <c r="R88" s="128"/>
    </row>
    <row r="89" spans="1:18" s="134" customFormat="1" ht="14.25">
      <c r="A89" s="131">
        <v>21375300</v>
      </c>
      <c r="B89" s="131" t="s">
        <v>340</v>
      </c>
      <c r="C89" s="131" t="s">
        <v>341</v>
      </c>
      <c r="D89" s="140">
        <v>27000000</v>
      </c>
      <c r="E89" s="140">
        <v>27000000</v>
      </c>
      <c r="F89" s="140">
        <v>17700000</v>
      </c>
      <c r="G89" s="140">
        <v>0</v>
      </c>
      <c r="H89" s="140">
        <v>0</v>
      </c>
      <c r="I89" s="140">
        <v>0</v>
      </c>
      <c r="J89" s="140">
        <v>0</v>
      </c>
      <c r="K89" s="140">
        <v>0</v>
      </c>
      <c r="L89" s="140">
        <v>27000000</v>
      </c>
      <c r="M89" s="140">
        <v>17700000</v>
      </c>
      <c r="N89" s="128">
        <f t="shared" si="5"/>
        <v>0</v>
      </c>
      <c r="O89" s="129">
        <f>+E89</f>
        <v>27000000</v>
      </c>
      <c r="P89" s="129">
        <f>+J89</f>
        <v>0</v>
      </c>
      <c r="Q89" s="128">
        <f>+P89/O89</f>
        <v>0</v>
      </c>
      <c r="R89" s="128"/>
    </row>
    <row r="90" spans="1:18" s="134" customFormat="1" ht="14.25">
      <c r="A90" s="131">
        <v>21375300</v>
      </c>
      <c r="B90" s="131" t="s">
        <v>342</v>
      </c>
      <c r="C90" s="131" t="s">
        <v>343</v>
      </c>
      <c r="D90" s="140">
        <v>10400000</v>
      </c>
      <c r="E90" s="140">
        <v>10400000</v>
      </c>
      <c r="F90" s="140">
        <v>10400000</v>
      </c>
      <c r="G90" s="140">
        <v>0</v>
      </c>
      <c r="H90" s="140">
        <v>0</v>
      </c>
      <c r="I90" s="140">
        <v>0</v>
      </c>
      <c r="J90" s="140">
        <v>625925</v>
      </c>
      <c r="K90" s="140">
        <v>625925</v>
      </c>
      <c r="L90" s="140">
        <v>9774075</v>
      </c>
      <c r="M90" s="140">
        <v>9774075</v>
      </c>
      <c r="N90" s="128">
        <f t="shared" si="5"/>
        <v>0.06018509615384615</v>
      </c>
      <c r="O90" s="129">
        <f>+E90</f>
        <v>10400000</v>
      </c>
      <c r="P90" s="129">
        <f>+J90</f>
        <v>625925</v>
      </c>
      <c r="Q90" s="128">
        <f>+P90/O90</f>
        <v>0.06018509615384615</v>
      </c>
      <c r="R90" s="128"/>
    </row>
    <row r="91" spans="1:17" s="134" customFormat="1" ht="14.25">
      <c r="A91" s="131">
        <v>21375300</v>
      </c>
      <c r="B91" s="131" t="s">
        <v>344</v>
      </c>
      <c r="C91" s="131" t="s">
        <v>345</v>
      </c>
      <c r="D91" s="140">
        <v>5160000</v>
      </c>
      <c r="E91" s="140">
        <v>5160000</v>
      </c>
      <c r="F91" s="140">
        <v>1720000</v>
      </c>
      <c r="G91" s="140">
        <v>0</v>
      </c>
      <c r="H91" s="140">
        <v>1720000</v>
      </c>
      <c r="I91" s="140">
        <v>0</v>
      </c>
      <c r="J91" s="140">
        <v>0</v>
      </c>
      <c r="K91" s="140">
        <v>0</v>
      </c>
      <c r="L91" s="140">
        <v>3440000</v>
      </c>
      <c r="M91" s="140">
        <v>0</v>
      </c>
      <c r="N91" s="128">
        <f t="shared" si="5"/>
        <v>0</v>
      </c>
      <c r="O91" s="129"/>
      <c r="P91" s="129"/>
      <c r="Q91" s="128"/>
    </row>
    <row r="92" spans="1:17" s="134" customFormat="1" ht="14.25">
      <c r="A92" s="21">
        <v>21375300</v>
      </c>
      <c r="B92" s="21" t="s">
        <v>348</v>
      </c>
      <c r="C92" s="21" t="s">
        <v>395</v>
      </c>
      <c r="D92" s="138">
        <v>5160000</v>
      </c>
      <c r="E92" s="138">
        <v>5160000</v>
      </c>
      <c r="F92" s="138">
        <v>1720000</v>
      </c>
      <c r="G92" s="138">
        <v>0</v>
      </c>
      <c r="H92" s="138">
        <v>1720000</v>
      </c>
      <c r="I92" s="138">
        <v>0</v>
      </c>
      <c r="J92" s="138">
        <v>0</v>
      </c>
      <c r="K92" s="138">
        <v>0</v>
      </c>
      <c r="L92" s="138">
        <v>3440000</v>
      </c>
      <c r="M92" s="138">
        <v>0</v>
      </c>
      <c r="N92" s="24">
        <f t="shared" si="5"/>
        <v>0</v>
      </c>
      <c r="O92" s="129"/>
      <c r="P92" s="129"/>
      <c r="Q92" s="128"/>
    </row>
    <row r="93" spans="1:17" ht="14.25">
      <c r="A93" s="21">
        <v>21375300</v>
      </c>
      <c r="B93" s="21" t="s">
        <v>359</v>
      </c>
      <c r="C93" s="21" t="s">
        <v>360</v>
      </c>
      <c r="D93" s="138">
        <v>14925000</v>
      </c>
      <c r="E93" s="138">
        <v>14925000</v>
      </c>
      <c r="F93" s="138">
        <v>14925000</v>
      </c>
      <c r="G93" s="138">
        <v>0</v>
      </c>
      <c r="H93" s="138">
        <v>14925000</v>
      </c>
      <c r="I93" s="138">
        <v>0</v>
      </c>
      <c r="J93" s="138">
        <v>0</v>
      </c>
      <c r="K93" s="138">
        <v>0</v>
      </c>
      <c r="L93" s="138">
        <v>0</v>
      </c>
      <c r="M93" s="138">
        <v>0</v>
      </c>
      <c r="N93" s="24">
        <f t="shared" si="5"/>
        <v>0</v>
      </c>
      <c r="O93" s="129"/>
      <c r="P93" s="129"/>
      <c r="Q93" s="128"/>
    </row>
    <row r="94" spans="1:17" ht="14.25">
      <c r="A94" s="21">
        <v>21375300</v>
      </c>
      <c r="B94" s="21" t="s">
        <v>362</v>
      </c>
      <c r="C94" s="21" t="s">
        <v>363</v>
      </c>
      <c r="D94" s="138">
        <v>14925000</v>
      </c>
      <c r="E94" s="138">
        <v>14925000</v>
      </c>
      <c r="F94" s="138">
        <v>14925000</v>
      </c>
      <c r="G94" s="138">
        <v>0</v>
      </c>
      <c r="H94" s="138">
        <v>14925000</v>
      </c>
      <c r="I94" s="138">
        <v>0</v>
      </c>
      <c r="J94" s="138">
        <v>0</v>
      </c>
      <c r="K94" s="138">
        <v>0</v>
      </c>
      <c r="L94" s="138">
        <v>0</v>
      </c>
      <c r="M94" s="138">
        <v>0</v>
      </c>
      <c r="N94" s="24">
        <f t="shared" si="5"/>
        <v>0</v>
      </c>
      <c r="O94" s="129"/>
      <c r="P94" s="129"/>
      <c r="Q94" s="128"/>
    </row>
    <row r="95" spans="1:17" ht="14.25">
      <c r="A95" s="21"/>
      <c r="B95" s="21"/>
      <c r="C95" s="21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28"/>
      <c r="O95" s="129"/>
      <c r="P95" s="129"/>
      <c r="Q95" s="128"/>
    </row>
    <row r="96" spans="1:17" ht="15" customHeight="1" thickBot="1">
      <c r="A96" s="21"/>
      <c r="B96" s="200" t="s">
        <v>27</v>
      </c>
      <c r="C96" s="200"/>
      <c r="D96" s="200"/>
      <c r="E96" s="200"/>
      <c r="F96" s="200"/>
      <c r="G96" s="138"/>
      <c r="H96" s="138"/>
      <c r="I96" s="138"/>
      <c r="J96" s="138"/>
      <c r="K96" s="138"/>
      <c r="L96" s="138"/>
      <c r="M96" s="138"/>
      <c r="N96" s="128"/>
      <c r="O96" s="129"/>
      <c r="P96" s="129"/>
      <c r="Q96" s="128"/>
    </row>
    <row r="97" spans="2:9" s="92" customFormat="1" ht="30" thickBot="1" thickTop="1">
      <c r="B97" s="93" t="s">
        <v>45</v>
      </c>
      <c r="C97" s="93" t="s">
        <v>7</v>
      </c>
      <c r="D97" s="93" t="s">
        <v>8</v>
      </c>
      <c r="E97" s="93" t="s">
        <v>9</v>
      </c>
      <c r="F97" s="93" t="s">
        <v>21</v>
      </c>
      <c r="G97" s="94"/>
      <c r="H97" s="94"/>
      <c r="I97" s="95"/>
    </row>
    <row r="98" spans="2:17" ht="15" thickTop="1">
      <c r="B98" s="17" t="s">
        <v>22</v>
      </c>
      <c r="C98" s="76">
        <f>+E8</f>
        <v>928188416</v>
      </c>
      <c r="D98" s="33">
        <f>+J8</f>
        <v>90490449.86</v>
      </c>
      <c r="E98" s="8">
        <f>+C98-D98</f>
        <v>837697966.14</v>
      </c>
      <c r="F98" s="72">
        <f aca="true" t="shared" si="9" ref="F98:F103">+D98/C98</f>
        <v>0.0974914664955267</v>
      </c>
      <c r="G98" s="10"/>
      <c r="H98" s="10"/>
      <c r="I98" s="28"/>
      <c r="J98" s="8"/>
      <c r="Q98" s="8"/>
    </row>
    <row r="99" spans="2:17" ht="14.25">
      <c r="B99" s="17" t="s">
        <v>26</v>
      </c>
      <c r="C99" s="8">
        <f>+E27</f>
        <v>464624962</v>
      </c>
      <c r="D99" s="28">
        <f>+J27</f>
        <v>548993</v>
      </c>
      <c r="E99" s="8">
        <f>+C99-D99</f>
        <v>464075969</v>
      </c>
      <c r="F99" s="72">
        <f t="shared" si="9"/>
        <v>0.0011815830936780362</v>
      </c>
      <c r="G99" s="10"/>
      <c r="H99" s="10"/>
      <c r="I99" s="28"/>
      <c r="J99" s="8"/>
      <c r="N99" s="8"/>
      <c r="O99" s="8"/>
      <c r="P99" s="8"/>
      <c r="Q99" s="8"/>
    </row>
    <row r="100" spans="2:17" ht="14.25">
      <c r="B100" s="17" t="s">
        <v>23</v>
      </c>
      <c r="C100" s="8">
        <f>+E61</f>
        <v>21871429</v>
      </c>
      <c r="D100" s="28">
        <f>+J61</f>
        <v>612326.74</v>
      </c>
      <c r="E100" s="8">
        <f>+C100-D100</f>
        <v>21259102.26</v>
      </c>
      <c r="F100" s="72">
        <f t="shared" si="9"/>
        <v>0.02799664987596375</v>
      </c>
      <c r="G100" s="10"/>
      <c r="H100" s="10"/>
      <c r="I100" s="28"/>
      <c r="J100" s="8"/>
      <c r="Q100" s="8"/>
    </row>
    <row r="101" spans="2:17" ht="14.25">
      <c r="B101" s="17" t="s">
        <v>24</v>
      </c>
      <c r="C101" s="8">
        <f>+E75</f>
        <v>18000000</v>
      </c>
      <c r="D101" s="28">
        <f>+J75</f>
        <v>0</v>
      </c>
      <c r="E101" s="8">
        <f>+C101-D101</f>
        <v>18000000</v>
      </c>
      <c r="F101" s="72">
        <v>0</v>
      </c>
      <c r="G101" s="10"/>
      <c r="H101" s="10"/>
      <c r="I101" s="28"/>
      <c r="J101" s="8"/>
      <c r="Q101" s="8"/>
    </row>
    <row r="102" spans="2:17" ht="15" thickBot="1">
      <c r="B102" s="17" t="s">
        <v>25</v>
      </c>
      <c r="C102" s="8">
        <f>+D81</f>
        <v>534116178</v>
      </c>
      <c r="D102" s="28">
        <f>+J81</f>
        <v>11567615.55</v>
      </c>
      <c r="E102" s="8">
        <f>+C102-D102</f>
        <v>522548562.45</v>
      </c>
      <c r="F102" s="72">
        <f t="shared" si="9"/>
        <v>0.021657489562130434</v>
      </c>
      <c r="G102" s="10"/>
      <c r="H102" s="10"/>
      <c r="I102" s="28"/>
      <c r="J102" s="8"/>
      <c r="Q102" s="8"/>
    </row>
    <row r="103" spans="2:17" ht="15" thickBot="1" thickTop="1">
      <c r="B103" s="77" t="s">
        <v>10</v>
      </c>
      <c r="C103" s="77">
        <f>SUM(C98:C102)</f>
        <v>1966800985</v>
      </c>
      <c r="D103" s="77">
        <f>SUM(D98:D102)</f>
        <v>103219385.14999999</v>
      </c>
      <c r="E103" s="77">
        <f>SUM(E98:E102)</f>
        <v>1863581599.85</v>
      </c>
      <c r="F103" s="52">
        <f t="shared" si="9"/>
        <v>0.052480848818570215</v>
      </c>
      <c r="G103" s="10"/>
      <c r="H103" s="10"/>
      <c r="I103" s="28"/>
      <c r="J103" s="8"/>
      <c r="N103" s="8"/>
      <c r="O103" s="8"/>
      <c r="P103" s="8"/>
      <c r="Q103" s="8"/>
    </row>
    <row r="104" spans="1:17" ht="15" thickBot="1" thickTop="1">
      <c r="A104" s="10"/>
      <c r="D104" s="10"/>
      <c r="E104" s="10"/>
      <c r="F104" s="10"/>
      <c r="G104" s="10"/>
      <c r="H104" s="10"/>
      <c r="I104" s="28"/>
      <c r="J104" s="8"/>
      <c r="M104" s="23"/>
      <c r="N104" s="8"/>
      <c r="P104" s="8"/>
      <c r="Q104" s="8"/>
    </row>
    <row r="105" spans="2:16" ht="15" thickTop="1">
      <c r="B105" s="199" t="s">
        <v>28</v>
      </c>
      <c r="C105" s="199"/>
      <c r="D105" s="199"/>
      <c r="E105" s="199"/>
      <c r="F105" s="199"/>
      <c r="G105" s="10"/>
      <c r="H105" s="10"/>
      <c r="I105" s="10"/>
      <c r="O105" s="8"/>
      <c r="P105" s="72"/>
    </row>
    <row r="106" spans="2:9" ht="29.25" thickBot="1">
      <c r="B106" s="59" t="s">
        <v>45</v>
      </c>
      <c r="C106" s="59" t="s">
        <v>32</v>
      </c>
      <c r="D106" s="59" t="s">
        <v>33</v>
      </c>
      <c r="E106" s="59" t="s">
        <v>37</v>
      </c>
      <c r="F106" s="59" t="s">
        <v>34</v>
      </c>
      <c r="G106" s="10"/>
      <c r="H106" s="10"/>
      <c r="I106" s="10"/>
    </row>
    <row r="107" spans="2:9" ht="15" thickTop="1">
      <c r="B107" s="17" t="s">
        <v>26</v>
      </c>
      <c r="C107" s="8">
        <f aca="true" t="shared" si="10" ref="C107:D109">+C99</f>
        <v>464624962</v>
      </c>
      <c r="D107" s="8">
        <f t="shared" si="10"/>
        <v>548993</v>
      </c>
      <c r="E107" s="8">
        <f>+C107-D107</f>
        <v>464075969</v>
      </c>
      <c r="F107" s="72">
        <f>+D107/C107</f>
        <v>0.0011815830936780362</v>
      </c>
      <c r="G107" s="10"/>
      <c r="H107" s="10"/>
      <c r="I107" s="10"/>
    </row>
    <row r="108" spans="2:9" ht="14.25">
      <c r="B108" s="17" t="s">
        <v>23</v>
      </c>
      <c r="C108" s="8">
        <f t="shared" si="10"/>
        <v>21871429</v>
      </c>
      <c r="D108" s="8">
        <f t="shared" si="10"/>
        <v>612326.74</v>
      </c>
      <c r="E108" s="8">
        <f>+C108-D108</f>
        <v>21259102.26</v>
      </c>
      <c r="F108" s="72">
        <f>+D108/C108</f>
        <v>0.02799664987596375</v>
      </c>
      <c r="G108" s="10"/>
      <c r="H108" s="10"/>
      <c r="I108" s="10"/>
    </row>
    <row r="109" spans="2:9" ht="14.25">
      <c r="B109" s="17" t="s">
        <v>24</v>
      </c>
      <c r="C109" s="8">
        <f t="shared" si="10"/>
        <v>18000000</v>
      </c>
      <c r="D109" s="8">
        <f t="shared" si="10"/>
        <v>0</v>
      </c>
      <c r="E109" s="8">
        <f>+C109-D109</f>
        <v>18000000</v>
      </c>
      <c r="F109" s="72">
        <v>0</v>
      </c>
      <c r="G109" s="10"/>
      <c r="H109" s="10"/>
      <c r="I109" s="10"/>
    </row>
    <row r="110" spans="2:9" ht="15" thickBot="1">
      <c r="B110" s="17" t="s">
        <v>25</v>
      </c>
      <c r="C110" s="8">
        <f>+O81</f>
        <v>412400000</v>
      </c>
      <c r="D110" s="8">
        <f>+P81</f>
        <v>625925</v>
      </c>
      <c r="E110" s="8">
        <f>+C110-D110</f>
        <v>411774075</v>
      </c>
      <c r="F110" s="72">
        <f>+D110/C110</f>
        <v>0.0015177618816682832</v>
      </c>
      <c r="G110" s="10"/>
      <c r="H110" s="10"/>
      <c r="I110" s="10"/>
    </row>
    <row r="111" spans="2:9" ht="15" thickBot="1" thickTop="1">
      <c r="B111" s="60" t="s">
        <v>10</v>
      </c>
      <c r="C111" s="60">
        <f>SUM(C107:C110)</f>
        <v>916896391</v>
      </c>
      <c r="D111" s="60">
        <f>SUM(D107:D110)</f>
        <v>1787244.74</v>
      </c>
      <c r="E111" s="60">
        <f>SUM(E107:E110)</f>
        <v>915109146.26</v>
      </c>
      <c r="F111" s="61">
        <f>+D111/C111</f>
        <v>0.0019492330404428432</v>
      </c>
      <c r="G111" s="10"/>
      <c r="H111" s="10"/>
      <c r="I111" s="10"/>
    </row>
    <row r="112" spans="1:9" ht="15" thickTop="1">
      <c r="A112" s="10"/>
      <c r="D112" s="10"/>
      <c r="E112" s="10"/>
      <c r="F112" s="10"/>
      <c r="G112" s="10"/>
      <c r="H112" s="10"/>
      <c r="I112" s="10"/>
    </row>
    <row r="113" spans="1:9" ht="14.25">
      <c r="A113" s="10"/>
      <c r="D113" s="10"/>
      <c r="E113" s="10"/>
      <c r="F113" s="10"/>
      <c r="G113" s="10"/>
      <c r="H113" s="10"/>
      <c r="I113" s="10"/>
    </row>
    <row r="114" spans="1:9" ht="14.25">
      <c r="A114" s="10"/>
      <c r="D114" s="10"/>
      <c r="E114" s="10"/>
      <c r="F114" s="10"/>
      <c r="G114" s="10"/>
      <c r="H114" s="10"/>
      <c r="I114" s="10"/>
    </row>
    <row r="115" spans="1:9" ht="14.25">
      <c r="A115" s="10"/>
      <c r="D115" s="10"/>
      <c r="E115" s="10"/>
      <c r="F115" s="10"/>
      <c r="G115" s="10"/>
      <c r="H115" s="10"/>
      <c r="I115" s="10"/>
    </row>
    <row r="116" spans="1:9" ht="14.25">
      <c r="A116" s="10"/>
      <c r="D116" s="10"/>
      <c r="E116" s="10"/>
      <c r="F116" s="10"/>
      <c r="G116" s="10"/>
      <c r="H116" s="10"/>
      <c r="I116" s="10"/>
    </row>
    <row r="117" spans="1:9" ht="14.25">
      <c r="A117" s="10"/>
      <c r="D117" s="10"/>
      <c r="E117" s="10"/>
      <c r="F117" s="10"/>
      <c r="G117" s="10"/>
      <c r="H117" s="10"/>
      <c r="I117" s="10"/>
    </row>
    <row r="118" spans="1:9" ht="14.25">
      <c r="A118" s="10"/>
      <c r="D118" s="10"/>
      <c r="E118" s="10"/>
      <c r="F118" s="10"/>
      <c r="G118" s="10"/>
      <c r="H118" s="10"/>
      <c r="I118" s="10"/>
    </row>
    <row r="119" spans="1:9" ht="14.25">
      <c r="A119" s="10"/>
      <c r="D119" s="10"/>
      <c r="E119" s="10"/>
      <c r="F119" s="10"/>
      <c r="G119" s="10"/>
      <c r="H119" s="10"/>
      <c r="I119" s="10"/>
    </row>
    <row r="120" spans="1:9" ht="14.25">
      <c r="A120" s="10"/>
      <c r="B120" s="119" t="s">
        <v>52</v>
      </c>
      <c r="C120" s="120" t="s">
        <v>53</v>
      </c>
      <c r="D120" s="120" t="s">
        <v>54</v>
      </c>
      <c r="E120" s="119" t="s">
        <v>7</v>
      </c>
      <c r="F120" s="119" t="s">
        <v>19</v>
      </c>
      <c r="G120" s="10"/>
      <c r="H120" s="10"/>
      <c r="I120" s="10"/>
    </row>
    <row r="121" spans="1:9" ht="14.25">
      <c r="A121" s="10"/>
      <c r="B121" s="121" t="s">
        <v>22</v>
      </c>
      <c r="C121" s="122">
        <f>+F121/E121</f>
        <v>0.0974914664955267</v>
      </c>
      <c r="D121" s="122">
        <f>+(100%/12)*1</f>
        <v>0.08333333333333333</v>
      </c>
      <c r="E121" s="123">
        <f aca="true" t="shared" si="11" ref="E121:F125">+C98</f>
        <v>928188416</v>
      </c>
      <c r="F121" s="123">
        <f t="shared" si="11"/>
        <v>90490449.86</v>
      </c>
      <c r="G121" s="10"/>
      <c r="H121" s="10"/>
      <c r="I121" s="10"/>
    </row>
    <row r="122" spans="1:9" ht="14.25">
      <c r="A122" s="10"/>
      <c r="B122" s="121" t="s">
        <v>26</v>
      </c>
      <c r="C122" s="122">
        <f>+F122/E122</f>
        <v>0.0011815830936780362</v>
      </c>
      <c r="D122" s="122">
        <f>+(100%/12)*1</f>
        <v>0.08333333333333333</v>
      </c>
      <c r="E122" s="123">
        <f t="shared" si="11"/>
        <v>464624962</v>
      </c>
      <c r="F122" s="123">
        <f t="shared" si="11"/>
        <v>548993</v>
      </c>
      <c r="G122" s="10"/>
      <c r="H122" s="10"/>
      <c r="I122" s="10"/>
    </row>
    <row r="123" spans="1:9" ht="14.25">
      <c r="A123" s="10"/>
      <c r="B123" s="121" t="s">
        <v>23</v>
      </c>
      <c r="C123" s="122">
        <f>+F123/E123</f>
        <v>0.02799664987596375</v>
      </c>
      <c r="D123" s="122">
        <f>+(100%/12)*1</f>
        <v>0.08333333333333333</v>
      </c>
      <c r="E123" s="123">
        <f t="shared" si="11"/>
        <v>21871429</v>
      </c>
      <c r="F123" s="123">
        <f t="shared" si="11"/>
        <v>612326.74</v>
      </c>
      <c r="G123" s="10"/>
      <c r="H123" s="10"/>
      <c r="I123" s="10"/>
    </row>
    <row r="124" spans="1:9" ht="14.25">
      <c r="A124" s="10"/>
      <c r="B124" s="121" t="s">
        <v>24</v>
      </c>
      <c r="C124" s="122">
        <f>+F124/E124</f>
        <v>0</v>
      </c>
      <c r="D124" s="122">
        <f>+(100%/12)*1</f>
        <v>0.08333333333333333</v>
      </c>
      <c r="E124" s="123">
        <f t="shared" si="11"/>
        <v>18000000</v>
      </c>
      <c r="F124" s="123">
        <f t="shared" si="11"/>
        <v>0</v>
      </c>
      <c r="G124" s="10"/>
      <c r="H124" s="10"/>
      <c r="I124" s="10"/>
    </row>
    <row r="125" spans="1:9" ht="14.25">
      <c r="A125" s="10"/>
      <c r="B125" s="121" t="s">
        <v>25</v>
      </c>
      <c r="C125" s="122">
        <f>+F125/E125</f>
        <v>0.021657489562130434</v>
      </c>
      <c r="D125" s="122">
        <f>+(100%/12)*1</f>
        <v>0.08333333333333333</v>
      </c>
      <c r="E125" s="123">
        <f t="shared" si="11"/>
        <v>534116178</v>
      </c>
      <c r="F125" s="123">
        <f t="shared" si="11"/>
        <v>11567615.55</v>
      </c>
      <c r="G125" s="10"/>
      <c r="H125" s="10"/>
      <c r="I125" s="10"/>
    </row>
    <row r="126" spans="1:9" ht="14.25">
      <c r="A126" s="10"/>
      <c r="B126" s="121"/>
      <c r="C126" s="122"/>
      <c r="D126" s="122"/>
      <c r="E126" s="123"/>
      <c r="F126" s="123"/>
      <c r="G126" s="10"/>
      <c r="H126" s="10"/>
      <c r="I126" s="10"/>
    </row>
    <row r="127" spans="1:9" ht="14.25">
      <c r="A127" s="10"/>
      <c r="B127" s="121"/>
      <c r="C127" s="122"/>
      <c r="D127" s="122"/>
      <c r="E127" s="123"/>
      <c r="F127" s="123"/>
      <c r="G127" s="10"/>
      <c r="H127" s="10"/>
      <c r="I127" s="10"/>
    </row>
    <row r="128" spans="1:9" ht="14.25">
      <c r="A128" s="10"/>
      <c r="B128" s="121"/>
      <c r="C128" s="122"/>
      <c r="D128" s="122"/>
      <c r="E128" s="123"/>
      <c r="F128" s="123"/>
      <c r="G128" s="10"/>
      <c r="H128" s="10"/>
      <c r="I128" s="10"/>
    </row>
    <row r="129" spans="1:9" ht="14.25">
      <c r="A129" s="10"/>
      <c r="D129" s="10"/>
      <c r="E129" s="10"/>
      <c r="F129" s="10"/>
      <c r="G129" s="10"/>
      <c r="H129" s="10"/>
      <c r="I129" s="10"/>
    </row>
    <row r="130" spans="1:9" ht="14.25">
      <c r="A130" s="10"/>
      <c r="D130" s="10"/>
      <c r="E130" s="10"/>
      <c r="F130" s="10"/>
      <c r="G130" s="10"/>
      <c r="H130" s="10"/>
      <c r="I130" s="10"/>
    </row>
    <row r="131" spans="1:9" ht="14.25">
      <c r="A131" s="10"/>
      <c r="D131" s="10"/>
      <c r="E131" s="10"/>
      <c r="F131" s="10"/>
      <c r="G131" s="10"/>
      <c r="H131" s="10"/>
      <c r="I131" s="10"/>
    </row>
    <row r="132" spans="1:9" ht="14.25">
      <c r="A132" s="10"/>
      <c r="D132" s="10"/>
      <c r="E132" s="10"/>
      <c r="F132" s="10"/>
      <c r="G132" s="10"/>
      <c r="H132" s="10"/>
      <c r="I132" s="10"/>
    </row>
    <row r="133" spans="1:9" ht="14.25">
      <c r="A133" s="10"/>
      <c r="D133" s="10"/>
      <c r="E133" s="10"/>
      <c r="F133" s="10"/>
      <c r="G133" s="10"/>
      <c r="H133" s="10"/>
      <c r="I133" s="10"/>
    </row>
    <row r="134" spans="1:9" ht="14.25">
      <c r="A134" s="10"/>
      <c r="D134" s="10"/>
      <c r="E134" s="10"/>
      <c r="F134" s="10"/>
      <c r="G134" s="10"/>
      <c r="H134" s="10"/>
      <c r="I134" s="10"/>
    </row>
    <row r="135" spans="1:9" ht="14.25">
      <c r="A135" s="10"/>
      <c r="D135" s="10"/>
      <c r="E135" s="10"/>
      <c r="F135" s="10"/>
      <c r="G135" s="10"/>
      <c r="H135" s="10"/>
      <c r="I135" s="10"/>
    </row>
    <row r="136" spans="1:9" ht="14.25">
      <c r="A136" s="10"/>
      <c r="D136" s="10"/>
      <c r="E136" s="10"/>
      <c r="F136" s="10"/>
      <c r="G136" s="10"/>
      <c r="H136" s="10"/>
      <c r="I136" s="10"/>
    </row>
    <row r="137" spans="1:9" ht="14.25">
      <c r="A137" s="10"/>
      <c r="D137" s="10"/>
      <c r="E137" s="10"/>
      <c r="F137" s="10"/>
      <c r="G137" s="10"/>
      <c r="H137" s="10"/>
      <c r="I137" s="10"/>
    </row>
    <row r="138" spans="1:9" ht="14.25">
      <c r="A138" s="10"/>
      <c r="D138" s="10"/>
      <c r="E138" s="10"/>
      <c r="F138" s="10"/>
      <c r="G138" s="10"/>
      <c r="H138" s="10"/>
      <c r="I138" s="10"/>
    </row>
    <row r="139" spans="1:9" ht="14.25">
      <c r="A139" s="10"/>
      <c r="D139" s="10"/>
      <c r="E139" s="10"/>
      <c r="F139" s="10"/>
      <c r="G139" s="10"/>
      <c r="H139" s="10"/>
      <c r="I139" s="10"/>
    </row>
    <row r="140" spans="1:9" ht="14.25">
      <c r="A140" s="10"/>
      <c r="D140" s="10"/>
      <c r="E140" s="10"/>
      <c r="F140" s="10"/>
      <c r="G140" s="10"/>
      <c r="H140" s="10"/>
      <c r="I140" s="10"/>
    </row>
    <row r="141" spans="1:9" ht="14.25">
      <c r="A141" s="10"/>
      <c r="D141" s="10"/>
      <c r="E141" s="10"/>
      <c r="F141" s="10"/>
      <c r="G141" s="10"/>
      <c r="H141" s="10"/>
      <c r="I141" s="10"/>
    </row>
    <row r="142" spans="1:9" ht="14.25">
      <c r="A142" s="10"/>
      <c r="D142" s="10"/>
      <c r="E142" s="10"/>
      <c r="F142" s="10"/>
      <c r="G142" s="10"/>
      <c r="H142" s="10"/>
      <c r="I142" s="10"/>
    </row>
    <row r="143" spans="1:9" ht="14.25">
      <c r="A143" s="10"/>
      <c r="D143" s="10"/>
      <c r="E143" s="10"/>
      <c r="F143" s="10"/>
      <c r="G143" s="10"/>
      <c r="H143" s="10"/>
      <c r="I143" s="10"/>
    </row>
    <row r="144" spans="1:9" ht="14.25">
      <c r="A144" s="10"/>
      <c r="D144" s="10"/>
      <c r="E144" s="10"/>
      <c r="F144" s="10"/>
      <c r="G144" s="10"/>
      <c r="H144" s="10"/>
      <c r="I144" s="10"/>
    </row>
    <row r="145" spans="1:9" ht="14.25">
      <c r="A145" s="10"/>
      <c r="D145" s="10"/>
      <c r="E145" s="10"/>
      <c r="F145" s="10"/>
      <c r="G145" s="10"/>
      <c r="H145" s="10"/>
      <c r="I145" s="10"/>
    </row>
    <row r="146" spans="1:9" ht="14.25">
      <c r="A146" s="10"/>
      <c r="D146" s="10"/>
      <c r="E146" s="10"/>
      <c r="F146" s="10"/>
      <c r="G146" s="10"/>
      <c r="H146" s="10"/>
      <c r="I146" s="10"/>
    </row>
    <row r="147" spans="1:9" ht="14.25">
      <c r="A147" s="10"/>
      <c r="D147" s="10"/>
      <c r="E147" s="10"/>
      <c r="F147" s="10"/>
      <c r="G147" s="10"/>
      <c r="H147" s="10"/>
      <c r="I147" s="10"/>
    </row>
    <row r="148" spans="1:9" ht="14.25">
      <c r="A148" s="10"/>
      <c r="D148" s="10"/>
      <c r="E148" s="10"/>
      <c r="F148" s="10"/>
      <c r="G148" s="10"/>
      <c r="H148" s="10"/>
      <c r="I148" s="10"/>
    </row>
    <row r="149" spans="1:9" ht="14.25">
      <c r="A149" s="10"/>
      <c r="D149" s="10"/>
      <c r="E149" s="10"/>
      <c r="F149" s="10"/>
      <c r="G149" s="10"/>
      <c r="H149" s="10"/>
      <c r="I149" s="10"/>
    </row>
    <row r="150" spans="1:9" ht="14.25">
      <c r="A150" s="10"/>
      <c r="D150" s="10"/>
      <c r="E150" s="10"/>
      <c r="F150" s="10"/>
      <c r="G150" s="10"/>
      <c r="H150" s="10"/>
      <c r="I150" s="10"/>
    </row>
    <row r="151" spans="1:9" ht="14.25">
      <c r="A151" s="10"/>
      <c r="D151" s="10"/>
      <c r="E151" s="10"/>
      <c r="F151" s="10"/>
      <c r="G151" s="10"/>
      <c r="H151" s="10"/>
      <c r="I151" s="10"/>
    </row>
    <row r="152" spans="1:9" ht="14.25">
      <c r="A152" s="10"/>
      <c r="D152" s="10"/>
      <c r="E152" s="10"/>
      <c r="F152" s="10"/>
      <c r="G152" s="10"/>
      <c r="H152" s="10"/>
      <c r="I152" s="10"/>
    </row>
    <row r="153" spans="1:9" ht="14.25">
      <c r="A153" s="10"/>
      <c r="D153" s="10"/>
      <c r="E153" s="10"/>
      <c r="F153" s="10"/>
      <c r="G153" s="10"/>
      <c r="H153" s="10"/>
      <c r="I153" s="10"/>
    </row>
    <row r="154" spans="1:9" ht="14.25">
      <c r="A154" s="10"/>
      <c r="D154" s="10"/>
      <c r="E154" s="10"/>
      <c r="F154" s="10"/>
      <c r="G154" s="10"/>
      <c r="H154" s="10"/>
      <c r="I154" s="10"/>
    </row>
    <row r="155" spans="1:9" ht="14.25">
      <c r="A155" s="10"/>
      <c r="D155" s="10"/>
      <c r="E155" s="10"/>
      <c r="F155" s="10"/>
      <c r="G155" s="10"/>
      <c r="H155" s="10"/>
      <c r="I155" s="10"/>
    </row>
    <row r="156" spans="1:9" ht="14.25">
      <c r="A156" s="10"/>
      <c r="D156" s="10"/>
      <c r="E156" s="10"/>
      <c r="F156" s="10"/>
      <c r="G156" s="10"/>
      <c r="H156" s="10"/>
      <c r="I156" s="10"/>
    </row>
    <row r="157" spans="1:9" ht="14.25">
      <c r="A157" s="10"/>
      <c r="D157" s="10"/>
      <c r="E157" s="10"/>
      <c r="F157" s="10"/>
      <c r="G157" s="10"/>
      <c r="H157" s="10"/>
      <c r="I157" s="10"/>
    </row>
    <row r="158" spans="1:9" ht="14.25">
      <c r="A158" s="10"/>
      <c r="D158" s="10"/>
      <c r="E158" s="10"/>
      <c r="F158" s="10"/>
      <c r="G158" s="10"/>
      <c r="H158" s="10"/>
      <c r="I158" s="10"/>
    </row>
    <row r="159" spans="1:9" ht="14.25">
      <c r="A159" s="10"/>
      <c r="D159" s="10"/>
      <c r="E159" s="10"/>
      <c r="F159" s="10"/>
      <c r="G159" s="10"/>
      <c r="H159" s="10"/>
      <c r="I159" s="10"/>
    </row>
    <row r="160" spans="1:9" ht="14.25">
      <c r="A160" s="10"/>
      <c r="D160" s="10"/>
      <c r="E160" s="10"/>
      <c r="F160" s="10"/>
      <c r="G160" s="10"/>
      <c r="H160" s="10"/>
      <c r="I160" s="10"/>
    </row>
    <row r="161" spans="1:9" ht="14.25">
      <c r="A161" s="10"/>
      <c r="D161" s="10"/>
      <c r="E161" s="10"/>
      <c r="F161" s="10"/>
      <c r="G161" s="10"/>
      <c r="H161" s="10"/>
      <c r="I161" s="10"/>
    </row>
    <row r="162" spans="1:9" ht="14.25">
      <c r="A162" s="10"/>
      <c r="D162" s="10"/>
      <c r="E162" s="10"/>
      <c r="F162" s="10"/>
      <c r="G162" s="10"/>
      <c r="H162" s="10"/>
      <c r="I162" s="10"/>
    </row>
    <row r="163" spans="1:9" ht="14.25">
      <c r="A163" s="10"/>
      <c r="D163" s="10"/>
      <c r="E163" s="10"/>
      <c r="F163" s="10"/>
      <c r="G163" s="10"/>
      <c r="H163" s="10"/>
      <c r="I163" s="10"/>
    </row>
    <row r="164" spans="1:9" ht="14.25">
      <c r="A164" s="10"/>
      <c r="D164" s="10"/>
      <c r="E164" s="10"/>
      <c r="F164" s="10"/>
      <c r="G164" s="10"/>
      <c r="H164" s="10"/>
      <c r="I164" s="10"/>
    </row>
    <row r="165" spans="1:9" ht="14.25">
      <c r="A165" s="10"/>
      <c r="D165" s="10"/>
      <c r="E165" s="10"/>
      <c r="F165" s="10"/>
      <c r="G165" s="10"/>
      <c r="H165" s="10"/>
      <c r="I165" s="10"/>
    </row>
    <row r="166" spans="1:9" ht="14.25">
      <c r="A166" s="10"/>
      <c r="D166" s="10"/>
      <c r="E166" s="10"/>
      <c r="F166" s="10"/>
      <c r="G166" s="10"/>
      <c r="H166" s="10"/>
      <c r="I166" s="10"/>
    </row>
    <row r="167" spans="1:9" ht="14.25">
      <c r="A167" s="10"/>
      <c r="D167" s="10"/>
      <c r="E167" s="10"/>
      <c r="F167" s="10"/>
      <c r="G167" s="10"/>
      <c r="H167" s="10"/>
      <c r="I167" s="10"/>
    </row>
    <row r="168" spans="1:9" ht="14.25">
      <c r="A168" s="10"/>
      <c r="D168" s="10"/>
      <c r="E168" s="10"/>
      <c r="F168" s="10"/>
      <c r="G168" s="10"/>
      <c r="H168" s="10"/>
      <c r="I168" s="10"/>
    </row>
    <row r="169" spans="1:9" ht="14.25">
      <c r="A169" s="10"/>
      <c r="D169" s="10"/>
      <c r="E169" s="10"/>
      <c r="F169" s="10"/>
      <c r="G169" s="10"/>
      <c r="H169" s="10"/>
      <c r="I169" s="10"/>
    </row>
    <row r="170" spans="1:9" ht="14.25">
      <c r="A170" s="10"/>
      <c r="D170" s="10"/>
      <c r="E170" s="10"/>
      <c r="F170" s="10"/>
      <c r="G170" s="10"/>
      <c r="H170" s="10"/>
      <c r="I170" s="10"/>
    </row>
    <row r="171" spans="1:9" ht="14.25">
      <c r="A171" s="10"/>
      <c r="D171" s="10"/>
      <c r="E171" s="10"/>
      <c r="F171" s="10"/>
      <c r="G171" s="10"/>
      <c r="H171" s="10"/>
      <c r="I171" s="10"/>
    </row>
    <row r="172" spans="1:9" ht="14.25">
      <c r="A172" s="10"/>
      <c r="D172" s="10"/>
      <c r="E172" s="10"/>
      <c r="F172" s="10"/>
      <c r="G172" s="10"/>
      <c r="H172" s="10"/>
      <c r="I172" s="10"/>
    </row>
    <row r="173" spans="1:9" ht="14.25">
      <c r="A173" s="10"/>
      <c r="D173" s="10"/>
      <c r="E173" s="10"/>
      <c r="F173" s="10"/>
      <c r="G173" s="10"/>
      <c r="H173" s="10"/>
      <c r="I173" s="10"/>
    </row>
    <row r="174" spans="1:9" ht="14.25">
      <c r="A174" s="10"/>
      <c r="D174" s="10"/>
      <c r="E174" s="10"/>
      <c r="F174" s="10"/>
      <c r="G174" s="10"/>
      <c r="H174" s="10"/>
      <c r="I174" s="10"/>
    </row>
    <row r="175" spans="1:9" ht="14.25">
      <c r="A175" s="10"/>
      <c r="D175" s="10"/>
      <c r="E175" s="10"/>
      <c r="F175" s="10"/>
      <c r="G175" s="10"/>
      <c r="H175" s="10"/>
      <c r="I175" s="10"/>
    </row>
    <row r="176" spans="1:9" ht="14.25">
      <c r="A176" s="10"/>
      <c r="D176" s="10"/>
      <c r="E176" s="10"/>
      <c r="F176" s="10"/>
      <c r="G176" s="10"/>
      <c r="H176" s="10"/>
      <c r="I176" s="10"/>
    </row>
    <row r="177" spans="1:9" ht="14.25">
      <c r="A177" s="10"/>
      <c r="D177" s="10"/>
      <c r="E177" s="10"/>
      <c r="F177" s="10"/>
      <c r="G177" s="10"/>
      <c r="H177" s="10"/>
      <c r="I177" s="10"/>
    </row>
    <row r="178" spans="1:8" ht="14.25">
      <c r="A178" s="10"/>
      <c r="D178" s="10"/>
      <c r="E178" s="10"/>
      <c r="F178" s="10"/>
      <c r="G178" s="10"/>
      <c r="H178" s="10"/>
    </row>
    <row r="179" spans="1:8" ht="14.25">
      <c r="A179" s="10"/>
      <c r="D179" s="10"/>
      <c r="E179" s="10"/>
      <c r="F179" s="10"/>
      <c r="G179" s="10"/>
      <c r="H179" s="10"/>
    </row>
    <row r="180" spans="1:8" ht="14.25">
      <c r="A180" s="10"/>
      <c r="D180" s="10"/>
      <c r="E180" s="10"/>
      <c r="F180" s="10"/>
      <c r="G180" s="10"/>
      <c r="H180" s="10"/>
    </row>
    <row r="181" spans="1:8" ht="14.25">
      <c r="A181" s="10"/>
      <c r="D181" s="10"/>
      <c r="E181" s="10"/>
      <c r="F181" s="10"/>
      <c r="G181" s="10"/>
      <c r="H181" s="10"/>
    </row>
    <row r="182" spans="1:8" ht="14.25">
      <c r="A182" s="10"/>
      <c r="D182" s="10"/>
      <c r="E182" s="10"/>
      <c r="F182" s="10"/>
      <c r="G182" s="10"/>
      <c r="H182" s="10"/>
    </row>
    <row r="183" spans="1:8" ht="14.25">
      <c r="A183" s="10"/>
      <c r="D183" s="10"/>
      <c r="E183" s="10"/>
      <c r="F183" s="10"/>
      <c r="G183" s="10"/>
      <c r="H183" s="10"/>
    </row>
    <row r="184" spans="1:8" ht="14.25">
      <c r="A184" s="10"/>
      <c r="D184" s="10"/>
      <c r="E184" s="10"/>
      <c r="F184" s="10"/>
      <c r="G184" s="10"/>
      <c r="H184" s="10"/>
    </row>
    <row r="185" spans="1:8" ht="14.25">
      <c r="A185" s="10"/>
      <c r="D185" s="10"/>
      <c r="E185" s="10"/>
      <c r="F185" s="10"/>
      <c r="G185" s="10"/>
      <c r="H185" s="10"/>
    </row>
    <row r="186" spans="1:8" ht="14.25">
      <c r="A186" s="10"/>
      <c r="D186" s="10"/>
      <c r="E186" s="10"/>
      <c r="F186" s="10"/>
      <c r="G186" s="10"/>
      <c r="H186" s="10"/>
    </row>
    <row r="187" spans="1:8" ht="14.25">
      <c r="A187" s="10"/>
      <c r="D187" s="10"/>
      <c r="E187" s="10"/>
      <c r="F187" s="10"/>
      <c r="G187" s="10"/>
      <c r="H187" s="10"/>
    </row>
    <row r="188" spans="1:8" ht="14.25">
      <c r="A188" s="10"/>
      <c r="D188" s="10"/>
      <c r="E188" s="10"/>
      <c r="F188" s="10"/>
      <c r="G188" s="10"/>
      <c r="H188" s="10"/>
    </row>
    <row r="189" spans="1:8" ht="14.25">
      <c r="A189" s="10"/>
      <c r="D189" s="10"/>
      <c r="E189" s="10"/>
      <c r="F189" s="10"/>
      <c r="G189" s="10"/>
      <c r="H189" s="10"/>
    </row>
    <row r="190" spans="1:8" ht="14.25">
      <c r="A190" s="10"/>
      <c r="D190" s="10"/>
      <c r="E190" s="10"/>
      <c r="F190" s="10"/>
      <c r="G190" s="10"/>
      <c r="H190" s="10"/>
    </row>
    <row r="191" spans="1:8" ht="14.25">
      <c r="A191" s="10"/>
      <c r="D191" s="10"/>
      <c r="E191" s="10"/>
      <c r="F191" s="10"/>
      <c r="G191" s="10"/>
      <c r="H191" s="10"/>
    </row>
    <row r="192" spans="1:8" ht="14.25">
      <c r="A192" s="10"/>
      <c r="D192" s="10"/>
      <c r="E192" s="10"/>
      <c r="F192" s="10"/>
      <c r="G192" s="10"/>
      <c r="H192" s="10"/>
    </row>
    <row r="193" spans="1:8" ht="14.25">
      <c r="A193" s="10"/>
      <c r="D193" s="10"/>
      <c r="E193" s="10"/>
      <c r="F193" s="10"/>
      <c r="G193" s="10"/>
      <c r="H193" s="10"/>
    </row>
    <row r="194" spans="1:8" ht="14.25">
      <c r="A194" s="10"/>
      <c r="D194" s="10"/>
      <c r="E194" s="10"/>
      <c r="F194" s="10"/>
      <c r="G194" s="10"/>
      <c r="H194" s="10"/>
    </row>
    <row r="195" spans="1:8" ht="14.25">
      <c r="A195" s="10"/>
      <c r="D195" s="10"/>
      <c r="E195" s="10"/>
      <c r="F195" s="10"/>
      <c r="G195" s="10"/>
      <c r="H195" s="10"/>
    </row>
    <row r="196" spans="1:8" ht="14.25">
      <c r="A196" s="10"/>
      <c r="D196" s="10"/>
      <c r="E196" s="10"/>
      <c r="F196" s="10"/>
      <c r="G196" s="10"/>
      <c r="H196" s="10"/>
    </row>
    <row r="197" spans="1:8" ht="14.25">
      <c r="A197" s="10"/>
      <c r="D197" s="10"/>
      <c r="E197" s="10"/>
      <c r="F197" s="10"/>
      <c r="G197" s="10"/>
      <c r="H197" s="10"/>
    </row>
    <row r="198" spans="1:8" ht="14.25">
      <c r="A198" s="10"/>
      <c r="D198" s="10"/>
      <c r="E198" s="10"/>
      <c r="F198" s="10"/>
      <c r="G198" s="10"/>
      <c r="H198" s="10"/>
    </row>
    <row r="199" spans="1:8" ht="14.25">
      <c r="A199" s="10"/>
      <c r="D199" s="10"/>
      <c r="E199" s="10"/>
      <c r="F199" s="10"/>
      <c r="G199" s="10"/>
      <c r="H199" s="10"/>
    </row>
    <row r="200" spans="1:8" ht="14.25">
      <c r="A200" s="10"/>
      <c r="D200" s="10"/>
      <c r="E200" s="10"/>
      <c r="F200" s="10"/>
      <c r="G200" s="10"/>
      <c r="H200" s="10"/>
    </row>
    <row r="201" spans="1:8" ht="14.25">
      <c r="A201" s="10"/>
      <c r="D201" s="10"/>
      <c r="E201" s="10"/>
      <c r="F201" s="10"/>
      <c r="G201" s="10"/>
      <c r="H201" s="10"/>
    </row>
    <row r="202" spans="1:8" ht="14.25">
      <c r="A202" s="10"/>
      <c r="D202" s="10"/>
      <c r="E202" s="10"/>
      <c r="F202" s="10"/>
      <c r="G202" s="10"/>
      <c r="H202" s="10"/>
    </row>
    <row r="203" spans="1:8" ht="14.25">
      <c r="A203" s="10"/>
      <c r="D203" s="10"/>
      <c r="E203" s="10"/>
      <c r="F203" s="10"/>
      <c r="G203" s="10"/>
      <c r="H203" s="10"/>
    </row>
    <row r="204" spans="1:8" ht="14.25">
      <c r="A204" s="10"/>
      <c r="D204" s="10"/>
      <c r="E204" s="10"/>
      <c r="F204" s="10"/>
      <c r="G204" s="10"/>
      <c r="H204" s="10"/>
    </row>
    <row r="205" spans="1:8" ht="14.25">
      <c r="A205" s="10"/>
      <c r="D205" s="10"/>
      <c r="E205" s="10"/>
      <c r="F205" s="10"/>
      <c r="G205" s="10"/>
      <c r="H205" s="10"/>
    </row>
    <row r="206" spans="1:8" ht="14.25">
      <c r="A206" s="10"/>
      <c r="D206" s="10"/>
      <c r="E206" s="10"/>
      <c r="F206" s="10"/>
      <c r="G206" s="10"/>
      <c r="H206" s="10"/>
    </row>
    <row r="207" spans="1:8" ht="14.25">
      <c r="A207" s="10"/>
      <c r="D207" s="10"/>
      <c r="E207" s="10"/>
      <c r="F207" s="10"/>
      <c r="G207" s="10"/>
      <c r="H207" s="10"/>
    </row>
    <row r="208" spans="1:8" ht="14.25">
      <c r="A208" s="10"/>
      <c r="D208" s="10"/>
      <c r="E208" s="10"/>
      <c r="F208" s="10"/>
      <c r="G208" s="10"/>
      <c r="H208" s="10"/>
    </row>
    <row r="209" spans="1:8" ht="14.25">
      <c r="A209" s="10"/>
      <c r="D209" s="10"/>
      <c r="E209" s="10"/>
      <c r="F209" s="10"/>
      <c r="G209" s="10"/>
      <c r="H209" s="10"/>
    </row>
    <row r="210" spans="1:8" ht="14.25">
      <c r="A210" s="10"/>
      <c r="D210" s="10"/>
      <c r="E210" s="10"/>
      <c r="F210" s="10"/>
      <c r="G210" s="10"/>
      <c r="H210" s="10"/>
    </row>
    <row r="211" spans="1:8" ht="14.25">
      <c r="A211" s="10"/>
      <c r="D211" s="10"/>
      <c r="E211" s="10"/>
      <c r="F211" s="10"/>
      <c r="G211" s="10"/>
      <c r="H211" s="10"/>
    </row>
    <row r="212" spans="1:8" ht="14.25">
      <c r="A212" s="10"/>
      <c r="D212" s="10"/>
      <c r="E212" s="10"/>
      <c r="F212" s="10"/>
      <c r="G212" s="10"/>
      <c r="H212" s="10"/>
    </row>
    <row r="213" spans="1:8" ht="14.25">
      <c r="A213" s="10"/>
      <c r="D213" s="10"/>
      <c r="E213" s="10"/>
      <c r="F213" s="10"/>
      <c r="G213" s="10"/>
      <c r="H213" s="10"/>
    </row>
    <row r="214" spans="1:8" ht="14.25">
      <c r="A214" s="10"/>
      <c r="D214" s="10"/>
      <c r="E214" s="10"/>
      <c r="F214" s="10"/>
      <c r="G214" s="10"/>
      <c r="H214" s="10"/>
    </row>
    <row r="215" spans="1:8" ht="14.25">
      <c r="A215" s="10"/>
      <c r="D215" s="10"/>
      <c r="E215" s="10"/>
      <c r="F215" s="10"/>
      <c r="G215" s="10"/>
      <c r="H215" s="10"/>
    </row>
    <row r="216" spans="1:8" ht="14.25">
      <c r="A216" s="10"/>
      <c r="D216" s="10"/>
      <c r="E216" s="10"/>
      <c r="F216" s="10"/>
      <c r="G216" s="10"/>
      <c r="H216" s="10"/>
    </row>
    <row r="217" spans="1:8" ht="14.25">
      <c r="A217" s="10"/>
      <c r="D217" s="10"/>
      <c r="E217" s="10"/>
      <c r="F217" s="10"/>
      <c r="G217" s="10"/>
      <c r="H217" s="10"/>
    </row>
    <row r="218" spans="1:8" ht="14.25">
      <c r="A218" s="10"/>
      <c r="D218" s="10"/>
      <c r="E218" s="10"/>
      <c r="F218" s="10"/>
      <c r="G218" s="10"/>
      <c r="H218" s="10"/>
    </row>
    <row r="219" spans="1:8" ht="14.25">
      <c r="A219" s="10"/>
      <c r="D219" s="10"/>
      <c r="E219" s="10"/>
      <c r="F219" s="10"/>
      <c r="G219" s="10"/>
      <c r="H219" s="10"/>
    </row>
    <row r="220" spans="1:8" ht="14.25">
      <c r="A220" s="10"/>
      <c r="D220" s="10"/>
      <c r="E220" s="10"/>
      <c r="F220" s="10"/>
      <c r="G220" s="10"/>
      <c r="H220" s="10"/>
    </row>
    <row r="221" spans="1:8" ht="14.25">
      <c r="A221" s="10"/>
      <c r="D221" s="10"/>
      <c r="E221" s="10"/>
      <c r="F221" s="10"/>
      <c r="G221" s="10"/>
      <c r="H221" s="10"/>
    </row>
    <row r="222" spans="1:8" ht="14.25">
      <c r="A222" s="10"/>
      <c r="D222" s="10"/>
      <c r="E222" s="10"/>
      <c r="F222" s="10"/>
      <c r="G222" s="10"/>
      <c r="H222" s="10"/>
    </row>
    <row r="223" spans="1:8" ht="14.25">
      <c r="A223" s="10"/>
      <c r="D223" s="10"/>
      <c r="E223" s="10"/>
      <c r="F223" s="10"/>
      <c r="G223" s="10"/>
      <c r="H223" s="10"/>
    </row>
    <row r="224" spans="1:8" ht="14.25">
      <c r="A224" s="10"/>
      <c r="D224" s="10"/>
      <c r="E224" s="10"/>
      <c r="F224" s="10"/>
      <c r="G224" s="10"/>
      <c r="H224" s="10"/>
    </row>
    <row r="225" spans="1:8" ht="14.25">
      <c r="A225" s="10"/>
      <c r="D225" s="10"/>
      <c r="E225" s="10"/>
      <c r="F225" s="10"/>
      <c r="G225" s="10"/>
      <c r="H225" s="10"/>
    </row>
    <row r="226" spans="1:8" ht="14.25">
      <c r="A226" s="10"/>
      <c r="D226" s="10"/>
      <c r="E226" s="10"/>
      <c r="F226" s="10"/>
      <c r="G226" s="10"/>
      <c r="H226" s="10"/>
    </row>
    <row r="227" spans="1:8" ht="14.25">
      <c r="A227" s="10"/>
      <c r="D227" s="10"/>
      <c r="E227" s="10"/>
      <c r="F227" s="10"/>
      <c r="G227" s="10"/>
      <c r="H227" s="10"/>
    </row>
    <row r="228" spans="1:8" ht="14.25">
      <c r="A228" s="10"/>
      <c r="D228" s="10"/>
      <c r="E228" s="10"/>
      <c r="F228" s="10"/>
      <c r="G228" s="10"/>
      <c r="H228" s="10"/>
    </row>
    <row r="229" spans="1:8" ht="14.25">
      <c r="A229" s="10"/>
      <c r="D229" s="10"/>
      <c r="E229" s="10"/>
      <c r="F229" s="10"/>
      <c r="G229" s="10"/>
      <c r="H229" s="10"/>
    </row>
    <row r="230" spans="1:8" ht="14.25">
      <c r="A230" s="10"/>
      <c r="D230" s="10"/>
      <c r="E230" s="10"/>
      <c r="F230" s="10"/>
      <c r="G230" s="10"/>
      <c r="H230" s="10"/>
    </row>
    <row r="231" spans="1:8" ht="14.25">
      <c r="A231" s="10"/>
      <c r="D231" s="10"/>
      <c r="E231" s="10"/>
      <c r="F231" s="10"/>
      <c r="G231" s="10"/>
      <c r="H231" s="10"/>
    </row>
    <row r="232" spans="1:8" ht="14.25">
      <c r="A232" s="10"/>
      <c r="D232" s="10"/>
      <c r="E232" s="10"/>
      <c r="F232" s="10"/>
      <c r="G232" s="10"/>
      <c r="H232" s="10"/>
    </row>
    <row r="233" spans="1:8" ht="14.25">
      <c r="A233" s="10"/>
      <c r="D233" s="10"/>
      <c r="E233" s="10"/>
      <c r="F233" s="10"/>
      <c r="G233" s="10"/>
      <c r="H233" s="10"/>
    </row>
    <row r="234" spans="1:8" ht="14.25">
      <c r="A234" s="10"/>
      <c r="D234" s="10"/>
      <c r="E234" s="10"/>
      <c r="F234" s="10"/>
      <c r="G234" s="10"/>
      <c r="H234" s="10"/>
    </row>
    <row r="235" spans="1:8" ht="14.25">
      <c r="A235" s="10"/>
      <c r="D235" s="10"/>
      <c r="E235" s="10"/>
      <c r="F235" s="10"/>
      <c r="G235" s="10"/>
      <c r="H235" s="10"/>
    </row>
    <row r="236" spans="1:8" ht="14.25">
      <c r="A236" s="10"/>
      <c r="D236" s="10"/>
      <c r="E236" s="10"/>
      <c r="F236" s="10"/>
      <c r="G236" s="10"/>
      <c r="H236" s="10"/>
    </row>
    <row r="237" spans="1:8" ht="14.25">
      <c r="A237" s="10"/>
      <c r="D237" s="10"/>
      <c r="E237" s="10"/>
      <c r="F237" s="10"/>
      <c r="G237" s="10"/>
      <c r="H237" s="10"/>
    </row>
    <row r="238" spans="1:8" ht="14.25">
      <c r="A238" s="10"/>
      <c r="D238" s="10"/>
      <c r="E238" s="10"/>
      <c r="F238" s="10"/>
      <c r="G238" s="10"/>
      <c r="H238" s="10"/>
    </row>
    <row r="239" spans="1:8" ht="14.25">
      <c r="A239" s="10"/>
      <c r="D239" s="10"/>
      <c r="E239" s="10"/>
      <c r="F239" s="10"/>
      <c r="G239" s="10"/>
      <c r="H239" s="10"/>
    </row>
    <row r="240" spans="1:8" ht="14.25">
      <c r="A240" s="10"/>
      <c r="D240" s="10"/>
      <c r="E240" s="10"/>
      <c r="F240" s="10"/>
      <c r="G240" s="10"/>
      <c r="H240" s="10"/>
    </row>
    <row r="241" spans="1:8" ht="14.25">
      <c r="A241" s="10"/>
      <c r="D241" s="10"/>
      <c r="E241" s="10"/>
      <c r="F241" s="10"/>
      <c r="G241" s="10"/>
      <c r="H241" s="10"/>
    </row>
    <row r="242" spans="1:8" ht="14.25">
      <c r="A242" s="10"/>
      <c r="D242" s="10"/>
      <c r="E242" s="10"/>
      <c r="F242" s="10"/>
      <c r="G242" s="10"/>
      <c r="H242" s="10"/>
    </row>
    <row r="243" spans="1:8" ht="14.25">
      <c r="A243" s="10"/>
      <c r="D243" s="10"/>
      <c r="E243" s="10"/>
      <c r="F243" s="10"/>
      <c r="G243" s="10"/>
      <c r="H243" s="10"/>
    </row>
    <row r="244" spans="1:8" ht="14.25">
      <c r="A244" s="10"/>
      <c r="D244" s="10"/>
      <c r="E244" s="10"/>
      <c r="F244" s="10"/>
      <c r="G244" s="10"/>
      <c r="H244" s="10"/>
    </row>
    <row r="245" spans="1:8" ht="14.25">
      <c r="A245" s="10"/>
      <c r="D245" s="10"/>
      <c r="E245" s="10"/>
      <c r="F245" s="10"/>
      <c r="G245" s="10"/>
      <c r="H245" s="10"/>
    </row>
    <row r="246" spans="1:8" ht="14.25">
      <c r="A246" s="10"/>
      <c r="D246" s="10"/>
      <c r="E246" s="10"/>
      <c r="F246" s="10"/>
      <c r="G246" s="10"/>
      <c r="H246" s="10"/>
    </row>
    <row r="247" spans="1:8" ht="14.25">
      <c r="A247" s="10"/>
      <c r="D247" s="10"/>
      <c r="E247" s="10"/>
      <c r="F247" s="10"/>
      <c r="G247" s="10"/>
      <c r="H247" s="10"/>
    </row>
    <row r="248" spans="1:8" ht="14.25">
      <c r="A248" s="10"/>
      <c r="D248" s="10"/>
      <c r="E248" s="10"/>
      <c r="F248" s="10"/>
      <c r="G248" s="10"/>
      <c r="H248" s="10"/>
    </row>
    <row r="249" spans="1:8" ht="14.25">
      <c r="A249" s="10"/>
      <c r="D249" s="10"/>
      <c r="E249" s="10"/>
      <c r="F249" s="10"/>
      <c r="G249" s="10"/>
      <c r="H249" s="10"/>
    </row>
    <row r="250" spans="1:8" ht="14.25">
      <c r="A250" s="10"/>
      <c r="D250" s="10"/>
      <c r="E250" s="10"/>
      <c r="F250" s="10"/>
      <c r="G250" s="10"/>
      <c r="H250" s="10"/>
    </row>
    <row r="251" spans="1:8" ht="14.25">
      <c r="A251" s="10"/>
      <c r="D251" s="10"/>
      <c r="E251" s="10"/>
      <c r="F251" s="10"/>
      <c r="G251" s="10"/>
      <c r="H251" s="10"/>
    </row>
    <row r="252" spans="1:8" ht="14.25">
      <c r="A252" s="10"/>
      <c r="D252" s="10"/>
      <c r="E252" s="10"/>
      <c r="F252" s="10"/>
      <c r="G252" s="10"/>
      <c r="H252" s="10"/>
    </row>
    <row r="253" spans="1:8" ht="14.25">
      <c r="A253" s="10"/>
      <c r="D253" s="10"/>
      <c r="E253" s="10"/>
      <c r="F253" s="10"/>
      <c r="G253" s="10"/>
      <c r="H253" s="10"/>
    </row>
    <row r="254" spans="1:8" ht="14.25">
      <c r="A254" s="10"/>
      <c r="D254" s="10"/>
      <c r="E254" s="10"/>
      <c r="F254" s="10"/>
      <c r="G254" s="10"/>
      <c r="H254" s="10"/>
    </row>
    <row r="255" spans="1:8" ht="14.25">
      <c r="A255" s="10"/>
      <c r="D255" s="10"/>
      <c r="E255" s="10"/>
      <c r="F255" s="10"/>
      <c r="G255" s="10"/>
      <c r="H255" s="10"/>
    </row>
    <row r="256" spans="1:8" ht="14.25">
      <c r="A256" s="10"/>
      <c r="D256" s="10"/>
      <c r="E256" s="10"/>
      <c r="F256" s="10"/>
      <c r="G256" s="10"/>
      <c r="H256" s="10"/>
    </row>
    <row r="257" spans="1:8" ht="14.25">
      <c r="A257" s="10"/>
      <c r="D257" s="10"/>
      <c r="E257" s="10"/>
      <c r="F257" s="10"/>
      <c r="G257" s="10"/>
      <c r="H257" s="10"/>
    </row>
    <row r="258" spans="1:8" ht="14.25">
      <c r="A258" s="10"/>
      <c r="D258" s="10"/>
      <c r="E258" s="10"/>
      <c r="F258" s="10"/>
      <c r="G258" s="10"/>
      <c r="H258" s="10"/>
    </row>
    <row r="259" spans="1:8" ht="14.25">
      <c r="A259" s="10"/>
      <c r="D259" s="10"/>
      <c r="E259" s="10"/>
      <c r="F259" s="10"/>
      <c r="G259" s="10"/>
      <c r="H259" s="10"/>
    </row>
    <row r="260" spans="1:8" ht="14.25">
      <c r="A260" s="10"/>
      <c r="D260" s="10"/>
      <c r="E260" s="10"/>
      <c r="F260" s="10"/>
      <c r="G260" s="10"/>
      <c r="H260" s="10"/>
    </row>
    <row r="261" spans="1:8" ht="14.25">
      <c r="A261" s="10"/>
      <c r="D261" s="10"/>
      <c r="E261" s="10"/>
      <c r="F261" s="10"/>
      <c r="G261" s="10"/>
      <c r="H261" s="10"/>
    </row>
    <row r="262" spans="1:8" ht="14.25">
      <c r="A262" s="10"/>
      <c r="D262" s="10"/>
      <c r="E262" s="10"/>
      <c r="F262" s="10"/>
      <c r="G262" s="10"/>
      <c r="H262" s="10"/>
    </row>
    <row r="263" spans="1:8" ht="14.25">
      <c r="A263" s="10"/>
      <c r="D263" s="10"/>
      <c r="E263" s="10"/>
      <c r="F263" s="10"/>
      <c r="G263" s="10"/>
      <c r="H263" s="10"/>
    </row>
    <row r="264" spans="1:8" ht="14.25">
      <c r="A264" s="10"/>
      <c r="D264" s="10"/>
      <c r="E264" s="10"/>
      <c r="F264" s="10"/>
      <c r="G264" s="10"/>
      <c r="H264" s="10"/>
    </row>
    <row r="265" spans="1:8" ht="14.25">
      <c r="A265" s="10"/>
      <c r="D265" s="10"/>
      <c r="E265" s="10"/>
      <c r="F265" s="10"/>
      <c r="G265" s="10"/>
      <c r="H265" s="10"/>
    </row>
    <row r="266" spans="1:8" ht="14.25">
      <c r="A266" s="10"/>
      <c r="D266" s="10"/>
      <c r="E266" s="10"/>
      <c r="F266" s="10"/>
      <c r="G266" s="10"/>
      <c r="H266" s="10"/>
    </row>
    <row r="267" spans="1:8" ht="14.25">
      <c r="A267" s="10"/>
      <c r="D267" s="10"/>
      <c r="E267" s="10"/>
      <c r="F267" s="10"/>
      <c r="G267" s="10"/>
      <c r="H267" s="10"/>
    </row>
    <row r="268" spans="1:8" ht="14.25">
      <c r="A268" s="10"/>
      <c r="D268" s="10"/>
      <c r="E268" s="10"/>
      <c r="F268" s="10"/>
      <c r="G268" s="10"/>
      <c r="H268" s="10"/>
    </row>
    <row r="269" spans="1:8" ht="14.25">
      <c r="A269" s="10"/>
      <c r="D269" s="10"/>
      <c r="E269" s="10"/>
      <c r="F269" s="10"/>
      <c r="G269" s="10"/>
      <c r="H269" s="10"/>
    </row>
    <row r="270" spans="1:8" ht="14.25">
      <c r="A270" s="10"/>
      <c r="D270" s="10"/>
      <c r="E270" s="10"/>
      <c r="F270" s="10"/>
      <c r="G270" s="10"/>
      <c r="H270" s="10"/>
    </row>
    <row r="271" spans="1:8" ht="14.25">
      <c r="A271" s="10"/>
      <c r="D271" s="10"/>
      <c r="E271" s="10"/>
      <c r="F271" s="10"/>
      <c r="G271" s="10"/>
      <c r="H271" s="10"/>
    </row>
    <row r="272" spans="1:8" ht="14.25">
      <c r="A272" s="10"/>
      <c r="D272" s="10"/>
      <c r="E272" s="10"/>
      <c r="F272" s="10"/>
      <c r="G272" s="10"/>
      <c r="H272" s="10"/>
    </row>
    <row r="273" spans="1:8" ht="14.25">
      <c r="A273" s="10"/>
      <c r="D273" s="10"/>
      <c r="E273" s="10"/>
      <c r="F273" s="10"/>
      <c r="G273" s="10"/>
      <c r="H273" s="10"/>
    </row>
    <row r="274" spans="1:8" ht="14.25">
      <c r="A274" s="10"/>
      <c r="D274" s="10"/>
      <c r="E274" s="10"/>
      <c r="F274" s="10"/>
      <c r="G274" s="10"/>
      <c r="H274" s="10"/>
    </row>
    <row r="275" spans="1:8" ht="14.25">
      <c r="A275" s="10"/>
      <c r="D275" s="10"/>
      <c r="E275" s="10"/>
      <c r="F275" s="10"/>
      <c r="G275" s="10"/>
      <c r="H275" s="10"/>
    </row>
    <row r="276" spans="1:8" ht="14.25">
      <c r="A276" s="10"/>
      <c r="D276" s="10"/>
      <c r="E276" s="10"/>
      <c r="F276" s="10"/>
      <c r="G276" s="10"/>
      <c r="H276" s="10"/>
    </row>
    <row r="277" spans="1:8" ht="14.25">
      <c r="A277" s="10"/>
      <c r="D277" s="10"/>
      <c r="E277" s="10"/>
      <c r="F277" s="10"/>
      <c r="G277" s="10"/>
      <c r="H277" s="10"/>
    </row>
    <row r="278" spans="1:8" ht="14.25">
      <c r="A278" s="10"/>
      <c r="D278" s="10"/>
      <c r="E278" s="10"/>
      <c r="F278" s="10"/>
      <c r="G278" s="10"/>
      <c r="H278" s="10"/>
    </row>
    <row r="279" spans="1:8" ht="14.25">
      <c r="A279" s="10"/>
      <c r="D279" s="10"/>
      <c r="E279" s="10"/>
      <c r="F279" s="10"/>
      <c r="G279" s="10"/>
      <c r="H279" s="10"/>
    </row>
    <row r="280" spans="1:8" ht="14.25">
      <c r="A280" s="10"/>
      <c r="D280" s="10"/>
      <c r="E280" s="10"/>
      <c r="F280" s="10"/>
      <c r="G280" s="10"/>
      <c r="H280" s="10"/>
    </row>
    <row r="281" spans="1:8" ht="14.25">
      <c r="A281" s="10"/>
      <c r="D281" s="10"/>
      <c r="E281" s="10"/>
      <c r="F281" s="10"/>
      <c r="G281" s="10"/>
      <c r="H281" s="10"/>
    </row>
    <row r="282" spans="1:8" ht="14.25">
      <c r="A282" s="10"/>
      <c r="D282" s="10"/>
      <c r="E282" s="10"/>
      <c r="F282" s="10"/>
      <c r="G282" s="10"/>
      <c r="H282" s="10"/>
    </row>
    <row r="283" spans="1:8" ht="14.25">
      <c r="A283" s="10"/>
      <c r="D283" s="10"/>
      <c r="E283" s="10"/>
      <c r="F283" s="10"/>
      <c r="G283" s="10"/>
      <c r="H283" s="10"/>
    </row>
    <row r="284" spans="1:8" ht="14.25">
      <c r="A284" s="10"/>
      <c r="D284" s="10"/>
      <c r="E284" s="10"/>
      <c r="F284" s="10"/>
      <c r="G284" s="10"/>
      <c r="H284" s="10"/>
    </row>
    <row r="285" spans="1:8" ht="14.25">
      <c r="A285" s="10"/>
      <c r="D285" s="10"/>
      <c r="E285" s="10"/>
      <c r="F285" s="10"/>
      <c r="G285" s="10"/>
      <c r="H285" s="10"/>
    </row>
    <row r="286" spans="1:8" ht="14.25">
      <c r="A286" s="10"/>
      <c r="D286" s="10"/>
      <c r="E286" s="10"/>
      <c r="F286" s="10"/>
      <c r="G286" s="10"/>
      <c r="H286" s="10"/>
    </row>
    <row r="287" spans="1:8" ht="14.25">
      <c r="A287" s="10"/>
      <c r="D287" s="10"/>
      <c r="E287" s="10"/>
      <c r="F287" s="10"/>
      <c r="G287" s="10"/>
      <c r="H287" s="10"/>
    </row>
    <row r="288" spans="1:8" ht="14.25">
      <c r="A288" s="10"/>
      <c r="D288" s="10"/>
      <c r="E288" s="10"/>
      <c r="F288" s="10"/>
      <c r="G288" s="10"/>
      <c r="H288" s="10"/>
    </row>
    <row r="289" spans="1:8" ht="14.25">
      <c r="A289" s="10"/>
      <c r="D289" s="10"/>
      <c r="E289" s="10"/>
      <c r="F289" s="10"/>
      <c r="G289" s="10"/>
      <c r="H289" s="10"/>
    </row>
    <row r="290" spans="1:8" ht="14.25">
      <c r="A290" s="10"/>
      <c r="D290" s="10"/>
      <c r="E290" s="10"/>
      <c r="F290" s="10"/>
      <c r="G290" s="10"/>
      <c r="H290" s="10"/>
    </row>
    <row r="291" spans="1:8" ht="14.25">
      <c r="A291" s="10"/>
      <c r="D291" s="10"/>
      <c r="E291" s="10"/>
      <c r="F291" s="10"/>
      <c r="G291" s="10"/>
      <c r="H291" s="10"/>
    </row>
    <row r="292" spans="1:8" ht="14.25">
      <c r="A292" s="10"/>
      <c r="D292" s="10"/>
      <c r="E292" s="10"/>
      <c r="F292" s="10"/>
      <c r="G292" s="10"/>
      <c r="H292" s="10"/>
    </row>
    <row r="293" spans="1:8" ht="14.25">
      <c r="A293" s="10"/>
      <c r="D293" s="10"/>
      <c r="E293" s="10"/>
      <c r="F293" s="10"/>
      <c r="G293" s="10"/>
      <c r="H293" s="10"/>
    </row>
    <row r="294" spans="1:8" ht="14.25">
      <c r="A294" s="10"/>
      <c r="D294" s="10"/>
      <c r="E294" s="10"/>
      <c r="F294" s="10"/>
      <c r="G294" s="10"/>
      <c r="H294" s="10"/>
    </row>
    <row r="295" spans="1:8" ht="14.25">
      <c r="A295" s="10"/>
      <c r="D295" s="10"/>
      <c r="E295" s="10"/>
      <c r="F295" s="10"/>
      <c r="G295" s="10"/>
      <c r="H295" s="10"/>
    </row>
    <row r="296" spans="1:8" ht="14.25">
      <c r="A296" s="10"/>
      <c r="D296" s="10"/>
      <c r="E296" s="10"/>
      <c r="F296" s="10"/>
      <c r="G296" s="10"/>
      <c r="H296" s="10"/>
    </row>
    <row r="297" spans="1:8" ht="14.25">
      <c r="A297" s="10"/>
      <c r="D297" s="10"/>
      <c r="E297" s="10"/>
      <c r="F297" s="10"/>
      <c r="G297" s="10"/>
      <c r="H297" s="10"/>
    </row>
    <row r="298" spans="1:8" ht="14.25">
      <c r="A298" s="10"/>
      <c r="D298" s="10"/>
      <c r="E298" s="10"/>
      <c r="F298" s="10"/>
      <c r="G298" s="10"/>
      <c r="H298" s="10"/>
    </row>
    <row r="299" spans="1:8" ht="14.25">
      <c r="A299" s="10"/>
      <c r="D299" s="10"/>
      <c r="E299" s="10"/>
      <c r="F299" s="10"/>
      <c r="G299" s="10"/>
      <c r="H299" s="10"/>
    </row>
    <row r="300" spans="1:8" ht="14.25">
      <c r="A300" s="10"/>
      <c r="D300" s="10"/>
      <c r="E300" s="10"/>
      <c r="F300" s="10"/>
      <c r="G300" s="10"/>
      <c r="H300" s="10"/>
    </row>
    <row r="301" spans="1:8" ht="14.25">
      <c r="A301" s="10"/>
      <c r="D301" s="10"/>
      <c r="E301" s="10"/>
      <c r="F301" s="10"/>
      <c r="G301" s="10"/>
      <c r="H301" s="10"/>
    </row>
    <row r="302" spans="1:8" ht="14.25">
      <c r="A302" s="10"/>
      <c r="D302" s="10"/>
      <c r="E302" s="10"/>
      <c r="F302" s="10"/>
      <c r="G302" s="10"/>
      <c r="H302" s="10"/>
    </row>
    <row r="303" spans="1:8" ht="14.25">
      <c r="A303" s="10"/>
      <c r="D303" s="10"/>
      <c r="E303" s="10"/>
      <c r="F303" s="10"/>
      <c r="G303" s="10"/>
      <c r="H303" s="10"/>
    </row>
    <row r="304" spans="1:8" ht="14.25">
      <c r="A304" s="10"/>
      <c r="D304" s="10"/>
      <c r="E304" s="10"/>
      <c r="F304" s="10"/>
      <c r="G304" s="10"/>
      <c r="H304" s="10"/>
    </row>
    <row r="305" spans="1:8" ht="14.25">
      <c r="A305" s="10"/>
      <c r="D305" s="10"/>
      <c r="E305" s="10"/>
      <c r="F305" s="10"/>
      <c r="G305" s="10"/>
      <c r="H305" s="10"/>
    </row>
    <row r="306" spans="1:8" ht="14.25">
      <c r="A306" s="10"/>
      <c r="D306" s="10"/>
      <c r="E306" s="10"/>
      <c r="F306" s="10"/>
      <c r="G306" s="10"/>
      <c r="H306" s="10"/>
    </row>
    <row r="307" spans="1:8" ht="14.25">
      <c r="A307" s="10"/>
      <c r="D307" s="10"/>
      <c r="E307" s="10"/>
      <c r="F307" s="10"/>
      <c r="G307" s="10"/>
      <c r="H307" s="10"/>
    </row>
    <row r="308" spans="1:8" ht="14.25">
      <c r="A308" s="10"/>
      <c r="D308" s="10"/>
      <c r="E308" s="10"/>
      <c r="F308" s="10"/>
      <c r="G308" s="10"/>
      <c r="H308" s="10"/>
    </row>
    <row r="309" spans="1:8" ht="14.25">
      <c r="A309" s="10"/>
      <c r="D309" s="10"/>
      <c r="E309" s="10"/>
      <c r="F309" s="10"/>
      <c r="G309" s="10"/>
      <c r="H309" s="10"/>
    </row>
    <row r="310" spans="1:8" ht="14.25">
      <c r="A310" s="10"/>
      <c r="D310" s="10"/>
      <c r="E310" s="10"/>
      <c r="F310" s="10"/>
      <c r="G310" s="10"/>
      <c r="H310" s="10"/>
    </row>
    <row r="311" spans="1:8" ht="14.25">
      <c r="A311" s="10"/>
      <c r="D311" s="10"/>
      <c r="E311" s="10"/>
      <c r="F311" s="10"/>
      <c r="G311" s="10"/>
      <c r="H311" s="10"/>
    </row>
    <row r="312" spans="1:8" ht="14.25">
      <c r="A312" s="10"/>
      <c r="D312" s="10"/>
      <c r="E312" s="10"/>
      <c r="F312" s="10"/>
      <c r="G312" s="10"/>
      <c r="H312" s="10"/>
    </row>
    <row r="313" spans="1:8" ht="14.25">
      <c r="A313" s="10"/>
      <c r="D313" s="10"/>
      <c r="E313" s="10"/>
      <c r="F313" s="10"/>
      <c r="G313" s="10"/>
      <c r="H313" s="10"/>
    </row>
    <row r="314" spans="1:8" ht="14.25">
      <c r="A314" s="10"/>
      <c r="D314" s="10"/>
      <c r="E314" s="10"/>
      <c r="F314" s="10"/>
      <c r="G314" s="10"/>
      <c r="H314" s="10"/>
    </row>
    <row r="315" spans="1:8" ht="14.25">
      <c r="A315" s="10"/>
      <c r="D315" s="10"/>
      <c r="E315" s="10"/>
      <c r="F315" s="10"/>
      <c r="G315" s="10"/>
      <c r="H315" s="10"/>
    </row>
    <row r="316" spans="1:8" ht="14.25">
      <c r="A316" s="10"/>
      <c r="D316" s="10"/>
      <c r="E316" s="10"/>
      <c r="F316" s="10"/>
      <c r="G316" s="10"/>
      <c r="H316" s="10"/>
    </row>
    <row r="317" spans="1:8" ht="14.25">
      <c r="A317" s="10"/>
      <c r="D317" s="10"/>
      <c r="E317" s="10"/>
      <c r="F317" s="10"/>
      <c r="G317" s="10"/>
      <c r="H317" s="10"/>
    </row>
    <row r="318" spans="1:8" ht="14.25">
      <c r="A318" s="10"/>
      <c r="D318" s="10"/>
      <c r="E318" s="10"/>
      <c r="F318" s="10"/>
      <c r="G318" s="10"/>
      <c r="H318" s="10"/>
    </row>
    <row r="319" spans="1:8" ht="14.25">
      <c r="A319" s="10"/>
      <c r="D319" s="10"/>
      <c r="E319" s="10"/>
      <c r="F319" s="10"/>
      <c r="G319" s="10"/>
      <c r="H319" s="10"/>
    </row>
    <row r="320" spans="1:8" ht="14.25">
      <c r="A320" s="10"/>
      <c r="D320" s="10"/>
      <c r="E320" s="10"/>
      <c r="F320" s="10"/>
      <c r="G320" s="10"/>
      <c r="H320" s="10"/>
    </row>
    <row r="321" spans="1:8" ht="14.25">
      <c r="A321" s="10"/>
      <c r="D321" s="10"/>
      <c r="E321" s="10"/>
      <c r="F321" s="10"/>
      <c r="G321" s="10"/>
      <c r="H321" s="10"/>
    </row>
    <row r="322" spans="1:8" ht="14.25">
      <c r="A322" s="10"/>
      <c r="D322" s="10"/>
      <c r="E322" s="10"/>
      <c r="F322" s="10"/>
      <c r="G322" s="10"/>
      <c r="H322" s="10"/>
    </row>
    <row r="323" spans="1:8" ht="14.25">
      <c r="A323" s="10"/>
      <c r="D323" s="10"/>
      <c r="E323" s="10"/>
      <c r="F323" s="10"/>
      <c r="G323" s="10"/>
      <c r="H323" s="10"/>
    </row>
    <row r="324" spans="1:8" ht="14.25">
      <c r="A324" s="10"/>
      <c r="D324" s="10"/>
      <c r="E324" s="10"/>
      <c r="F324" s="10"/>
      <c r="G324" s="10"/>
      <c r="H324" s="10"/>
    </row>
    <row r="325" spans="1:8" ht="14.25">
      <c r="A325" s="10"/>
      <c r="D325" s="10"/>
      <c r="E325" s="10"/>
      <c r="F325" s="10"/>
      <c r="G325" s="10"/>
      <c r="H325" s="10"/>
    </row>
    <row r="326" spans="1:8" ht="14.25">
      <c r="A326" s="10"/>
      <c r="D326" s="10"/>
      <c r="E326" s="10"/>
      <c r="F326" s="10"/>
      <c r="G326" s="10"/>
      <c r="H326" s="10"/>
    </row>
    <row r="327" spans="1:8" ht="14.25">
      <c r="A327" s="10"/>
      <c r="D327" s="10"/>
      <c r="E327" s="10"/>
      <c r="F327" s="10"/>
      <c r="G327" s="10"/>
      <c r="H327" s="10"/>
    </row>
    <row r="328" spans="1:8" ht="14.25">
      <c r="A328" s="10"/>
      <c r="D328" s="10"/>
      <c r="E328" s="10"/>
      <c r="F328" s="10"/>
      <c r="G328" s="10"/>
      <c r="H328" s="10"/>
    </row>
    <row r="329" spans="1:8" ht="14.25">
      <c r="A329" s="10"/>
      <c r="D329" s="10"/>
      <c r="E329" s="10"/>
      <c r="F329" s="10"/>
      <c r="G329" s="10"/>
      <c r="H329" s="10"/>
    </row>
    <row r="330" spans="1:8" ht="14.25">
      <c r="A330" s="10"/>
      <c r="D330" s="10"/>
      <c r="E330" s="10"/>
      <c r="F330" s="10"/>
      <c r="G330" s="10"/>
      <c r="H330" s="10"/>
    </row>
    <row r="331" spans="1:8" ht="14.25">
      <c r="A331" s="10"/>
      <c r="D331" s="10"/>
      <c r="E331" s="10"/>
      <c r="F331" s="10"/>
      <c r="G331" s="10"/>
      <c r="H331" s="10"/>
    </row>
    <row r="332" spans="1:8" ht="14.25">
      <c r="A332" s="10"/>
      <c r="D332" s="10"/>
      <c r="E332" s="10"/>
      <c r="F332" s="10"/>
      <c r="G332" s="10"/>
      <c r="H332" s="10"/>
    </row>
    <row r="333" spans="1:8" ht="14.25">
      <c r="A333" s="10"/>
      <c r="D333" s="10"/>
      <c r="E333" s="10"/>
      <c r="F333" s="10"/>
      <c r="G333" s="10"/>
      <c r="H333" s="10"/>
    </row>
    <row r="334" spans="1:8" ht="14.25">
      <c r="A334" s="10"/>
      <c r="D334" s="10"/>
      <c r="E334" s="10"/>
      <c r="F334" s="10"/>
      <c r="G334" s="10"/>
      <c r="H334" s="10"/>
    </row>
    <row r="335" spans="1:8" ht="14.25">
      <c r="A335" s="10"/>
      <c r="D335" s="10"/>
      <c r="E335" s="10"/>
      <c r="F335" s="10"/>
      <c r="G335" s="10"/>
      <c r="H335" s="10"/>
    </row>
    <row r="336" spans="1:8" ht="14.25">
      <c r="A336" s="10"/>
      <c r="D336" s="10"/>
      <c r="E336" s="10"/>
      <c r="F336" s="10"/>
      <c r="G336" s="10"/>
      <c r="H336" s="10"/>
    </row>
    <row r="337" spans="1:8" ht="14.25">
      <c r="A337" s="10"/>
      <c r="D337" s="10"/>
      <c r="E337" s="10"/>
      <c r="F337" s="10"/>
      <c r="G337" s="10"/>
      <c r="H337" s="10"/>
    </row>
    <row r="338" spans="1:8" ht="14.25">
      <c r="A338" s="10"/>
      <c r="D338" s="10"/>
      <c r="E338" s="10"/>
      <c r="F338" s="10"/>
      <c r="G338" s="10"/>
      <c r="H338" s="10"/>
    </row>
    <row r="339" spans="1:8" ht="14.25">
      <c r="A339" s="10"/>
      <c r="D339" s="10"/>
      <c r="E339" s="10"/>
      <c r="F339" s="10"/>
      <c r="G339" s="10"/>
      <c r="H339" s="10"/>
    </row>
    <row r="340" spans="1:8" ht="14.25">
      <c r="A340" s="10"/>
      <c r="D340" s="10"/>
      <c r="E340" s="10"/>
      <c r="F340" s="10"/>
      <c r="G340" s="10"/>
      <c r="H340" s="10"/>
    </row>
    <row r="341" spans="1:8" ht="14.25">
      <c r="A341" s="10"/>
      <c r="D341" s="10"/>
      <c r="E341" s="10"/>
      <c r="F341" s="10"/>
      <c r="G341" s="10"/>
      <c r="H341" s="10"/>
    </row>
    <row r="342" spans="1:8" ht="14.25">
      <c r="A342" s="10"/>
      <c r="D342" s="10"/>
      <c r="E342" s="10"/>
      <c r="F342" s="10"/>
      <c r="G342" s="10"/>
      <c r="H342" s="10"/>
    </row>
    <row r="343" spans="1:8" ht="14.25">
      <c r="A343" s="10"/>
      <c r="D343" s="10"/>
      <c r="E343" s="10"/>
      <c r="F343" s="10"/>
      <c r="G343" s="10"/>
      <c r="H343" s="10"/>
    </row>
    <row r="344" spans="1:8" ht="14.25">
      <c r="A344" s="10"/>
      <c r="D344" s="10"/>
      <c r="E344" s="10"/>
      <c r="F344" s="10"/>
      <c r="G344" s="10"/>
      <c r="H344" s="10"/>
    </row>
    <row r="345" spans="1:8" ht="14.25">
      <c r="A345" s="10"/>
      <c r="D345" s="10"/>
      <c r="E345" s="10"/>
      <c r="F345" s="10"/>
      <c r="G345" s="10"/>
      <c r="H345" s="10"/>
    </row>
    <row r="346" spans="1:8" ht="14.25">
      <c r="A346" s="10"/>
      <c r="D346" s="10"/>
      <c r="E346" s="10"/>
      <c r="F346" s="10"/>
      <c r="G346" s="10"/>
      <c r="H346" s="10"/>
    </row>
    <row r="347" spans="1:8" ht="14.25">
      <c r="A347" s="10"/>
      <c r="D347" s="10"/>
      <c r="E347" s="10"/>
      <c r="F347" s="10"/>
      <c r="G347" s="10"/>
      <c r="H347" s="10"/>
    </row>
    <row r="348" spans="1:8" ht="14.25">
      <c r="A348" s="10"/>
      <c r="D348" s="10"/>
      <c r="E348" s="10"/>
      <c r="F348" s="10"/>
      <c r="G348" s="10"/>
      <c r="H348" s="10"/>
    </row>
    <row r="349" spans="1:8" ht="14.25">
      <c r="A349" s="10"/>
      <c r="D349" s="10"/>
      <c r="E349" s="10"/>
      <c r="F349" s="10"/>
      <c r="G349" s="10"/>
      <c r="H349" s="10"/>
    </row>
    <row r="350" spans="1:8" ht="14.25">
      <c r="A350" s="10"/>
      <c r="D350" s="10"/>
      <c r="E350" s="10"/>
      <c r="F350" s="10"/>
      <c r="G350" s="10"/>
      <c r="H350" s="10"/>
    </row>
    <row r="351" spans="1:8" ht="14.25">
      <c r="A351" s="10"/>
      <c r="D351" s="10"/>
      <c r="E351" s="10"/>
      <c r="F351" s="10"/>
      <c r="G351" s="10"/>
      <c r="H351" s="10"/>
    </row>
    <row r="352" spans="1:8" ht="14.25">
      <c r="A352" s="10"/>
      <c r="D352" s="10"/>
      <c r="E352" s="10"/>
      <c r="F352" s="10"/>
      <c r="G352" s="10"/>
      <c r="H352" s="10"/>
    </row>
    <row r="353" spans="1:8" ht="14.25">
      <c r="A353" s="10"/>
      <c r="D353" s="10"/>
      <c r="E353" s="10"/>
      <c r="F353" s="10"/>
      <c r="G353" s="10"/>
      <c r="H353" s="10"/>
    </row>
    <row r="354" spans="1:8" ht="14.25">
      <c r="A354" s="10"/>
      <c r="D354" s="10"/>
      <c r="E354" s="10"/>
      <c r="F354" s="10"/>
      <c r="G354" s="10"/>
      <c r="H354" s="10"/>
    </row>
    <row r="355" spans="1:8" ht="14.25">
      <c r="A355" s="10"/>
      <c r="D355" s="10"/>
      <c r="E355" s="10"/>
      <c r="F355" s="10"/>
      <c r="G355" s="10"/>
      <c r="H355" s="10"/>
    </row>
    <row r="356" spans="1:8" ht="14.25">
      <c r="A356" s="10"/>
      <c r="D356" s="10"/>
      <c r="E356" s="10"/>
      <c r="F356" s="10"/>
      <c r="G356" s="10"/>
      <c r="H356" s="10"/>
    </row>
    <row r="357" spans="1:8" ht="14.25">
      <c r="A357" s="10"/>
      <c r="D357" s="10"/>
      <c r="E357" s="10"/>
      <c r="F357" s="10"/>
      <c r="G357" s="10"/>
      <c r="H357" s="10"/>
    </row>
    <row r="358" spans="1:8" ht="14.25">
      <c r="A358" s="10"/>
      <c r="D358" s="10"/>
      <c r="E358" s="10"/>
      <c r="F358" s="10"/>
      <c r="G358" s="10"/>
      <c r="H358" s="10"/>
    </row>
    <row r="359" spans="1:8" ht="14.25">
      <c r="A359" s="10"/>
      <c r="D359" s="10"/>
      <c r="E359" s="10"/>
      <c r="F359" s="10"/>
      <c r="G359" s="10"/>
      <c r="H359" s="10"/>
    </row>
    <row r="360" spans="1:8" ht="14.25">
      <c r="A360" s="10"/>
      <c r="D360" s="10"/>
      <c r="E360" s="10"/>
      <c r="F360" s="10"/>
      <c r="G360" s="10"/>
      <c r="H360" s="10"/>
    </row>
    <row r="361" spans="1:8" ht="14.25">
      <c r="A361" s="10"/>
      <c r="D361" s="10"/>
      <c r="E361" s="10"/>
      <c r="F361" s="10"/>
      <c r="G361" s="10"/>
      <c r="H361" s="10"/>
    </row>
    <row r="362" spans="1:8" ht="14.25">
      <c r="A362" s="10"/>
      <c r="D362" s="10"/>
      <c r="E362" s="10"/>
      <c r="F362" s="10"/>
      <c r="G362" s="10"/>
      <c r="H362" s="10"/>
    </row>
    <row r="363" spans="1:8" ht="14.25">
      <c r="A363" s="10"/>
      <c r="D363" s="10"/>
      <c r="E363" s="10"/>
      <c r="F363" s="10"/>
      <c r="G363" s="10"/>
      <c r="H363" s="10"/>
    </row>
    <row r="364" spans="1:8" ht="14.25">
      <c r="A364" s="10"/>
      <c r="D364" s="10"/>
      <c r="E364" s="10"/>
      <c r="F364" s="10"/>
      <c r="G364" s="10"/>
      <c r="H364" s="10"/>
    </row>
    <row r="365" spans="1:8" ht="14.25">
      <c r="A365" s="10"/>
      <c r="D365" s="10"/>
      <c r="E365" s="10"/>
      <c r="F365" s="10"/>
      <c r="G365" s="10"/>
      <c r="H365" s="10"/>
    </row>
    <row r="366" spans="1:8" ht="14.25">
      <c r="A366" s="10"/>
      <c r="D366" s="10"/>
      <c r="E366" s="10"/>
      <c r="F366" s="10"/>
      <c r="G366" s="10"/>
      <c r="H366" s="10"/>
    </row>
    <row r="367" spans="1:8" ht="14.25">
      <c r="A367" s="10"/>
      <c r="D367" s="10"/>
      <c r="E367" s="10"/>
      <c r="F367" s="10"/>
      <c r="G367" s="10"/>
      <c r="H367" s="10"/>
    </row>
    <row r="368" spans="1:8" ht="14.25">
      <c r="A368" s="10"/>
      <c r="D368" s="10"/>
      <c r="E368" s="10"/>
      <c r="F368" s="10"/>
      <c r="G368" s="10"/>
      <c r="H368" s="10"/>
    </row>
    <row r="369" spans="1:8" ht="14.25">
      <c r="A369" s="10"/>
      <c r="D369" s="10"/>
      <c r="E369" s="10"/>
      <c r="F369" s="10"/>
      <c r="G369" s="10"/>
      <c r="H369" s="10"/>
    </row>
    <row r="370" spans="1:8" ht="14.25">
      <c r="A370" s="10"/>
      <c r="D370" s="10"/>
      <c r="E370" s="10"/>
      <c r="F370" s="10"/>
      <c r="G370" s="10"/>
      <c r="H370" s="10"/>
    </row>
    <row r="371" spans="1:8" ht="14.25">
      <c r="A371" s="10"/>
      <c r="D371" s="10"/>
      <c r="E371" s="10"/>
      <c r="F371" s="10"/>
      <c r="G371" s="10"/>
      <c r="H371" s="10"/>
    </row>
    <row r="372" spans="1:8" ht="14.25">
      <c r="A372" s="10"/>
      <c r="D372" s="10"/>
      <c r="E372" s="10"/>
      <c r="F372" s="10"/>
      <c r="G372" s="10"/>
      <c r="H372" s="10"/>
    </row>
    <row r="373" spans="1:8" ht="14.25">
      <c r="A373" s="10"/>
      <c r="D373" s="10"/>
      <c r="E373" s="10"/>
      <c r="F373" s="10"/>
      <c r="G373" s="10"/>
      <c r="H373" s="10"/>
    </row>
    <row r="374" spans="1:8" ht="14.25">
      <c r="A374" s="10"/>
      <c r="D374" s="10"/>
      <c r="E374" s="10"/>
      <c r="F374" s="10"/>
      <c r="G374" s="10"/>
      <c r="H374" s="10"/>
    </row>
    <row r="375" spans="1:8" ht="14.25">
      <c r="A375" s="10"/>
      <c r="D375" s="10"/>
      <c r="E375" s="10"/>
      <c r="F375" s="10"/>
      <c r="G375" s="10"/>
      <c r="H375" s="10"/>
    </row>
    <row r="376" spans="1:8" ht="14.25">
      <c r="A376" s="10"/>
      <c r="D376" s="10"/>
      <c r="E376" s="10"/>
      <c r="F376" s="10"/>
      <c r="G376" s="10"/>
      <c r="H376" s="10"/>
    </row>
    <row r="377" spans="1:8" ht="14.25">
      <c r="A377" s="10"/>
      <c r="D377" s="10"/>
      <c r="E377" s="10"/>
      <c r="F377" s="10"/>
      <c r="G377" s="10"/>
      <c r="H377" s="10"/>
    </row>
    <row r="378" spans="1:8" ht="14.25">
      <c r="A378" s="10"/>
      <c r="D378" s="10"/>
      <c r="E378" s="10"/>
      <c r="F378" s="10"/>
      <c r="G378" s="10"/>
      <c r="H378" s="10"/>
    </row>
    <row r="379" spans="1:8" ht="14.25">
      <c r="A379" s="10"/>
      <c r="D379" s="10"/>
      <c r="E379" s="10"/>
      <c r="F379" s="10"/>
      <c r="G379" s="10"/>
      <c r="H379" s="10"/>
    </row>
    <row r="380" spans="1:8" ht="14.25">
      <c r="A380" s="10"/>
      <c r="D380" s="10"/>
      <c r="E380" s="10"/>
      <c r="F380" s="10"/>
      <c r="G380" s="10"/>
      <c r="H380" s="10"/>
    </row>
    <row r="381" spans="1:8" ht="14.25">
      <c r="A381" s="10"/>
      <c r="D381" s="10"/>
      <c r="E381" s="10"/>
      <c r="F381" s="10"/>
      <c r="G381" s="10"/>
      <c r="H381" s="10"/>
    </row>
    <row r="382" spans="1:8" ht="14.25">
      <c r="A382" s="10"/>
      <c r="D382" s="10"/>
      <c r="E382" s="10"/>
      <c r="F382" s="10"/>
      <c r="G382" s="10"/>
      <c r="H382" s="10"/>
    </row>
    <row r="383" spans="1:8" ht="14.25">
      <c r="A383" s="10"/>
      <c r="D383" s="10"/>
      <c r="E383" s="10"/>
      <c r="F383" s="10"/>
      <c r="G383" s="10"/>
      <c r="H383" s="10"/>
    </row>
    <row r="384" spans="1:8" ht="14.25">
      <c r="A384" s="10"/>
      <c r="D384" s="10"/>
      <c r="E384" s="10"/>
      <c r="F384" s="10"/>
      <c r="G384" s="10"/>
      <c r="H384" s="10"/>
    </row>
    <row r="385" spans="1:8" ht="14.25">
      <c r="A385" s="10"/>
      <c r="D385" s="10"/>
      <c r="E385" s="10"/>
      <c r="F385" s="10"/>
      <c r="G385" s="10"/>
      <c r="H385" s="10"/>
    </row>
    <row r="386" spans="1:8" ht="14.25">
      <c r="A386" s="10"/>
      <c r="D386" s="10"/>
      <c r="E386" s="10"/>
      <c r="F386" s="10"/>
      <c r="G386" s="10"/>
      <c r="H386" s="10"/>
    </row>
    <row r="387" spans="1:8" ht="14.25">
      <c r="A387" s="10"/>
      <c r="D387" s="10"/>
      <c r="E387" s="10"/>
      <c r="F387" s="10"/>
      <c r="G387" s="10"/>
      <c r="H387" s="10"/>
    </row>
    <row r="388" spans="1:8" ht="14.25">
      <c r="A388" s="10"/>
      <c r="D388" s="10"/>
      <c r="E388" s="10"/>
      <c r="F388" s="10"/>
      <c r="G388" s="10"/>
      <c r="H388" s="10"/>
    </row>
    <row r="389" spans="1:8" ht="14.25">
      <c r="A389" s="10"/>
      <c r="D389" s="10"/>
      <c r="E389" s="10"/>
      <c r="F389" s="10"/>
      <c r="G389" s="10"/>
      <c r="H389" s="10"/>
    </row>
    <row r="390" spans="1:8" ht="14.25">
      <c r="A390" s="10"/>
      <c r="D390" s="10"/>
      <c r="E390" s="10"/>
      <c r="F390" s="10"/>
      <c r="G390" s="10"/>
      <c r="H390" s="10"/>
    </row>
    <row r="391" spans="1:8" ht="14.25">
      <c r="A391" s="10"/>
      <c r="D391" s="10"/>
      <c r="E391" s="10"/>
      <c r="F391" s="10"/>
      <c r="G391" s="10"/>
      <c r="H391" s="10"/>
    </row>
    <row r="392" spans="1:8" ht="14.25">
      <c r="A392" s="10"/>
      <c r="D392" s="10"/>
      <c r="E392" s="10"/>
      <c r="F392" s="10"/>
      <c r="G392" s="10"/>
      <c r="H392" s="10"/>
    </row>
    <row r="393" spans="1:8" ht="14.25">
      <c r="A393" s="10"/>
      <c r="D393" s="10"/>
      <c r="E393" s="10"/>
      <c r="F393" s="10"/>
      <c r="G393" s="10"/>
      <c r="H393" s="10"/>
    </row>
    <row r="394" spans="1:8" ht="14.25">
      <c r="A394" s="10"/>
      <c r="D394" s="10"/>
      <c r="E394" s="10"/>
      <c r="F394" s="10"/>
      <c r="G394" s="10"/>
      <c r="H394" s="10"/>
    </row>
    <row r="395" spans="1:8" ht="14.25">
      <c r="A395" s="10"/>
      <c r="D395" s="10"/>
      <c r="E395" s="10"/>
      <c r="F395" s="10"/>
      <c r="G395" s="10"/>
      <c r="H395" s="10"/>
    </row>
    <row r="396" spans="1:8" ht="14.25">
      <c r="A396" s="10"/>
      <c r="D396" s="10"/>
      <c r="E396" s="10"/>
      <c r="F396" s="10"/>
      <c r="G396" s="10"/>
      <c r="H396" s="10"/>
    </row>
    <row r="397" spans="1:8" ht="14.25">
      <c r="A397" s="10"/>
      <c r="D397" s="10"/>
      <c r="E397" s="10"/>
      <c r="F397" s="10"/>
      <c r="G397" s="10"/>
      <c r="H397" s="10"/>
    </row>
    <row r="398" spans="1:8" ht="14.25">
      <c r="A398" s="10"/>
      <c r="D398" s="10"/>
      <c r="E398" s="10"/>
      <c r="F398" s="10"/>
      <c r="G398" s="10"/>
      <c r="H398" s="10"/>
    </row>
    <row r="399" spans="1:8" ht="14.25">
      <c r="A399" s="10"/>
      <c r="D399" s="10"/>
      <c r="E399" s="10"/>
      <c r="F399" s="10"/>
      <c r="G399" s="10"/>
      <c r="H399" s="10"/>
    </row>
    <row r="400" spans="1:8" ht="14.25">
      <c r="A400" s="10"/>
      <c r="D400" s="10"/>
      <c r="E400" s="10"/>
      <c r="F400" s="10"/>
      <c r="G400" s="10"/>
      <c r="H400" s="10"/>
    </row>
    <row r="401" spans="1:8" ht="14.25">
      <c r="A401" s="10"/>
      <c r="D401" s="10"/>
      <c r="E401" s="10"/>
      <c r="F401" s="10"/>
      <c r="G401" s="10"/>
      <c r="H401" s="10"/>
    </row>
    <row r="402" spans="1:8" ht="14.25">
      <c r="A402" s="10"/>
      <c r="D402" s="10"/>
      <c r="E402" s="10"/>
      <c r="F402" s="10"/>
      <c r="G402" s="10"/>
      <c r="H402" s="10"/>
    </row>
    <row r="403" spans="1:8" ht="14.25">
      <c r="A403" s="10"/>
      <c r="D403" s="10"/>
      <c r="E403" s="10"/>
      <c r="F403" s="10"/>
      <c r="G403" s="10"/>
      <c r="H403" s="10"/>
    </row>
    <row r="404" spans="1:8" ht="14.25">
      <c r="A404" s="10"/>
      <c r="D404" s="10"/>
      <c r="E404" s="10"/>
      <c r="F404" s="10"/>
      <c r="G404" s="10"/>
      <c r="H404" s="10"/>
    </row>
    <row r="405" spans="1:8" ht="14.25">
      <c r="A405" s="10"/>
      <c r="D405" s="10"/>
      <c r="E405" s="10"/>
      <c r="F405" s="10"/>
      <c r="G405" s="10"/>
      <c r="H405" s="10"/>
    </row>
    <row r="406" spans="1:8" ht="14.25">
      <c r="A406" s="10"/>
      <c r="D406" s="10"/>
      <c r="E406" s="10"/>
      <c r="F406" s="10"/>
      <c r="G406" s="10"/>
      <c r="H406" s="10"/>
    </row>
    <row r="407" spans="1:8" ht="14.25">
      <c r="A407" s="10"/>
      <c r="D407" s="10"/>
      <c r="E407" s="10"/>
      <c r="F407" s="10"/>
      <c r="G407" s="10"/>
      <c r="H407" s="10"/>
    </row>
    <row r="408" spans="1:8" ht="14.25">
      <c r="A408" s="10"/>
      <c r="D408" s="10"/>
      <c r="E408" s="10"/>
      <c r="F408" s="10"/>
      <c r="G408" s="10"/>
      <c r="H408" s="10"/>
    </row>
    <row r="409" spans="1:8" ht="14.25">
      <c r="A409" s="10"/>
      <c r="D409" s="10"/>
      <c r="E409" s="10"/>
      <c r="F409" s="10"/>
      <c r="G409" s="10"/>
      <c r="H409" s="10"/>
    </row>
    <row r="410" spans="1:8" ht="14.25">
      <c r="A410" s="10"/>
      <c r="D410" s="10"/>
      <c r="E410" s="10"/>
      <c r="F410" s="10"/>
      <c r="G410" s="10"/>
      <c r="H410" s="10"/>
    </row>
    <row r="411" spans="1:8" ht="14.25">
      <c r="A411" s="10"/>
      <c r="D411" s="10"/>
      <c r="E411" s="10"/>
      <c r="F411" s="10"/>
      <c r="G411" s="10"/>
      <c r="H411" s="10"/>
    </row>
    <row r="412" spans="1:8" ht="14.25">
      <c r="A412" s="10"/>
      <c r="D412" s="10"/>
      <c r="E412" s="10"/>
      <c r="F412" s="10"/>
      <c r="G412" s="10"/>
      <c r="H412" s="10"/>
    </row>
    <row r="413" spans="1:8" ht="14.25">
      <c r="A413" s="10"/>
      <c r="D413" s="10"/>
      <c r="E413" s="10"/>
      <c r="F413" s="10"/>
      <c r="G413" s="10"/>
      <c r="H413" s="10"/>
    </row>
    <row r="414" spans="1:8" ht="14.25">
      <c r="A414" s="10"/>
      <c r="D414" s="10"/>
      <c r="E414" s="10"/>
      <c r="F414" s="10"/>
      <c r="G414" s="10"/>
      <c r="H414" s="10"/>
    </row>
    <row r="415" spans="1:8" ht="14.25">
      <c r="A415" s="10"/>
      <c r="D415" s="10"/>
      <c r="E415" s="10"/>
      <c r="F415" s="10"/>
      <c r="G415" s="10"/>
      <c r="H415" s="10"/>
    </row>
    <row r="416" spans="1:8" ht="14.25">
      <c r="A416" s="10"/>
      <c r="D416" s="10"/>
      <c r="E416" s="10"/>
      <c r="F416" s="10"/>
      <c r="G416" s="10"/>
      <c r="H416" s="10"/>
    </row>
    <row r="417" spans="1:8" ht="14.25">
      <c r="A417" s="10"/>
      <c r="D417" s="10"/>
      <c r="E417" s="10"/>
      <c r="F417" s="10"/>
      <c r="G417" s="10"/>
      <c r="H417" s="10"/>
    </row>
    <row r="418" spans="1:8" ht="14.25">
      <c r="A418" s="10"/>
      <c r="D418" s="10"/>
      <c r="E418" s="10"/>
      <c r="F418" s="10"/>
      <c r="G418" s="10"/>
      <c r="H418" s="10"/>
    </row>
    <row r="419" spans="1:8" ht="14.25">
      <c r="A419" s="10"/>
      <c r="D419" s="10"/>
      <c r="E419" s="10"/>
      <c r="F419" s="10"/>
      <c r="G419" s="10"/>
      <c r="H419" s="10"/>
    </row>
    <row r="420" spans="1:8" ht="14.25">
      <c r="A420" s="10"/>
      <c r="D420" s="10"/>
      <c r="E420" s="10"/>
      <c r="F420" s="10"/>
      <c r="G420" s="10"/>
      <c r="H420" s="10"/>
    </row>
    <row r="421" spans="1:8" ht="14.25">
      <c r="A421" s="10"/>
      <c r="D421" s="10"/>
      <c r="E421" s="10"/>
      <c r="F421" s="10"/>
      <c r="G421" s="10"/>
      <c r="H421" s="10"/>
    </row>
    <row r="422" spans="1:8" ht="14.25">
      <c r="A422" s="10"/>
      <c r="D422" s="10"/>
      <c r="E422" s="10"/>
      <c r="F422" s="10"/>
      <c r="G422" s="10"/>
      <c r="H422" s="10"/>
    </row>
    <row r="423" spans="1:8" ht="14.25">
      <c r="A423" s="10"/>
      <c r="D423" s="10"/>
      <c r="E423" s="10"/>
      <c r="F423" s="10"/>
      <c r="G423" s="10"/>
      <c r="H423" s="10"/>
    </row>
    <row r="424" spans="1:8" ht="14.25">
      <c r="A424" s="10"/>
      <c r="D424" s="10"/>
      <c r="E424" s="10"/>
      <c r="F424" s="10"/>
      <c r="G424" s="10"/>
      <c r="H424" s="10"/>
    </row>
    <row r="425" spans="1:8" ht="14.25">
      <c r="A425" s="10"/>
      <c r="D425" s="10"/>
      <c r="E425" s="10"/>
      <c r="F425" s="10"/>
      <c r="G425" s="10"/>
      <c r="H425" s="10"/>
    </row>
    <row r="426" spans="1:8" ht="14.25">
      <c r="A426" s="10"/>
      <c r="D426" s="10"/>
      <c r="E426" s="10"/>
      <c r="F426" s="10"/>
      <c r="G426" s="10"/>
      <c r="H426" s="10"/>
    </row>
    <row r="427" spans="1:8" ht="14.25">
      <c r="A427" s="10"/>
      <c r="D427" s="10"/>
      <c r="E427" s="10"/>
      <c r="F427" s="10"/>
      <c r="G427" s="10"/>
      <c r="H427" s="10"/>
    </row>
    <row r="428" spans="1:8" ht="14.25">
      <c r="A428" s="10"/>
      <c r="D428" s="10"/>
      <c r="E428" s="10"/>
      <c r="F428" s="10"/>
      <c r="G428" s="10"/>
      <c r="H428" s="10"/>
    </row>
    <row r="429" spans="1:8" ht="14.25">
      <c r="A429" s="10"/>
      <c r="D429" s="10"/>
      <c r="E429" s="10"/>
      <c r="F429" s="10"/>
      <c r="G429" s="10"/>
      <c r="H429" s="10"/>
    </row>
    <row r="430" spans="1:8" ht="14.25">
      <c r="A430" s="10"/>
      <c r="D430" s="10"/>
      <c r="E430" s="10"/>
      <c r="F430" s="10"/>
      <c r="G430" s="10"/>
      <c r="H430" s="10"/>
    </row>
    <row r="431" spans="1:8" ht="14.25">
      <c r="A431" s="10"/>
      <c r="D431" s="10"/>
      <c r="E431" s="10"/>
      <c r="F431" s="10"/>
      <c r="G431" s="10"/>
      <c r="H431" s="10"/>
    </row>
    <row r="432" spans="1:8" ht="14.25">
      <c r="A432" s="10"/>
      <c r="D432" s="10"/>
      <c r="E432" s="10"/>
      <c r="F432" s="10"/>
      <c r="G432" s="10"/>
      <c r="H432" s="10"/>
    </row>
    <row r="433" spans="1:8" ht="14.25">
      <c r="A433" s="10"/>
      <c r="D433" s="10"/>
      <c r="E433" s="10"/>
      <c r="F433" s="10"/>
      <c r="G433" s="10"/>
      <c r="H433" s="10"/>
    </row>
    <row r="434" spans="1:8" ht="14.25">
      <c r="A434" s="10"/>
      <c r="D434" s="10"/>
      <c r="E434" s="10"/>
      <c r="F434" s="10"/>
      <c r="G434" s="10"/>
      <c r="H434" s="10"/>
    </row>
    <row r="435" spans="1:8" ht="14.25">
      <c r="A435" s="10"/>
      <c r="D435" s="10"/>
      <c r="E435" s="10"/>
      <c r="F435" s="10"/>
      <c r="G435" s="10"/>
      <c r="H435" s="10"/>
    </row>
    <row r="436" spans="1:8" ht="14.25">
      <c r="A436" s="10"/>
      <c r="D436" s="10"/>
      <c r="E436" s="10"/>
      <c r="F436" s="10"/>
      <c r="G436" s="10"/>
      <c r="H436" s="10"/>
    </row>
    <row r="437" spans="1:8" ht="14.25">
      <c r="A437" s="10"/>
      <c r="D437" s="10"/>
      <c r="E437" s="10"/>
      <c r="F437" s="10"/>
      <c r="G437" s="10"/>
      <c r="H437" s="10"/>
    </row>
    <row r="438" spans="1:8" ht="14.25">
      <c r="A438" s="10"/>
      <c r="D438" s="10"/>
      <c r="E438" s="10"/>
      <c r="F438" s="10"/>
      <c r="G438" s="10"/>
      <c r="H438" s="10"/>
    </row>
    <row r="439" spans="1:8" ht="14.25">
      <c r="A439" s="10"/>
      <c r="D439" s="10"/>
      <c r="E439" s="10"/>
      <c r="F439" s="10"/>
      <c r="G439" s="10"/>
      <c r="H439" s="10"/>
    </row>
    <row r="440" spans="1:8" ht="14.25">
      <c r="A440" s="10"/>
      <c r="D440" s="10"/>
      <c r="E440" s="10"/>
      <c r="F440" s="10"/>
      <c r="G440" s="10"/>
      <c r="H440" s="10"/>
    </row>
    <row r="441" spans="1:8" ht="14.25">
      <c r="A441" s="10"/>
      <c r="D441" s="10"/>
      <c r="E441" s="10"/>
      <c r="F441" s="10"/>
      <c r="G441" s="10"/>
      <c r="H441" s="10"/>
    </row>
    <row r="442" spans="1:8" ht="14.25">
      <c r="A442" s="10"/>
      <c r="D442" s="10"/>
      <c r="E442" s="10"/>
      <c r="F442" s="10"/>
      <c r="G442" s="10"/>
      <c r="H442" s="10"/>
    </row>
    <row r="443" spans="1:8" ht="14.25">
      <c r="A443" s="10"/>
      <c r="D443" s="10"/>
      <c r="E443" s="10"/>
      <c r="F443" s="10"/>
      <c r="G443" s="10"/>
      <c r="H443" s="10"/>
    </row>
    <row r="444" spans="1:8" ht="14.25">
      <c r="A444" s="10"/>
      <c r="D444" s="10"/>
      <c r="E444" s="10"/>
      <c r="F444" s="10"/>
      <c r="G444" s="10"/>
      <c r="H444" s="10"/>
    </row>
    <row r="445" spans="1:8" ht="14.25">
      <c r="A445" s="10"/>
      <c r="D445" s="10"/>
      <c r="E445" s="10"/>
      <c r="F445" s="10"/>
      <c r="G445" s="10"/>
      <c r="H445" s="10"/>
    </row>
    <row r="446" spans="1:8" ht="14.25">
      <c r="A446" s="10"/>
      <c r="D446" s="10"/>
      <c r="E446" s="10"/>
      <c r="F446" s="10"/>
      <c r="G446" s="10"/>
      <c r="H446" s="10"/>
    </row>
    <row r="447" spans="1:8" ht="14.25">
      <c r="A447" s="10"/>
      <c r="D447" s="10"/>
      <c r="E447" s="10"/>
      <c r="F447" s="10"/>
      <c r="G447" s="10"/>
      <c r="H447" s="10"/>
    </row>
    <row r="448" spans="1:8" ht="14.25">
      <c r="A448" s="10"/>
      <c r="D448" s="10"/>
      <c r="E448" s="10"/>
      <c r="F448" s="10"/>
      <c r="G448" s="10"/>
      <c r="H448" s="10"/>
    </row>
    <row r="449" spans="1:8" ht="14.25">
      <c r="A449" s="10"/>
      <c r="D449" s="10"/>
      <c r="E449" s="10"/>
      <c r="F449" s="10"/>
      <c r="G449" s="10"/>
      <c r="H449" s="10"/>
    </row>
    <row r="450" spans="1:8" ht="14.25">
      <c r="A450" s="10"/>
      <c r="D450" s="10"/>
      <c r="E450" s="10"/>
      <c r="F450" s="10"/>
      <c r="G450" s="10"/>
      <c r="H450" s="10"/>
    </row>
    <row r="451" spans="1:8" ht="14.25">
      <c r="A451" s="10"/>
      <c r="D451" s="10"/>
      <c r="E451" s="10"/>
      <c r="F451" s="10"/>
      <c r="G451" s="10"/>
      <c r="H451" s="10"/>
    </row>
    <row r="452" spans="1:8" ht="14.25">
      <c r="A452" s="10"/>
      <c r="D452" s="10"/>
      <c r="E452" s="10"/>
      <c r="F452" s="10"/>
      <c r="G452" s="10"/>
      <c r="H452" s="10"/>
    </row>
    <row r="453" spans="1:8" ht="14.25">
      <c r="A453" s="10"/>
      <c r="D453" s="10"/>
      <c r="E453" s="10"/>
      <c r="F453" s="10"/>
      <c r="G453" s="10"/>
      <c r="H453" s="10"/>
    </row>
    <row r="454" spans="1:8" ht="14.25">
      <c r="A454" s="10"/>
      <c r="D454" s="10"/>
      <c r="E454" s="10"/>
      <c r="F454" s="10"/>
      <c r="G454" s="10"/>
      <c r="H454" s="10"/>
    </row>
    <row r="455" spans="1:8" ht="14.25">
      <c r="A455" s="10"/>
      <c r="D455" s="10"/>
      <c r="E455" s="10"/>
      <c r="F455" s="10"/>
      <c r="G455" s="10"/>
      <c r="H455" s="10"/>
    </row>
    <row r="456" spans="1:8" ht="14.25">
      <c r="A456" s="10"/>
      <c r="D456" s="10"/>
      <c r="E456" s="10"/>
      <c r="F456" s="10"/>
      <c r="G456" s="10"/>
      <c r="H456" s="10"/>
    </row>
    <row r="457" spans="1:8" ht="14.25">
      <c r="A457" s="10"/>
      <c r="D457" s="10"/>
      <c r="E457" s="10"/>
      <c r="F457" s="10"/>
      <c r="G457" s="10"/>
      <c r="H457" s="10"/>
    </row>
    <row r="458" spans="1:8" ht="14.25">
      <c r="A458" s="10"/>
      <c r="D458" s="10"/>
      <c r="E458" s="10"/>
      <c r="F458" s="10"/>
      <c r="G458" s="10"/>
      <c r="H458" s="10"/>
    </row>
    <row r="459" spans="1:8" ht="14.25">
      <c r="A459" s="10"/>
      <c r="D459" s="10"/>
      <c r="E459" s="10"/>
      <c r="F459" s="10"/>
      <c r="G459" s="10"/>
      <c r="H459" s="10"/>
    </row>
    <row r="460" spans="1:8" ht="14.25">
      <c r="A460" s="10"/>
      <c r="D460" s="10"/>
      <c r="E460" s="10"/>
      <c r="F460" s="10"/>
      <c r="G460" s="10"/>
      <c r="H460" s="10"/>
    </row>
    <row r="461" spans="1:8" ht="14.25">
      <c r="A461" s="10"/>
      <c r="D461" s="10"/>
      <c r="E461" s="10"/>
      <c r="F461" s="10"/>
      <c r="G461" s="10"/>
      <c r="H461" s="10"/>
    </row>
    <row r="462" spans="1:8" ht="14.25">
      <c r="A462" s="10"/>
      <c r="D462" s="10"/>
      <c r="E462" s="10"/>
      <c r="F462" s="10"/>
      <c r="G462" s="10"/>
      <c r="H462" s="10"/>
    </row>
    <row r="463" spans="1:8" ht="14.25">
      <c r="A463" s="10"/>
      <c r="D463" s="10"/>
      <c r="E463" s="10"/>
      <c r="F463" s="10"/>
      <c r="G463" s="10"/>
      <c r="H463" s="10"/>
    </row>
    <row r="464" spans="1:8" ht="14.25">
      <c r="A464" s="10"/>
      <c r="D464" s="10"/>
      <c r="E464" s="10"/>
      <c r="F464" s="10"/>
      <c r="G464" s="10"/>
      <c r="H464" s="10"/>
    </row>
    <row r="465" spans="1:8" ht="14.25">
      <c r="A465" s="10"/>
      <c r="D465" s="10"/>
      <c r="E465" s="10"/>
      <c r="F465" s="10"/>
      <c r="G465" s="10"/>
      <c r="H465" s="10"/>
    </row>
    <row r="466" spans="1:8" ht="14.25">
      <c r="A466" s="10"/>
      <c r="D466" s="10"/>
      <c r="E466" s="10"/>
      <c r="F466" s="10"/>
      <c r="G466" s="10"/>
      <c r="H466" s="10"/>
    </row>
    <row r="467" spans="1:8" ht="14.25">
      <c r="A467" s="10"/>
      <c r="D467" s="10"/>
      <c r="E467" s="10"/>
      <c r="F467" s="10"/>
      <c r="G467" s="10"/>
      <c r="H467" s="10"/>
    </row>
    <row r="468" spans="1:8" ht="14.25">
      <c r="A468" s="10"/>
      <c r="D468" s="10"/>
      <c r="E468" s="10"/>
      <c r="F468" s="10"/>
      <c r="G468" s="10"/>
      <c r="H468" s="10"/>
    </row>
    <row r="469" spans="1:8" ht="14.25">
      <c r="A469" s="10"/>
      <c r="D469" s="10"/>
      <c r="E469" s="10"/>
      <c r="F469" s="10"/>
      <c r="G469" s="10"/>
      <c r="H469" s="10"/>
    </row>
    <row r="470" spans="1:8" ht="14.25">
      <c r="A470" s="10"/>
      <c r="D470" s="10"/>
      <c r="E470" s="10"/>
      <c r="F470" s="10"/>
      <c r="G470" s="10"/>
      <c r="H470" s="10"/>
    </row>
    <row r="471" spans="1:8" ht="14.25">
      <c r="A471" s="10"/>
      <c r="D471" s="10"/>
      <c r="E471" s="10"/>
      <c r="F471" s="10"/>
      <c r="G471" s="10"/>
      <c r="H471" s="10"/>
    </row>
    <row r="472" spans="1:8" ht="14.25">
      <c r="A472" s="10"/>
      <c r="D472" s="10"/>
      <c r="E472" s="10"/>
      <c r="F472" s="10"/>
      <c r="G472" s="10"/>
      <c r="H472" s="10"/>
    </row>
    <row r="473" spans="1:8" ht="14.25">
      <c r="A473" s="10"/>
      <c r="D473" s="10"/>
      <c r="E473" s="10"/>
      <c r="F473" s="10"/>
      <c r="G473" s="10"/>
      <c r="H473" s="10"/>
    </row>
    <row r="474" spans="1:8" ht="14.25">
      <c r="A474" s="10"/>
      <c r="D474" s="10"/>
      <c r="E474" s="10"/>
      <c r="F474" s="10"/>
      <c r="G474" s="10"/>
      <c r="H474" s="10"/>
    </row>
    <row r="475" spans="1:8" ht="14.25">
      <c r="A475" s="10"/>
      <c r="D475" s="10"/>
      <c r="E475" s="10"/>
      <c r="F475" s="10"/>
      <c r="G475" s="10"/>
      <c r="H475" s="10"/>
    </row>
    <row r="476" spans="1:8" ht="14.25">
      <c r="A476" s="10"/>
      <c r="D476" s="10"/>
      <c r="E476" s="10"/>
      <c r="F476" s="10"/>
      <c r="G476" s="10"/>
      <c r="H476" s="10"/>
    </row>
    <row r="477" spans="1:8" ht="14.25">
      <c r="A477" s="10"/>
      <c r="D477" s="10"/>
      <c r="E477" s="10"/>
      <c r="F477" s="10"/>
      <c r="G477" s="10"/>
      <c r="H477" s="10"/>
    </row>
    <row r="478" spans="1:8" ht="14.25">
      <c r="A478" s="10"/>
      <c r="D478" s="10"/>
      <c r="E478" s="10"/>
      <c r="F478" s="10"/>
      <c r="G478" s="10"/>
      <c r="H478" s="10"/>
    </row>
    <row r="479" spans="1:8" ht="14.25">
      <c r="A479" s="10"/>
      <c r="D479" s="10"/>
      <c r="E479" s="10"/>
      <c r="F479" s="10"/>
      <c r="G479" s="10"/>
      <c r="H479" s="10"/>
    </row>
    <row r="480" spans="1:8" ht="14.25">
      <c r="A480" s="10"/>
      <c r="D480" s="10"/>
      <c r="E480" s="10"/>
      <c r="F480" s="10"/>
      <c r="G480" s="10"/>
      <c r="H480" s="10"/>
    </row>
    <row r="481" spans="1:8" ht="14.25">
      <c r="A481" s="10"/>
      <c r="D481" s="10"/>
      <c r="E481" s="10"/>
      <c r="F481" s="10"/>
      <c r="G481" s="10"/>
      <c r="H481" s="10"/>
    </row>
    <row r="482" spans="1:8" ht="14.25">
      <c r="A482" s="10"/>
      <c r="D482" s="10"/>
      <c r="E482" s="10"/>
      <c r="F482" s="10"/>
      <c r="G482" s="10"/>
      <c r="H482" s="10"/>
    </row>
    <row r="483" spans="1:8" ht="14.25">
      <c r="A483" s="10"/>
      <c r="D483" s="10"/>
      <c r="E483" s="10"/>
      <c r="F483" s="10"/>
      <c r="G483" s="10"/>
      <c r="H483" s="10"/>
    </row>
    <row r="484" spans="1:8" ht="14.25">
      <c r="A484" s="10"/>
      <c r="D484" s="10"/>
      <c r="E484" s="10"/>
      <c r="F484" s="10"/>
      <c r="G484" s="10"/>
      <c r="H484" s="10"/>
    </row>
    <row r="485" spans="1:8" ht="14.25">
      <c r="A485" s="10"/>
      <c r="D485" s="10"/>
      <c r="E485" s="10"/>
      <c r="F485" s="10"/>
      <c r="G485" s="10"/>
      <c r="H485" s="10"/>
    </row>
    <row r="486" spans="1:8" ht="14.25">
      <c r="A486" s="10"/>
      <c r="D486" s="10"/>
      <c r="E486" s="10"/>
      <c r="F486" s="10"/>
      <c r="G486" s="10"/>
      <c r="H486" s="10"/>
    </row>
    <row r="487" spans="1:8" ht="14.25">
      <c r="A487" s="10"/>
      <c r="D487" s="10"/>
      <c r="E487" s="10"/>
      <c r="F487" s="10"/>
      <c r="G487" s="10"/>
      <c r="H487" s="10"/>
    </row>
    <row r="488" spans="1:8" ht="14.25">
      <c r="A488" s="10"/>
      <c r="D488" s="10"/>
      <c r="E488" s="10"/>
      <c r="F488" s="10"/>
      <c r="G488" s="10"/>
      <c r="H488" s="10"/>
    </row>
    <row r="489" spans="1:8" ht="14.25">
      <c r="A489" s="10"/>
      <c r="D489" s="10"/>
      <c r="E489" s="10"/>
      <c r="F489" s="10"/>
      <c r="G489" s="10"/>
      <c r="H489" s="10"/>
    </row>
    <row r="490" spans="1:8" ht="14.25">
      <c r="A490" s="10"/>
      <c r="D490" s="10"/>
      <c r="E490" s="10"/>
      <c r="F490" s="10"/>
      <c r="G490" s="10"/>
      <c r="H490" s="10"/>
    </row>
    <row r="491" spans="1:8" ht="14.25">
      <c r="A491" s="10"/>
      <c r="D491" s="10"/>
      <c r="E491" s="10"/>
      <c r="F491" s="10"/>
      <c r="G491" s="10"/>
      <c r="H491" s="10"/>
    </row>
    <row r="492" spans="1:8" ht="14.25">
      <c r="A492" s="10"/>
      <c r="D492" s="10"/>
      <c r="E492" s="10"/>
      <c r="F492" s="10"/>
      <c r="G492" s="10"/>
      <c r="H492" s="10"/>
    </row>
    <row r="493" spans="1:8" ht="14.25">
      <c r="A493" s="10"/>
      <c r="D493" s="10"/>
      <c r="E493" s="10"/>
      <c r="F493" s="10"/>
      <c r="G493" s="10"/>
      <c r="H493" s="10"/>
    </row>
    <row r="494" spans="1:8" ht="14.25">
      <c r="A494" s="10"/>
      <c r="D494" s="10"/>
      <c r="E494" s="10"/>
      <c r="F494" s="10"/>
      <c r="G494" s="10"/>
      <c r="H494" s="10"/>
    </row>
    <row r="495" spans="1:8" ht="14.25">
      <c r="A495" s="10"/>
      <c r="D495" s="10"/>
      <c r="E495" s="10"/>
      <c r="F495" s="10"/>
      <c r="G495" s="10"/>
      <c r="H495" s="10"/>
    </row>
    <row r="496" spans="1:8" ht="14.25">
      <c r="A496" s="10"/>
      <c r="D496" s="10"/>
      <c r="E496" s="10"/>
      <c r="F496" s="10"/>
      <c r="G496" s="10"/>
      <c r="H496" s="10"/>
    </row>
    <row r="497" spans="1:8" ht="14.25">
      <c r="A497" s="10"/>
      <c r="D497" s="10"/>
      <c r="E497" s="10"/>
      <c r="F497" s="10"/>
      <c r="G497" s="10"/>
      <c r="H497" s="10"/>
    </row>
    <row r="498" spans="1:8" ht="14.25">
      <c r="A498" s="10"/>
      <c r="D498" s="10"/>
      <c r="E498" s="10"/>
      <c r="F498" s="10"/>
      <c r="G498" s="10"/>
      <c r="H498" s="10"/>
    </row>
    <row r="499" spans="1:8" ht="14.25">
      <c r="A499" s="10"/>
      <c r="D499" s="10"/>
      <c r="E499" s="10"/>
      <c r="F499" s="10"/>
      <c r="G499" s="10"/>
      <c r="H499" s="10"/>
    </row>
    <row r="500" spans="1:8" ht="14.25">
      <c r="A500" s="10"/>
      <c r="D500" s="10"/>
      <c r="E500" s="10"/>
      <c r="F500" s="10"/>
      <c r="G500" s="10"/>
      <c r="H500" s="10"/>
    </row>
    <row r="501" spans="1:8" ht="14.25">
      <c r="A501" s="10"/>
      <c r="D501" s="10"/>
      <c r="E501" s="10"/>
      <c r="F501" s="10"/>
      <c r="G501" s="10"/>
      <c r="H501" s="10"/>
    </row>
    <row r="502" spans="1:8" ht="14.25">
      <c r="A502" s="10"/>
      <c r="D502" s="10"/>
      <c r="E502" s="10"/>
      <c r="F502" s="10"/>
      <c r="G502" s="10"/>
      <c r="H502" s="10"/>
    </row>
    <row r="503" spans="1:8" ht="14.25">
      <c r="A503" s="10"/>
      <c r="D503" s="10"/>
      <c r="E503" s="10"/>
      <c r="F503" s="10"/>
      <c r="G503" s="10"/>
      <c r="H503" s="10"/>
    </row>
    <row r="504" spans="1:8" ht="14.25">
      <c r="A504" s="10"/>
      <c r="D504" s="10"/>
      <c r="E504" s="10"/>
      <c r="F504" s="10"/>
      <c r="G504" s="10"/>
      <c r="H504" s="10"/>
    </row>
    <row r="505" spans="1:8" ht="14.25">
      <c r="A505" s="10"/>
      <c r="D505" s="10"/>
      <c r="E505" s="10"/>
      <c r="F505" s="10"/>
      <c r="G505" s="10"/>
      <c r="H505" s="10"/>
    </row>
    <row r="506" spans="1:8" ht="14.25">
      <c r="A506" s="10"/>
      <c r="D506" s="10"/>
      <c r="E506" s="10"/>
      <c r="F506" s="10"/>
      <c r="G506" s="10"/>
      <c r="H506" s="10"/>
    </row>
    <row r="507" spans="1:8" ht="14.25">
      <c r="A507" s="10"/>
      <c r="D507" s="10"/>
      <c r="E507" s="10"/>
      <c r="F507" s="10"/>
      <c r="G507" s="10"/>
      <c r="H507" s="10"/>
    </row>
    <row r="508" spans="1:8" ht="14.25">
      <c r="A508" s="10"/>
      <c r="D508" s="10"/>
      <c r="E508" s="10"/>
      <c r="F508" s="10"/>
      <c r="G508" s="10"/>
      <c r="H508" s="10"/>
    </row>
    <row r="509" spans="1:8" ht="14.25">
      <c r="A509" s="10"/>
      <c r="D509" s="10"/>
      <c r="E509" s="10"/>
      <c r="F509" s="10"/>
      <c r="G509" s="10"/>
      <c r="H509" s="10"/>
    </row>
    <row r="510" spans="1:8" ht="14.25">
      <c r="A510" s="10"/>
      <c r="D510" s="10"/>
      <c r="E510" s="10"/>
      <c r="F510" s="10"/>
      <c r="G510" s="10"/>
      <c r="H510" s="10"/>
    </row>
    <row r="511" spans="1:8" ht="14.25">
      <c r="A511" s="10"/>
      <c r="D511" s="10"/>
      <c r="E511" s="10"/>
      <c r="F511" s="10"/>
      <c r="G511" s="10"/>
      <c r="H511" s="10"/>
    </row>
    <row r="512" spans="1:8" ht="14.25">
      <c r="A512" s="10"/>
      <c r="D512" s="10"/>
      <c r="E512" s="10"/>
      <c r="F512" s="10"/>
      <c r="G512" s="10"/>
      <c r="H512" s="10"/>
    </row>
    <row r="513" spans="1:8" ht="14.25">
      <c r="A513" s="10"/>
      <c r="D513" s="10"/>
      <c r="E513" s="10"/>
      <c r="F513" s="10"/>
      <c r="G513" s="10"/>
      <c r="H513" s="10"/>
    </row>
    <row r="514" spans="1:8" ht="14.25">
      <c r="A514" s="10"/>
      <c r="D514" s="10"/>
      <c r="E514" s="10"/>
      <c r="F514" s="10"/>
      <c r="G514" s="10"/>
      <c r="H514" s="10"/>
    </row>
    <row r="515" spans="1:8" ht="14.25">
      <c r="A515" s="10"/>
      <c r="D515" s="10"/>
      <c r="E515" s="10"/>
      <c r="F515" s="10"/>
      <c r="G515" s="10"/>
      <c r="H515" s="10"/>
    </row>
    <row r="516" spans="1:8" ht="14.25">
      <c r="A516" s="10"/>
      <c r="D516" s="10"/>
      <c r="E516" s="10"/>
      <c r="F516" s="10"/>
      <c r="G516" s="10"/>
      <c r="H516" s="10"/>
    </row>
    <row r="517" spans="1:8" ht="14.25">
      <c r="A517" s="10"/>
      <c r="D517" s="10"/>
      <c r="E517" s="10"/>
      <c r="F517" s="10"/>
      <c r="G517" s="10"/>
      <c r="H517" s="10"/>
    </row>
    <row r="518" spans="1:8" ht="14.25">
      <c r="A518" s="10"/>
      <c r="D518" s="10"/>
      <c r="E518" s="10"/>
      <c r="F518" s="10"/>
      <c r="G518" s="10"/>
      <c r="H518" s="10"/>
    </row>
    <row r="519" spans="1:8" ht="14.25">
      <c r="A519" s="10"/>
      <c r="D519" s="10"/>
      <c r="E519" s="10"/>
      <c r="F519" s="10"/>
      <c r="G519" s="10"/>
      <c r="H519" s="10"/>
    </row>
    <row r="520" spans="1:8" ht="14.25">
      <c r="A520" s="10"/>
      <c r="D520" s="10"/>
      <c r="E520" s="10"/>
      <c r="F520" s="10"/>
      <c r="G520" s="10"/>
      <c r="H520" s="10"/>
    </row>
    <row r="521" spans="1:8" ht="14.25">
      <c r="A521" s="10"/>
      <c r="D521" s="10"/>
      <c r="E521" s="10"/>
      <c r="F521" s="10"/>
      <c r="G521" s="10"/>
      <c r="H521" s="10"/>
    </row>
    <row r="522" spans="1:8" ht="14.25">
      <c r="A522" s="10"/>
      <c r="D522" s="10"/>
      <c r="E522" s="10"/>
      <c r="F522" s="10"/>
      <c r="G522" s="10"/>
      <c r="H522" s="10"/>
    </row>
    <row r="523" spans="1:8" ht="14.25">
      <c r="A523" s="10"/>
      <c r="D523" s="10"/>
      <c r="E523" s="10"/>
      <c r="F523" s="10"/>
      <c r="G523" s="10"/>
      <c r="H523" s="10"/>
    </row>
    <row r="524" spans="1:8" ht="14.25">
      <c r="A524" s="10"/>
      <c r="D524" s="10"/>
      <c r="E524" s="10"/>
      <c r="F524" s="10"/>
      <c r="G524" s="10"/>
      <c r="H524" s="10"/>
    </row>
    <row r="525" spans="1:8" ht="14.25">
      <c r="A525" s="10"/>
      <c r="D525" s="10"/>
      <c r="E525" s="10"/>
      <c r="F525" s="10"/>
      <c r="G525" s="10"/>
      <c r="H525" s="10"/>
    </row>
    <row r="526" spans="1:8" ht="14.25">
      <c r="A526" s="10"/>
      <c r="D526" s="10"/>
      <c r="E526" s="10"/>
      <c r="F526" s="10"/>
      <c r="G526" s="10"/>
      <c r="H526" s="10"/>
    </row>
    <row r="527" spans="1:8" ht="14.25">
      <c r="A527" s="10"/>
      <c r="D527" s="10"/>
      <c r="E527" s="10"/>
      <c r="F527" s="10"/>
      <c r="G527" s="10"/>
      <c r="H527" s="10"/>
    </row>
    <row r="528" spans="1:8" ht="14.25">
      <c r="A528" s="10"/>
      <c r="D528" s="10"/>
      <c r="E528" s="10"/>
      <c r="F528" s="10"/>
      <c r="G528" s="10"/>
      <c r="H528" s="10"/>
    </row>
    <row r="529" spans="1:8" ht="14.25">
      <c r="A529" s="10"/>
      <c r="D529" s="10"/>
      <c r="E529" s="10"/>
      <c r="F529" s="10"/>
      <c r="G529" s="10"/>
      <c r="H529" s="10"/>
    </row>
    <row r="530" spans="1:8" ht="14.25">
      <c r="A530" s="10"/>
      <c r="D530" s="10"/>
      <c r="E530" s="10"/>
      <c r="F530" s="10"/>
      <c r="G530" s="10"/>
      <c r="H530" s="10"/>
    </row>
    <row r="531" spans="1:8" ht="14.25">
      <c r="A531" s="10"/>
      <c r="D531" s="10"/>
      <c r="E531" s="10"/>
      <c r="F531" s="10"/>
      <c r="G531" s="10"/>
      <c r="H531" s="10"/>
    </row>
    <row r="532" spans="1:8" ht="14.25">
      <c r="A532" s="10"/>
      <c r="D532" s="10"/>
      <c r="E532" s="10"/>
      <c r="F532" s="10"/>
      <c r="G532" s="10"/>
      <c r="H532" s="10"/>
    </row>
    <row r="533" spans="1:8" ht="14.25">
      <c r="A533" s="10"/>
      <c r="D533" s="10"/>
      <c r="E533" s="10"/>
      <c r="F533" s="10"/>
      <c r="G533" s="10"/>
      <c r="H533" s="10"/>
    </row>
    <row r="534" spans="1:8" ht="14.25">
      <c r="A534" s="10"/>
      <c r="D534" s="10"/>
      <c r="E534" s="10"/>
      <c r="F534" s="10"/>
      <c r="G534" s="10"/>
      <c r="H534" s="10"/>
    </row>
    <row r="535" spans="1:8" ht="14.25">
      <c r="A535" s="10"/>
      <c r="D535" s="10"/>
      <c r="E535" s="10"/>
      <c r="F535" s="10"/>
      <c r="G535" s="10"/>
      <c r="H535" s="10"/>
    </row>
    <row r="536" spans="1:8" ht="14.25">
      <c r="A536" s="10"/>
      <c r="D536" s="10"/>
      <c r="E536" s="10"/>
      <c r="F536" s="10"/>
      <c r="G536" s="10"/>
      <c r="H536" s="10"/>
    </row>
    <row r="537" spans="1:8" ht="14.25">
      <c r="A537" s="10"/>
      <c r="D537" s="10"/>
      <c r="E537" s="10"/>
      <c r="F537" s="10"/>
      <c r="G537" s="10"/>
      <c r="H537" s="10"/>
    </row>
    <row r="538" spans="1:8" ht="14.25">
      <c r="A538" s="10"/>
      <c r="D538" s="10"/>
      <c r="E538" s="10"/>
      <c r="F538" s="10"/>
      <c r="G538" s="10"/>
      <c r="H538" s="10"/>
    </row>
    <row r="539" spans="1:8" ht="14.25">
      <c r="A539" s="10"/>
      <c r="D539" s="10"/>
      <c r="E539" s="10"/>
      <c r="F539" s="10"/>
      <c r="H539" s="10"/>
    </row>
    <row r="540" spans="1:6" ht="14.25">
      <c r="A540" s="10"/>
      <c r="D540" s="10"/>
      <c r="E540" s="10"/>
      <c r="F540" s="10"/>
    </row>
    <row r="541" spans="1:6" ht="14.25">
      <c r="A541" s="10"/>
      <c r="D541" s="10"/>
      <c r="E541" s="10"/>
      <c r="F541" s="10"/>
    </row>
    <row r="542" spans="1:6" ht="14.25">
      <c r="A542" s="10"/>
      <c r="D542" s="10"/>
      <c r="E542" s="10"/>
      <c r="F542" s="10"/>
    </row>
    <row r="543" spans="1:6" ht="14.25">
      <c r="A543" s="10"/>
      <c r="D543" s="10"/>
      <c r="E543" s="10"/>
      <c r="F543" s="10"/>
    </row>
    <row r="544" spans="1:6" ht="14.25">
      <c r="A544" s="10"/>
      <c r="D544" s="10"/>
      <c r="E544" s="10"/>
      <c r="F544" s="10"/>
    </row>
    <row r="545" spans="1:6" ht="14.25">
      <c r="A545" s="10"/>
      <c r="D545" s="10"/>
      <c r="E545" s="10"/>
      <c r="F545" s="10"/>
    </row>
    <row r="546" spans="1:6" ht="14.25">
      <c r="A546" s="10"/>
      <c r="D546" s="10"/>
      <c r="E546" s="10"/>
      <c r="F546" s="10"/>
    </row>
    <row r="547" spans="1:6" ht="14.25">
      <c r="A547" s="10"/>
      <c r="D547" s="10"/>
      <c r="E547" s="10"/>
      <c r="F547" s="10"/>
    </row>
    <row r="548" spans="1:6" ht="14.25">
      <c r="A548" s="10"/>
      <c r="D548" s="10"/>
      <c r="E548" s="10"/>
      <c r="F548" s="10"/>
    </row>
    <row r="549" spans="1:6" ht="14.25">
      <c r="A549" s="10"/>
      <c r="D549" s="10"/>
      <c r="E549" s="10"/>
      <c r="F549" s="10"/>
    </row>
    <row r="550" spans="1:6" ht="14.25">
      <c r="A550" s="10"/>
      <c r="D550" s="10"/>
      <c r="E550" s="10"/>
      <c r="F550" s="10"/>
    </row>
    <row r="551" spans="1:6" ht="14.25">
      <c r="A551" s="10"/>
      <c r="D551" s="10"/>
      <c r="E551" s="10"/>
      <c r="F551" s="10"/>
    </row>
    <row r="552" spans="1:6" ht="14.25">
      <c r="A552" s="10"/>
      <c r="D552" s="10"/>
      <c r="E552" s="10"/>
      <c r="F552" s="10"/>
    </row>
    <row r="553" spans="1:6" ht="14.25">
      <c r="A553" s="10"/>
      <c r="D553" s="10"/>
      <c r="E553" s="10"/>
      <c r="F553" s="10"/>
    </row>
    <row r="554" spans="1:6" ht="14.25">
      <c r="A554" s="10"/>
      <c r="D554" s="10"/>
      <c r="E554" s="10"/>
      <c r="F554" s="10"/>
    </row>
    <row r="555" spans="1:6" ht="14.25">
      <c r="A555" s="10"/>
      <c r="D555" s="10"/>
      <c r="E555" s="10"/>
      <c r="F555" s="10"/>
    </row>
    <row r="556" spans="1:6" ht="14.25">
      <c r="A556" s="10"/>
      <c r="D556" s="10"/>
      <c r="E556" s="10"/>
      <c r="F556" s="10"/>
    </row>
    <row r="557" spans="1:6" ht="14.25">
      <c r="A557" s="10"/>
      <c r="D557" s="10"/>
      <c r="E557" s="10"/>
      <c r="F557" s="10"/>
    </row>
    <row r="558" spans="1:6" ht="14.25">
      <c r="A558" s="10"/>
      <c r="D558" s="10"/>
      <c r="E558" s="10"/>
      <c r="F558" s="10"/>
    </row>
    <row r="559" spans="1:6" ht="14.25">
      <c r="A559" s="10"/>
      <c r="D559" s="10"/>
      <c r="E559" s="10"/>
      <c r="F559" s="10"/>
    </row>
    <row r="560" spans="1:6" ht="14.25">
      <c r="A560" s="10"/>
      <c r="D560" s="10"/>
      <c r="E560" s="10"/>
      <c r="F560" s="10"/>
    </row>
    <row r="561" spans="1:6" ht="14.25">
      <c r="A561" s="10"/>
      <c r="D561" s="10"/>
      <c r="E561" s="10"/>
      <c r="F561" s="10"/>
    </row>
    <row r="562" spans="1:6" ht="14.25">
      <c r="A562" s="10"/>
      <c r="D562" s="10"/>
      <c r="E562" s="10"/>
      <c r="F562" s="10"/>
    </row>
    <row r="563" spans="1:6" ht="14.25">
      <c r="A563" s="10"/>
      <c r="D563" s="10"/>
      <c r="E563" s="10"/>
      <c r="F563" s="10"/>
    </row>
    <row r="564" spans="1:6" ht="14.25">
      <c r="A564" s="10"/>
      <c r="D564" s="10"/>
      <c r="E564" s="10"/>
      <c r="F564" s="10"/>
    </row>
    <row r="565" spans="1:6" ht="14.25">
      <c r="A565" s="10"/>
      <c r="D565" s="10"/>
      <c r="E565" s="10"/>
      <c r="F565" s="10"/>
    </row>
    <row r="566" spans="1:6" ht="14.25">
      <c r="A566" s="10"/>
      <c r="D566" s="10"/>
      <c r="E566" s="10"/>
      <c r="F566" s="10"/>
    </row>
    <row r="567" spans="1:6" ht="14.25">
      <c r="A567" s="10"/>
      <c r="D567" s="10"/>
      <c r="E567" s="10"/>
      <c r="F567" s="10"/>
    </row>
    <row r="568" spans="1:6" ht="14.25">
      <c r="A568" s="10"/>
      <c r="D568" s="10"/>
      <c r="E568" s="10"/>
      <c r="F568" s="10"/>
    </row>
    <row r="569" spans="1:6" ht="14.25">
      <c r="A569" s="10"/>
      <c r="D569" s="10"/>
      <c r="E569" s="10"/>
      <c r="F569" s="10"/>
    </row>
    <row r="570" spans="1:6" ht="14.25">
      <c r="A570" s="10"/>
      <c r="D570" s="10"/>
      <c r="E570" s="10"/>
      <c r="F570" s="10"/>
    </row>
    <row r="571" spans="1:6" ht="14.25">
      <c r="A571" s="10"/>
      <c r="D571" s="10"/>
      <c r="E571" s="10"/>
      <c r="F571" s="10"/>
    </row>
    <row r="572" spans="1:6" ht="14.25">
      <c r="A572" s="10"/>
      <c r="D572" s="10"/>
      <c r="E572" s="10"/>
      <c r="F572" s="10"/>
    </row>
    <row r="573" spans="1:6" ht="14.25">
      <c r="A573" s="10"/>
      <c r="D573" s="10"/>
      <c r="E573" s="10"/>
      <c r="F573" s="10"/>
    </row>
    <row r="574" spans="1:6" ht="14.25">
      <c r="A574" s="10"/>
      <c r="D574" s="10"/>
      <c r="E574" s="10"/>
      <c r="F574" s="10"/>
    </row>
    <row r="575" spans="1:6" ht="14.25">
      <c r="A575" s="10"/>
      <c r="D575" s="10"/>
      <c r="E575" s="10"/>
      <c r="F575" s="10"/>
    </row>
    <row r="576" spans="1:6" ht="14.25">
      <c r="A576" s="10"/>
      <c r="D576" s="10"/>
      <c r="E576" s="10"/>
      <c r="F576" s="10"/>
    </row>
    <row r="577" spans="1:6" ht="14.25">
      <c r="A577" s="10"/>
      <c r="D577" s="10"/>
      <c r="E577" s="10"/>
      <c r="F577" s="10"/>
    </row>
    <row r="578" spans="1:6" ht="14.25">
      <c r="A578" s="10"/>
      <c r="D578" s="10"/>
      <c r="E578" s="10"/>
      <c r="F578" s="10"/>
    </row>
    <row r="579" spans="1:6" ht="14.25">
      <c r="A579" s="10"/>
      <c r="D579" s="10"/>
      <c r="E579" s="10"/>
      <c r="F579" s="10"/>
    </row>
    <row r="580" spans="1:6" ht="14.25">
      <c r="A580" s="10"/>
      <c r="D580" s="10"/>
      <c r="E580" s="10"/>
      <c r="F580" s="10"/>
    </row>
    <row r="581" spans="1:6" ht="14.25">
      <c r="A581" s="10"/>
      <c r="D581" s="10"/>
      <c r="E581" s="10"/>
      <c r="F581" s="10"/>
    </row>
    <row r="582" spans="1:6" ht="14.25">
      <c r="A582" s="10"/>
      <c r="D582" s="10"/>
      <c r="E582" s="10"/>
      <c r="F582" s="10"/>
    </row>
    <row r="583" spans="1:6" ht="14.25">
      <c r="A583" s="10"/>
      <c r="D583" s="10"/>
      <c r="E583" s="10"/>
      <c r="F583" s="10"/>
    </row>
    <row r="584" spans="1:6" ht="14.25">
      <c r="A584" s="10"/>
      <c r="D584" s="10"/>
      <c r="E584" s="10"/>
      <c r="F584" s="10"/>
    </row>
    <row r="585" spans="1:6" ht="14.25">
      <c r="A585" s="10"/>
      <c r="D585" s="10"/>
      <c r="E585" s="10"/>
      <c r="F585" s="10"/>
    </row>
    <row r="586" spans="1:6" ht="14.25">
      <c r="A586" s="10"/>
      <c r="D586" s="10"/>
      <c r="E586" s="10"/>
      <c r="F586" s="10"/>
    </row>
    <row r="587" spans="1:6" ht="14.25">
      <c r="A587" s="10"/>
      <c r="D587" s="10"/>
      <c r="E587" s="10"/>
      <c r="F587" s="10"/>
    </row>
    <row r="588" spans="1:6" ht="14.25">
      <c r="A588" s="10"/>
      <c r="D588" s="10"/>
      <c r="E588" s="10"/>
      <c r="F588" s="10"/>
    </row>
    <row r="589" spans="1:6" ht="14.25">
      <c r="A589" s="10"/>
      <c r="D589" s="10"/>
      <c r="E589" s="10"/>
      <c r="F589" s="10"/>
    </row>
    <row r="590" spans="1:6" ht="14.25">
      <c r="A590" s="10"/>
      <c r="D590" s="10"/>
      <c r="E590" s="10"/>
      <c r="F590" s="10"/>
    </row>
    <row r="591" spans="1:6" ht="14.25">
      <c r="A591" s="10"/>
      <c r="D591" s="10"/>
      <c r="E591" s="10"/>
      <c r="F591" s="10"/>
    </row>
    <row r="592" spans="1:6" ht="14.25">
      <c r="A592" s="10"/>
      <c r="D592" s="10"/>
      <c r="E592" s="10"/>
      <c r="F592" s="10"/>
    </row>
    <row r="593" spans="1:6" ht="14.25">
      <c r="A593" s="10"/>
      <c r="D593" s="10"/>
      <c r="E593" s="10"/>
      <c r="F593" s="10"/>
    </row>
    <row r="594" spans="1:6" ht="14.25">
      <c r="A594" s="10"/>
      <c r="D594" s="10"/>
      <c r="E594" s="10"/>
      <c r="F594" s="10"/>
    </row>
    <row r="595" spans="1:6" ht="14.25">
      <c r="A595" s="10"/>
      <c r="D595" s="10"/>
      <c r="E595" s="10"/>
      <c r="F595" s="10"/>
    </row>
    <row r="596" spans="1:6" ht="14.25">
      <c r="A596" s="10"/>
      <c r="D596" s="10"/>
      <c r="E596" s="10"/>
      <c r="F596" s="10"/>
    </row>
    <row r="597" spans="1:6" ht="14.25">
      <c r="A597" s="10"/>
      <c r="D597" s="10"/>
      <c r="E597" s="10"/>
      <c r="F597" s="10"/>
    </row>
    <row r="598" spans="1:6" ht="14.25">
      <c r="A598" s="10"/>
      <c r="D598" s="10"/>
      <c r="E598" s="10"/>
      <c r="F598" s="10"/>
    </row>
    <row r="599" spans="1:6" ht="14.25">
      <c r="A599" s="10"/>
      <c r="D599" s="10"/>
      <c r="E599" s="10"/>
      <c r="F599" s="10"/>
    </row>
    <row r="600" spans="1:6" ht="14.25">
      <c r="A600" s="10"/>
      <c r="D600" s="10"/>
      <c r="E600" s="10"/>
      <c r="F600" s="10"/>
    </row>
    <row r="601" spans="1:6" ht="14.25">
      <c r="A601" s="10"/>
      <c r="D601" s="10"/>
      <c r="E601" s="10"/>
      <c r="F601" s="10"/>
    </row>
    <row r="602" spans="1:6" ht="14.25">
      <c r="A602" s="10"/>
      <c r="D602" s="10"/>
      <c r="E602" s="10"/>
      <c r="F602" s="10"/>
    </row>
    <row r="603" spans="1:6" ht="14.25">
      <c r="A603" s="10"/>
      <c r="D603" s="10"/>
      <c r="E603" s="10"/>
      <c r="F603" s="10"/>
    </row>
    <row r="604" spans="1:6" ht="14.25">
      <c r="A604" s="10"/>
      <c r="D604" s="10"/>
      <c r="E604" s="10"/>
      <c r="F604" s="10"/>
    </row>
    <row r="605" spans="1:6" ht="14.25">
      <c r="A605" s="10"/>
      <c r="D605" s="10"/>
      <c r="E605" s="10"/>
      <c r="F605" s="10"/>
    </row>
    <row r="606" spans="1:6" ht="14.25">
      <c r="A606" s="10"/>
      <c r="D606" s="10"/>
      <c r="E606" s="10"/>
      <c r="F606" s="10"/>
    </row>
    <row r="607" spans="1:6" ht="14.25">
      <c r="A607" s="10"/>
      <c r="D607" s="10"/>
      <c r="E607" s="10"/>
      <c r="F607" s="10"/>
    </row>
    <row r="608" spans="1:6" ht="14.25">
      <c r="A608" s="10"/>
      <c r="D608" s="10"/>
      <c r="E608" s="10"/>
      <c r="F608" s="10"/>
    </row>
    <row r="609" spans="1:6" ht="14.25">
      <c r="A609" s="10"/>
      <c r="D609" s="10"/>
      <c r="E609" s="10"/>
      <c r="F609" s="10"/>
    </row>
    <row r="610" spans="1:6" ht="14.25">
      <c r="A610" s="10"/>
      <c r="D610" s="10"/>
      <c r="E610" s="10"/>
      <c r="F610" s="10"/>
    </row>
    <row r="611" spans="1:6" ht="14.25">
      <c r="A611" s="10"/>
      <c r="D611" s="10"/>
      <c r="E611" s="10"/>
      <c r="F611" s="10"/>
    </row>
    <row r="612" spans="1:6" ht="14.25">
      <c r="A612" s="10"/>
      <c r="D612" s="10"/>
      <c r="E612" s="10"/>
      <c r="F612" s="10"/>
    </row>
    <row r="613" spans="1:6" ht="14.25">
      <c r="A613" s="10"/>
      <c r="D613" s="10"/>
      <c r="E613" s="10"/>
      <c r="F613" s="10"/>
    </row>
    <row r="614" spans="1:6" ht="14.25">
      <c r="A614" s="10"/>
      <c r="D614" s="10"/>
      <c r="E614" s="10"/>
      <c r="F614" s="10"/>
    </row>
    <row r="615" spans="1:6" ht="14.25">
      <c r="A615" s="10"/>
      <c r="D615" s="10"/>
      <c r="E615" s="10"/>
      <c r="F615" s="10"/>
    </row>
    <row r="616" spans="1:6" ht="14.25">
      <c r="A616" s="10"/>
      <c r="D616" s="10"/>
      <c r="E616" s="10"/>
      <c r="F616" s="10"/>
    </row>
    <row r="617" spans="1:6" ht="14.25">
      <c r="A617" s="10"/>
      <c r="D617" s="10"/>
      <c r="E617" s="10"/>
      <c r="F617" s="10"/>
    </row>
    <row r="618" spans="1:6" ht="14.25">
      <c r="A618" s="10"/>
      <c r="D618" s="10"/>
      <c r="E618" s="10"/>
      <c r="F618" s="10"/>
    </row>
    <row r="619" spans="1:6" ht="14.25">
      <c r="A619" s="10"/>
      <c r="D619" s="10"/>
      <c r="E619" s="10"/>
      <c r="F619" s="10"/>
    </row>
    <row r="620" spans="1:6" ht="14.25">
      <c r="A620" s="10"/>
      <c r="D620" s="10"/>
      <c r="E620" s="10"/>
      <c r="F620" s="10"/>
    </row>
    <row r="621" spans="1:6" ht="14.25">
      <c r="A621" s="10"/>
      <c r="D621" s="10"/>
      <c r="E621" s="10"/>
      <c r="F621" s="10"/>
    </row>
    <row r="622" spans="1:6" ht="14.25">
      <c r="A622" s="10"/>
      <c r="D622" s="10"/>
      <c r="E622" s="10"/>
      <c r="F622" s="10"/>
    </row>
    <row r="623" spans="1:6" ht="14.25">
      <c r="A623" s="10"/>
      <c r="D623" s="10"/>
      <c r="E623" s="10"/>
      <c r="F623" s="10"/>
    </row>
    <row r="624" spans="1:6" ht="14.25">
      <c r="A624" s="10"/>
      <c r="D624" s="10"/>
      <c r="E624" s="10"/>
      <c r="F624" s="10"/>
    </row>
    <row r="625" spans="1:6" ht="14.25">
      <c r="A625" s="10"/>
      <c r="D625" s="10"/>
      <c r="E625" s="10"/>
      <c r="F625" s="10"/>
    </row>
    <row r="626" spans="1:6" ht="14.25">
      <c r="A626" s="10"/>
      <c r="D626" s="10"/>
      <c r="E626" s="10"/>
      <c r="F626" s="10"/>
    </row>
    <row r="627" spans="1:6" ht="14.25">
      <c r="A627" s="10"/>
      <c r="D627" s="10"/>
      <c r="E627" s="10"/>
      <c r="F627" s="10"/>
    </row>
    <row r="628" spans="1:6" ht="14.25">
      <c r="A628" s="10"/>
      <c r="D628" s="10"/>
      <c r="E628" s="10"/>
      <c r="F628" s="10"/>
    </row>
    <row r="629" spans="1:6" ht="14.25">
      <c r="A629" s="10"/>
      <c r="D629" s="10"/>
      <c r="E629" s="10"/>
      <c r="F629" s="10"/>
    </row>
    <row r="630" ht="14.25">
      <c r="A630" s="10"/>
    </row>
    <row r="631" ht="14.25">
      <c r="A631" s="10"/>
    </row>
    <row r="632" ht="14.25">
      <c r="A632" s="10"/>
    </row>
    <row r="633" ht="14.25">
      <c r="A633" s="10"/>
    </row>
    <row r="634" ht="14.25">
      <c r="A634" s="10"/>
    </row>
    <row r="635" ht="14.25">
      <c r="A635" s="10"/>
    </row>
    <row r="636" ht="14.25">
      <c r="A636" s="10"/>
    </row>
    <row r="637" ht="14.25">
      <c r="A637" s="10"/>
    </row>
    <row r="638" ht="14.25">
      <c r="A638" s="10"/>
    </row>
    <row r="639" ht="14.25">
      <c r="A639" s="10"/>
    </row>
    <row r="640" ht="14.25">
      <c r="A640" s="10"/>
    </row>
    <row r="641" ht="14.25">
      <c r="A641" s="10"/>
    </row>
    <row r="642" ht="14.25">
      <c r="A642" s="10"/>
    </row>
    <row r="643" ht="14.25">
      <c r="A643" s="10"/>
    </row>
    <row r="644" ht="14.25">
      <c r="A644" s="10"/>
    </row>
    <row r="645" ht="14.25">
      <c r="A645" s="10"/>
    </row>
    <row r="646" ht="14.25">
      <c r="A646" s="10"/>
    </row>
    <row r="647" ht="14.25">
      <c r="A647" s="10"/>
    </row>
    <row r="648" ht="14.25">
      <c r="A648" s="10"/>
    </row>
    <row r="649" ht="14.25">
      <c r="A649" s="10"/>
    </row>
    <row r="650" ht="14.25">
      <c r="A650" s="10"/>
    </row>
    <row r="651" ht="14.25">
      <c r="A651" s="10"/>
    </row>
    <row r="652" ht="14.25">
      <c r="A652" s="10"/>
    </row>
    <row r="653" ht="14.25">
      <c r="A653" s="10"/>
    </row>
    <row r="654" ht="14.25">
      <c r="A654" s="10"/>
    </row>
    <row r="655" ht="14.25">
      <c r="A655" s="10"/>
    </row>
    <row r="656" ht="14.25">
      <c r="A656" s="10"/>
    </row>
    <row r="657" ht="14.25">
      <c r="A657" s="10"/>
    </row>
    <row r="658" ht="14.25">
      <c r="A658" s="10"/>
    </row>
    <row r="659" ht="14.25">
      <c r="A659" s="10"/>
    </row>
    <row r="660" ht="14.25">
      <c r="A660" s="10"/>
    </row>
    <row r="661" ht="14.25">
      <c r="A661" s="10"/>
    </row>
    <row r="662" ht="14.25">
      <c r="A662" s="10"/>
    </row>
    <row r="663" ht="14.25">
      <c r="A663" s="10"/>
    </row>
    <row r="664" ht="14.25">
      <c r="A664" s="10"/>
    </row>
    <row r="665" ht="14.25">
      <c r="A665" s="10"/>
    </row>
    <row r="666" ht="14.25">
      <c r="A666" s="10"/>
    </row>
    <row r="667" ht="14.25">
      <c r="A667" s="10"/>
    </row>
    <row r="668" ht="14.25">
      <c r="A668" s="10"/>
    </row>
    <row r="669" ht="14.25">
      <c r="A669" s="10"/>
    </row>
    <row r="670" ht="14.25">
      <c r="A670" s="10"/>
    </row>
    <row r="671" ht="14.25">
      <c r="A671" s="10"/>
    </row>
    <row r="672" ht="14.25">
      <c r="A672" s="10"/>
    </row>
    <row r="673" ht="14.25">
      <c r="A673" s="10"/>
    </row>
    <row r="674" ht="14.25">
      <c r="A674" s="10"/>
    </row>
    <row r="675" ht="14.25">
      <c r="A675" s="10"/>
    </row>
    <row r="676" ht="14.25">
      <c r="A676" s="10"/>
    </row>
    <row r="677" ht="14.25">
      <c r="A677" s="10"/>
    </row>
    <row r="678" ht="14.25">
      <c r="A678" s="10"/>
    </row>
    <row r="679" ht="14.25">
      <c r="A679" s="10"/>
    </row>
    <row r="680" ht="14.25">
      <c r="A680" s="10"/>
    </row>
    <row r="681" ht="14.25">
      <c r="A681" s="10"/>
    </row>
    <row r="682" ht="14.25">
      <c r="A682" s="10"/>
    </row>
    <row r="683" ht="14.25">
      <c r="A683" s="10"/>
    </row>
    <row r="684" ht="14.25">
      <c r="A684" s="10"/>
    </row>
    <row r="685" ht="14.25">
      <c r="A685" s="10"/>
    </row>
    <row r="686" ht="14.25">
      <c r="A686" s="10"/>
    </row>
    <row r="687" ht="14.25">
      <c r="A687" s="10"/>
    </row>
    <row r="688" ht="14.25">
      <c r="A688" s="10"/>
    </row>
    <row r="689" ht="14.25">
      <c r="A689" s="10"/>
    </row>
    <row r="690" ht="14.25">
      <c r="A690" s="10"/>
    </row>
    <row r="691" ht="14.25">
      <c r="A691" s="10"/>
    </row>
    <row r="692" ht="14.25">
      <c r="A692" s="10"/>
    </row>
    <row r="693" ht="14.25">
      <c r="A693" s="10"/>
    </row>
    <row r="694" ht="14.25">
      <c r="A694" s="10"/>
    </row>
    <row r="695" ht="14.25">
      <c r="A695" s="10"/>
    </row>
    <row r="696" ht="14.25">
      <c r="A696" s="10"/>
    </row>
    <row r="697" ht="14.25">
      <c r="A697" s="10"/>
    </row>
    <row r="698" ht="14.25">
      <c r="A698" s="10"/>
    </row>
    <row r="699" ht="14.25">
      <c r="A699" s="10"/>
    </row>
    <row r="700" ht="14.25">
      <c r="A700" s="10"/>
    </row>
    <row r="701" ht="14.25">
      <c r="A701" s="10"/>
    </row>
    <row r="702" ht="14.25">
      <c r="A702" s="10"/>
    </row>
    <row r="703" ht="14.25">
      <c r="A703" s="10"/>
    </row>
    <row r="704" ht="14.25">
      <c r="A704" s="10"/>
    </row>
    <row r="705" ht="14.25">
      <c r="A705" s="10"/>
    </row>
    <row r="706" ht="14.25">
      <c r="A706" s="10"/>
    </row>
    <row r="707" ht="14.25">
      <c r="A707" s="10"/>
    </row>
    <row r="708" ht="14.25">
      <c r="A708" s="10"/>
    </row>
    <row r="709" ht="14.25">
      <c r="A709" s="10"/>
    </row>
    <row r="710" ht="14.25">
      <c r="A710" s="10"/>
    </row>
    <row r="711" ht="14.25">
      <c r="A711" s="10"/>
    </row>
    <row r="712" ht="14.25">
      <c r="A712" s="10"/>
    </row>
    <row r="713" ht="14.25">
      <c r="A713" s="10"/>
    </row>
    <row r="714" ht="14.25">
      <c r="A714" s="10"/>
    </row>
    <row r="715" ht="14.25">
      <c r="A715" s="10"/>
    </row>
    <row r="716" ht="14.25">
      <c r="A716" s="10"/>
    </row>
    <row r="717" ht="14.25">
      <c r="A717" s="10"/>
    </row>
    <row r="718" ht="14.25">
      <c r="A718" s="10"/>
    </row>
    <row r="719" ht="14.25">
      <c r="A719" s="10"/>
    </row>
    <row r="720" ht="14.25">
      <c r="A720" s="10"/>
    </row>
  </sheetData>
  <sheetProtection/>
  <mergeCells count="6">
    <mergeCell ref="B105:F105"/>
    <mergeCell ref="A4:N4"/>
    <mergeCell ref="A3:N3"/>
    <mergeCell ref="A2:N2"/>
    <mergeCell ref="A1:N1"/>
    <mergeCell ref="B96:F96"/>
  </mergeCells>
  <printOptions horizontalCentered="1" verticalCentered="1"/>
  <pageMargins left="0.7874015748031497" right="0" top="0.5118110236220472" bottom="0.4724409448818898" header="0" footer="0"/>
  <pageSetup horizontalDpi="600" verticalDpi="600" orientation="landscape" paperSize="5" scale="60" r:id="rId1"/>
  <headerFooter alignWithMargins="0">
    <oddFooter>&amp;R&amp;P de &amp;N</oddFooter>
  </headerFooter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47"/>
  <sheetViews>
    <sheetView showGridLines="0" zoomScale="80" zoomScaleNormal="80" zoomScalePageLayoutView="50" workbookViewId="0" topLeftCell="A1">
      <selection activeCell="K14" sqref="K14"/>
    </sheetView>
  </sheetViews>
  <sheetFormatPr defaultColWidth="12.00390625" defaultRowHeight="12.75"/>
  <cols>
    <col min="1" max="1" width="10.421875" style="155" customWidth="1"/>
    <col min="2" max="2" width="14.7109375" style="155" customWidth="1"/>
    <col min="3" max="3" width="21.57421875" style="151" customWidth="1"/>
    <col min="4" max="4" width="22.28125" style="165" bestFit="1" customWidth="1"/>
    <col min="5" max="5" width="17.8515625" style="165" bestFit="1" customWidth="1"/>
    <col min="6" max="6" width="23.28125" style="165" bestFit="1" customWidth="1"/>
    <col min="7" max="7" width="15.7109375" style="155" customWidth="1"/>
    <col min="8" max="8" width="18.140625" style="155" customWidth="1"/>
    <col min="9" max="9" width="12.140625" style="155" customWidth="1"/>
    <col min="10" max="10" width="21.28125" style="151" customWidth="1"/>
    <col min="11" max="11" width="14.8515625" style="155" customWidth="1"/>
    <col min="12" max="12" width="18.8515625" style="155" customWidth="1"/>
    <col min="13" max="13" width="14.8515625" style="155" bestFit="1" customWidth="1"/>
    <col min="14" max="14" width="14.57421875" style="155" customWidth="1"/>
    <col min="15" max="15" width="23.8515625" style="151" customWidth="1"/>
    <col min="16" max="16" width="21.28125" style="151" customWidth="1"/>
    <col min="17" max="17" width="15.421875" style="155" customWidth="1"/>
    <col min="18" max="16384" width="12.00390625" style="155" customWidth="1"/>
  </cols>
  <sheetData>
    <row r="1" spans="1:14" s="142" customFormat="1" ht="13.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s="142" customFormat="1" ht="13.5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s="142" customFormat="1" ht="13.5">
      <c r="A3" s="204" t="s">
        <v>39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s="143" customFormat="1" ht="13.5">
      <c r="A4" s="203" t="s">
        <v>403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7" s="143" customFormat="1" ht="13.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7" s="149" customFormat="1" ht="42" thickBot="1">
      <c r="A6" s="144" t="s">
        <v>12</v>
      </c>
      <c r="B6" s="144" t="s">
        <v>42</v>
      </c>
      <c r="C6" s="145" t="s">
        <v>41</v>
      </c>
      <c r="D6" s="145" t="s">
        <v>13</v>
      </c>
      <c r="E6" s="145" t="s">
        <v>14</v>
      </c>
      <c r="F6" s="145" t="s">
        <v>15</v>
      </c>
      <c r="G6" s="145" t="s">
        <v>16</v>
      </c>
      <c r="H6" s="145" t="s">
        <v>17</v>
      </c>
      <c r="I6" s="145" t="s">
        <v>18</v>
      </c>
      <c r="J6" s="145" t="s">
        <v>19</v>
      </c>
      <c r="K6" s="146" t="s">
        <v>20</v>
      </c>
      <c r="L6" s="146" t="s">
        <v>43</v>
      </c>
      <c r="M6" s="146" t="s">
        <v>44</v>
      </c>
      <c r="N6" s="147" t="s">
        <v>35</v>
      </c>
      <c r="O6" s="148" t="s">
        <v>31</v>
      </c>
      <c r="P6" s="148" t="s">
        <v>29</v>
      </c>
      <c r="Q6" s="148" t="s">
        <v>30</v>
      </c>
    </row>
    <row r="7" spans="1:17" s="187" customFormat="1" ht="14.25" thickTop="1">
      <c r="A7" s="187">
        <v>21375500</v>
      </c>
      <c r="D7" s="188">
        <v>4238942013</v>
      </c>
      <c r="E7" s="188">
        <v>4238942013</v>
      </c>
      <c r="F7" s="188">
        <v>3497280426</v>
      </c>
      <c r="G7" s="188">
        <v>0</v>
      </c>
      <c r="H7" s="188">
        <v>551869968.75</v>
      </c>
      <c r="I7" s="188">
        <v>2026397</v>
      </c>
      <c r="J7" s="188">
        <v>373577465.83</v>
      </c>
      <c r="K7" s="188">
        <v>372043040.68</v>
      </c>
      <c r="L7" s="188">
        <v>3311468181.42</v>
      </c>
      <c r="M7" s="188">
        <v>2569806594.42</v>
      </c>
      <c r="N7" s="154">
        <f>+J7/E7</f>
        <v>0.08812988351440323</v>
      </c>
      <c r="O7" s="189">
        <f>+O27+O72+O95+O106</f>
        <v>924075506</v>
      </c>
      <c r="P7" s="189">
        <f>+P27+P72+P95+P106</f>
        <v>4000018.15</v>
      </c>
      <c r="Q7" s="190">
        <f>+P7/O7</f>
        <v>0.004328670248294623</v>
      </c>
    </row>
    <row r="8" spans="1:17" s="191" customFormat="1" ht="13.5">
      <c r="A8" s="187">
        <v>21375500</v>
      </c>
      <c r="B8" s="187" t="s">
        <v>55</v>
      </c>
      <c r="C8" s="187" t="s">
        <v>22</v>
      </c>
      <c r="D8" s="188">
        <v>3257231948</v>
      </c>
      <c r="E8" s="188">
        <v>3257231948</v>
      </c>
      <c r="F8" s="188">
        <v>3231699948</v>
      </c>
      <c r="G8" s="188">
        <v>0</v>
      </c>
      <c r="H8" s="188">
        <v>460708321</v>
      </c>
      <c r="I8" s="188">
        <v>0</v>
      </c>
      <c r="J8" s="188">
        <v>368198952.6</v>
      </c>
      <c r="K8" s="188">
        <v>368198952.6</v>
      </c>
      <c r="L8" s="188">
        <v>2428324674.4</v>
      </c>
      <c r="M8" s="188">
        <v>2402792674.4</v>
      </c>
      <c r="N8" s="154">
        <f aca="true" t="shared" si="0" ref="N8:N71">+J8/E8</f>
        <v>0.1130404461451021</v>
      </c>
      <c r="O8" s="189"/>
      <c r="P8" s="189"/>
      <c r="Q8" s="190"/>
    </row>
    <row r="9" spans="1:17" s="191" customFormat="1" ht="13.5">
      <c r="A9" s="152">
        <v>21375500</v>
      </c>
      <c r="B9" s="152" t="s">
        <v>56</v>
      </c>
      <c r="C9" s="152" t="s">
        <v>57</v>
      </c>
      <c r="D9" s="160">
        <v>1219195000</v>
      </c>
      <c r="E9" s="160">
        <v>1219195000</v>
      </c>
      <c r="F9" s="160">
        <v>1199195000</v>
      </c>
      <c r="G9" s="160">
        <v>0</v>
      </c>
      <c r="H9" s="160">
        <v>0</v>
      </c>
      <c r="I9" s="160">
        <v>0</v>
      </c>
      <c r="J9" s="160">
        <v>92804204.6</v>
      </c>
      <c r="K9" s="160">
        <v>92804204.6</v>
      </c>
      <c r="L9" s="160">
        <v>1126390795.4</v>
      </c>
      <c r="M9" s="160">
        <v>1106390795.4</v>
      </c>
      <c r="N9" s="154">
        <f t="shared" si="0"/>
        <v>0.0761192463879855</v>
      </c>
      <c r="O9" s="153"/>
      <c r="P9" s="153"/>
      <c r="Q9" s="154"/>
    </row>
    <row r="10" spans="1:17" s="151" customFormat="1" ht="13.5">
      <c r="A10" s="152">
        <v>21375500</v>
      </c>
      <c r="B10" s="152" t="s">
        <v>58</v>
      </c>
      <c r="C10" s="152" t="s">
        <v>59</v>
      </c>
      <c r="D10" s="160">
        <v>1211790000</v>
      </c>
      <c r="E10" s="160">
        <v>1211790000</v>
      </c>
      <c r="F10" s="160">
        <v>1191790000</v>
      </c>
      <c r="G10" s="160">
        <v>0</v>
      </c>
      <c r="H10" s="160">
        <v>0</v>
      </c>
      <c r="I10" s="160">
        <v>0</v>
      </c>
      <c r="J10" s="160">
        <v>92058137.93</v>
      </c>
      <c r="K10" s="160">
        <v>92058137.93</v>
      </c>
      <c r="L10" s="160">
        <v>1119731862.07</v>
      </c>
      <c r="M10" s="160">
        <v>1099731862.07</v>
      </c>
      <c r="N10" s="154">
        <f t="shared" si="0"/>
        <v>0.07596872224560362</v>
      </c>
      <c r="O10" s="153"/>
      <c r="P10" s="153"/>
      <c r="Q10" s="154"/>
    </row>
    <row r="11" spans="1:17" s="151" customFormat="1" ht="13.5">
      <c r="A11" s="152">
        <v>21375500</v>
      </c>
      <c r="B11" s="152" t="s">
        <v>60</v>
      </c>
      <c r="C11" s="152" t="s">
        <v>61</v>
      </c>
      <c r="D11" s="160">
        <v>7405000</v>
      </c>
      <c r="E11" s="160">
        <v>7405000</v>
      </c>
      <c r="F11" s="160">
        <v>7405000</v>
      </c>
      <c r="G11" s="160">
        <v>0</v>
      </c>
      <c r="H11" s="160">
        <v>0</v>
      </c>
      <c r="I11" s="160">
        <v>0</v>
      </c>
      <c r="J11" s="160">
        <v>746066.67</v>
      </c>
      <c r="K11" s="160">
        <v>746066.67</v>
      </c>
      <c r="L11" s="160">
        <v>6658933.33</v>
      </c>
      <c r="M11" s="160">
        <v>6658933.33</v>
      </c>
      <c r="N11" s="154">
        <f t="shared" si="0"/>
        <v>0.1007517447670493</v>
      </c>
      <c r="O11" s="153"/>
      <c r="P11" s="153"/>
      <c r="Q11" s="154"/>
    </row>
    <row r="12" spans="1:17" s="151" customFormat="1" ht="13.5">
      <c r="A12" s="152">
        <v>21375500</v>
      </c>
      <c r="B12" s="152" t="s">
        <v>62</v>
      </c>
      <c r="C12" s="152" t="s">
        <v>63</v>
      </c>
      <c r="D12" s="160">
        <v>6039131</v>
      </c>
      <c r="E12" s="160">
        <v>6039131</v>
      </c>
      <c r="F12" s="160">
        <v>6039131</v>
      </c>
      <c r="G12" s="160">
        <v>0</v>
      </c>
      <c r="H12" s="160">
        <v>0</v>
      </c>
      <c r="I12" s="160">
        <v>0</v>
      </c>
      <c r="J12" s="160">
        <v>427743</v>
      </c>
      <c r="K12" s="160">
        <v>427743</v>
      </c>
      <c r="L12" s="160">
        <v>5611388</v>
      </c>
      <c r="M12" s="160">
        <v>5611388</v>
      </c>
      <c r="N12" s="154">
        <f t="shared" si="0"/>
        <v>0.07082856788501525</v>
      </c>
      <c r="O12" s="153"/>
      <c r="P12" s="153"/>
      <c r="Q12" s="154"/>
    </row>
    <row r="13" spans="1:17" s="151" customFormat="1" ht="13.5">
      <c r="A13" s="152">
        <v>21375500</v>
      </c>
      <c r="B13" s="152" t="s">
        <v>64</v>
      </c>
      <c r="C13" s="152" t="s">
        <v>65</v>
      </c>
      <c r="D13" s="160">
        <v>6039131</v>
      </c>
      <c r="E13" s="160">
        <v>6039131</v>
      </c>
      <c r="F13" s="160">
        <v>6039131</v>
      </c>
      <c r="G13" s="160">
        <v>0</v>
      </c>
      <c r="H13" s="160">
        <v>0</v>
      </c>
      <c r="I13" s="160">
        <v>0</v>
      </c>
      <c r="J13" s="160">
        <v>427743</v>
      </c>
      <c r="K13" s="160">
        <v>427743</v>
      </c>
      <c r="L13" s="160">
        <v>5611388</v>
      </c>
      <c r="M13" s="160">
        <v>5611388</v>
      </c>
      <c r="N13" s="154">
        <f t="shared" si="0"/>
        <v>0.07082856788501525</v>
      </c>
      <c r="O13" s="153"/>
      <c r="P13" s="153"/>
      <c r="Q13" s="154"/>
    </row>
    <row r="14" spans="1:17" s="151" customFormat="1" ht="13.5">
      <c r="A14" s="152">
        <v>21375500</v>
      </c>
      <c r="B14" s="152" t="s">
        <v>66</v>
      </c>
      <c r="C14" s="152" t="s">
        <v>67</v>
      </c>
      <c r="D14" s="160">
        <v>1539183941</v>
      </c>
      <c r="E14" s="160">
        <v>1539183941</v>
      </c>
      <c r="F14" s="160">
        <v>1537517941</v>
      </c>
      <c r="G14" s="160">
        <v>0</v>
      </c>
      <c r="H14" s="160">
        <v>0</v>
      </c>
      <c r="I14" s="160">
        <v>0</v>
      </c>
      <c r="J14" s="160">
        <v>242861450</v>
      </c>
      <c r="K14" s="160">
        <v>242861450</v>
      </c>
      <c r="L14" s="160">
        <v>1296322491</v>
      </c>
      <c r="M14" s="160">
        <v>1294656491</v>
      </c>
      <c r="N14" s="154">
        <f t="shared" si="0"/>
        <v>0.15778585231484038</v>
      </c>
      <c r="O14" s="153"/>
      <c r="P14" s="153"/>
      <c r="Q14" s="154"/>
    </row>
    <row r="15" spans="1:17" s="151" customFormat="1" ht="13.5">
      <c r="A15" s="152">
        <v>21375500</v>
      </c>
      <c r="B15" s="152" t="s">
        <v>68</v>
      </c>
      <c r="C15" s="152" t="s">
        <v>69</v>
      </c>
      <c r="D15" s="160">
        <v>566508408</v>
      </c>
      <c r="E15" s="160">
        <v>566508408</v>
      </c>
      <c r="F15" s="160">
        <v>566508408</v>
      </c>
      <c r="G15" s="160">
        <v>0</v>
      </c>
      <c r="H15" s="160">
        <v>0</v>
      </c>
      <c r="I15" s="160">
        <v>0</v>
      </c>
      <c r="J15" s="160">
        <v>35644918.27</v>
      </c>
      <c r="K15" s="160">
        <v>35644918.27</v>
      </c>
      <c r="L15" s="160">
        <v>530863489.73</v>
      </c>
      <c r="M15" s="160">
        <v>530863489.73</v>
      </c>
      <c r="N15" s="154">
        <f t="shared" si="0"/>
        <v>0.06292036934781028</v>
      </c>
      <c r="O15" s="153"/>
      <c r="P15" s="153"/>
      <c r="Q15" s="154"/>
    </row>
    <row r="16" spans="1:17" s="151" customFormat="1" ht="13.5">
      <c r="A16" s="152">
        <v>21375500</v>
      </c>
      <c r="B16" s="152" t="s">
        <v>70</v>
      </c>
      <c r="C16" s="152" t="s">
        <v>71</v>
      </c>
      <c r="D16" s="160">
        <v>452790120</v>
      </c>
      <c r="E16" s="160">
        <v>452790120</v>
      </c>
      <c r="F16" s="160">
        <v>452790120</v>
      </c>
      <c r="G16" s="160">
        <v>0</v>
      </c>
      <c r="H16" s="160">
        <v>0</v>
      </c>
      <c r="I16" s="160">
        <v>0</v>
      </c>
      <c r="J16" s="160">
        <v>30108125.42</v>
      </c>
      <c r="K16" s="160">
        <v>30108125.42</v>
      </c>
      <c r="L16" s="160">
        <v>422681994.58</v>
      </c>
      <c r="M16" s="160">
        <v>422681994.58</v>
      </c>
      <c r="N16" s="154">
        <f t="shared" si="0"/>
        <v>0.06649466074922307</v>
      </c>
      <c r="O16" s="153"/>
      <c r="P16" s="153"/>
      <c r="Q16" s="154"/>
    </row>
    <row r="17" spans="1:17" s="151" customFormat="1" ht="13.5">
      <c r="A17" s="152">
        <v>21375500</v>
      </c>
      <c r="B17" s="152" t="s">
        <v>74</v>
      </c>
      <c r="C17" s="152" t="s">
        <v>75</v>
      </c>
      <c r="D17" s="160">
        <v>172383331</v>
      </c>
      <c r="E17" s="160">
        <v>172383331</v>
      </c>
      <c r="F17" s="160">
        <v>172383331</v>
      </c>
      <c r="G17" s="160">
        <v>0</v>
      </c>
      <c r="H17" s="160">
        <v>0</v>
      </c>
      <c r="I17" s="160">
        <v>0</v>
      </c>
      <c r="J17" s="160">
        <v>169140964.44</v>
      </c>
      <c r="K17" s="160">
        <v>169140964.44</v>
      </c>
      <c r="L17" s="160">
        <v>3242366.56</v>
      </c>
      <c r="M17" s="160">
        <v>3242366.56</v>
      </c>
      <c r="N17" s="154">
        <f t="shared" si="0"/>
        <v>0.9811909507654194</v>
      </c>
      <c r="O17" s="153"/>
      <c r="P17" s="153"/>
      <c r="Q17" s="154"/>
    </row>
    <row r="18" spans="1:17" s="151" customFormat="1" ht="13.5">
      <c r="A18" s="152">
        <v>21375500</v>
      </c>
      <c r="B18" s="152" t="s">
        <v>76</v>
      </c>
      <c r="C18" s="152" t="s">
        <v>77</v>
      </c>
      <c r="D18" s="160">
        <v>138000000</v>
      </c>
      <c r="E18" s="160">
        <v>138000000</v>
      </c>
      <c r="F18" s="160">
        <v>138000000</v>
      </c>
      <c r="G18" s="160">
        <v>0</v>
      </c>
      <c r="H18" s="160">
        <v>0</v>
      </c>
      <c r="I18" s="160">
        <v>0</v>
      </c>
      <c r="J18" s="160">
        <v>7967441.87</v>
      </c>
      <c r="K18" s="160">
        <v>7967441.87</v>
      </c>
      <c r="L18" s="160">
        <v>130032558.13</v>
      </c>
      <c r="M18" s="160">
        <v>130032558.13</v>
      </c>
      <c r="N18" s="154">
        <f t="shared" si="0"/>
        <v>0.05773508601449275</v>
      </c>
      <c r="O18" s="153"/>
      <c r="P18" s="153"/>
      <c r="Q18" s="154"/>
    </row>
    <row r="19" spans="1:17" s="151" customFormat="1" ht="13.5">
      <c r="A19" s="152">
        <v>21375500</v>
      </c>
      <c r="B19" s="152" t="s">
        <v>72</v>
      </c>
      <c r="C19" s="152" t="s">
        <v>73</v>
      </c>
      <c r="D19" s="160">
        <v>209502082</v>
      </c>
      <c r="E19" s="160">
        <v>209502082</v>
      </c>
      <c r="F19" s="160">
        <v>207836082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209502082</v>
      </c>
      <c r="M19" s="160">
        <v>207836082</v>
      </c>
      <c r="N19" s="154">
        <f t="shared" si="0"/>
        <v>0</v>
      </c>
      <c r="O19" s="153"/>
      <c r="P19" s="153"/>
      <c r="Q19" s="154"/>
    </row>
    <row r="20" spans="1:17" s="151" customFormat="1" ht="13.5">
      <c r="A20" s="152">
        <v>21375500</v>
      </c>
      <c r="B20" s="152" t="s">
        <v>78</v>
      </c>
      <c r="C20" s="152" t="s">
        <v>79</v>
      </c>
      <c r="D20" s="160">
        <v>248573993</v>
      </c>
      <c r="E20" s="160">
        <v>248573993</v>
      </c>
      <c r="F20" s="160">
        <v>246623993</v>
      </c>
      <c r="G20" s="160">
        <v>0</v>
      </c>
      <c r="H20" s="160">
        <v>232379261</v>
      </c>
      <c r="I20" s="160">
        <v>0</v>
      </c>
      <c r="J20" s="160">
        <v>16194732</v>
      </c>
      <c r="K20" s="160">
        <v>16194732</v>
      </c>
      <c r="L20" s="160">
        <v>0</v>
      </c>
      <c r="M20" s="160">
        <v>-1950000</v>
      </c>
      <c r="N20" s="154">
        <f t="shared" si="0"/>
        <v>0.0651505485531626</v>
      </c>
      <c r="O20" s="153"/>
      <c r="P20" s="153"/>
      <c r="Q20" s="154"/>
    </row>
    <row r="21" spans="1:17" s="151" customFormat="1" ht="13.5">
      <c r="A21" s="152">
        <v>21375500</v>
      </c>
      <c r="B21" s="152" t="s">
        <v>83</v>
      </c>
      <c r="C21" s="152" t="s">
        <v>404</v>
      </c>
      <c r="D21" s="160">
        <v>235826609</v>
      </c>
      <c r="E21" s="160">
        <v>235826609</v>
      </c>
      <c r="F21" s="160">
        <v>233976609</v>
      </c>
      <c r="G21" s="160">
        <v>0</v>
      </c>
      <c r="H21" s="160">
        <v>220462302</v>
      </c>
      <c r="I21" s="160">
        <v>0</v>
      </c>
      <c r="J21" s="160">
        <v>15364307</v>
      </c>
      <c r="K21" s="160">
        <v>15364307</v>
      </c>
      <c r="L21" s="160">
        <v>0</v>
      </c>
      <c r="M21" s="160">
        <v>-1850000</v>
      </c>
      <c r="N21" s="154">
        <f t="shared" si="0"/>
        <v>0.06515086259837626</v>
      </c>
      <c r="O21" s="153"/>
      <c r="P21" s="153"/>
      <c r="Q21" s="154"/>
    </row>
    <row r="22" spans="1:17" s="151" customFormat="1" ht="13.5">
      <c r="A22" s="152">
        <v>21375500</v>
      </c>
      <c r="B22" s="152" t="s">
        <v>88</v>
      </c>
      <c r="C22" s="152" t="s">
        <v>389</v>
      </c>
      <c r="D22" s="160">
        <v>12747384</v>
      </c>
      <c r="E22" s="160">
        <v>12747384</v>
      </c>
      <c r="F22" s="160">
        <v>12647384</v>
      </c>
      <c r="G22" s="160">
        <v>0</v>
      </c>
      <c r="H22" s="160">
        <v>11916959</v>
      </c>
      <c r="I22" s="160">
        <v>0</v>
      </c>
      <c r="J22" s="160">
        <v>830425</v>
      </c>
      <c r="K22" s="160">
        <v>830425</v>
      </c>
      <c r="L22" s="160">
        <v>0</v>
      </c>
      <c r="M22" s="160">
        <v>-100000</v>
      </c>
      <c r="N22" s="154">
        <f t="shared" si="0"/>
        <v>0.06514473871658687</v>
      </c>
      <c r="O22" s="153"/>
      <c r="P22" s="153"/>
      <c r="Q22" s="154"/>
    </row>
    <row r="23" spans="1:17" s="151" customFormat="1" ht="13.5">
      <c r="A23" s="152">
        <v>21375500</v>
      </c>
      <c r="B23" s="152" t="s">
        <v>90</v>
      </c>
      <c r="C23" s="152" t="s">
        <v>91</v>
      </c>
      <c r="D23" s="160">
        <v>244239883</v>
      </c>
      <c r="E23" s="160">
        <v>244239883</v>
      </c>
      <c r="F23" s="160">
        <v>242323883</v>
      </c>
      <c r="G23" s="160">
        <v>0</v>
      </c>
      <c r="H23" s="160">
        <v>228329060</v>
      </c>
      <c r="I23" s="160">
        <v>0</v>
      </c>
      <c r="J23" s="160">
        <v>15910823</v>
      </c>
      <c r="K23" s="160">
        <v>15910823</v>
      </c>
      <c r="L23" s="160">
        <v>0</v>
      </c>
      <c r="M23" s="160">
        <v>-1916000</v>
      </c>
      <c r="N23" s="154">
        <f t="shared" si="0"/>
        <v>0.06514424591335069</v>
      </c>
      <c r="O23" s="153"/>
      <c r="P23" s="153"/>
      <c r="Q23" s="154"/>
    </row>
    <row r="24" spans="1:17" s="151" customFormat="1" ht="13.5">
      <c r="A24" s="152">
        <v>21375500</v>
      </c>
      <c r="B24" s="152" t="s">
        <v>95</v>
      </c>
      <c r="C24" s="152" t="s">
        <v>405</v>
      </c>
      <c r="D24" s="160">
        <v>129513424</v>
      </c>
      <c r="E24" s="160">
        <v>129513424</v>
      </c>
      <c r="F24" s="160">
        <v>128497424</v>
      </c>
      <c r="G24" s="160">
        <v>0</v>
      </c>
      <c r="H24" s="160">
        <v>121076370</v>
      </c>
      <c r="I24" s="160">
        <v>0</v>
      </c>
      <c r="J24" s="160">
        <v>8437054</v>
      </c>
      <c r="K24" s="160">
        <v>8437054</v>
      </c>
      <c r="L24" s="160">
        <v>0</v>
      </c>
      <c r="M24" s="160">
        <v>-1016000</v>
      </c>
      <c r="N24" s="154">
        <f t="shared" si="0"/>
        <v>0.06514424327164726</v>
      </c>
      <c r="O24" s="153"/>
      <c r="P24" s="153"/>
      <c r="Q24" s="154"/>
    </row>
    <row r="25" spans="1:17" s="151" customFormat="1" ht="13.5">
      <c r="A25" s="152">
        <v>21375500</v>
      </c>
      <c r="B25" s="152" t="s">
        <v>100</v>
      </c>
      <c r="C25" s="152" t="s">
        <v>406</v>
      </c>
      <c r="D25" s="160">
        <v>38242153</v>
      </c>
      <c r="E25" s="160">
        <v>38242153</v>
      </c>
      <c r="F25" s="160">
        <v>37942153</v>
      </c>
      <c r="G25" s="160">
        <v>0</v>
      </c>
      <c r="H25" s="160">
        <v>35750895</v>
      </c>
      <c r="I25" s="160">
        <v>0</v>
      </c>
      <c r="J25" s="160">
        <v>2491258</v>
      </c>
      <c r="K25" s="160">
        <v>2491258</v>
      </c>
      <c r="L25" s="160">
        <v>0</v>
      </c>
      <c r="M25" s="160">
        <v>-300000</v>
      </c>
      <c r="N25" s="154">
        <f t="shared" si="0"/>
        <v>0.0651442924774659</v>
      </c>
      <c r="O25" s="153"/>
      <c r="P25" s="153"/>
      <c r="Q25" s="154"/>
    </row>
    <row r="26" spans="1:17" s="151" customFormat="1" ht="13.5">
      <c r="A26" s="152">
        <v>21375500</v>
      </c>
      <c r="B26" s="152" t="s">
        <v>105</v>
      </c>
      <c r="C26" s="152" t="s">
        <v>407</v>
      </c>
      <c r="D26" s="160">
        <v>76484306</v>
      </c>
      <c r="E26" s="160">
        <v>76484306</v>
      </c>
      <c r="F26" s="160">
        <v>75884306</v>
      </c>
      <c r="G26" s="160">
        <v>0</v>
      </c>
      <c r="H26" s="160">
        <v>71501795</v>
      </c>
      <c r="I26" s="160">
        <v>0</v>
      </c>
      <c r="J26" s="160">
        <v>4982511</v>
      </c>
      <c r="K26" s="160">
        <v>4982511</v>
      </c>
      <c r="L26" s="160">
        <v>0</v>
      </c>
      <c r="M26" s="160">
        <v>-600000</v>
      </c>
      <c r="N26" s="154">
        <f t="shared" si="0"/>
        <v>0.06514422710457751</v>
      </c>
      <c r="O26" s="153"/>
      <c r="P26" s="153"/>
      <c r="Q26" s="154"/>
    </row>
    <row r="27" spans="1:17" s="191" customFormat="1" ht="13.5">
      <c r="A27" s="187">
        <v>21375500</v>
      </c>
      <c r="B27" s="187" t="s">
        <v>109</v>
      </c>
      <c r="C27" s="187" t="s">
        <v>110</v>
      </c>
      <c r="D27" s="188">
        <v>610711344</v>
      </c>
      <c r="E27" s="188">
        <v>610711344</v>
      </c>
      <c r="F27" s="188">
        <v>156174830</v>
      </c>
      <c r="G27" s="188">
        <v>0</v>
      </c>
      <c r="H27" s="188">
        <v>31829988.56</v>
      </c>
      <c r="I27" s="188">
        <v>2026397</v>
      </c>
      <c r="J27" s="188">
        <v>3807902.15</v>
      </c>
      <c r="K27" s="188">
        <v>2273477</v>
      </c>
      <c r="L27" s="188">
        <v>573047056.29</v>
      </c>
      <c r="M27" s="188">
        <v>118510542.29</v>
      </c>
      <c r="N27" s="154">
        <f t="shared" si="0"/>
        <v>0.006235191449137385</v>
      </c>
      <c r="O27" s="189">
        <f>+E27</f>
        <v>610711344</v>
      </c>
      <c r="P27" s="189">
        <f aca="true" t="shared" si="1" ref="P27:P36">+J27</f>
        <v>3807902.15</v>
      </c>
      <c r="Q27" s="190">
        <f aca="true" t="shared" si="2" ref="Q27:Q36">+P27/O27</f>
        <v>0.006235191449137385</v>
      </c>
    </row>
    <row r="28" spans="1:17" s="151" customFormat="1" ht="13.5">
      <c r="A28" s="152">
        <v>21375500</v>
      </c>
      <c r="B28" s="152" t="s">
        <v>111</v>
      </c>
      <c r="C28" s="152" t="s">
        <v>112</v>
      </c>
      <c r="D28" s="160">
        <v>500000</v>
      </c>
      <c r="E28" s="160">
        <v>500000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500000</v>
      </c>
      <c r="M28" s="160">
        <v>0</v>
      </c>
      <c r="N28" s="154">
        <f t="shared" si="0"/>
        <v>0</v>
      </c>
      <c r="O28" s="153">
        <f aca="true" t="shared" si="3" ref="O28:O36">+E28</f>
        <v>500000</v>
      </c>
      <c r="P28" s="153">
        <f t="shared" si="1"/>
        <v>0</v>
      </c>
      <c r="Q28" s="154">
        <f t="shared" si="2"/>
        <v>0</v>
      </c>
    </row>
    <row r="29" spans="1:17" s="191" customFormat="1" ht="13.5">
      <c r="A29" s="152">
        <v>21375500</v>
      </c>
      <c r="B29" s="152" t="s">
        <v>119</v>
      </c>
      <c r="C29" s="152" t="s">
        <v>120</v>
      </c>
      <c r="D29" s="160">
        <v>500000</v>
      </c>
      <c r="E29" s="160">
        <v>500000</v>
      </c>
      <c r="F29" s="160">
        <v>0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0">
        <v>500000</v>
      </c>
      <c r="M29" s="160">
        <v>0</v>
      </c>
      <c r="N29" s="154">
        <f t="shared" si="0"/>
        <v>0</v>
      </c>
      <c r="O29" s="153">
        <f t="shared" si="3"/>
        <v>500000</v>
      </c>
      <c r="P29" s="153">
        <f t="shared" si="1"/>
        <v>0</v>
      </c>
      <c r="Q29" s="154">
        <f t="shared" si="2"/>
        <v>0</v>
      </c>
    </row>
    <row r="30" spans="1:17" s="151" customFormat="1" ht="13.5">
      <c r="A30" s="152">
        <v>21375500</v>
      </c>
      <c r="B30" s="152" t="s">
        <v>121</v>
      </c>
      <c r="C30" s="152" t="s">
        <v>122</v>
      </c>
      <c r="D30" s="160">
        <v>95922173</v>
      </c>
      <c r="E30" s="160">
        <v>95922173</v>
      </c>
      <c r="F30" s="160">
        <v>25405542</v>
      </c>
      <c r="G30" s="160">
        <v>0</v>
      </c>
      <c r="H30" s="160">
        <v>11344905.95</v>
      </c>
      <c r="I30" s="160">
        <v>0</v>
      </c>
      <c r="J30" s="160">
        <v>3633092.15</v>
      </c>
      <c r="K30" s="160">
        <v>2098667</v>
      </c>
      <c r="L30" s="160">
        <v>80944174.9</v>
      </c>
      <c r="M30" s="160">
        <v>10427543.9</v>
      </c>
      <c r="N30" s="154">
        <f t="shared" si="0"/>
        <v>0.037875415416204136</v>
      </c>
      <c r="O30" s="153">
        <f t="shared" si="3"/>
        <v>95922173</v>
      </c>
      <c r="P30" s="153">
        <f t="shared" si="1"/>
        <v>3633092.15</v>
      </c>
      <c r="Q30" s="154">
        <f t="shared" si="2"/>
        <v>0.037875415416204136</v>
      </c>
    </row>
    <row r="31" spans="1:17" s="151" customFormat="1" ht="13.5">
      <c r="A31" s="152">
        <v>21375500</v>
      </c>
      <c r="B31" s="152" t="s">
        <v>123</v>
      </c>
      <c r="C31" s="152" t="s">
        <v>124</v>
      </c>
      <c r="D31" s="160">
        <v>21661539</v>
      </c>
      <c r="E31" s="160">
        <v>21661539</v>
      </c>
      <c r="F31" s="160">
        <v>5415384</v>
      </c>
      <c r="G31" s="160">
        <v>0</v>
      </c>
      <c r="H31" s="160">
        <v>2384045</v>
      </c>
      <c r="I31" s="160">
        <v>0</v>
      </c>
      <c r="J31" s="160">
        <v>1465239</v>
      </c>
      <c r="K31" s="160">
        <v>1465239</v>
      </c>
      <c r="L31" s="160">
        <v>17812255</v>
      </c>
      <c r="M31" s="160">
        <v>1566100</v>
      </c>
      <c r="N31" s="154">
        <f t="shared" si="0"/>
        <v>0.06764242374468407</v>
      </c>
      <c r="O31" s="153">
        <f t="shared" si="3"/>
        <v>21661539</v>
      </c>
      <c r="P31" s="153">
        <f t="shared" si="1"/>
        <v>1465239</v>
      </c>
      <c r="Q31" s="154">
        <f t="shared" si="2"/>
        <v>0.06764242374468407</v>
      </c>
    </row>
    <row r="32" spans="1:17" s="151" customFormat="1" ht="13.5">
      <c r="A32" s="152">
        <v>21375500</v>
      </c>
      <c r="B32" s="152" t="s">
        <v>125</v>
      </c>
      <c r="C32" s="152" t="s">
        <v>126</v>
      </c>
      <c r="D32" s="160">
        <v>46727273</v>
      </c>
      <c r="E32" s="160">
        <v>46727273</v>
      </c>
      <c r="F32" s="160">
        <v>11681818</v>
      </c>
      <c r="G32" s="160">
        <v>0</v>
      </c>
      <c r="H32" s="160">
        <v>7457889.14</v>
      </c>
      <c r="I32" s="160">
        <v>0</v>
      </c>
      <c r="J32" s="160">
        <v>823708.85</v>
      </c>
      <c r="K32" s="160">
        <v>151778.85</v>
      </c>
      <c r="L32" s="160">
        <v>38445675.01</v>
      </c>
      <c r="M32" s="160">
        <v>3400220.01</v>
      </c>
      <c r="N32" s="154">
        <f t="shared" si="0"/>
        <v>0.01762801030567309</v>
      </c>
      <c r="O32" s="153">
        <f t="shared" si="3"/>
        <v>46727273</v>
      </c>
      <c r="P32" s="153">
        <f t="shared" si="1"/>
        <v>823708.85</v>
      </c>
      <c r="Q32" s="154">
        <f t="shared" si="2"/>
        <v>0.01762801030567309</v>
      </c>
    </row>
    <row r="33" spans="1:17" s="191" customFormat="1" ht="13.5">
      <c r="A33" s="152">
        <v>21375500</v>
      </c>
      <c r="B33" s="152" t="s">
        <v>127</v>
      </c>
      <c r="C33" s="152" t="s">
        <v>128</v>
      </c>
      <c r="D33" s="160">
        <v>72000</v>
      </c>
      <c r="E33" s="160">
        <v>72000</v>
      </c>
      <c r="F33" s="160">
        <v>18000</v>
      </c>
      <c r="G33" s="160">
        <v>0</v>
      </c>
      <c r="H33" s="160">
        <v>16400</v>
      </c>
      <c r="I33" s="160">
        <v>0</v>
      </c>
      <c r="J33" s="160">
        <v>0</v>
      </c>
      <c r="K33" s="160">
        <v>0</v>
      </c>
      <c r="L33" s="160">
        <v>55600</v>
      </c>
      <c r="M33" s="160">
        <v>1600</v>
      </c>
      <c r="N33" s="154">
        <f t="shared" si="0"/>
        <v>0</v>
      </c>
      <c r="O33" s="153">
        <f t="shared" si="3"/>
        <v>72000</v>
      </c>
      <c r="P33" s="153">
        <f t="shared" si="1"/>
        <v>0</v>
      </c>
      <c r="Q33" s="154">
        <f t="shared" si="2"/>
        <v>0</v>
      </c>
    </row>
    <row r="34" spans="1:17" s="151" customFormat="1" ht="13.5">
      <c r="A34" s="152">
        <v>21375500</v>
      </c>
      <c r="B34" s="152" t="s">
        <v>129</v>
      </c>
      <c r="C34" s="152" t="s">
        <v>130</v>
      </c>
      <c r="D34" s="160">
        <v>24976745</v>
      </c>
      <c r="E34" s="160">
        <v>24976745</v>
      </c>
      <c r="F34" s="160">
        <v>7269186</v>
      </c>
      <c r="G34" s="160">
        <v>0</v>
      </c>
      <c r="H34" s="160">
        <v>1411288.41</v>
      </c>
      <c r="I34" s="160">
        <v>0</v>
      </c>
      <c r="J34" s="160">
        <v>1331580.3</v>
      </c>
      <c r="K34" s="160">
        <v>469085.15</v>
      </c>
      <c r="L34" s="160">
        <v>22233876.29</v>
      </c>
      <c r="M34" s="160">
        <v>4526317.29</v>
      </c>
      <c r="N34" s="154">
        <f t="shared" si="0"/>
        <v>0.053312803569880704</v>
      </c>
      <c r="O34" s="153">
        <f t="shared" si="3"/>
        <v>24976745</v>
      </c>
      <c r="P34" s="153">
        <f t="shared" si="1"/>
        <v>1331580.3</v>
      </c>
      <c r="Q34" s="154">
        <f t="shared" si="2"/>
        <v>0.053312803569880704</v>
      </c>
    </row>
    <row r="35" spans="1:17" s="151" customFormat="1" ht="13.5">
      <c r="A35" s="152">
        <v>21375500</v>
      </c>
      <c r="B35" s="152" t="s">
        <v>131</v>
      </c>
      <c r="C35" s="152" t="s">
        <v>132</v>
      </c>
      <c r="D35" s="160">
        <v>2484616</v>
      </c>
      <c r="E35" s="160">
        <v>2484616</v>
      </c>
      <c r="F35" s="160">
        <v>1021154</v>
      </c>
      <c r="G35" s="160">
        <v>0</v>
      </c>
      <c r="H35" s="160">
        <v>75283.4</v>
      </c>
      <c r="I35" s="160">
        <v>0</v>
      </c>
      <c r="J35" s="160">
        <v>12564</v>
      </c>
      <c r="K35" s="160">
        <v>12564</v>
      </c>
      <c r="L35" s="160">
        <v>2396768.6</v>
      </c>
      <c r="M35" s="160">
        <v>933306.6</v>
      </c>
      <c r="N35" s="154">
        <f t="shared" si="0"/>
        <v>0.0050567170138162195</v>
      </c>
      <c r="O35" s="153">
        <f t="shared" si="3"/>
        <v>2484616</v>
      </c>
      <c r="P35" s="153">
        <f t="shared" si="1"/>
        <v>12564</v>
      </c>
      <c r="Q35" s="154">
        <f t="shared" si="2"/>
        <v>0.0050567170138162195</v>
      </c>
    </row>
    <row r="36" spans="1:17" s="151" customFormat="1" ht="13.5">
      <c r="A36" s="152">
        <v>21375500</v>
      </c>
      <c r="B36" s="152" t="s">
        <v>133</v>
      </c>
      <c r="C36" s="152" t="s">
        <v>134</v>
      </c>
      <c r="D36" s="160">
        <v>29064483</v>
      </c>
      <c r="E36" s="160">
        <v>29064483</v>
      </c>
      <c r="F36" s="160">
        <v>19426120</v>
      </c>
      <c r="G36" s="160">
        <v>0</v>
      </c>
      <c r="H36" s="160">
        <v>80000</v>
      </c>
      <c r="I36" s="160">
        <v>0</v>
      </c>
      <c r="J36" s="160">
        <v>0</v>
      </c>
      <c r="K36" s="160">
        <v>0</v>
      </c>
      <c r="L36" s="160">
        <v>28984483</v>
      </c>
      <c r="M36" s="160">
        <v>19346120</v>
      </c>
      <c r="N36" s="154">
        <f t="shared" si="0"/>
        <v>0</v>
      </c>
      <c r="O36" s="153">
        <f t="shared" si="3"/>
        <v>29064483</v>
      </c>
      <c r="P36" s="153">
        <f t="shared" si="1"/>
        <v>0</v>
      </c>
      <c r="Q36" s="154">
        <f t="shared" si="2"/>
        <v>0</v>
      </c>
    </row>
    <row r="37" spans="1:17" s="151" customFormat="1" ht="13.5">
      <c r="A37" s="152">
        <v>21375500</v>
      </c>
      <c r="B37" s="152" t="s">
        <v>135</v>
      </c>
      <c r="C37" s="152" t="s">
        <v>136</v>
      </c>
      <c r="D37" s="160">
        <v>4560000</v>
      </c>
      <c r="E37" s="160">
        <v>4560000</v>
      </c>
      <c r="F37" s="160">
        <v>690000</v>
      </c>
      <c r="G37" s="160">
        <v>0</v>
      </c>
      <c r="H37" s="160">
        <v>80000</v>
      </c>
      <c r="I37" s="160">
        <v>0</v>
      </c>
      <c r="J37" s="160">
        <v>0</v>
      </c>
      <c r="K37" s="160">
        <v>0</v>
      </c>
      <c r="L37" s="160">
        <v>4480000</v>
      </c>
      <c r="M37" s="160">
        <v>610000</v>
      </c>
      <c r="N37" s="154">
        <f t="shared" si="0"/>
        <v>0</v>
      </c>
      <c r="O37" s="153">
        <f aca="true" t="shared" si="4" ref="O37:O56">+E37</f>
        <v>4560000</v>
      </c>
      <c r="P37" s="153">
        <f aca="true" t="shared" si="5" ref="P37:P56">+J37</f>
        <v>0</v>
      </c>
      <c r="Q37" s="154">
        <f aca="true" t="shared" si="6" ref="Q37:Q56">+P37/O37</f>
        <v>0</v>
      </c>
    </row>
    <row r="38" spans="1:17" s="151" customFormat="1" ht="13.5">
      <c r="A38" s="152">
        <v>21375500</v>
      </c>
      <c r="B38" s="152" t="s">
        <v>137</v>
      </c>
      <c r="C38" s="152" t="s">
        <v>138</v>
      </c>
      <c r="D38" s="160">
        <v>0</v>
      </c>
      <c r="E38" s="160">
        <v>0</v>
      </c>
      <c r="F38" s="160">
        <v>0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54" t="e">
        <f t="shared" si="0"/>
        <v>#DIV/0!</v>
      </c>
      <c r="O38" s="153">
        <f t="shared" si="4"/>
        <v>0</v>
      </c>
      <c r="P38" s="153">
        <f t="shared" si="5"/>
        <v>0</v>
      </c>
      <c r="Q38" s="154" t="e">
        <f t="shared" si="6"/>
        <v>#DIV/0!</v>
      </c>
    </row>
    <row r="39" spans="1:17" s="151" customFormat="1" ht="13.5">
      <c r="A39" s="152">
        <v>21375500</v>
      </c>
      <c r="B39" s="152" t="s">
        <v>139</v>
      </c>
      <c r="C39" s="152" t="s">
        <v>140</v>
      </c>
      <c r="D39" s="160">
        <v>420000</v>
      </c>
      <c r="E39" s="160">
        <v>420000</v>
      </c>
      <c r="F39" s="160">
        <v>105000</v>
      </c>
      <c r="G39" s="160">
        <v>0</v>
      </c>
      <c r="H39" s="160">
        <v>0</v>
      </c>
      <c r="I39" s="160">
        <v>0</v>
      </c>
      <c r="J39" s="160">
        <v>0</v>
      </c>
      <c r="K39" s="160">
        <v>0</v>
      </c>
      <c r="L39" s="160">
        <v>420000</v>
      </c>
      <c r="M39" s="160">
        <v>105000</v>
      </c>
      <c r="N39" s="154">
        <f t="shared" si="0"/>
        <v>0</v>
      </c>
      <c r="O39" s="153">
        <f t="shared" si="4"/>
        <v>420000</v>
      </c>
      <c r="P39" s="153">
        <f t="shared" si="5"/>
        <v>0</v>
      </c>
      <c r="Q39" s="154">
        <f t="shared" si="6"/>
        <v>0</v>
      </c>
    </row>
    <row r="40" spans="1:17" s="151" customFormat="1" ht="13.5">
      <c r="A40" s="152">
        <v>21375500</v>
      </c>
      <c r="B40" s="152" t="s">
        <v>141</v>
      </c>
      <c r="C40" s="152" t="s">
        <v>142</v>
      </c>
      <c r="D40" s="160">
        <v>300000</v>
      </c>
      <c r="E40" s="160">
        <v>300000</v>
      </c>
      <c r="F40" s="160">
        <v>75000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300000</v>
      </c>
      <c r="M40" s="160">
        <v>75000</v>
      </c>
      <c r="N40" s="154">
        <f t="shared" si="0"/>
        <v>0</v>
      </c>
      <c r="O40" s="153">
        <f t="shared" si="4"/>
        <v>300000</v>
      </c>
      <c r="P40" s="153">
        <f t="shared" si="5"/>
        <v>0</v>
      </c>
      <c r="Q40" s="154">
        <f t="shared" si="6"/>
        <v>0</v>
      </c>
    </row>
    <row r="41" spans="1:17" s="151" customFormat="1" ht="13.5">
      <c r="A41" s="152">
        <v>21375500</v>
      </c>
      <c r="B41" s="152" t="s">
        <v>143</v>
      </c>
      <c r="C41" s="152" t="s">
        <v>144</v>
      </c>
      <c r="D41" s="160">
        <v>300000</v>
      </c>
      <c r="E41" s="160">
        <v>300000</v>
      </c>
      <c r="F41" s="160">
        <v>75000</v>
      </c>
      <c r="G41" s="160">
        <v>0</v>
      </c>
      <c r="H41" s="160">
        <v>0</v>
      </c>
      <c r="I41" s="160">
        <v>0</v>
      </c>
      <c r="J41" s="160">
        <v>0</v>
      </c>
      <c r="K41" s="160">
        <v>0</v>
      </c>
      <c r="L41" s="160">
        <v>300000</v>
      </c>
      <c r="M41" s="160">
        <v>75000</v>
      </c>
      <c r="N41" s="154">
        <f t="shared" si="0"/>
        <v>0</v>
      </c>
      <c r="O41" s="153">
        <f t="shared" si="4"/>
        <v>300000</v>
      </c>
      <c r="P41" s="153">
        <f t="shared" si="5"/>
        <v>0</v>
      </c>
      <c r="Q41" s="154">
        <f t="shared" si="6"/>
        <v>0</v>
      </c>
    </row>
    <row r="42" spans="1:17" s="151" customFormat="1" ht="13.5">
      <c r="A42" s="152">
        <v>21375500</v>
      </c>
      <c r="B42" s="152" t="s">
        <v>145</v>
      </c>
      <c r="C42" s="152" t="s">
        <v>146</v>
      </c>
      <c r="D42" s="160">
        <v>23484483</v>
      </c>
      <c r="E42" s="160">
        <v>23484483</v>
      </c>
      <c r="F42" s="160">
        <v>18481120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23484483</v>
      </c>
      <c r="M42" s="160">
        <v>18481120</v>
      </c>
      <c r="N42" s="154">
        <f t="shared" si="0"/>
        <v>0</v>
      </c>
      <c r="O42" s="153">
        <f t="shared" si="4"/>
        <v>23484483</v>
      </c>
      <c r="P42" s="153">
        <f t="shared" si="5"/>
        <v>0</v>
      </c>
      <c r="Q42" s="154">
        <f t="shared" si="6"/>
        <v>0</v>
      </c>
    </row>
    <row r="43" spans="1:17" s="151" customFormat="1" ht="13.5">
      <c r="A43" s="152">
        <v>21375500</v>
      </c>
      <c r="B43" s="152" t="s">
        <v>147</v>
      </c>
      <c r="C43" s="152" t="s">
        <v>148</v>
      </c>
      <c r="D43" s="160">
        <v>162311760</v>
      </c>
      <c r="E43" s="160">
        <v>162311760</v>
      </c>
      <c r="F43" s="160">
        <v>39777939</v>
      </c>
      <c r="G43" s="160">
        <v>0</v>
      </c>
      <c r="H43" s="160">
        <v>3491240.13</v>
      </c>
      <c r="I43" s="160">
        <v>0</v>
      </c>
      <c r="J43" s="160">
        <v>0</v>
      </c>
      <c r="K43" s="160">
        <v>0</v>
      </c>
      <c r="L43" s="160">
        <v>158820519.87</v>
      </c>
      <c r="M43" s="160">
        <v>36286698.87</v>
      </c>
      <c r="N43" s="154">
        <f t="shared" si="0"/>
        <v>0</v>
      </c>
      <c r="O43" s="153">
        <f t="shared" si="4"/>
        <v>162311760</v>
      </c>
      <c r="P43" s="153">
        <f t="shared" si="5"/>
        <v>0</v>
      </c>
      <c r="Q43" s="154">
        <f t="shared" si="6"/>
        <v>0</v>
      </c>
    </row>
    <row r="44" spans="1:17" s="151" customFormat="1" ht="13.5">
      <c r="A44" s="152">
        <v>21375500</v>
      </c>
      <c r="B44" s="152" t="s">
        <v>151</v>
      </c>
      <c r="C44" s="152" t="s">
        <v>412</v>
      </c>
      <c r="D44" s="160">
        <v>25000000</v>
      </c>
      <c r="E44" s="160">
        <v>25000000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s="160">
        <v>0</v>
      </c>
      <c r="L44" s="160">
        <v>25000000</v>
      </c>
      <c r="M44" s="160">
        <v>0</v>
      </c>
      <c r="N44" s="154">
        <f t="shared" si="0"/>
        <v>0</v>
      </c>
      <c r="O44" s="153">
        <f t="shared" si="4"/>
        <v>25000000</v>
      </c>
      <c r="P44" s="153">
        <f t="shared" si="5"/>
        <v>0</v>
      </c>
      <c r="Q44" s="154">
        <f t="shared" si="6"/>
        <v>0</v>
      </c>
    </row>
    <row r="45" spans="1:17" s="151" customFormat="1" ht="13.5">
      <c r="A45" s="152">
        <v>21375500</v>
      </c>
      <c r="B45" s="152" t="s">
        <v>154</v>
      </c>
      <c r="C45" s="152" t="s">
        <v>413</v>
      </c>
      <c r="D45" s="160">
        <v>14266305</v>
      </c>
      <c r="E45" s="160">
        <v>14266305</v>
      </c>
      <c r="F45" s="160">
        <v>3566576</v>
      </c>
      <c r="G45" s="160">
        <v>0</v>
      </c>
      <c r="H45" s="160">
        <v>0</v>
      </c>
      <c r="I45" s="160">
        <v>0</v>
      </c>
      <c r="J45" s="160">
        <v>0</v>
      </c>
      <c r="K45" s="160">
        <v>0</v>
      </c>
      <c r="L45" s="160">
        <v>14266305</v>
      </c>
      <c r="M45" s="160">
        <v>3566576</v>
      </c>
      <c r="N45" s="154">
        <f t="shared" si="0"/>
        <v>0</v>
      </c>
      <c r="O45" s="153">
        <f t="shared" si="4"/>
        <v>14266305</v>
      </c>
      <c r="P45" s="153">
        <f t="shared" si="5"/>
        <v>0</v>
      </c>
      <c r="Q45" s="154">
        <f t="shared" si="6"/>
        <v>0</v>
      </c>
    </row>
    <row r="46" spans="1:17" s="151" customFormat="1" ht="13.5">
      <c r="A46" s="152">
        <v>21375500</v>
      </c>
      <c r="B46" s="152" t="s">
        <v>155</v>
      </c>
      <c r="C46" s="152" t="s">
        <v>156</v>
      </c>
      <c r="D46" s="160">
        <v>100000000</v>
      </c>
      <c r="E46" s="160">
        <v>100000000</v>
      </c>
      <c r="F46" s="160">
        <v>30450000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>
        <v>100000000</v>
      </c>
      <c r="M46" s="160">
        <v>30450000</v>
      </c>
      <c r="N46" s="154">
        <f t="shared" si="0"/>
        <v>0</v>
      </c>
      <c r="O46" s="153">
        <f t="shared" si="4"/>
        <v>100000000</v>
      </c>
      <c r="P46" s="153">
        <f t="shared" si="5"/>
        <v>0</v>
      </c>
      <c r="Q46" s="154">
        <f t="shared" si="6"/>
        <v>0</v>
      </c>
    </row>
    <row r="47" spans="1:17" s="151" customFormat="1" ht="13.5">
      <c r="A47" s="152">
        <v>21375500</v>
      </c>
      <c r="B47" s="152" t="s">
        <v>157</v>
      </c>
      <c r="C47" s="152" t="s">
        <v>158</v>
      </c>
      <c r="D47" s="160">
        <v>23045455</v>
      </c>
      <c r="E47" s="160">
        <v>23045455</v>
      </c>
      <c r="F47" s="160">
        <v>5761363</v>
      </c>
      <c r="G47" s="160">
        <v>0</v>
      </c>
      <c r="H47" s="160">
        <v>3491240.13</v>
      </c>
      <c r="I47" s="160">
        <v>0</v>
      </c>
      <c r="J47" s="160">
        <v>0</v>
      </c>
      <c r="K47" s="160">
        <v>0</v>
      </c>
      <c r="L47" s="160">
        <v>19554214.87</v>
      </c>
      <c r="M47" s="160">
        <v>2270122.87</v>
      </c>
      <c r="N47" s="154">
        <f t="shared" si="0"/>
        <v>0</v>
      </c>
      <c r="O47" s="153">
        <f t="shared" si="4"/>
        <v>23045455</v>
      </c>
      <c r="P47" s="153">
        <f t="shared" si="5"/>
        <v>0</v>
      </c>
      <c r="Q47" s="154">
        <f t="shared" si="6"/>
        <v>0</v>
      </c>
    </row>
    <row r="48" spans="1:17" s="151" customFormat="1" ht="13.5">
      <c r="A48" s="152">
        <v>21375500</v>
      </c>
      <c r="B48" s="152" t="s">
        <v>159</v>
      </c>
      <c r="C48" s="152" t="s">
        <v>160</v>
      </c>
      <c r="D48" s="160">
        <v>19720000</v>
      </c>
      <c r="E48" s="160">
        <v>19720000</v>
      </c>
      <c r="F48" s="160">
        <v>4930000</v>
      </c>
      <c r="G48" s="160">
        <v>0</v>
      </c>
      <c r="H48" s="160">
        <v>2921158</v>
      </c>
      <c r="I48" s="160">
        <v>0</v>
      </c>
      <c r="J48" s="160">
        <v>174810</v>
      </c>
      <c r="K48" s="160">
        <v>174810</v>
      </c>
      <c r="L48" s="160">
        <v>16624032</v>
      </c>
      <c r="M48" s="160">
        <v>1834032</v>
      </c>
      <c r="N48" s="154">
        <f t="shared" si="0"/>
        <v>0.008864604462474645</v>
      </c>
      <c r="O48" s="153">
        <f t="shared" si="4"/>
        <v>19720000</v>
      </c>
      <c r="P48" s="153">
        <f t="shared" si="5"/>
        <v>174810</v>
      </c>
      <c r="Q48" s="154">
        <f t="shared" si="6"/>
        <v>0.008864604462474645</v>
      </c>
    </row>
    <row r="49" spans="1:17" s="151" customFormat="1" ht="13.5">
      <c r="A49" s="152">
        <v>21375500</v>
      </c>
      <c r="B49" s="152" t="s">
        <v>161</v>
      </c>
      <c r="C49" s="152" t="s">
        <v>162</v>
      </c>
      <c r="D49" s="160">
        <v>800000</v>
      </c>
      <c r="E49" s="160">
        <v>800000</v>
      </c>
      <c r="F49" s="160">
        <v>200000</v>
      </c>
      <c r="G49" s="160">
        <v>0</v>
      </c>
      <c r="H49" s="160">
        <v>116508</v>
      </c>
      <c r="I49" s="160">
        <v>0</v>
      </c>
      <c r="J49" s="160">
        <v>19860</v>
      </c>
      <c r="K49" s="160">
        <v>19860</v>
      </c>
      <c r="L49" s="160">
        <v>663632</v>
      </c>
      <c r="M49" s="160">
        <v>63632</v>
      </c>
      <c r="N49" s="154">
        <f t="shared" si="0"/>
        <v>0.024825</v>
      </c>
      <c r="O49" s="153">
        <f t="shared" si="4"/>
        <v>800000</v>
      </c>
      <c r="P49" s="153">
        <f t="shared" si="5"/>
        <v>19860</v>
      </c>
      <c r="Q49" s="154">
        <f t="shared" si="6"/>
        <v>0.024825</v>
      </c>
    </row>
    <row r="50" spans="1:17" s="151" customFormat="1" ht="13.5">
      <c r="A50" s="152">
        <v>21375500</v>
      </c>
      <c r="B50" s="152" t="s">
        <v>163</v>
      </c>
      <c r="C50" s="152" t="s">
        <v>164</v>
      </c>
      <c r="D50" s="160">
        <v>9920000</v>
      </c>
      <c r="E50" s="160">
        <v>9920000</v>
      </c>
      <c r="F50" s="160">
        <v>2480000</v>
      </c>
      <c r="G50" s="160">
        <v>0</v>
      </c>
      <c r="H50" s="160">
        <v>2204650</v>
      </c>
      <c r="I50" s="160">
        <v>0</v>
      </c>
      <c r="J50" s="160">
        <v>154950</v>
      </c>
      <c r="K50" s="160">
        <v>154950</v>
      </c>
      <c r="L50" s="160">
        <v>7560400</v>
      </c>
      <c r="M50" s="160">
        <v>120400</v>
      </c>
      <c r="N50" s="154">
        <f t="shared" si="0"/>
        <v>0.015619959677419354</v>
      </c>
      <c r="O50" s="153">
        <f t="shared" si="4"/>
        <v>9920000</v>
      </c>
      <c r="P50" s="153">
        <f t="shared" si="5"/>
        <v>154950</v>
      </c>
      <c r="Q50" s="154">
        <f t="shared" si="6"/>
        <v>0.015619959677419354</v>
      </c>
    </row>
    <row r="51" spans="1:17" s="151" customFormat="1" ht="13.5">
      <c r="A51" s="152">
        <v>21375500</v>
      </c>
      <c r="B51" s="152" t="s">
        <v>165</v>
      </c>
      <c r="C51" s="152" t="s">
        <v>166</v>
      </c>
      <c r="D51" s="160">
        <v>6000000</v>
      </c>
      <c r="E51" s="160">
        <v>6000000</v>
      </c>
      <c r="F51" s="160">
        <v>1500000</v>
      </c>
      <c r="G51" s="160">
        <v>0</v>
      </c>
      <c r="H51" s="160">
        <v>0</v>
      </c>
      <c r="I51" s="160">
        <v>0</v>
      </c>
      <c r="J51" s="160">
        <v>0</v>
      </c>
      <c r="K51" s="160">
        <v>0</v>
      </c>
      <c r="L51" s="160">
        <v>6000000</v>
      </c>
      <c r="M51" s="160">
        <v>1500000</v>
      </c>
      <c r="N51" s="154">
        <f t="shared" si="0"/>
        <v>0</v>
      </c>
      <c r="O51" s="153">
        <f t="shared" si="4"/>
        <v>6000000</v>
      </c>
      <c r="P51" s="153">
        <f t="shared" si="5"/>
        <v>0</v>
      </c>
      <c r="Q51" s="154">
        <f t="shared" si="6"/>
        <v>0</v>
      </c>
    </row>
    <row r="52" spans="1:17" s="151" customFormat="1" ht="13.5">
      <c r="A52" s="152">
        <v>21375500</v>
      </c>
      <c r="B52" s="152" t="s">
        <v>167</v>
      </c>
      <c r="C52" s="152" t="s">
        <v>168</v>
      </c>
      <c r="D52" s="160">
        <v>3000000</v>
      </c>
      <c r="E52" s="160">
        <v>3000000</v>
      </c>
      <c r="F52" s="160">
        <v>750000</v>
      </c>
      <c r="G52" s="160">
        <v>0</v>
      </c>
      <c r="H52" s="160">
        <v>600000</v>
      </c>
      <c r="I52" s="160">
        <v>0</v>
      </c>
      <c r="J52" s="160">
        <v>0</v>
      </c>
      <c r="K52" s="160">
        <v>0</v>
      </c>
      <c r="L52" s="160">
        <v>2400000</v>
      </c>
      <c r="M52" s="160">
        <v>150000</v>
      </c>
      <c r="N52" s="154">
        <f t="shared" si="0"/>
        <v>0</v>
      </c>
      <c r="O52" s="153">
        <f t="shared" si="4"/>
        <v>3000000</v>
      </c>
      <c r="P52" s="153">
        <f t="shared" si="5"/>
        <v>0</v>
      </c>
      <c r="Q52" s="154">
        <f t="shared" si="6"/>
        <v>0</v>
      </c>
    </row>
    <row r="53" spans="1:17" s="151" customFormat="1" ht="13.5">
      <c r="A53" s="152">
        <v>21375500</v>
      </c>
      <c r="B53" s="152" t="s">
        <v>169</v>
      </c>
      <c r="C53" s="152" t="s">
        <v>170</v>
      </c>
      <c r="D53" s="160">
        <v>16000000</v>
      </c>
      <c r="E53" s="160">
        <v>16000000</v>
      </c>
      <c r="F53" s="160">
        <v>4000000</v>
      </c>
      <c r="G53" s="160">
        <v>0</v>
      </c>
      <c r="H53" s="160">
        <v>0</v>
      </c>
      <c r="I53" s="160">
        <v>0</v>
      </c>
      <c r="J53" s="160">
        <v>0</v>
      </c>
      <c r="K53" s="160">
        <v>0</v>
      </c>
      <c r="L53" s="160">
        <v>16000000</v>
      </c>
      <c r="M53" s="160">
        <v>4000000</v>
      </c>
      <c r="N53" s="154">
        <f t="shared" si="0"/>
        <v>0</v>
      </c>
      <c r="O53" s="153">
        <f t="shared" si="4"/>
        <v>16000000</v>
      </c>
      <c r="P53" s="153">
        <f t="shared" si="5"/>
        <v>0</v>
      </c>
      <c r="Q53" s="154">
        <f t="shared" si="6"/>
        <v>0</v>
      </c>
    </row>
    <row r="54" spans="1:17" s="151" customFormat="1" ht="13.5">
      <c r="A54" s="152">
        <v>21375500</v>
      </c>
      <c r="B54" s="152" t="s">
        <v>171</v>
      </c>
      <c r="C54" s="152" t="s">
        <v>172</v>
      </c>
      <c r="D54" s="160">
        <v>16000000</v>
      </c>
      <c r="E54" s="160">
        <v>16000000</v>
      </c>
      <c r="F54" s="160">
        <v>4000000</v>
      </c>
      <c r="G54" s="160">
        <v>0</v>
      </c>
      <c r="H54" s="160">
        <v>0</v>
      </c>
      <c r="I54" s="160">
        <v>0</v>
      </c>
      <c r="J54" s="160">
        <v>0</v>
      </c>
      <c r="K54" s="160">
        <v>0</v>
      </c>
      <c r="L54" s="160">
        <v>16000000</v>
      </c>
      <c r="M54" s="160">
        <v>4000000</v>
      </c>
      <c r="N54" s="154">
        <f t="shared" si="0"/>
        <v>0</v>
      </c>
      <c r="O54" s="153">
        <f t="shared" si="4"/>
        <v>16000000</v>
      </c>
      <c r="P54" s="153">
        <f t="shared" si="5"/>
        <v>0</v>
      </c>
      <c r="Q54" s="154">
        <f t="shared" si="6"/>
        <v>0</v>
      </c>
    </row>
    <row r="55" spans="1:17" s="151" customFormat="1" ht="13.5">
      <c r="A55" s="152">
        <v>21375500</v>
      </c>
      <c r="B55" s="152" t="s">
        <v>173</v>
      </c>
      <c r="C55" s="152" t="s">
        <v>174</v>
      </c>
      <c r="D55" s="160">
        <v>3507883</v>
      </c>
      <c r="E55" s="160">
        <v>3507883</v>
      </c>
      <c r="F55" s="160">
        <v>876970</v>
      </c>
      <c r="G55" s="160">
        <v>0</v>
      </c>
      <c r="H55" s="160">
        <v>0</v>
      </c>
      <c r="I55" s="160">
        <v>0</v>
      </c>
      <c r="J55" s="160">
        <v>0</v>
      </c>
      <c r="K55" s="160">
        <v>0</v>
      </c>
      <c r="L55" s="160">
        <v>3507883</v>
      </c>
      <c r="M55" s="160">
        <v>876970</v>
      </c>
      <c r="N55" s="154">
        <f t="shared" si="0"/>
        <v>0</v>
      </c>
      <c r="O55" s="153">
        <f t="shared" si="4"/>
        <v>3507883</v>
      </c>
      <c r="P55" s="153">
        <f t="shared" si="5"/>
        <v>0</v>
      </c>
      <c r="Q55" s="154">
        <f t="shared" si="6"/>
        <v>0</v>
      </c>
    </row>
    <row r="56" spans="1:17" s="151" customFormat="1" ht="13.5">
      <c r="A56" s="152">
        <v>21375500</v>
      </c>
      <c r="B56" s="152" t="s">
        <v>175</v>
      </c>
      <c r="C56" s="152" t="s">
        <v>176</v>
      </c>
      <c r="D56" s="160">
        <v>3200000</v>
      </c>
      <c r="E56" s="160">
        <v>3200000</v>
      </c>
      <c r="F56" s="160">
        <v>800000</v>
      </c>
      <c r="G56" s="160">
        <v>0</v>
      </c>
      <c r="H56" s="160">
        <v>0</v>
      </c>
      <c r="I56" s="160">
        <v>0</v>
      </c>
      <c r="J56" s="160">
        <v>0</v>
      </c>
      <c r="K56" s="160">
        <v>0</v>
      </c>
      <c r="L56" s="160">
        <v>3200000</v>
      </c>
      <c r="M56" s="160">
        <v>800000</v>
      </c>
      <c r="N56" s="154">
        <f t="shared" si="0"/>
        <v>0</v>
      </c>
      <c r="O56" s="153">
        <f t="shared" si="4"/>
        <v>3200000</v>
      </c>
      <c r="P56" s="153">
        <f t="shared" si="5"/>
        <v>0</v>
      </c>
      <c r="Q56" s="154">
        <f t="shared" si="6"/>
        <v>0</v>
      </c>
    </row>
    <row r="57" spans="1:17" s="151" customFormat="1" ht="13.5">
      <c r="A57" s="152">
        <v>21375500</v>
      </c>
      <c r="B57" s="152" t="s">
        <v>177</v>
      </c>
      <c r="C57" s="152" t="s">
        <v>178</v>
      </c>
      <c r="D57" s="160">
        <v>307883</v>
      </c>
      <c r="E57" s="160">
        <v>307883</v>
      </c>
      <c r="F57" s="160">
        <v>76970</v>
      </c>
      <c r="G57" s="160">
        <v>0</v>
      </c>
      <c r="H57" s="160">
        <v>0</v>
      </c>
      <c r="I57" s="160">
        <v>0</v>
      </c>
      <c r="J57" s="160">
        <v>0</v>
      </c>
      <c r="K57" s="160">
        <v>0</v>
      </c>
      <c r="L57" s="160">
        <v>307883</v>
      </c>
      <c r="M57" s="160">
        <v>76970</v>
      </c>
      <c r="N57" s="154">
        <f t="shared" si="0"/>
        <v>0</v>
      </c>
      <c r="O57" s="153">
        <f aca="true" t="shared" si="7" ref="O57:O90">+E57</f>
        <v>307883</v>
      </c>
      <c r="P57" s="153">
        <f aca="true" t="shared" si="8" ref="P57:P90">+J57</f>
        <v>0</v>
      </c>
      <c r="Q57" s="154">
        <f aca="true" t="shared" si="9" ref="Q57:Q90">+P57/O57</f>
        <v>0</v>
      </c>
    </row>
    <row r="58" spans="1:17" s="151" customFormat="1" ht="13.5">
      <c r="A58" s="152">
        <v>21375500</v>
      </c>
      <c r="B58" s="152" t="s">
        <v>181</v>
      </c>
      <c r="C58" s="152" t="s">
        <v>182</v>
      </c>
      <c r="D58" s="160">
        <v>282115045</v>
      </c>
      <c r="E58" s="160">
        <v>282115045</v>
      </c>
      <c r="F58" s="160">
        <v>61365759</v>
      </c>
      <c r="G58" s="160">
        <v>0</v>
      </c>
      <c r="H58" s="160">
        <v>13959688.48</v>
      </c>
      <c r="I58" s="160">
        <v>2026397</v>
      </c>
      <c r="J58" s="160">
        <v>0</v>
      </c>
      <c r="K58" s="160">
        <v>0</v>
      </c>
      <c r="L58" s="160">
        <v>266128959.52</v>
      </c>
      <c r="M58" s="160">
        <v>45379673.52</v>
      </c>
      <c r="N58" s="154">
        <f t="shared" si="0"/>
        <v>0</v>
      </c>
      <c r="O58" s="153">
        <f t="shared" si="7"/>
        <v>282115045</v>
      </c>
      <c r="P58" s="153">
        <f t="shared" si="8"/>
        <v>0</v>
      </c>
      <c r="Q58" s="154">
        <f t="shared" si="9"/>
        <v>0</v>
      </c>
    </row>
    <row r="59" spans="1:17" s="151" customFormat="1" ht="13.5">
      <c r="A59" s="152">
        <v>21375500</v>
      </c>
      <c r="B59" s="152" t="s">
        <v>183</v>
      </c>
      <c r="C59" s="152" t="s">
        <v>184</v>
      </c>
      <c r="D59" s="160">
        <v>270000000</v>
      </c>
      <c r="E59" s="160">
        <v>270000000</v>
      </c>
      <c r="F59" s="160">
        <v>54890000</v>
      </c>
      <c r="G59" s="160">
        <v>0</v>
      </c>
      <c r="H59" s="160">
        <v>13861310.78</v>
      </c>
      <c r="I59" s="160">
        <v>0</v>
      </c>
      <c r="J59" s="160">
        <v>0</v>
      </c>
      <c r="K59" s="160">
        <v>0</v>
      </c>
      <c r="L59" s="160">
        <v>256138689.22</v>
      </c>
      <c r="M59" s="160">
        <v>41028689.22</v>
      </c>
      <c r="N59" s="154">
        <f t="shared" si="0"/>
        <v>0</v>
      </c>
      <c r="O59" s="153">
        <f t="shared" si="7"/>
        <v>270000000</v>
      </c>
      <c r="P59" s="153">
        <f t="shared" si="8"/>
        <v>0</v>
      </c>
      <c r="Q59" s="154">
        <f t="shared" si="9"/>
        <v>0</v>
      </c>
    </row>
    <row r="60" spans="1:17" s="151" customFormat="1" ht="13.5">
      <c r="A60" s="152">
        <v>21375500</v>
      </c>
      <c r="B60" s="152" t="s">
        <v>185</v>
      </c>
      <c r="C60" s="152" t="s">
        <v>186</v>
      </c>
      <c r="D60" s="160">
        <v>457143</v>
      </c>
      <c r="E60" s="160">
        <v>457143</v>
      </c>
      <c r="F60" s="160">
        <v>114285</v>
      </c>
      <c r="G60" s="160">
        <v>0</v>
      </c>
      <c r="H60" s="160">
        <v>90000</v>
      </c>
      <c r="I60" s="160">
        <v>0</v>
      </c>
      <c r="J60" s="160">
        <v>0</v>
      </c>
      <c r="K60" s="160">
        <v>0</v>
      </c>
      <c r="L60" s="160">
        <v>367143</v>
      </c>
      <c r="M60" s="160">
        <v>24285</v>
      </c>
      <c r="N60" s="154">
        <f t="shared" si="0"/>
        <v>0</v>
      </c>
      <c r="O60" s="153">
        <f t="shared" si="7"/>
        <v>457143</v>
      </c>
      <c r="P60" s="153">
        <f t="shared" si="8"/>
        <v>0</v>
      </c>
      <c r="Q60" s="154">
        <f t="shared" si="9"/>
        <v>0</v>
      </c>
    </row>
    <row r="61" spans="1:17" s="151" customFormat="1" ht="13.5">
      <c r="A61" s="152">
        <v>21375500</v>
      </c>
      <c r="B61" s="152" t="s">
        <v>187</v>
      </c>
      <c r="C61" s="152" t="s">
        <v>188</v>
      </c>
      <c r="D61" s="160">
        <v>2357143</v>
      </c>
      <c r="E61" s="160">
        <v>2357143</v>
      </c>
      <c r="F61" s="160">
        <v>589285</v>
      </c>
      <c r="G61" s="160">
        <v>0</v>
      </c>
      <c r="H61" s="160">
        <v>8377.7</v>
      </c>
      <c r="I61" s="160">
        <v>0</v>
      </c>
      <c r="J61" s="160">
        <v>0</v>
      </c>
      <c r="K61" s="160">
        <v>0</v>
      </c>
      <c r="L61" s="160">
        <v>2348765.3</v>
      </c>
      <c r="M61" s="160">
        <v>580907.3</v>
      </c>
      <c r="N61" s="154">
        <f t="shared" si="0"/>
        <v>0</v>
      </c>
      <c r="O61" s="153">
        <f t="shared" si="7"/>
        <v>2357143</v>
      </c>
      <c r="P61" s="153">
        <f t="shared" si="8"/>
        <v>0</v>
      </c>
      <c r="Q61" s="154">
        <f t="shared" si="9"/>
        <v>0</v>
      </c>
    </row>
    <row r="62" spans="1:17" s="151" customFormat="1" ht="13.5">
      <c r="A62" s="152">
        <v>21375500</v>
      </c>
      <c r="B62" s="152" t="s">
        <v>189</v>
      </c>
      <c r="C62" s="152" t="s">
        <v>190</v>
      </c>
      <c r="D62" s="160">
        <v>768000</v>
      </c>
      <c r="E62" s="160">
        <v>768000</v>
      </c>
      <c r="F62" s="160">
        <v>192000</v>
      </c>
      <c r="G62" s="160">
        <v>0</v>
      </c>
      <c r="H62" s="160">
        <v>0</v>
      </c>
      <c r="I62" s="160">
        <v>0</v>
      </c>
      <c r="J62" s="160">
        <v>0</v>
      </c>
      <c r="K62" s="160">
        <v>0</v>
      </c>
      <c r="L62" s="160">
        <v>768000</v>
      </c>
      <c r="M62" s="160">
        <v>192000</v>
      </c>
      <c r="N62" s="154">
        <f t="shared" si="0"/>
        <v>0</v>
      </c>
      <c r="O62" s="153">
        <f t="shared" si="7"/>
        <v>768000</v>
      </c>
      <c r="P62" s="153">
        <f t="shared" si="8"/>
        <v>0</v>
      </c>
      <c r="Q62" s="154">
        <f t="shared" si="9"/>
        <v>0</v>
      </c>
    </row>
    <row r="63" spans="1:17" s="151" customFormat="1" ht="13.5">
      <c r="A63" s="152">
        <v>21375500</v>
      </c>
      <c r="B63" s="152" t="s">
        <v>191</v>
      </c>
      <c r="C63" s="152" t="s">
        <v>192</v>
      </c>
      <c r="D63" s="160">
        <v>3282759</v>
      </c>
      <c r="E63" s="160">
        <v>3282759</v>
      </c>
      <c r="F63" s="160">
        <v>820689</v>
      </c>
      <c r="G63" s="160">
        <v>0</v>
      </c>
      <c r="H63" s="160">
        <v>0</v>
      </c>
      <c r="I63" s="160">
        <v>0</v>
      </c>
      <c r="J63" s="160">
        <v>0</v>
      </c>
      <c r="K63" s="160">
        <v>0</v>
      </c>
      <c r="L63" s="160">
        <v>3282759</v>
      </c>
      <c r="M63" s="160">
        <v>820689</v>
      </c>
      <c r="N63" s="154">
        <f t="shared" si="0"/>
        <v>0</v>
      </c>
      <c r="O63" s="153">
        <f t="shared" si="7"/>
        <v>3282759</v>
      </c>
      <c r="P63" s="153">
        <f t="shared" si="8"/>
        <v>0</v>
      </c>
      <c r="Q63" s="154">
        <f t="shared" si="9"/>
        <v>0</v>
      </c>
    </row>
    <row r="64" spans="1:17" s="151" customFormat="1" ht="13.5">
      <c r="A64" s="152">
        <v>21375500</v>
      </c>
      <c r="B64" s="152" t="s">
        <v>193</v>
      </c>
      <c r="C64" s="152" t="s">
        <v>194</v>
      </c>
      <c r="D64" s="160">
        <v>5000000</v>
      </c>
      <c r="E64" s="160">
        <v>5000000</v>
      </c>
      <c r="F64" s="160">
        <v>4697000</v>
      </c>
      <c r="G64" s="160">
        <v>0</v>
      </c>
      <c r="H64" s="160">
        <v>0</v>
      </c>
      <c r="I64" s="160">
        <v>2026397</v>
      </c>
      <c r="J64" s="160">
        <v>0</v>
      </c>
      <c r="K64" s="160">
        <v>0</v>
      </c>
      <c r="L64" s="160">
        <v>2973603</v>
      </c>
      <c r="M64" s="160">
        <v>2670603</v>
      </c>
      <c r="N64" s="154">
        <f t="shared" si="0"/>
        <v>0</v>
      </c>
      <c r="O64" s="153">
        <f t="shared" si="7"/>
        <v>5000000</v>
      </c>
      <c r="P64" s="153">
        <f t="shared" si="8"/>
        <v>0</v>
      </c>
      <c r="Q64" s="154">
        <f t="shared" si="9"/>
        <v>0</v>
      </c>
    </row>
    <row r="65" spans="1:17" s="151" customFormat="1" ht="13.5">
      <c r="A65" s="152">
        <v>21375500</v>
      </c>
      <c r="B65" s="152" t="s">
        <v>195</v>
      </c>
      <c r="C65" s="152" t="s">
        <v>196</v>
      </c>
      <c r="D65" s="160">
        <v>250000</v>
      </c>
      <c r="E65" s="160">
        <v>250000</v>
      </c>
      <c r="F65" s="160">
        <v>62500</v>
      </c>
      <c r="G65" s="160">
        <v>0</v>
      </c>
      <c r="H65" s="160">
        <v>0</v>
      </c>
      <c r="I65" s="160">
        <v>0</v>
      </c>
      <c r="J65" s="160">
        <v>0</v>
      </c>
      <c r="K65" s="160">
        <v>0</v>
      </c>
      <c r="L65" s="160">
        <v>250000</v>
      </c>
      <c r="M65" s="160">
        <v>62500</v>
      </c>
      <c r="N65" s="154">
        <f t="shared" si="0"/>
        <v>0</v>
      </c>
      <c r="O65" s="153">
        <f t="shared" si="7"/>
        <v>250000</v>
      </c>
      <c r="P65" s="153">
        <f t="shared" si="8"/>
        <v>0</v>
      </c>
      <c r="Q65" s="154">
        <f t="shared" si="9"/>
        <v>0</v>
      </c>
    </row>
    <row r="66" spans="1:17" s="151" customFormat="1" ht="13.5">
      <c r="A66" s="152">
        <v>21375500</v>
      </c>
      <c r="B66" s="152" t="s">
        <v>197</v>
      </c>
      <c r="C66" s="152" t="s">
        <v>198</v>
      </c>
      <c r="D66" s="160">
        <v>500000</v>
      </c>
      <c r="E66" s="160">
        <v>500000</v>
      </c>
      <c r="F66" s="160">
        <v>125000</v>
      </c>
      <c r="G66" s="160">
        <v>0</v>
      </c>
      <c r="H66" s="160">
        <v>18000</v>
      </c>
      <c r="I66" s="160">
        <v>0</v>
      </c>
      <c r="J66" s="160">
        <v>0</v>
      </c>
      <c r="K66" s="160">
        <v>0</v>
      </c>
      <c r="L66" s="160">
        <v>482000</v>
      </c>
      <c r="M66" s="160">
        <v>107000</v>
      </c>
      <c r="N66" s="154">
        <f t="shared" si="0"/>
        <v>0</v>
      </c>
      <c r="O66" s="153">
        <f t="shared" si="7"/>
        <v>500000</v>
      </c>
      <c r="P66" s="153">
        <f t="shared" si="8"/>
        <v>0</v>
      </c>
      <c r="Q66" s="154">
        <f t="shared" si="9"/>
        <v>0</v>
      </c>
    </row>
    <row r="67" spans="1:17" s="151" customFormat="1" ht="13.5">
      <c r="A67" s="152">
        <v>21375500</v>
      </c>
      <c r="B67" s="152" t="s">
        <v>201</v>
      </c>
      <c r="C67" s="152" t="s">
        <v>202</v>
      </c>
      <c r="D67" s="160">
        <v>500000</v>
      </c>
      <c r="E67" s="160">
        <v>500000</v>
      </c>
      <c r="F67" s="160">
        <v>125000</v>
      </c>
      <c r="G67" s="160">
        <v>0</v>
      </c>
      <c r="H67" s="160">
        <v>18000</v>
      </c>
      <c r="I67" s="160">
        <v>0</v>
      </c>
      <c r="J67" s="160">
        <v>0</v>
      </c>
      <c r="K67" s="160">
        <v>0</v>
      </c>
      <c r="L67" s="160">
        <v>482000</v>
      </c>
      <c r="M67" s="160">
        <v>107000</v>
      </c>
      <c r="N67" s="154">
        <f t="shared" si="0"/>
        <v>0</v>
      </c>
      <c r="O67" s="153">
        <f t="shared" si="7"/>
        <v>500000</v>
      </c>
      <c r="P67" s="153">
        <f t="shared" si="8"/>
        <v>0</v>
      </c>
      <c r="Q67" s="154">
        <f t="shared" si="9"/>
        <v>0</v>
      </c>
    </row>
    <row r="68" spans="1:17" s="151" customFormat="1" ht="13.5">
      <c r="A68" s="152">
        <v>21375500</v>
      </c>
      <c r="B68" s="152" t="s">
        <v>203</v>
      </c>
      <c r="C68" s="152" t="s">
        <v>204</v>
      </c>
      <c r="D68" s="160">
        <v>1070000</v>
      </c>
      <c r="E68" s="160">
        <v>1070000</v>
      </c>
      <c r="F68" s="160">
        <v>267500</v>
      </c>
      <c r="G68" s="160">
        <v>0</v>
      </c>
      <c r="H68" s="160">
        <v>14996</v>
      </c>
      <c r="I68" s="160">
        <v>0</v>
      </c>
      <c r="J68" s="160">
        <v>0</v>
      </c>
      <c r="K68" s="160">
        <v>0</v>
      </c>
      <c r="L68" s="160">
        <v>1055004</v>
      </c>
      <c r="M68" s="160">
        <v>252504</v>
      </c>
      <c r="N68" s="154">
        <f t="shared" si="0"/>
        <v>0</v>
      </c>
      <c r="O68" s="153">
        <f t="shared" si="7"/>
        <v>1070000</v>
      </c>
      <c r="P68" s="153">
        <f t="shared" si="8"/>
        <v>0</v>
      </c>
      <c r="Q68" s="154">
        <f t="shared" si="9"/>
        <v>0</v>
      </c>
    </row>
    <row r="69" spans="1:17" s="151" customFormat="1" ht="13.5">
      <c r="A69" s="152">
        <v>21375500</v>
      </c>
      <c r="B69" s="152" t="s">
        <v>205</v>
      </c>
      <c r="C69" s="152" t="s">
        <v>206</v>
      </c>
      <c r="D69" s="160">
        <v>300000</v>
      </c>
      <c r="E69" s="160">
        <v>300000</v>
      </c>
      <c r="F69" s="160">
        <v>75000</v>
      </c>
      <c r="G69" s="160">
        <v>0</v>
      </c>
      <c r="H69" s="160">
        <v>14996</v>
      </c>
      <c r="I69" s="160">
        <v>0</v>
      </c>
      <c r="J69" s="160">
        <v>0</v>
      </c>
      <c r="K69" s="160">
        <v>0</v>
      </c>
      <c r="L69" s="160">
        <v>285004</v>
      </c>
      <c r="M69" s="160">
        <v>60004</v>
      </c>
      <c r="N69" s="154">
        <f t="shared" si="0"/>
        <v>0</v>
      </c>
      <c r="O69" s="153">
        <f t="shared" si="7"/>
        <v>300000</v>
      </c>
      <c r="P69" s="153">
        <f t="shared" si="8"/>
        <v>0</v>
      </c>
      <c r="Q69" s="154">
        <f t="shared" si="9"/>
        <v>0</v>
      </c>
    </row>
    <row r="70" spans="1:17" s="151" customFormat="1" ht="13.5">
      <c r="A70" s="152">
        <v>21375500</v>
      </c>
      <c r="B70" s="152" t="s">
        <v>207</v>
      </c>
      <c r="C70" s="152" t="s">
        <v>208</v>
      </c>
      <c r="D70" s="160">
        <v>570000</v>
      </c>
      <c r="E70" s="160">
        <v>570000</v>
      </c>
      <c r="F70" s="160">
        <v>142500</v>
      </c>
      <c r="G70" s="160">
        <v>0</v>
      </c>
      <c r="H70" s="160">
        <v>0</v>
      </c>
      <c r="I70" s="160">
        <v>0</v>
      </c>
      <c r="J70" s="160">
        <v>0</v>
      </c>
      <c r="K70" s="160">
        <v>0</v>
      </c>
      <c r="L70" s="160">
        <v>570000</v>
      </c>
      <c r="M70" s="160">
        <v>142500</v>
      </c>
      <c r="N70" s="154">
        <f t="shared" si="0"/>
        <v>0</v>
      </c>
      <c r="O70" s="153">
        <f>+E70</f>
        <v>570000</v>
      </c>
      <c r="P70" s="153">
        <f>+J70</f>
        <v>0</v>
      </c>
      <c r="Q70" s="154">
        <f t="shared" si="9"/>
        <v>0</v>
      </c>
    </row>
    <row r="71" spans="1:17" s="191" customFormat="1" ht="13.5">
      <c r="A71" s="152">
        <v>21375500</v>
      </c>
      <c r="B71" s="152" t="s">
        <v>209</v>
      </c>
      <c r="C71" s="152" t="s">
        <v>210</v>
      </c>
      <c r="D71" s="160">
        <v>200000</v>
      </c>
      <c r="E71" s="160">
        <v>200000</v>
      </c>
      <c r="F71" s="160">
        <v>50000</v>
      </c>
      <c r="G71" s="160">
        <v>0</v>
      </c>
      <c r="H71" s="160">
        <v>0</v>
      </c>
      <c r="I71" s="160">
        <v>0</v>
      </c>
      <c r="J71" s="160">
        <v>0</v>
      </c>
      <c r="K71" s="160">
        <v>0</v>
      </c>
      <c r="L71" s="160">
        <v>200000</v>
      </c>
      <c r="M71" s="160">
        <v>50000</v>
      </c>
      <c r="N71" s="154">
        <f t="shared" si="0"/>
        <v>0</v>
      </c>
      <c r="O71" s="153">
        <f t="shared" si="7"/>
        <v>200000</v>
      </c>
      <c r="P71" s="153">
        <f t="shared" si="8"/>
        <v>0</v>
      </c>
      <c r="Q71" s="154">
        <f t="shared" si="9"/>
        <v>0</v>
      </c>
    </row>
    <row r="72" spans="1:17" s="191" customFormat="1" ht="13.5">
      <c r="A72" s="187">
        <v>21375500</v>
      </c>
      <c r="B72" s="187" t="s">
        <v>211</v>
      </c>
      <c r="C72" s="187" t="s">
        <v>212</v>
      </c>
      <c r="D72" s="188">
        <v>77864162</v>
      </c>
      <c r="E72" s="188">
        <v>77864162</v>
      </c>
      <c r="F72" s="188">
        <v>13687089</v>
      </c>
      <c r="G72" s="188">
        <v>0</v>
      </c>
      <c r="H72" s="188">
        <v>3075595.27</v>
      </c>
      <c r="I72" s="188">
        <v>0</v>
      </c>
      <c r="J72" s="188">
        <v>34566</v>
      </c>
      <c r="K72" s="188">
        <v>34566</v>
      </c>
      <c r="L72" s="188">
        <v>74754000.73</v>
      </c>
      <c r="M72" s="188">
        <v>10576927.73</v>
      </c>
      <c r="N72" s="154">
        <f aca="true" t="shared" si="10" ref="N72:N90">+J72/E72</f>
        <v>0.000443926950629739</v>
      </c>
      <c r="O72" s="189">
        <f t="shared" si="7"/>
        <v>77864162</v>
      </c>
      <c r="P72" s="189">
        <f t="shared" si="8"/>
        <v>34566</v>
      </c>
      <c r="Q72" s="190">
        <f t="shared" si="9"/>
        <v>0.000443926950629739</v>
      </c>
    </row>
    <row r="73" spans="1:17" s="151" customFormat="1" ht="13.5">
      <c r="A73" s="152">
        <v>21375500</v>
      </c>
      <c r="B73" s="152" t="s">
        <v>213</v>
      </c>
      <c r="C73" s="152" t="s">
        <v>214</v>
      </c>
      <c r="D73" s="160">
        <v>13625000</v>
      </c>
      <c r="E73" s="160">
        <v>13625000</v>
      </c>
      <c r="F73" s="160">
        <v>3807299</v>
      </c>
      <c r="G73" s="160">
        <v>0</v>
      </c>
      <c r="H73" s="160">
        <v>1398565.54</v>
      </c>
      <c r="I73" s="160">
        <v>0</v>
      </c>
      <c r="J73" s="160">
        <v>34566</v>
      </c>
      <c r="K73" s="160">
        <v>34566</v>
      </c>
      <c r="L73" s="160">
        <v>12191868.46</v>
      </c>
      <c r="M73" s="160">
        <v>2374167.46</v>
      </c>
      <c r="N73" s="154">
        <f t="shared" si="10"/>
        <v>0.002536954128440367</v>
      </c>
      <c r="O73" s="153">
        <f t="shared" si="7"/>
        <v>13625000</v>
      </c>
      <c r="P73" s="153">
        <f t="shared" si="8"/>
        <v>34566</v>
      </c>
      <c r="Q73" s="154">
        <f t="shared" si="9"/>
        <v>0.002536954128440367</v>
      </c>
    </row>
    <row r="74" spans="1:17" s="151" customFormat="1" ht="13.5">
      <c r="A74" s="152">
        <v>21375500</v>
      </c>
      <c r="B74" s="152" t="s">
        <v>215</v>
      </c>
      <c r="C74" s="152" t="s">
        <v>216</v>
      </c>
      <c r="D74" s="160">
        <v>3025000</v>
      </c>
      <c r="E74" s="160">
        <v>3025000</v>
      </c>
      <c r="F74" s="160">
        <v>1157299</v>
      </c>
      <c r="G74" s="160">
        <v>0</v>
      </c>
      <c r="H74" s="160">
        <v>1122733</v>
      </c>
      <c r="I74" s="160">
        <v>0</v>
      </c>
      <c r="J74" s="160">
        <v>34566</v>
      </c>
      <c r="K74" s="160">
        <v>34566</v>
      </c>
      <c r="L74" s="160">
        <v>1867701</v>
      </c>
      <c r="M74" s="160">
        <v>0</v>
      </c>
      <c r="N74" s="154">
        <f t="shared" si="10"/>
        <v>0.011426776859504132</v>
      </c>
      <c r="O74" s="153">
        <f t="shared" si="7"/>
        <v>3025000</v>
      </c>
      <c r="P74" s="153">
        <f t="shared" si="8"/>
        <v>34566</v>
      </c>
      <c r="Q74" s="154">
        <f t="shared" si="9"/>
        <v>0.011426776859504132</v>
      </c>
    </row>
    <row r="75" spans="1:17" s="191" customFormat="1" ht="13.5">
      <c r="A75" s="152">
        <v>21375500</v>
      </c>
      <c r="B75" s="152" t="s">
        <v>217</v>
      </c>
      <c r="C75" s="152" t="s">
        <v>218</v>
      </c>
      <c r="D75" s="160">
        <v>350000</v>
      </c>
      <c r="E75" s="160">
        <v>350000</v>
      </c>
      <c r="F75" s="160">
        <v>87500</v>
      </c>
      <c r="G75" s="160">
        <v>0</v>
      </c>
      <c r="H75" s="160">
        <v>0</v>
      </c>
      <c r="I75" s="160">
        <v>0</v>
      </c>
      <c r="J75" s="160">
        <v>0</v>
      </c>
      <c r="K75" s="160">
        <v>0</v>
      </c>
      <c r="L75" s="160">
        <v>350000</v>
      </c>
      <c r="M75" s="160">
        <v>87500</v>
      </c>
      <c r="N75" s="154">
        <f t="shared" si="10"/>
        <v>0</v>
      </c>
      <c r="O75" s="153">
        <f t="shared" si="7"/>
        <v>350000</v>
      </c>
      <c r="P75" s="153">
        <f t="shared" si="8"/>
        <v>0</v>
      </c>
      <c r="Q75" s="154">
        <f t="shared" si="9"/>
        <v>0</v>
      </c>
    </row>
    <row r="76" spans="1:17" s="151" customFormat="1" ht="13.5">
      <c r="A76" s="152">
        <v>21375500</v>
      </c>
      <c r="B76" s="152" t="s">
        <v>219</v>
      </c>
      <c r="C76" s="152" t="s">
        <v>220</v>
      </c>
      <c r="D76" s="160">
        <v>8250000</v>
      </c>
      <c r="E76" s="160">
        <v>8250000</v>
      </c>
      <c r="F76" s="160">
        <v>2062500</v>
      </c>
      <c r="G76" s="160">
        <v>0</v>
      </c>
      <c r="H76" s="160">
        <v>275832.54</v>
      </c>
      <c r="I76" s="160">
        <v>0</v>
      </c>
      <c r="J76" s="160">
        <v>0</v>
      </c>
      <c r="K76" s="160">
        <v>0</v>
      </c>
      <c r="L76" s="160">
        <v>7974167.46</v>
      </c>
      <c r="M76" s="160">
        <v>1786667.46</v>
      </c>
      <c r="N76" s="154">
        <f t="shared" si="10"/>
        <v>0</v>
      </c>
      <c r="O76" s="153">
        <f t="shared" si="7"/>
        <v>8250000</v>
      </c>
      <c r="P76" s="153">
        <f t="shared" si="8"/>
        <v>0</v>
      </c>
      <c r="Q76" s="154">
        <f t="shared" si="9"/>
        <v>0</v>
      </c>
    </row>
    <row r="77" spans="1:17" s="151" customFormat="1" ht="13.5">
      <c r="A77" s="152">
        <v>21375500</v>
      </c>
      <c r="B77" s="152" t="s">
        <v>221</v>
      </c>
      <c r="C77" s="152" t="s">
        <v>222</v>
      </c>
      <c r="D77" s="160">
        <v>2000000</v>
      </c>
      <c r="E77" s="160">
        <v>2000000</v>
      </c>
      <c r="F77" s="160">
        <v>500000</v>
      </c>
      <c r="G77" s="160">
        <v>0</v>
      </c>
      <c r="H77" s="160">
        <v>0</v>
      </c>
      <c r="I77" s="160">
        <v>0</v>
      </c>
      <c r="J77" s="160">
        <v>0</v>
      </c>
      <c r="K77" s="160">
        <v>0</v>
      </c>
      <c r="L77" s="160">
        <v>2000000</v>
      </c>
      <c r="M77" s="160">
        <v>500000</v>
      </c>
      <c r="N77" s="154">
        <f t="shared" si="10"/>
        <v>0</v>
      </c>
      <c r="O77" s="153">
        <f t="shared" si="7"/>
        <v>2000000</v>
      </c>
      <c r="P77" s="153">
        <f t="shared" si="8"/>
        <v>0</v>
      </c>
      <c r="Q77" s="154">
        <f t="shared" si="9"/>
        <v>0</v>
      </c>
    </row>
    <row r="78" spans="1:17" s="151" customFormat="1" ht="13.5">
      <c r="A78" s="152">
        <v>21375500</v>
      </c>
      <c r="B78" s="152" t="s">
        <v>229</v>
      </c>
      <c r="C78" s="152" t="s">
        <v>230</v>
      </c>
      <c r="D78" s="160">
        <v>10000000</v>
      </c>
      <c r="E78" s="160">
        <v>10000000</v>
      </c>
      <c r="F78" s="160">
        <v>2500000</v>
      </c>
      <c r="G78" s="160">
        <v>0</v>
      </c>
      <c r="H78" s="160">
        <v>471500</v>
      </c>
      <c r="I78" s="160">
        <v>0</v>
      </c>
      <c r="J78" s="160">
        <v>0</v>
      </c>
      <c r="K78" s="160">
        <v>0</v>
      </c>
      <c r="L78" s="160">
        <v>9528500</v>
      </c>
      <c r="M78" s="160">
        <v>2028500</v>
      </c>
      <c r="N78" s="154">
        <f t="shared" si="10"/>
        <v>0</v>
      </c>
      <c r="O78" s="153">
        <f t="shared" si="7"/>
        <v>10000000</v>
      </c>
      <c r="P78" s="153">
        <f t="shared" si="8"/>
        <v>0</v>
      </c>
      <c r="Q78" s="154">
        <f t="shared" si="9"/>
        <v>0</v>
      </c>
    </row>
    <row r="79" spans="1:17" s="151" customFormat="1" ht="13.5">
      <c r="A79" s="152">
        <v>21375500</v>
      </c>
      <c r="B79" s="152" t="s">
        <v>231</v>
      </c>
      <c r="C79" s="152" t="s">
        <v>232</v>
      </c>
      <c r="D79" s="160">
        <v>1500000</v>
      </c>
      <c r="E79" s="160">
        <v>1500000</v>
      </c>
      <c r="F79" s="160">
        <v>375000</v>
      </c>
      <c r="G79" s="160">
        <v>0</v>
      </c>
      <c r="H79" s="160">
        <v>435700</v>
      </c>
      <c r="I79" s="160">
        <v>0</v>
      </c>
      <c r="J79" s="160">
        <v>0</v>
      </c>
      <c r="K79" s="160">
        <v>0</v>
      </c>
      <c r="L79" s="160">
        <v>1064300</v>
      </c>
      <c r="M79" s="160">
        <v>-60700</v>
      </c>
      <c r="N79" s="154">
        <f t="shared" si="10"/>
        <v>0</v>
      </c>
      <c r="O79" s="153">
        <f t="shared" si="7"/>
        <v>1500000</v>
      </c>
      <c r="P79" s="153">
        <f t="shared" si="8"/>
        <v>0</v>
      </c>
      <c r="Q79" s="154">
        <f t="shared" si="9"/>
        <v>0</v>
      </c>
    </row>
    <row r="80" spans="1:17" s="151" customFormat="1" ht="13.5">
      <c r="A80" s="152">
        <v>21375500</v>
      </c>
      <c r="B80" s="152" t="s">
        <v>235</v>
      </c>
      <c r="C80" s="152" t="s">
        <v>236</v>
      </c>
      <c r="D80" s="160">
        <v>500000</v>
      </c>
      <c r="E80" s="160">
        <v>500000</v>
      </c>
      <c r="F80" s="160">
        <v>125000</v>
      </c>
      <c r="G80" s="160">
        <v>0</v>
      </c>
      <c r="H80" s="160">
        <v>35800</v>
      </c>
      <c r="I80" s="160">
        <v>0</v>
      </c>
      <c r="J80" s="160">
        <v>0</v>
      </c>
      <c r="K80" s="160">
        <v>0</v>
      </c>
      <c r="L80" s="160">
        <v>464200</v>
      </c>
      <c r="M80" s="160">
        <v>89200</v>
      </c>
      <c r="N80" s="154">
        <f t="shared" si="10"/>
        <v>0</v>
      </c>
      <c r="O80" s="153">
        <f t="shared" si="7"/>
        <v>500000</v>
      </c>
      <c r="P80" s="153">
        <f t="shared" si="8"/>
        <v>0</v>
      </c>
      <c r="Q80" s="154">
        <f t="shared" si="9"/>
        <v>0</v>
      </c>
    </row>
    <row r="81" spans="1:17" s="151" customFormat="1" ht="13.5">
      <c r="A81" s="152">
        <v>21375500</v>
      </c>
      <c r="B81" s="152" t="s">
        <v>237</v>
      </c>
      <c r="C81" s="152" t="s">
        <v>238</v>
      </c>
      <c r="D81" s="160">
        <v>4500000</v>
      </c>
      <c r="E81" s="160">
        <v>4500000</v>
      </c>
      <c r="F81" s="160">
        <v>1125000</v>
      </c>
      <c r="G81" s="160">
        <v>0</v>
      </c>
      <c r="H81" s="160">
        <v>0</v>
      </c>
      <c r="I81" s="160">
        <v>0</v>
      </c>
      <c r="J81" s="160">
        <v>0</v>
      </c>
      <c r="K81" s="160">
        <v>0</v>
      </c>
      <c r="L81" s="160">
        <v>4500000</v>
      </c>
      <c r="M81" s="160">
        <v>1125000</v>
      </c>
      <c r="N81" s="154">
        <f t="shared" si="10"/>
        <v>0</v>
      </c>
      <c r="O81" s="153">
        <f t="shared" si="7"/>
        <v>4500000</v>
      </c>
      <c r="P81" s="153">
        <f t="shared" si="8"/>
        <v>0</v>
      </c>
      <c r="Q81" s="154">
        <f t="shared" si="9"/>
        <v>0</v>
      </c>
    </row>
    <row r="82" spans="1:17" s="151" customFormat="1" ht="13.5">
      <c r="A82" s="152">
        <v>21375500</v>
      </c>
      <c r="B82" s="152" t="s">
        <v>239</v>
      </c>
      <c r="C82" s="152" t="s">
        <v>240</v>
      </c>
      <c r="D82" s="160">
        <v>1500000</v>
      </c>
      <c r="E82" s="160">
        <v>1500000</v>
      </c>
      <c r="F82" s="160">
        <v>375000</v>
      </c>
      <c r="G82" s="160">
        <v>0</v>
      </c>
      <c r="H82" s="160">
        <v>0</v>
      </c>
      <c r="I82" s="160">
        <v>0</v>
      </c>
      <c r="J82" s="160">
        <v>0</v>
      </c>
      <c r="K82" s="160">
        <v>0</v>
      </c>
      <c r="L82" s="160">
        <v>1500000</v>
      </c>
      <c r="M82" s="160">
        <v>375000</v>
      </c>
      <c r="N82" s="154">
        <f t="shared" si="10"/>
        <v>0</v>
      </c>
      <c r="O82" s="153">
        <f t="shared" si="7"/>
        <v>1500000</v>
      </c>
      <c r="P82" s="153">
        <f t="shared" si="8"/>
        <v>0</v>
      </c>
      <c r="Q82" s="154">
        <f t="shared" si="9"/>
        <v>0</v>
      </c>
    </row>
    <row r="83" spans="1:17" s="151" customFormat="1" ht="13.5">
      <c r="A83" s="152">
        <v>21375500</v>
      </c>
      <c r="B83" s="152" t="s">
        <v>241</v>
      </c>
      <c r="C83" s="152" t="s">
        <v>242</v>
      </c>
      <c r="D83" s="160">
        <v>2000000</v>
      </c>
      <c r="E83" s="160">
        <v>2000000</v>
      </c>
      <c r="F83" s="160">
        <v>500000</v>
      </c>
      <c r="G83" s="160">
        <v>0</v>
      </c>
      <c r="H83" s="160">
        <v>0</v>
      </c>
      <c r="I83" s="160">
        <v>0</v>
      </c>
      <c r="J83" s="160">
        <v>0</v>
      </c>
      <c r="K83" s="160">
        <v>0</v>
      </c>
      <c r="L83" s="160">
        <v>2000000</v>
      </c>
      <c r="M83" s="160">
        <v>500000</v>
      </c>
      <c r="N83" s="154">
        <f t="shared" si="10"/>
        <v>0</v>
      </c>
      <c r="O83" s="153">
        <f t="shared" si="7"/>
        <v>2000000</v>
      </c>
      <c r="P83" s="153">
        <f t="shared" si="8"/>
        <v>0</v>
      </c>
      <c r="Q83" s="154">
        <f t="shared" si="9"/>
        <v>0</v>
      </c>
    </row>
    <row r="84" spans="1:17" s="151" customFormat="1" ht="13.5">
      <c r="A84" s="152">
        <v>21375500</v>
      </c>
      <c r="B84" s="152" t="s">
        <v>243</v>
      </c>
      <c r="C84" s="152" t="s">
        <v>244</v>
      </c>
      <c r="D84" s="160">
        <v>3300000</v>
      </c>
      <c r="E84" s="160">
        <v>3300000</v>
      </c>
      <c r="F84" s="160">
        <v>825000</v>
      </c>
      <c r="G84" s="160">
        <v>0</v>
      </c>
      <c r="H84" s="160">
        <v>819929.73</v>
      </c>
      <c r="I84" s="160">
        <v>0</v>
      </c>
      <c r="J84" s="160">
        <v>0</v>
      </c>
      <c r="K84" s="160">
        <v>0</v>
      </c>
      <c r="L84" s="160">
        <v>2480070.27</v>
      </c>
      <c r="M84" s="160">
        <v>5070.27</v>
      </c>
      <c r="N84" s="154">
        <f t="shared" si="10"/>
        <v>0</v>
      </c>
      <c r="O84" s="153">
        <f t="shared" si="7"/>
        <v>3300000</v>
      </c>
      <c r="P84" s="153">
        <f t="shared" si="8"/>
        <v>0</v>
      </c>
      <c r="Q84" s="154">
        <f t="shared" si="9"/>
        <v>0</v>
      </c>
    </row>
    <row r="85" spans="1:17" s="151" customFormat="1" ht="13.5">
      <c r="A85" s="152">
        <v>21375500</v>
      </c>
      <c r="B85" s="152" t="s">
        <v>245</v>
      </c>
      <c r="C85" s="152" t="s">
        <v>246</v>
      </c>
      <c r="D85" s="160">
        <v>550000</v>
      </c>
      <c r="E85" s="160">
        <v>550000</v>
      </c>
      <c r="F85" s="160">
        <v>137500</v>
      </c>
      <c r="G85" s="160">
        <v>0</v>
      </c>
      <c r="H85" s="160">
        <v>0</v>
      </c>
      <c r="I85" s="160">
        <v>0</v>
      </c>
      <c r="J85" s="160">
        <v>0</v>
      </c>
      <c r="K85" s="160">
        <v>0</v>
      </c>
      <c r="L85" s="160">
        <v>550000</v>
      </c>
      <c r="M85" s="160">
        <v>137500</v>
      </c>
      <c r="N85" s="154">
        <f t="shared" si="10"/>
        <v>0</v>
      </c>
      <c r="O85" s="153">
        <f t="shared" si="7"/>
        <v>550000</v>
      </c>
      <c r="P85" s="153">
        <f t="shared" si="8"/>
        <v>0</v>
      </c>
      <c r="Q85" s="154">
        <f t="shared" si="9"/>
        <v>0</v>
      </c>
    </row>
    <row r="86" spans="1:17" s="151" customFormat="1" ht="13.5">
      <c r="A86" s="152">
        <v>21375500</v>
      </c>
      <c r="B86" s="152" t="s">
        <v>247</v>
      </c>
      <c r="C86" s="152" t="s">
        <v>248</v>
      </c>
      <c r="D86" s="160">
        <v>2750000</v>
      </c>
      <c r="E86" s="160">
        <v>2750000</v>
      </c>
      <c r="F86" s="160">
        <v>687500</v>
      </c>
      <c r="G86" s="160">
        <v>0</v>
      </c>
      <c r="H86" s="160">
        <v>819929.73</v>
      </c>
      <c r="I86" s="160">
        <v>0</v>
      </c>
      <c r="J86" s="160">
        <v>0</v>
      </c>
      <c r="K86" s="160">
        <v>0</v>
      </c>
      <c r="L86" s="160">
        <v>1930070.27</v>
      </c>
      <c r="M86" s="160">
        <v>-132429.73</v>
      </c>
      <c r="N86" s="154">
        <f t="shared" si="10"/>
        <v>0</v>
      </c>
      <c r="O86" s="153">
        <f t="shared" si="7"/>
        <v>2750000</v>
      </c>
      <c r="P86" s="153">
        <f t="shared" si="8"/>
        <v>0</v>
      </c>
      <c r="Q86" s="154">
        <f t="shared" si="9"/>
        <v>0</v>
      </c>
    </row>
    <row r="87" spans="1:17" s="151" customFormat="1" ht="13.5">
      <c r="A87" s="152">
        <v>21375500</v>
      </c>
      <c r="B87" s="152" t="s">
        <v>249</v>
      </c>
      <c r="C87" s="152" t="s">
        <v>416</v>
      </c>
      <c r="D87" s="160">
        <v>50939162</v>
      </c>
      <c r="E87" s="160">
        <v>50939162</v>
      </c>
      <c r="F87" s="160">
        <v>6554790</v>
      </c>
      <c r="G87" s="160">
        <v>0</v>
      </c>
      <c r="H87" s="160">
        <v>385600</v>
      </c>
      <c r="I87" s="160">
        <v>0</v>
      </c>
      <c r="J87" s="160">
        <v>0</v>
      </c>
      <c r="K87" s="160">
        <v>0</v>
      </c>
      <c r="L87" s="160">
        <v>50553562</v>
      </c>
      <c r="M87" s="160">
        <v>6169190</v>
      </c>
      <c r="N87" s="154">
        <f t="shared" si="10"/>
        <v>0</v>
      </c>
      <c r="O87" s="153">
        <f t="shared" si="7"/>
        <v>50939162</v>
      </c>
      <c r="P87" s="153">
        <f t="shared" si="8"/>
        <v>0</v>
      </c>
      <c r="Q87" s="154">
        <f t="shared" si="9"/>
        <v>0</v>
      </c>
    </row>
    <row r="88" spans="1:17" s="151" customFormat="1" ht="13.5">
      <c r="A88" s="152">
        <v>21375500</v>
      </c>
      <c r="B88" s="152" t="s">
        <v>250</v>
      </c>
      <c r="C88" s="152" t="s">
        <v>251</v>
      </c>
      <c r="D88" s="160">
        <v>2000000</v>
      </c>
      <c r="E88" s="160">
        <v>2000000</v>
      </c>
      <c r="F88" s="160">
        <v>500000</v>
      </c>
      <c r="G88" s="160">
        <v>0</v>
      </c>
      <c r="H88" s="160">
        <v>0</v>
      </c>
      <c r="I88" s="160">
        <v>0</v>
      </c>
      <c r="J88" s="160">
        <v>0</v>
      </c>
      <c r="K88" s="160">
        <v>0</v>
      </c>
      <c r="L88" s="160">
        <v>2000000</v>
      </c>
      <c r="M88" s="160">
        <v>500000</v>
      </c>
      <c r="N88" s="154">
        <f t="shared" si="10"/>
        <v>0</v>
      </c>
      <c r="O88" s="153">
        <f t="shared" si="7"/>
        <v>2000000</v>
      </c>
      <c r="P88" s="153">
        <f t="shared" si="8"/>
        <v>0</v>
      </c>
      <c r="Q88" s="154">
        <f t="shared" si="9"/>
        <v>0</v>
      </c>
    </row>
    <row r="89" spans="1:17" s="151" customFormat="1" ht="13.5">
      <c r="A89" s="152">
        <v>21375500</v>
      </c>
      <c r="B89" s="152" t="s">
        <v>252</v>
      </c>
      <c r="C89" s="152" t="s">
        <v>253</v>
      </c>
      <c r="D89" s="160">
        <v>750000</v>
      </c>
      <c r="E89" s="160">
        <v>750000</v>
      </c>
      <c r="F89" s="160">
        <v>187500</v>
      </c>
      <c r="G89" s="160">
        <v>0</v>
      </c>
      <c r="H89" s="160">
        <v>0</v>
      </c>
      <c r="I89" s="160">
        <v>0</v>
      </c>
      <c r="J89" s="160">
        <v>0</v>
      </c>
      <c r="K89" s="160">
        <v>0</v>
      </c>
      <c r="L89" s="160">
        <v>750000</v>
      </c>
      <c r="M89" s="160">
        <v>187500</v>
      </c>
      <c r="N89" s="154">
        <f t="shared" si="10"/>
        <v>0</v>
      </c>
      <c r="O89" s="153">
        <f t="shared" si="7"/>
        <v>750000</v>
      </c>
      <c r="P89" s="153">
        <f t="shared" si="8"/>
        <v>0</v>
      </c>
      <c r="Q89" s="154">
        <f t="shared" si="9"/>
        <v>0</v>
      </c>
    </row>
    <row r="90" spans="1:17" s="151" customFormat="1" ht="13.5">
      <c r="A90" s="152">
        <v>21375500</v>
      </c>
      <c r="B90" s="152" t="s">
        <v>254</v>
      </c>
      <c r="C90" s="152" t="s">
        <v>255</v>
      </c>
      <c r="D90" s="160">
        <v>42654546</v>
      </c>
      <c r="E90" s="160">
        <v>42654546</v>
      </c>
      <c r="F90" s="160">
        <v>4371536</v>
      </c>
      <c r="G90" s="160">
        <v>0</v>
      </c>
      <c r="H90" s="160">
        <v>0</v>
      </c>
      <c r="I90" s="160">
        <v>0</v>
      </c>
      <c r="J90" s="160">
        <v>0</v>
      </c>
      <c r="K90" s="160">
        <v>0</v>
      </c>
      <c r="L90" s="160">
        <v>42654546</v>
      </c>
      <c r="M90" s="160">
        <v>4371536</v>
      </c>
      <c r="N90" s="154">
        <f t="shared" si="10"/>
        <v>0</v>
      </c>
      <c r="O90" s="153">
        <f t="shared" si="7"/>
        <v>42654546</v>
      </c>
      <c r="P90" s="153">
        <f t="shared" si="8"/>
        <v>0</v>
      </c>
      <c r="Q90" s="154">
        <f t="shared" si="9"/>
        <v>0</v>
      </c>
    </row>
    <row r="91" spans="1:17" s="151" customFormat="1" ht="13.5">
      <c r="A91" s="152">
        <v>21375500</v>
      </c>
      <c r="B91" s="152" t="s">
        <v>256</v>
      </c>
      <c r="C91" s="152" t="s">
        <v>257</v>
      </c>
      <c r="D91" s="160">
        <v>2000000</v>
      </c>
      <c r="E91" s="160">
        <v>2000000</v>
      </c>
      <c r="F91" s="160">
        <v>500000</v>
      </c>
      <c r="G91" s="160">
        <v>0</v>
      </c>
      <c r="H91" s="160">
        <v>0</v>
      </c>
      <c r="I91" s="160">
        <v>0</v>
      </c>
      <c r="J91" s="160">
        <v>0</v>
      </c>
      <c r="K91" s="160">
        <v>0</v>
      </c>
      <c r="L91" s="160">
        <v>2000000</v>
      </c>
      <c r="M91" s="160">
        <v>500000</v>
      </c>
      <c r="N91" s="154">
        <f>+J91/E91</f>
        <v>0</v>
      </c>
      <c r="O91" s="153">
        <f aca="true" t="shared" si="11" ref="O91:O105">+E91</f>
        <v>2000000</v>
      </c>
      <c r="P91" s="153">
        <f aca="true" t="shared" si="12" ref="P91:P105">+J91</f>
        <v>0</v>
      </c>
      <c r="Q91" s="154">
        <f aca="true" t="shared" si="13" ref="Q91:Q106">+P91/O91</f>
        <v>0</v>
      </c>
    </row>
    <row r="92" spans="1:17" s="151" customFormat="1" ht="13.5">
      <c r="A92" s="152">
        <v>21375500</v>
      </c>
      <c r="B92" s="152" t="s">
        <v>258</v>
      </c>
      <c r="C92" s="152" t="s">
        <v>259</v>
      </c>
      <c r="D92" s="160">
        <v>2584616</v>
      </c>
      <c r="E92" s="160">
        <v>2584616</v>
      </c>
      <c r="F92" s="160">
        <v>646154</v>
      </c>
      <c r="G92" s="160">
        <v>0</v>
      </c>
      <c r="H92" s="160">
        <v>136000</v>
      </c>
      <c r="I92" s="160">
        <v>0</v>
      </c>
      <c r="J92" s="160">
        <v>0</v>
      </c>
      <c r="K92" s="160">
        <v>0</v>
      </c>
      <c r="L92" s="160">
        <v>2448616</v>
      </c>
      <c r="M92" s="160">
        <v>510154</v>
      </c>
      <c r="N92" s="154">
        <f aca="true" t="shared" si="14" ref="N92:N119">+J92/E92</f>
        <v>0</v>
      </c>
      <c r="O92" s="153">
        <f t="shared" si="11"/>
        <v>2584616</v>
      </c>
      <c r="P92" s="153">
        <f t="shared" si="12"/>
        <v>0</v>
      </c>
      <c r="Q92" s="154">
        <f t="shared" si="13"/>
        <v>0</v>
      </c>
    </row>
    <row r="93" spans="1:17" s="151" customFormat="1" ht="13.5">
      <c r="A93" s="152">
        <v>21375500</v>
      </c>
      <c r="B93" s="152" t="s">
        <v>260</v>
      </c>
      <c r="C93" s="152" t="s">
        <v>261</v>
      </c>
      <c r="D93" s="160">
        <v>750000</v>
      </c>
      <c r="E93" s="160">
        <v>750000</v>
      </c>
      <c r="F93" s="160">
        <v>249600</v>
      </c>
      <c r="G93" s="160">
        <v>0</v>
      </c>
      <c r="H93" s="160">
        <v>249600</v>
      </c>
      <c r="I93" s="160">
        <v>0</v>
      </c>
      <c r="J93" s="160">
        <v>0</v>
      </c>
      <c r="K93" s="160">
        <v>0</v>
      </c>
      <c r="L93" s="160">
        <v>500400</v>
      </c>
      <c r="M93" s="160">
        <v>0</v>
      </c>
      <c r="N93" s="154">
        <f t="shared" si="14"/>
        <v>0</v>
      </c>
      <c r="O93" s="153">
        <f t="shared" si="11"/>
        <v>750000</v>
      </c>
      <c r="P93" s="153">
        <f t="shared" si="12"/>
        <v>0</v>
      </c>
      <c r="Q93" s="154">
        <f t="shared" si="13"/>
        <v>0</v>
      </c>
    </row>
    <row r="94" spans="1:17" s="151" customFormat="1" ht="13.5">
      <c r="A94" s="152">
        <v>21375500</v>
      </c>
      <c r="B94" s="152" t="s">
        <v>264</v>
      </c>
      <c r="C94" s="152" t="s">
        <v>265</v>
      </c>
      <c r="D94" s="160">
        <v>200000</v>
      </c>
      <c r="E94" s="160">
        <v>200000</v>
      </c>
      <c r="F94" s="160">
        <v>100000</v>
      </c>
      <c r="G94" s="160">
        <v>0</v>
      </c>
      <c r="H94" s="160">
        <v>0</v>
      </c>
      <c r="I94" s="160">
        <v>0</v>
      </c>
      <c r="J94" s="160">
        <v>0</v>
      </c>
      <c r="K94" s="160">
        <v>0</v>
      </c>
      <c r="L94" s="160">
        <v>200000</v>
      </c>
      <c r="M94" s="160">
        <v>100000</v>
      </c>
      <c r="N94" s="154">
        <f t="shared" si="14"/>
        <v>0</v>
      </c>
      <c r="O94" s="153">
        <f t="shared" si="11"/>
        <v>200000</v>
      </c>
      <c r="P94" s="153">
        <f t="shared" si="12"/>
        <v>0</v>
      </c>
      <c r="Q94" s="154">
        <f t="shared" si="13"/>
        <v>0</v>
      </c>
    </row>
    <row r="95" spans="1:17" s="191" customFormat="1" ht="13.5">
      <c r="A95" s="187">
        <v>21375500</v>
      </c>
      <c r="B95" s="187" t="s">
        <v>266</v>
      </c>
      <c r="C95" s="187" t="s">
        <v>267</v>
      </c>
      <c r="D95" s="188">
        <v>103500000</v>
      </c>
      <c r="E95" s="188">
        <v>103500000</v>
      </c>
      <c r="F95" s="188">
        <v>0</v>
      </c>
      <c r="G95" s="188">
        <v>0</v>
      </c>
      <c r="H95" s="188">
        <v>0</v>
      </c>
      <c r="I95" s="188">
        <v>0</v>
      </c>
      <c r="J95" s="188">
        <v>0</v>
      </c>
      <c r="K95" s="188">
        <v>0</v>
      </c>
      <c r="L95" s="188">
        <v>103500000</v>
      </c>
      <c r="M95" s="188">
        <v>0</v>
      </c>
      <c r="N95" s="154">
        <f t="shared" si="14"/>
        <v>0</v>
      </c>
      <c r="O95" s="153">
        <f t="shared" si="11"/>
        <v>103500000</v>
      </c>
      <c r="P95" s="153">
        <f t="shared" si="12"/>
        <v>0</v>
      </c>
      <c r="Q95" s="154">
        <f t="shared" si="13"/>
        <v>0</v>
      </c>
    </row>
    <row r="96" spans="1:17" s="151" customFormat="1" ht="13.5">
      <c r="A96" s="152">
        <v>21375500</v>
      </c>
      <c r="B96" s="152" t="s">
        <v>268</v>
      </c>
      <c r="C96" s="152" t="s">
        <v>269</v>
      </c>
      <c r="D96" s="160">
        <v>15000000</v>
      </c>
      <c r="E96" s="160">
        <v>15000000</v>
      </c>
      <c r="F96" s="160">
        <v>0</v>
      </c>
      <c r="G96" s="160">
        <v>0</v>
      </c>
      <c r="H96" s="160">
        <v>0</v>
      </c>
      <c r="I96" s="160">
        <v>0</v>
      </c>
      <c r="J96" s="160">
        <v>0</v>
      </c>
      <c r="K96" s="160">
        <v>0</v>
      </c>
      <c r="L96" s="160">
        <v>15000000</v>
      </c>
      <c r="M96" s="160">
        <v>0</v>
      </c>
      <c r="N96" s="154">
        <f t="shared" si="14"/>
        <v>0</v>
      </c>
      <c r="O96" s="153">
        <f t="shared" si="11"/>
        <v>15000000</v>
      </c>
      <c r="P96" s="153">
        <f t="shared" si="12"/>
        <v>0</v>
      </c>
      <c r="Q96" s="154">
        <f t="shared" si="13"/>
        <v>0</v>
      </c>
    </row>
    <row r="97" spans="1:17" s="151" customFormat="1" ht="13.5">
      <c r="A97" s="152">
        <v>21375500</v>
      </c>
      <c r="B97" s="152" t="s">
        <v>270</v>
      </c>
      <c r="C97" s="152" t="s">
        <v>271</v>
      </c>
      <c r="D97" s="160">
        <v>5000000</v>
      </c>
      <c r="E97" s="160">
        <v>5000000</v>
      </c>
      <c r="F97" s="160">
        <v>0</v>
      </c>
      <c r="G97" s="160">
        <v>0</v>
      </c>
      <c r="H97" s="160">
        <v>0</v>
      </c>
      <c r="I97" s="160">
        <v>0</v>
      </c>
      <c r="J97" s="160">
        <v>0</v>
      </c>
      <c r="K97" s="160">
        <v>0</v>
      </c>
      <c r="L97" s="160">
        <v>5000000</v>
      </c>
      <c r="M97" s="160">
        <v>0</v>
      </c>
      <c r="N97" s="154">
        <f t="shared" si="14"/>
        <v>0</v>
      </c>
      <c r="O97" s="153">
        <f t="shared" si="11"/>
        <v>5000000</v>
      </c>
      <c r="P97" s="153">
        <f t="shared" si="12"/>
        <v>0</v>
      </c>
      <c r="Q97" s="154">
        <f t="shared" si="13"/>
        <v>0</v>
      </c>
    </row>
    <row r="98" spans="1:17" s="151" customFormat="1" ht="13.5">
      <c r="A98" s="152">
        <v>21375500</v>
      </c>
      <c r="B98" s="152" t="s">
        <v>272</v>
      </c>
      <c r="C98" s="152" t="s">
        <v>273</v>
      </c>
      <c r="D98" s="160">
        <v>1000000</v>
      </c>
      <c r="E98" s="160">
        <v>1000000</v>
      </c>
      <c r="F98" s="160">
        <v>0</v>
      </c>
      <c r="G98" s="160">
        <v>0</v>
      </c>
      <c r="H98" s="160">
        <v>0</v>
      </c>
      <c r="I98" s="160">
        <v>0</v>
      </c>
      <c r="J98" s="160">
        <v>0</v>
      </c>
      <c r="K98" s="160">
        <v>0</v>
      </c>
      <c r="L98" s="160">
        <v>1000000</v>
      </c>
      <c r="M98" s="160">
        <v>0</v>
      </c>
      <c r="N98" s="154">
        <f t="shared" si="14"/>
        <v>0</v>
      </c>
      <c r="O98" s="153">
        <f t="shared" si="11"/>
        <v>1000000</v>
      </c>
      <c r="P98" s="153">
        <f t="shared" si="12"/>
        <v>0</v>
      </c>
      <c r="Q98" s="154">
        <f t="shared" si="13"/>
        <v>0</v>
      </c>
    </row>
    <row r="99" spans="1:17" s="151" customFormat="1" ht="13.5">
      <c r="A99" s="152">
        <v>21375500</v>
      </c>
      <c r="B99" s="152" t="s">
        <v>274</v>
      </c>
      <c r="C99" s="152" t="s">
        <v>275</v>
      </c>
      <c r="D99" s="160">
        <v>4000000</v>
      </c>
      <c r="E99" s="160">
        <v>4000000</v>
      </c>
      <c r="F99" s="160">
        <v>0</v>
      </c>
      <c r="G99" s="160">
        <v>0</v>
      </c>
      <c r="H99" s="160">
        <v>0</v>
      </c>
      <c r="I99" s="160">
        <v>0</v>
      </c>
      <c r="J99" s="160">
        <v>0</v>
      </c>
      <c r="K99" s="160">
        <v>0</v>
      </c>
      <c r="L99" s="160">
        <v>4000000</v>
      </c>
      <c r="M99" s="160">
        <v>0</v>
      </c>
      <c r="N99" s="154">
        <f t="shared" si="14"/>
        <v>0</v>
      </c>
      <c r="O99" s="153">
        <f t="shared" si="11"/>
        <v>4000000</v>
      </c>
      <c r="P99" s="153">
        <f t="shared" si="12"/>
        <v>0</v>
      </c>
      <c r="Q99" s="154">
        <f t="shared" si="13"/>
        <v>0</v>
      </c>
    </row>
    <row r="100" spans="1:17" s="151" customFormat="1" ht="13.5">
      <c r="A100" s="152">
        <v>21375500</v>
      </c>
      <c r="B100" s="152" t="s">
        <v>417</v>
      </c>
      <c r="C100" s="152" t="s">
        <v>418</v>
      </c>
      <c r="D100" s="160">
        <v>2000000</v>
      </c>
      <c r="E100" s="160">
        <v>2000000</v>
      </c>
      <c r="F100" s="160">
        <v>0</v>
      </c>
      <c r="G100" s="160">
        <v>0</v>
      </c>
      <c r="H100" s="160">
        <v>0</v>
      </c>
      <c r="I100" s="160">
        <v>0</v>
      </c>
      <c r="J100" s="160">
        <v>0</v>
      </c>
      <c r="K100" s="160">
        <v>0</v>
      </c>
      <c r="L100" s="160">
        <v>2000000</v>
      </c>
      <c r="M100" s="160">
        <v>0</v>
      </c>
      <c r="N100" s="154">
        <f t="shared" si="14"/>
        <v>0</v>
      </c>
      <c r="O100" s="153">
        <f t="shared" si="11"/>
        <v>2000000</v>
      </c>
      <c r="P100" s="153">
        <f t="shared" si="12"/>
        <v>0</v>
      </c>
      <c r="Q100" s="154">
        <f t="shared" si="13"/>
        <v>0</v>
      </c>
    </row>
    <row r="101" spans="1:17" s="151" customFormat="1" ht="13.5">
      <c r="A101" s="152">
        <v>21375500</v>
      </c>
      <c r="B101" s="152" t="s">
        <v>278</v>
      </c>
      <c r="C101" s="152" t="s">
        <v>279</v>
      </c>
      <c r="D101" s="160">
        <v>3000000</v>
      </c>
      <c r="E101" s="160">
        <v>3000000</v>
      </c>
      <c r="F101" s="160">
        <v>0</v>
      </c>
      <c r="G101" s="160">
        <v>0</v>
      </c>
      <c r="H101" s="160">
        <v>0</v>
      </c>
      <c r="I101" s="160">
        <v>0</v>
      </c>
      <c r="J101" s="160">
        <v>0</v>
      </c>
      <c r="K101" s="160">
        <v>0</v>
      </c>
      <c r="L101" s="160">
        <v>3000000</v>
      </c>
      <c r="M101" s="160">
        <v>0</v>
      </c>
      <c r="N101" s="154">
        <f t="shared" si="14"/>
        <v>0</v>
      </c>
      <c r="O101" s="153">
        <f t="shared" si="11"/>
        <v>3000000</v>
      </c>
      <c r="P101" s="153">
        <f t="shared" si="12"/>
        <v>0</v>
      </c>
      <c r="Q101" s="154">
        <f t="shared" si="13"/>
        <v>0</v>
      </c>
    </row>
    <row r="102" spans="1:17" s="151" customFormat="1" ht="13.5">
      <c r="A102" s="152">
        <v>21375500</v>
      </c>
      <c r="B102" s="152" t="s">
        <v>280</v>
      </c>
      <c r="C102" s="152" t="s">
        <v>281</v>
      </c>
      <c r="D102" s="160">
        <v>58500000</v>
      </c>
      <c r="E102" s="160">
        <v>58500000</v>
      </c>
      <c r="F102" s="160">
        <v>0</v>
      </c>
      <c r="G102" s="160">
        <v>0</v>
      </c>
      <c r="H102" s="160">
        <v>0</v>
      </c>
      <c r="I102" s="160">
        <v>0</v>
      </c>
      <c r="J102" s="160">
        <v>0</v>
      </c>
      <c r="K102" s="160">
        <v>0</v>
      </c>
      <c r="L102" s="160">
        <v>58500000</v>
      </c>
      <c r="M102" s="160">
        <v>0</v>
      </c>
      <c r="N102" s="154">
        <f t="shared" si="14"/>
        <v>0</v>
      </c>
      <c r="O102" s="153">
        <f t="shared" si="11"/>
        <v>58500000</v>
      </c>
      <c r="P102" s="153">
        <f t="shared" si="12"/>
        <v>0</v>
      </c>
      <c r="Q102" s="154">
        <f t="shared" si="13"/>
        <v>0</v>
      </c>
    </row>
    <row r="103" spans="1:17" s="151" customFormat="1" ht="13.5">
      <c r="A103" s="152">
        <v>21375500</v>
      </c>
      <c r="B103" s="152" t="s">
        <v>421</v>
      </c>
      <c r="C103" s="152" t="s">
        <v>422</v>
      </c>
      <c r="D103" s="160">
        <v>58500000</v>
      </c>
      <c r="E103" s="160">
        <v>58500000</v>
      </c>
      <c r="F103" s="160">
        <v>0</v>
      </c>
      <c r="G103" s="160">
        <v>0</v>
      </c>
      <c r="H103" s="160">
        <v>0</v>
      </c>
      <c r="I103" s="160">
        <v>0</v>
      </c>
      <c r="J103" s="160">
        <v>0</v>
      </c>
      <c r="K103" s="160">
        <v>0</v>
      </c>
      <c r="L103" s="160">
        <v>58500000</v>
      </c>
      <c r="M103" s="160">
        <v>0</v>
      </c>
      <c r="N103" s="154">
        <f t="shared" si="14"/>
        <v>0</v>
      </c>
      <c r="O103" s="153">
        <f t="shared" si="11"/>
        <v>58500000</v>
      </c>
      <c r="P103" s="153">
        <f t="shared" si="12"/>
        <v>0</v>
      </c>
      <c r="Q103" s="154">
        <f t="shared" si="13"/>
        <v>0</v>
      </c>
    </row>
    <row r="104" spans="1:17" s="151" customFormat="1" ht="13.5">
      <c r="A104" s="152">
        <v>21375500</v>
      </c>
      <c r="B104" s="152" t="s">
        <v>284</v>
      </c>
      <c r="C104" s="152" t="s">
        <v>285</v>
      </c>
      <c r="D104" s="160">
        <v>30000000</v>
      </c>
      <c r="E104" s="160">
        <v>30000000</v>
      </c>
      <c r="F104" s="160">
        <v>0</v>
      </c>
      <c r="G104" s="160">
        <v>0</v>
      </c>
      <c r="H104" s="160">
        <v>0</v>
      </c>
      <c r="I104" s="160">
        <v>0</v>
      </c>
      <c r="J104" s="160">
        <v>0</v>
      </c>
      <c r="K104" s="160">
        <v>0</v>
      </c>
      <c r="L104" s="160">
        <v>30000000</v>
      </c>
      <c r="M104" s="160">
        <v>0</v>
      </c>
      <c r="N104" s="154">
        <f t="shared" si="14"/>
        <v>0</v>
      </c>
      <c r="O104" s="153">
        <f t="shared" si="11"/>
        <v>30000000</v>
      </c>
      <c r="P104" s="153">
        <f t="shared" si="12"/>
        <v>0</v>
      </c>
      <c r="Q104" s="154">
        <f t="shared" si="13"/>
        <v>0</v>
      </c>
    </row>
    <row r="105" spans="1:17" s="151" customFormat="1" ht="13.5">
      <c r="A105" s="152">
        <v>21375500</v>
      </c>
      <c r="B105" s="152" t="s">
        <v>286</v>
      </c>
      <c r="C105" s="152" t="s">
        <v>287</v>
      </c>
      <c r="D105" s="160">
        <v>30000000</v>
      </c>
      <c r="E105" s="160">
        <v>30000000</v>
      </c>
      <c r="F105" s="160">
        <v>0</v>
      </c>
      <c r="G105" s="160">
        <v>0</v>
      </c>
      <c r="H105" s="160">
        <v>0</v>
      </c>
      <c r="I105" s="160">
        <v>0</v>
      </c>
      <c r="J105" s="160">
        <v>0</v>
      </c>
      <c r="K105" s="160">
        <v>0</v>
      </c>
      <c r="L105" s="160">
        <v>30000000</v>
      </c>
      <c r="M105" s="160">
        <v>0</v>
      </c>
      <c r="N105" s="154">
        <f t="shared" si="14"/>
        <v>0</v>
      </c>
      <c r="O105" s="153">
        <f t="shared" si="11"/>
        <v>30000000</v>
      </c>
      <c r="P105" s="153">
        <f t="shared" si="12"/>
        <v>0</v>
      </c>
      <c r="Q105" s="154">
        <f t="shared" si="13"/>
        <v>0</v>
      </c>
    </row>
    <row r="106" spans="1:17" s="191" customFormat="1" ht="13.5">
      <c r="A106" s="187">
        <v>21375500</v>
      </c>
      <c r="B106" s="187" t="s">
        <v>290</v>
      </c>
      <c r="C106" s="187" t="s">
        <v>291</v>
      </c>
      <c r="D106" s="188">
        <v>189634559</v>
      </c>
      <c r="E106" s="188">
        <v>189634559</v>
      </c>
      <c r="F106" s="188">
        <v>95718559</v>
      </c>
      <c r="G106" s="188">
        <v>0</v>
      </c>
      <c r="H106" s="188">
        <v>56256063.92</v>
      </c>
      <c r="I106" s="188">
        <v>0</v>
      </c>
      <c r="J106" s="188">
        <v>1536045.08</v>
      </c>
      <c r="K106" s="188">
        <v>1536045.08</v>
      </c>
      <c r="L106" s="188">
        <v>131842450</v>
      </c>
      <c r="M106" s="188">
        <v>37926450</v>
      </c>
      <c r="N106" s="154">
        <f t="shared" si="14"/>
        <v>0.008100027168571104</v>
      </c>
      <c r="O106" s="189">
        <f>+O110</f>
        <v>132000000</v>
      </c>
      <c r="P106" s="189">
        <f>+P110</f>
        <v>157550</v>
      </c>
      <c r="Q106" s="154">
        <f t="shared" si="13"/>
        <v>0.001193560606060606</v>
      </c>
    </row>
    <row r="107" spans="1:17" s="151" customFormat="1" ht="13.5">
      <c r="A107" s="152">
        <v>21375500</v>
      </c>
      <c r="B107" s="152" t="s">
        <v>292</v>
      </c>
      <c r="C107" s="152" t="s">
        <v>293</v>
      </c>
      <c r="D107" s="160">
        <v>37987205</v>
      </c>
      <c r="E107" s="160">
        <v>37987205</v>
      </c>
      <c r="F107" s="160">
        <v>37821205</v>
      </c>
      <c r="G107" s="160">
        <v>0</v>
      </c>
      <c r="H107" s="160">
        <v>36608709.92</v>
      </c>
      <c r="I107" s="160">
        <v>0</v>
      </c>
      <c r="J107" s="160">
        <v>1378495.08</v>
      </c>
      <c r="K107" s="160">
        <v>1378495.08</v>
      </c>
      <c r="L107" s="160">
        <v>0</v>
      </c>
      <c r="M107" s="160">
        <v>-166000</v>
      </c>
      <c r="N107" s="154">
        <f t="shared" si="14"/>
        <v>0.036288405003737444</v>
      </c>
      <c r="O107" s="153"/>
      <c r="P107" s="153"/>
      <c r="Q107" s="154"/>
    </row>
    <row r="108" spans="1:17" s="151" customFormat="1" ht="13.5">
      <c r="A108" s="152">
        <v>21375500</v>
      </c>
      <c r="B108" s="152" t="s">
        <v>323</v>
      </c>
      <c r="C108" s="152" t="s">
        <v>424</v>
      </c>
      <c r="D108" s="160">
        <v>31613513</v>
      </c>
      <c r="E108" s="160">
        <v>31613513</v>
      </c>
      <c r="F108" s="160">
        <v>31497513</v>
      </c>
      <c r="G108" s="160">
        <v>0</v>
      </c>
      <c r="H108" s="160">
        <v>30650227.28</v>
      </c>
      <c r="I108" s="160">
        <v>0</v>
      </c>
      <c r="J108" s="160">
        <v>963285.72</v>
      </c>
      <c r="K108" s="160">
        <v>963285.72</v>
      </c>
      <c r="L108" s="160">
        <v>0</v>
      </c>
      <c r="M108" s="160">
        <v>-116000</v>
      </c>
      <c r="N108" s="154">
        <f t="shared" si="14"/>
        <v>0.030470695237191765</v>
      </c>
      <c r="O108" s="153"/>
      <c r="P108" s="153"/>
      <c r="Q108" s="154"/>
    </row>
    <row r="109" spans="1:17" s="151" customFormat="1" ht="13.5">
      <c r="A109" s="152">
        <v>21375500</v>
      </c>
      <c r="B109" s="152" t="s">
        <v>328</v>
      </c>
      <c r="C109" s="152" t="s">
        <v>425</v>
      </c>
      <c r="D109" s="160">
        <v>6373692</v>
      </c>
      <c r="E109" s="160">
        <v>6373692</v>
      </c>
      <c r="F109" s="160">
        <v>6323692</v>
      </c>
      <c r="G109" s="160">
        <v>0</v>
      </c>
      <c r="H109" s="160">
        <v>5958482.64</v>
      </c>
      <c r="I109" s="160">
        <v>0</v>
      </c>
      <c r="J109" s="160">
        <v>415209.36</v>
      </c>
      <c r="K109" s="160">
        <v>415209.36</v>
      </c>
      <c r="L109" s="160">
        <v>0</v>
      </c>
      <c r="M109" s="160">
        <v>-50000</v>
      </c>
      <c r="N109" s="154">
        <f t="shared" si="14"/>
        <v>0.06514424606648705</v>
      </c>
      <c r="O109" s="153"/>
      <c r="P109" s="153"/>
      <c r="Q109" s="154"/>
    </row>
    <row r="110" spans="1:17" s="191" customFormat="1" ht="13.5">
      <c r="A110" s="152">
        <v>21375500</v>
      </c>
      <c r="B110" s="152" t="s">
        <v>338</v>
      </c>
      <c r="C110" s="152" t="s">
        <v>339</v>
      </c>
      <c r="D110" s="160">
        <v>132000000</v>
      </c>
      <c r="E110" s="160">
        <v>132000000</v>
      </c>
      <c r="F110" s="160">
        <v>38250000</v>
      </c>
      <c r="G110" s="160">
        <v>0</v>
      </c>
      <c r="H110" s="160">
        <v>0</v>
      </c>
      <c r="I110" s="160">
        <v>0</v>
      </c>
      <c r="J110" s="160">
        <v>157550</v>
      </c>
      <c r="K110" s="160">
        <v>157550</v>
      </c>
      <c r="L110" s="160">
        <v>131842450</v>
      </c>
      <c r="M110" s="160">
        <v>38092450</v>
      </c>
      <c r="N110" s="154">
        <f t="shared" si="14"/>
        <v>0.001193560606060606</v>
      </c>
      <c r="O110" s="153">
        <f>+E110</f>
        <v>132000000</v>
      </c>
      <c r="P110" s="153">
        <f>+J110</f>
        <v>157550</v>
      </c>
      <c r="Q110" s="154">
        <f>+P110/O110</f>
        <v>0.001193560606060606</v>
      </c>
    </row>
    <row r="111" spans="1:17" s="151" customFormat="1" ht="13.5">
      <c r="A111" s="152">
        <v>21375500</v>
      </c>
      <c r="B111" s="152" t="s">
        <v>340</v>
      </c>
      <c r="C111" s="152" t="s">
        <v>341</v>
      </c>
      <c r="D111" s="160">
        <v>125000000</v>
      </c>
      <c r="E111" s="160">
        <v>125000000</v>
      </c>
      <c r="F111" s="160">
        <v>31250000</v>
      </c>
      <c r="G111" s="160">
        <v>0</v>
      </c>
      <c r="H111" s="160">
        <v>0</v>
      </c>
      <c r="I111" s="160">
        <v>0</v>
      </c>
      <c r="J111" s="160">
        <v>0</v>
      </c>
      <c r="K111" s="160">
        <v>0</v>
      </c>
      <c r="L111" s="160">
        <v>125000000</v>
      </c>
      <c r="M111" s="160">
        <v>31250000</v>
      </c>
      <c r="N111" s="154">
        <f t="shared" si="14"/>
        <v>0</v>
      </c>
      <c r="O111" s="153">
        <f>+E111</f>
        <v>125000000</v>
      </c>
      <c r="P111" s="153">
        <f>+J111</f>
        <v>0</v>
      </c>
      <c r="Q111" s="154">
        <f>+P111/O111</f>
        <v>0</v>
      </c>
    </row>
    <row r="112" spans="1:17" s="151" customFormat="1" ht="13.5">
      <c r="A112" s="152">
        <v>21375500</v>
      </c>
      <c r="B112" s="152" t="s">
        <v>342</v>
      </c>
      <c r="C112" s="152" t="s">
        <v>343</v>
      </c>
      <c r="D112" s="160">
        <v>7000000</v>
      </c>
      <c r="E112" s="160">
        <v>7000000</v>
      </c>
      <c r="F112" s="160">
        <v>7000000</v>
      </c>
      <c r="G112" s="160">
        <v>0</v>
      </c>
      <c r="H112" s="160">
        <v>0</v>
      </c>
      <c r="I112" s="160">
        <v>0</v>
      </c>
      <c r="J112" s="160">
        <v>157550</v>
      </c>
      <c r="K112" s="160">
        <v>157550</v>
      </c>
      <c r="L112" s="160">
        <v>6842450</v>
      </c>
      <c r="M112" s="160">
        <v>6842450</v>
      </c>
      <c r="N112" s="154">
        <f t="shared" si="14"/>
        <v>0.022507142857142858</v>
      </c>
      <c r="O112" s="153">
        <f>+E112</f>
        <v>7000000</v>
      </c>
      <c r="P112" s="153">
        <f>+J112</f>
        <v>157550</v>
      </c>
      <c r="Q112" s="154">
        <f>+P112/O112</f>
        <v>0.022507142857142858</v>
      </c>
    </row>
    <row r="113" spans="1:17" s="151" customFormat="1" ht="13.5">
      <c r="A113" s="152">
        <v>21375500</v>
      </c>
      <c r="B113" s="152" t="s">
        <v>359</v>
      </c>
      <c r="C113" s="152" t="s">
        <v>360</v>
      </c>
      <c r="D113" s="160">
        <v>19647354</v>
      </c>
      <c r="E113" s="160">
        <v>19647354</v>
      </c>
      <c r="F113" s="160">
        <v>19647354</v>
      </c>
      <c r="G113" s="160">
        <v>0</v>
      </c>
      <c r="H113" s="160">
        <v>19647354</v>
      </c>
      <c r="I113" s="160">
        <v>0</v>
      </c>
      <c r="J113" s="160">
        <v>0</v>
      </c>
      <c r="K113" s="160">
        <v>0</v>
      </c>
      <c r="L113" s="160">
        <v>0</v>
      </c>
      <c r="M113" s="160">
        <v>0</v>
      </c>
      <c r="N113" s="154">
        <f t="shared" si="14"/>
        <v>0</v>
      </c>
      <c r="O113" s="153"/>
      <c r="P113" s="153"/>
      <c r="Q113" s="154"/>
    </row>
    <row r="114" spans="1:17" s="151" customFormat="1" ht="13.5">
      <c r="A114" s="152">
        <v>21375500</v>
      </c>
      <c r="B114" s="152" t="s">
        <v>364</v>
      </c>
      <c r="C114" s="152" t="s">
        <v>365</v>
      </c>
      <c r="D114" s="160">
        <v>2029800</v>
      </c>
      <c r="E114" s="160">
        <v>2029800</v>
      </c>
      <c r="F114" s="160">
        <v>2029800</v>
      </c>
      <c r="G114" s="160">
        <v>0</v>
      </c>
      <c r="H114" s="160">
        <v>2029800</v>
      </c>
      <c r="I114" s="160">
        <v>0</v>
      </c>
      <c r="J114" s="160">
        <v>0</v>
      </c>
      <c r="K114" s="160">
        <v>0</v>
      </c>
      <c r="L114" s="160">
        <v>0</v>
      </c>
      <c r="M114" s="160">
        <v>0</v>
      </c>
      <c r="N114" s="154">
        <f t="shared" si="14"/>
        <v>0</v>
      </c>
      <c r="O114" s="153"/>
      <c r="P114" s="153"/>
      <c r="Q114" s="154"/>
    </row>
    <row r="115" spans="1:17" s="151" customFormat="1" ht="13.5">
      <c r="A115" s="152">
        <v>21375500</v>
      </c>
      <c r="B115" s="152" t="s">
        <v>370</v>
      </c>
      <c r="C115" s="152" t="s">
        <v>371</v>
      </c>
      <c r="D115" s="160">
        <v>4656600</v>
      </c>
      <c r="E115" s="160">
        <v>4656600</v>
      </c>
      <c r="F115" s="160">
        <v>4656600</v>
      </c>
      <c r="G115" s="160">
        <v>0</v>
      </c>
      <c r="H115" s="160">
        <v>4656600</v>
      </c>
      <c r="I115" s="160">
        <v>0</v>
      </c>
      <c r="J115" s="160">
        <v>0</v>
      </c>
      <c r="K115" s="160">
        <v>0</v>
      </c>
      <c r="L115" s="160">
        <v>0</v>
      </c>
      <c r="M115" s="160">
        <v>0</v>
      </c>
      <c r="N115" s="154">
        <f t="shared" si="14"/>
        <v>0</v>
      </c>
      <c r="O115" s="153"/>
      <c r="P115" s="153"/>
      <c r="Q115" s="154"/>
    </row>
    <row r="116" spans="1:17" s="151" customFormat="1" ht="13.5">
      <c r="A116" s="152">
        <v>21375500</v>
      </c>
      <c r="B116" s="152" t="s">
        <v>376</v>
      </c>
      <c r="C116" s="152" t="s">
        <v>399</v>
      </c>
      <c r="D116" s="160">
        <v>8955000</v>
      </c>
      <c r="E116" s="160">
        <v>8955000</v>
      </c>
      <c r="F116" s="160">
        <v>8955000</v>
      </c>
      <c r="G116" s="160">
        <v>0</v>
      </c>
      <c r="H116" s="160">
        <v>8955000</v>
      </c>
      <c r="I116" s="160">
        <v>0</v>
      </c>
      <c r="J116" s="160">
        <v>0</v>
      </c>
      <c r="K116" s="160">
        <v>0</v>
      </c>
      <c r="L116" s="160">
        <v>0</v>
      </c>
      <c r="M116" s="160">
        <v>0</v>
      </c>
      <c r="N116" s="154">
        <f t="shared" si="14"/>
        <v>0</v>
      </c>
      <c r="O116" s="153"/>
      <c r="P116" s="153"/>
      <c r="Q116" s="154"/>
    </row>
    <row r="117" spans="1:17" s="151" customFormat="1" ht="13.5">
      <c r="A117" s="152">
        <v>21375500</v>
      </c>
      <c r="B117" s="152" t="s">
        <v>379</v>
      </c>
      <c r="C117" s="152" t="s">
        <v>400</v>
      </c>
      <c r="D117" s="160">
        <v>2985000</v>
      </c>
      <c r="E117" s="160">
        <v>2985000</v>
      </c>
      <c r="F117" s="160">
        <v>2985000</v>
      </c>
      <c r="G117" s="160">
        <v>0</v>
      </c>
      <c r="H117" s="160">
        <v>2985000</v>
      </c>
      <c r="I117" s="160">
        <v>0</v>
      </c>
      <c r="J117" s="160">
        <v>0</v>
      </c>
      <c r="K117" s="160">
        <v>0</v>
      </c>
      <c r="L117" s="160">
        <v>0</v>
      </c>
      <c r="M117" s="160">
        <v>0</v>
      </c>
      <c r="N117" s="154">
        <f t="shared" si="14"/>
        <v>0</v>
      </c>
      <c r="O117" s="153"/>
      <c r="P117" s="153"/>
      <c r="Q117" s="154"/>
    </row>
    <row r="118" spans="1:17" s="151" customFormat="1" ht="13.5">
      <c r="A118" s="152">
        <v>21375500</v>
      </c>
      <c r="B118" s="152" t="s">
        <v>382</v>
      </c>
      <c r="C118" s="152" t="s">
        <v>401</v>
      </c>
      <c r="D118" s="160">
        <v>453804</v>
      </c>
      <c r="E118" s="160">
        <v>453804</v>
      </c>
      <c r="F118" s="160">
        <v>453804</v>
      </c>
      <c r="G118" s="160">
        <v>0</v>
      </c>
      <c r="H118" s="160">
        <v>453804</v>
      </c>
      <c r="I118" s="160">
        <v>0</v>
      </c>
      <c r="J118" s="160">
        <v>0</v>
      </c>
      <c r="K118" s="160">
        <v>0</v>
      </c>
      <c r="L118" s="160">
        <v>0</v>
      </c>
      <c r="M118" s="160">
        <v>0</v>
      </c>
      <c r="N118" s="154">
        <f t="shared" si="14"/>
        <v>0</v>
      </c>
      <c r="O118" s="153"/>
      <c r="P118" s="153"/>
      <c r="Q118" s="154"/>
    </row>
    <row r="119" spans="1:17" s="151" customFormat="1" ht="13.5">
      <c r="A119" s="152">
        <v>21375500</v>
      </c>
      <c r="B119" s="152" t="s">
        <v>383</v>
      </c>
      <c r="C119" s="152" t="s">
        <v>384</v>
      </c>
      <c r="D119" s="160">
        <v>567150</v>
      </c>
      <c r="E119" s="160">
        <v>567150</v>
      </c>
      <c r="F119" s="160">
        <v>567150</v>
      </c>
      <c r="G119" s="160">
        <v>0</v>
      </c>
      <c r="H119" s="160">
        <v>567150</v>
      </c>
      <c r="I119" s="160">
        <v>0</v>
      </c>
      <c r="J119" s="160">
        <v>0</v>
      </c>
      <c r="K119" s="160">
        <v>0</v>
      </c>
      <c r="L119" s="160">
        <v>0</v>
      </c>
      <c r="M119" s="160">
        <v>0</v>
      </c>
      <c r="N119" s="154">
        <f t="shared" si="14"/>
        <v>0</v>
      </c>
      <c r="O119" s="153"/>
      <c r="P119" s="153"/>
      <c r="Q119" s="154"/>
    </row>
    <row r="120" spans="1:17" ht="13.5">
      <c r="A120" s="165"/>
      <c r="B120" s="165"/>
      <c r="C120" s="165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61"/>
      <c r="O120" s="175"/>
      <c r="P120" s="175"/>
      <c r="Q120" s="161"/>
    </row>
    <row r="121" spans="1:17" ht="13.5">
      <c r="A121" s="165"/>
      <c r="B121" s="165"/>
      <c r="C121" s="165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61"/>
      <c r="O121" s="175"/>
      <c r="P121" s="175"/>
      <c r="Q121" s="161"/>
    </row>
    <row r="122" spans="1:17" ht="13.5">
      <c r="A122" s="165"/>
      <c r="B122" s="165"/>
      <c r="C122" s="165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61"/>
      <c r="O122" s="175"/>
      <c r="P122" s="175"/>
      <c r="Q122" s="161"/>
    </row>
    <row r="123" spans="1:17" s="150" customFormat="1" ht="13.5">
      <c r="A123" s="165"/>
      <c r="B123" s="165"/>
      <c r="C123" s="165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61"/>
      <c r="O123" s="175"/>
      <c r="P123" s="175"/>
      <c r="Q123" s="161"/>
    </row>
    <row r="124" spans="1:17" s="151" customFormat="1" ht="13.5">
      <c r="A124" s="152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4"/>
      <c r="O124" s="153"/>
      <c r="P124" s="153"/>
      <c r="Q124" s="154"/>
    </row>
    <row r="125" spans="1:17" s="151" customFormat="1" ht="13.5">
      <c r="A125" s="152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4"/>
      <c r="O125" s="153"/>
      <c r="P125" s="153"/>
      <c r="Q125" s="154"/>
    </row>
    <row r="126" spans="2:16" ht="13.5">
      <c r="B126" s="201" t="s">
        <v>11</v>
      </c>
      <c r="C126" s="201"/>
      <c r="D126" s="201"/>
      <c r="E126" s="201"/>
      <c r="F126" s="201"/>
      <c r="J126" s="155"/>
      <c r="O126" s="155"/>
      <c r="P126" s="155"/>
    </row>
    <row r="127" spans="2:6" s="156" customFormat="1" ht="44.25" customHeight="1" thickBot="1">
      <c r="B127" s="157" t="s">
        <v>45</v>
      </c>
      <c r="C127" s="157" t="s">
        <v>7</v>
      </c>
      <c r="D127" s="157" t="s">
        <v>8</v>
      </c>
      <c r="E127" s="157" t="s">
        <v>9</v>
      </c>
      <c r="F127" s="157" t="s">
        <v>21</v>
      </c>
    </row>
    <row r="128" spans="2:16" ht="14.25" thickTop="1">
      <c r="B128" s="158" t="s">
        <v>22</v>
      </c>
      <c r="C128" s="159">
        <f>+E8</f>
        <v>3257231948</v>
      </c>
      <c r="D128" s="160">
        <f>+J8</f>
        <v>368198952.6</v>
      </c>
      <c r="E128" s="155">
        <f>+C128-D128</f>
        <v>2889032995.4</v>
      </c>
      <c r="F128" s="161">
        <f aca="true" t="shared" si="15" ref="F128:F133">+D128/C128</f>
        <v>0.1130404461451021</v>
      </c>
      <c r="J128" s="155"/>
      <c r="O128" s="155"/>
      <c r="P128" s="155"/>
    </row>
    <row r="129" spans="2:16" ht="13.5">
      <c r="B129" s="158" t="s">
        <v>26</v>
      </c>
      <c r="C129" s="155">
        <f>+E27</f>
        <v>610711344</v>
      </c>
      <c r="D129" s="151">
        <f>+J27</f>
        <v>3807902.15</v>
      </c>
      <c r="E129" s="155">
        <f>+C129-D129</f>
        <v>606903441.85</v>
      </c>
      <c r="F129" s="161">
        <f t="shared" si="15"/>
        <v>0.006235191449137385</v>
      </c>
      <c r="J129" s="155"/>
      <c r="O129" s="155"/>
      <c r="P129" s="155"/>
    </row>
    <row r="130" spans="2:16" ht="13.5">
      <c r="B130" s="158" t="s">
        <v>23</v>
      </c>
      <c r="C130" s="155">
        <f>+E72</f>
        <v>77864162</v>
      </c>
      <c r="D130" s="151">
        <f>+J69</f>
        <v>0</v>
      </c>
      <c r="E130" s="155">
        <f>+C130-D130</f>
        <v>77864162</v>
      </c>
      <c r="F130" s="161">
        <f t="shared" si="15"/>
        <v>0</v>
      </c>
      <c r="J130" s="155"/>
      <c r="O130" s="155"/>
      <c r="P130" s="155"/>
    </row>
    <row r="131" spans="2:16" ht="13.5" customHeight="1">
      <c r="B131" s="158" t="s">
        <v>267</v>
      </c>
      <c r="C131" s="155">
        <f>+E95</f>
        <v>103500000</v>
      </c>
      <c r="D131" s="151">
        <f>+J95</f>
        <v>0</v>
      </c>
      <c r="E131" s="155">
        <f>+C131-D131</f>
        <v>103500000</v>
      </c>
      <c r="F131" s="161">
        <f>+D131/C131</f>
        <v>0</v>
      </c>
      <c r="J131" s="155"/>
      <c r="O131" s="155"/>
      <c r="P131" s="155"/>
    </row>
    <row r="132" spans="2:16" ht="13.5">
      <c r="B132" s="158" t="s">
        <v>25</v>
      </c>
      <c r="C132" s="155">
        <f>+E106</f>
        <v>189634559</v>
      </c>
      <c r="D132" s="151">
        <f>+J106</f>
        <v>1536045.08</v>
      </c>
      <c r="E132" s="155">
        <f>+C132-D132</f>
        <v>188098513.92</v>
      </c>
      <c r="F132" s="161">
        <f>+D132/C132</f>
        <v>0.008100027168571104</v>
      </c>
      <c r="J132" s="155"/>
      <c r="O132" s="155"/>
      <c r="P132" s="155"/>
    </row>
    <row r="133" spans="2:16" ht="14.25" thickBot="1">
      <c r="B133" s="162" t="s">
        <v>10</v>
      </c>
      <c r="C133" s="162">
        <f>SUM(C128:C132)</f>
        <v>4238942013</v>
      </c>
      <c r="D133" s="162">
        <f>SUM(D128:D132)</f>
        <v>373542899.83</v>
      </c>
      <c r="E133" s="162">
        <f>SUM(E128:E132)</f>
        <v>3865399113.17</v>
      </c>
      <c r="F133" s="163">
        <f t="shared" si="15"/>
        <v>0.08812172912118578</v>
      </c>
      <c r="J133" s="155"/>
      <c r="O133" s="155"/>
      <c r="P133" s="155"/>
    </row>
    <row r="134" spans="2:16" ht="14.25" thickTop="1">
      <c r="B134" s="150"/>
      <c r="C134" s="150"/>
      <c r="D134" s="164"/>
      <c r="E134" s="143"/>
      <c r="F134" s="143"/>
      <c r="G134" s="152"/>
      <c r="J134" s="155"/>
      <c r="O134" s="155"/>
      <c r="P134" s="155"/>
    </row>
    <row r="135" spans="2:16" ht="13.5">
      <c r="B135" s="165"/>
      <c r="C135" s="155"/>
      <c r="D135" s="151"/>
      <c r="G135" s="165"/>
      <c r="H135" s="165"/>
      <c r="I135" s="165"/>
      <c r="J135" s="152"/>
      <c r="O135" s="166"/>
      <c r="P135" s="155"/>
    </row>
    <row r="136" spans="2:16" ht="13.5">
      <c r="B136" s="165"/>
      <c r="C136" s="155"/>
      <c r="D136" s="151"/>
      <c r="G136" s="165"/>
      <c r="H136" s="165"/>
      <c r="I136" s="165"/>
      <c r="J136" s="152"/>
      <c r="P136" s="152"/>
    </row>
    <row r="137" spans="2:16" ht="13.5">
      <c r="B137" s="202" t="s">
        <v>11</v>
      </c>
      <c r="C137" s="202"/>
      <c r="D137" s="202"/>
      <c r="E137" s="202"/>
      <c r="F137" s="202"/>
      <c r="G137" s="165"/>
      <c r="H137" s="165"/>
      <c r="I137" s="165"/>
      <c r="J137" s="152"/>
      <c r="P137" s="152"/>
    </row>
    <row r="138" spans="2:16" ht="27.75" thickBot="1">
      <c r="B138" s="167" t="s">
        <v>45</v>
      </c>
      <c r="C138" s="167" t="s">
        <v>32</v>
      </c>
      <c r="D138" s="167" t="s">
        <v>33</v>
      </c>
      <c r="E138" s="167" t="s">
        <v>37</v>
      </c>
      <c r="F138" s="167" t="s">
        <v>34</v>
      </c>
      <c r="G138" s="165"/>
      <c r="H138" s="165"/>
      <c r="I138" s="165"/>
      <c r="J138" s="152"/>
      <c r="P138" s="152"/>
    </row>
    <row r="139" spans="2:16" ht="14.25" thickTop="1">
      <c r="B139" s="158" t="s">
        <v>26</v>
      </c>
      <c r="C139" s="155">
        <f aca="true" t="shared" si="16" ref="C139:D141">+C129</f>
        <v>610711344</v>
      </c>
      <c r="D139" s="155">
        <f t="shared" si="16"/>
        <v>3807902.15</v>
      </c>
      <c r="E139" s="155">
        <f>+C139-D139</f>
        <v>606903441.85</v>
      </c>
      <c r="F139" s="161">
        <f>+D139/C139</f>
        <v>0.006235191449137385</v>
      </c>
      <c r="G139" s="165"/>
      <c r="H139" s="165"/>
      <c r="I139" s="165"/>
      <c r="J139" s="152"/>
      <c r="P139" s="152"/>
    </row>
    <row r="140" spans="2:16" ht="13.5">
      <c r="B140" s="158" t="s">
        <v>23</v>
      </c>
      <c r="C140" s="155">
        <f t="shared" si="16"/>
        <v>77864162</v>
      </c>
      <c r="D140" s="155">
        <f t="shared" si="16"/>
        <v>0</v>
      </c>
      <c r="E140" s="155">
        <f>+C140-D140</f>
        <v>77864162</v>
      </c>
      <c r="F140" s="161">
        <f>+D140/C140</f>
        <v>0</v>
      </c>
      <c r="G140" s="165"/>
      <c r="H140" s="165"/>
      <c r="I140" s="165"/>
      <c r="J140" s="152"/>
      <c r="P140" s="152"/>
    </row>
    <row r="141" spans="2:16" ht="13.5">
      <c r="B141" s="158" t="s">
        <v>24</v>
      </c>
      <c r="C141" s="155">
        <f t="shared" si="16"/>
        <v>103500000</v>
      </c>
      <c r="D141" s="155">
        <f t="shared" si="16"/>
        <v>0</v>
      </c>
      <c r="E141" s="155">
        <f>+C141-D141</f>
        <v>103500000</v>
      </c>
      <c r="F141" s="161">
        <f>+D141/C141</f>
        <v>0</v>
      </c>
      <c r="G141" s="165"/>
      <c r="H141" s="165"/>
      <c r="I141" s="165"/>
      <c r="J141" s="152"/>
      <c r="P141" s="152"/>
    </row>
    <row r="142" spans="2:16" ht="13.5">
      <c r="B142" s="158" t="s">
        <v>25</v>
      </c>
      <c r="C142" s="155">
        <f>+O106</f>
        <v>132000000</v>
      </c>
      <c r="D142" s="155">
        <f>+P106</f>
        <v>157550</v>
      </c>
      <c r="E142" s="155">
        <f>+C142-D142</f>
        <v>131842450</v>
      </c>
      <c r="F142" s="161">
        <f>+D142/C142</f>
        <v>0.001193560606060606</v>
      </c>
      <c r="G142" s="165"/>
      <c r="H142" s="165"/>
      <c r="I142" s="165"/>
      <c r="J142" s="152"/>
      <c r="P142" s="152"/>
    </row>
    <row r="143" spans="2:16" ht="14.25" thickBot="1">
      <c r="B143" s="168" t="s">
        <v>10</v>
      </c>
      <c r="C143" s="168">
        <f>SUM(C139:C142)</f>
        <v>924075506</v>
      </c>
      <c r="D143" s="168">
        <f>SUM(D139:D142)</f>
        <v>3965452.15</v>
      </c>
      <c r="E143" s="168">
        <f>SUM(E139:E142)</f>
        <v>920110053.85</v>
      </c>
      <c r="F143" s="169">
        <f>+D143/C143</f>
        <v>0.004291264214073866</v>
      </c>
      <c r="G143" s="165"/>
      <c r="H143" s="165"/>
      <c r="I143" s="165"/>
      <c r="J143" s="152"/>
      <c r="P143" s="152"/>
    </row>
    <row r="144" spans="1:16" ht="14.25" thickTop="1">
      <c r="A144" s="165"/>
      <c r="G144" s="165"/>
      <c r="H144" s="165"/>
      <c r="I144" s="165"/>
      <c r="J144" s="152"/>
      <c r="P144" s="152"/>
    </row>
    <row r="145" spans="1:16" ht="13.5">
      <c r="A145" s="165"/>
      <c r="G145" s="165"/>
      <c r="H145" s="165"/>
      <c r="I145" s="165"/>
      <c r="J145" s="152"/>
      <c r="P145" s="152"/>
    </row>
    <row r="146" spans="1:16" ht="13.5">
      <c r="A146" s="165"/>
      <c r="G146" s="165"/>
      <c r="H146" s="165"/>
      <c r="I146" s="165"/>
      <c r="J146" s="152"/>
      <c r="P146" s="152"/>
    </row>
    <row r="147" spans="1:16" ht="13.5">
      <c r="A147" s="165"/>
      <c r="G147" s="165"/>
      <c r="H147" s="165"/>
      <c r="I147" s="165"/>
      <c r="J147" s="152"/>
      <c r="P147" s="152"/>
    </row>
    <row r="148" spans="1:16" ht="13.5">
      <c r="A148" s="165"/>
      <c r="G148" s="165"/>
      <c r="H148" s="165"/>
      <c r="I148" s="165"/>
      <c r="J148" s="152"/>
      <c r="P148" s="152"/>
    </row>
    <row r="149" spans="1:16" ht="13.5">
      <c r="A149" s="165"/>
      <c r="G149" s="165"/>
      <c r="H149" s="165"/>
      <c r="I149" s="165"/>
      <c r="J149" s="152"/>
      <c r="P149" s="152"/>
    </row>
    <row r="150" spans="1:16" ht="13.5">
      <c r="A150" s="165"/>
      <c r="G150" s="165"/>
      <c r="H150" s="165"/>
      <c r="I150" s="165"/>
      <c r="J150" s="152"/>
      <c r="P150" s="152"/>
    </row>
    <row r="151" spans="1:16" ht="13.5">
      <c r="A151" s="165"/>
      <c r="G151" s="165"/>
      <c r="H151" s="165"/>
      <c r="I151" s="165"/>
      <c r="J151" s="152"/>
      <c r="P151" s="152"/>
    </row>
    <row r="152" spans="1:16" ht="13.5">
      <c r="A152" s="170"/>
      <c r="B152" s="171"/>
      <c r="C152" s="172"/>
      <c r="G152" s="165"/>
      <c r="H152" s="165"/>
      <c r="I152" s="165"/>
      <c r="J152" s="152"/>
      <c r="P152" s="152"/>
    </row>
    <row r="153" spans="1:16" ht="13.5">
      <c r="A153" s="170"/>
      <c r="B153" s="171"/>
      <c r="C153" s="172"/>
      <c r="G153" s="165"/>
      <c r="H153" s="165"/>
      <c r="I153" s="165"/>
      <c r="J153" s="152"/>
      <c r="P153" s="152"/>
    </row>
    <row r="154" spans="1:16" ht="13.5">
      <c r="A154" s="170"/>
      <c r="B154" s="171"/>
      <c r="C154" s="172"/>
      <c r="G154" s="165"/>
      <c r="H154" s="165"/>
      <c r="I154" s="165"/>
      <c r="J154" s="152"/>
      <c r="P154" s="152"/>
    </row>
    <row r="155" spans="1:16" ht="13.5">
      <c r="A155" s="170"/>
      <c r="B155" s="176" t="s">
        <v>52</v>
      </c>
      <c r="C155" s="173" t="s">
        <v>53</v>
      </c>
      <c r="D155" s="173" t="s">
        <v>54</v>
      </c>
      <c r="E155" s="176" t="s">
        <v>7</v>
      </c>
      <c r="F155" s="176" t="s">
        <v>19</v>
      </c>
      <c r="G155" s="165"/>
      <c r="H155" s="165"/>
      <c r="I155" s="165"/>
      <c r="J155" s="152"/>
      <c r="P155" s="152"/>
    </row>
    <row r="156" spans="1:16" ht="13.5">
      <c r="A156" s="170"/>
      <c r="B156" s="177" t="s">
        <v>22</v>
      </c>
      <c r="C156" s="178">
        <f>+F156/E156</f>
        <v>0.1130404461451021</v>
      </c>
      <c r="D156" s="122">
        <f>+(100%/12)*1</f>
        <v>0.08333333333333333</v>
      </c>
      <c r="E156" s="179">
        <f aca="true" t="shared" si="17" ref="E156:F160">+C128</f>
        <v>3257231948</v>
      </c>
      <c r="F156" s="179">
        <f t="shared" si="17"/>
        <v>368198952.6</v>
      </c>
      <c r="G156" s="165"/>
      <c r="H156" s="165"/>
      <c r="I156" s="165"/>
      <c r="J156" s="152"/>
      <c r="P156" s="152"/>
    </row>
    <row r="157" spans="1:16" ht="13.5">
      <c r="A157" s="165"/>
      <c r="B157" s="177" t="s">
        <v>26</v>
      </c>
      <c r="C157" s="178">
        <f>+F157/E157</f>
        <v>0.006235191449137385</v>
      </c>
      <c r="D157" s="122">
        <f>+(100%/12)*1</f>
        <v>0.08333333333333333</v>
      </c>
      <c r="E157" s="179">
        <f t="shared" si="17"/>
        <v>610711344</v>
      </c>
      <c r="F157" s="179">
        <f t="shared" si="17"/>
        <v>3807902.15</v>
      </c>
      <c r="G157" s="165"/>
      <c r="H157" s="165"/>
      <c r="I157" s="165"/>
      <c r="J157" s="152"/>
      <c r="P157" s="152"/>
    </row>
    <row r="158" spans="1:16" ht="13.5">
      <c r="A158" s="165"/>
      <c r="B158" s="177" t="s">
        <v>23</v>
      </c>
      <c r="C158" s="178">
        <f>+F158/E158</f>
        <v>0</v>
      </c>
      <c r="D158" s="122">
        <f>+(100%/12)*1</f>
        <v>0.08333333333333333</v>
      </c>
      <c r="E158" s="179">
        <f t="shared" si="17"/>
        <v>77864162</v>
      </c>
      <c r="F158" s="179">
        <f t="shared" si="17"/>
        <v>0</v>
      </c>
      <c r="G158" s="165"/>
      <c r="H158" s="165"/>
      <c r="I158" s="165"/>
      <c r="J158" s="152"/>
      <c r="P158" s="152"/>
    </row>
    <row r="159" spans="1:16" ht="13.5">
      <c r="A159" s="165"/>
      <c r="B159" s="177" t="s">
        <v>24</v>
      </c>
      <c r="C159" s="178">
        <f>+F159/E159</f>
        <v>0</v>
      </c>
      <c r="D159" s="122">
        <f>+(100%/12)*1</f>
        <v>0.08333333333333333</v>
      </c>
      <c r="E159" s="179">
        <f t="shared" si="17"/>
        <v>103500000</v>
      </c>
      <c r="F159" s="179">
        <f t="shared" si="17"/>
        <v>0</v>
      </c>
      <c r="G159" s="165"/>
      <c r="H159" s="165"/>
      <c r="I159" s="165"/>
      <c r="J159" s="152"/>
      <c r="P159" s="152"/>
    </row>
    <row r="160" spans="1:16" ht="13.5">
      <c r="A160" s="165"/>
      <c r="B160" s="177" t="s">
        <v>25</v>
      </c>
      <c r="C160" s="178">
        <f>+F160/E160</f>
        <v>0.008100027168571104</v>
      </c>
      <c r="D160" s="122">
        <f>+(100%/12)*1</f>
        <v>0.08333333333333333</v>
      </c>
      <c r="E160" s="179">
        <f t="shared" si="17"/>
        <v>189634559</v>
      </c>
      <c r="F160" s="179">
        <f t="shared" si="17"/>
        <v>1536045.08</v>
      </c>
      <c r="G160" s="165"/>
      <c r="H160" s="165"/>
      <c r="I160" s="165"/>
      <c r="J160" s="152"/>
      <c r="P160" s="152"/>
    </row>
    <row r="161" spans="1:16" ht="13.5">
      <c r="A161" s="165"/>
      <c r="B161" s="177"/>
      <c r="C161" s="178"/>
      <c r="D161" s="122"/>
      <c r="E161" s="179"/>
      <c r="F161" s="179"/>
      <c r="G161" s="165"/>
      <c r="H161" s="165"/>
      <c r="I161" s="165"/>
      <c r="J161" s="152"/>
      <c r="P161" s="152"/>
    </row>
    <row r="162" spans="1:16" ht="13.5">
      <c r="A162" s="165"/>
      <c r="B162" s="177"/>
      <c r="C162" s="178"/>
      <c r="D162" s="178"/>
      <c r="E162" s="179"/>
      <c r="F162" s="179"/>
      <c r="G162" s="165"/>
      <c r="H162" s="165"/>
      <c r="I162" s="165"/>
      <c r="J162" s="152"/>
      <c r="P162" s="152"/>
    </row>
    <row r="163" spans="1:16" ht="13.5">
      <c r="A163" s="165"/>
      <c r="B163" s="177"/>
      <c r="C163" s="178"/>
      <c r="D163" s="178"/>
      <c r="E163" s="179"/>
      <c r="F163" s="179"/>
      <c r="G163" s="165"/>
      <c r="H163" s="165"/>
      <c r="I163" s="165"/>
      <c r="J163" s="152"/>
      <c r="P163" s="152"/>
    </row>
    <row r="164" spans="1:16" ht="13.5">
      <c r="A164" s="165"/>
      <c r="G164" s="165"/>
      <c r="H164" s="165"/>
      <c r="I164" s="165"/>
      <c r="J164" s="152"/>
      <c r="P164" s="152"/>
    </row>
    <row r="165" spans="1:16" ht="13.5">
      <c r="A165" s="165"/>
      <c r="G165" s="165"/>
      <c r="H165" s="165"/>
      <c r="I165" s="165"/>
      <c r="J165" s="152"/>
      <c r="P165" s="152"/>
    </row>
    <row r="166" spans="1:16" ht="13.5">
      <c r="A166" s="165"/>
      <c r="G166" s="165"/>
      <c r="H166" s="165"/>
      <c r="I166" s="165"/>
      <c r="J166" s="152"/>
      <c r="P166" s="152"/>
    </row>
    <row r="167" spans="1:16" ht="13.5">
      <c r="A167" s="165"/>
      <c r="G167" s="165"/>
      <c r="H167" s="165"/>
      <c r="I167" s="165"/>
      <c r="J167" s="152"/>
      <c r="P167" s="152"/>
    </row>
    <row r="168" spans="1:16" ht="13.5">
      <c r="A168" s="165"/>
      <c r="G168" s="165"/>
      <c r="H168" s="165"/>
      <c r="I168" s="165"/>
      <c r="J168" s="152"/>
      <c r="P168" s="152"/>
    </row>
    <row r="169" spans="1:16" ht="13.5">
      <c r="A169" s="165"/>
      <c r="G169" s="165"/>
      <c r="H169" s="165"/>
      <c r="I169" s="165"/>
      <c r="J169" s="152"/>
      <c r="P169" s="152"/>
    </row>
    <row r="170" spans="1:16" ht="13.5">
      <c r="A170" s="165"/>
      <c r="G170" s="165"/>
      <c r="H170" s="165"/>
      <c r="I170" s="165"/>
      <c r="J170" s="152"/>
      <c r="P170" s="152"/>
    </row>
    <row r="171" spans="1:16" ht="13.5">
      <c r="A171" s="165"/>
      <c r="G171" s="165"/>
      <c r="H171" s="165"/>
      <c r="I171" s="165"/>
      <c r="J171" s="152"/>
      <c r="P171" s="152"/>
    </row>
    <row r="172" spans="1:16" ht="13.5">
      <c r="A172" s="165"/>
      <c r="G172" s="165"/>
      <c r="H172" s="165"/>
      <c r="I172" s="165"/>
      <c r="J172" s="152"/>
      <c r="P172" s="152"/>
    </row>
    <row r="173" spans="1:16" ht="13.5">
      <c r="A173" s="165"/>
      <c r="G173" s="165"/>
      <c r="H173" s="165"/>
      <c r="I173" s="165"/>
      <c r="J173" s="152"/>
      <c r="P173" s="152"/>
    </row>
    <row r="174" spans="1:16" ht="13.5">
      <c r="A174" s="165"/>
      <c r="G174" s="165"/>
      <c r="H174" s="165"/>
      <c r="I174" s="165"/>
      <c r="J174" s="152"/>
      <c r="P174" s="152"/>
    </row>
    <row r="175" spans="1:16" ht="13.5">
      <c r="A175" s="165"/>
      <c r="G175" s="165"/>
      <c r="H175" s="165"/>
      <c r="I175" s="165"/>
      <c r="J175" s="152"/>
      <c r="P175" s="152"/>
    </row>
    <row r="176" spans="1:16" ht="13.5">
      <c r="A176" s="165"/>
      <c r="G176" s="165"/>
      <c r="H176" s="165"/>
      <c r="I176" s="165"/>
      <c r="J176" s="152"/>
      <c r="P176" s="152"/>
    </row>
    <row r="177" spans="1:16" ht="13.5">
      <c r="A177" s="165"/>
      <c r="G177" s="165"/>
      <c r="H177" s="165"/>
      <c r="I177" s="165"/>
      <c r="J177" s="152"/>
      <c r="P177" s="152"/>
    </row>
    <row r="178" spans="1:16" ht="13.5">
      <c r="A178" s="165"/>
      <c r="G178" s="165"/>
      <c r="H178" s="165"/>
      <c r="I178" s="165"/>
      <c r="J178" s="152"/>
      <c r="P178" s="152"/>
    </row>
    <row r="179" spans="1:16" ht="13.5">
      <c r="A179" s="165"/>
      <c r="G179" s="165"/>
      <c r="H179" s="165"/>
      <c r="I179" s="165"/>
      <c r="J179" s="152"/>
      <c r="P179" s="152"/>
    </row>
    <row r="180" spans="1:16" ht="13.5">
      <c r="A180" s="165"/>
      <c r="G180" s="165"/>
      <c r="H180" s="165"/>
      <c r="I180" s="165"/>
      <c r="J180" s="152"/>
      <c r="P180" s="152"/>
    </row>
    <row r="181" spans="1:16" ht="13.5">
      <c r="A181" s="165"/>
      <c r="G181" s="165"/>
      <c r="H181" s="165"/>
      <c r="I181" s="165"/>
      <c r="J181" s="152"/>
      <c r="P181" s="152"/>
    </row>
    <row r="182" spans="1:16" ht="13.5">
      <c r="A182" s="165"/>
      <c r="G182" s="165"/>
      <c r="H182" s="165"/>
      <c r="I182" s="165"/>
      <c r="J182" s="152"/>
      <c r="P182" s="152"/>
    </row>
    <row r="183" spans="1:16" ht="13.5">
      <c r="A183" s="165"/>
      <c r="G183" s="165"/>
      <c r="H183" s="165"/>
      <c r="I183" s="165"/>
      <c r="J183" s="152"/>
      <c r="P183" s="152"/>
    </row>
    <row r="184" spans="1:16" ht="13.5">
      <c r="A184" s="165"/>
      <c r="G184" s="165"/>
      <c r="H184" s="165"/>
      <c r="I184" s="165"/>
      <c r="J184" s="152"/>
      <c r="P184" s="152"/>
    </row>
    <row r="185" spans="1:16" ht="13.5">
      <c r="A185" s="165"/>
      <c r="G185" s="165"/>
      <c r="H185" s="165"/>
      <c r="I185" s="165"/>
      <c r="J185" s="152"/>
      <c r="P185" s="152"/>
    </row>
    <row r="186" spans="1:16" ht="13.5">
      <c r="A186" s="165"/>
      <c r="G186" s="165"/>
      <c r="H186" s="165"/>
      <c r="I186" s="165"/>
      <c r="J186" s="152"/>
      <c r="P186" s="152"/>
    </row>
    <row r="187" spans="1:16" ht="13.5">
      <c r="A187" s="165"/>
      <c r="G187" s="165"/>
      <c r="H187" s="165"/>
      <c r="I187" s="165"/>
      <c r="J187" s="152"/>
      <c r="P187" s="152"/>
    </row>
    <row r="188" spans="1:16" ht="13.5">
      <c r="A188" s="165"/>
      <c r="G188" s="165"/>
      <c r="H188" s="165"/>
      <c r="I188" s="165"/>
      <c r="J188" s="152"/>
      <c r="P188" s="152"/>
    </row>
    <row r="189" spans="1:16" ht="13.5">
      <c r="A189" s="165"/>
      <c r="G189" s="165"/>
      <c r="H189" s="165"/>
      <c r="I189" s="165"/>
      <c r="J189" s="152"/>
      <c r="P189" s="152"/>
    </row>
    <row r="190" spans="1:16" ht="13.5">
      <c r="A190" s="165"/>
      <c r="G190" s="165"/>
      <c r="H190" s="165"/>
      <c r="I190" s="165"/>
      <c r="J190" s="152"/>
      <c r="P190" s="152"/>
    </row>
    <row r="191" spans="1:16" ht="13.5">
      <c r="A191" s="165"/>
      <c r="G191" s="165"/>
      <c r="H191" s="165"/>
      <c r="I191" s="165"/>
      <c r="J191" s="152"/>
      <c r="P191" s="152"/>
    </row>
    <row r="192" spans="1:16" ht="13.5">
      <c r="A192" s="165"/>
      <c r="G192" s="165"/>
      <c r="H192" s="165"/>
      <c r="I192" s="165"/>
      <c r="J192" s="152"/>
      <c r="P192" s="152"/>
    </row>
    <row r="193" spans="1:16" ht="13.5">
      <c r="A193" s="165"/>
      <c r="G193" s="165"/>
      <c r="H193" s="165"/>
      <c r="I193" s="165"/>
      <c r="J193" s="152"/>
      <c r="P193" s="152"/>
    </row>
    <row r="194" spans="1:16" ht="13.5">
      <c r="A194" s="165"/>
      <c r="G194" s="165"/>
      <c r="H194" s="165"/>
      <c r="I194" s="165"/>
      <c r="J194" s="152"/>
      <c r="P194" s="152"/>
    </row>
    <row r="195" spans="1:16" ht="13.5">
      <c r="A195" s="165"/>
      <c r="G195" s="165"/>
      <c r="H195" s="165"/>
      <c r="I195" s="165"/>
      <c r="J195" s="152"/>
      <c r="P195" s="152"/>
    </row>
    <row r="196" spans="1:16" ht="13.5">
      <c r="A196" s="165"/>
      <c r="G196" s="165"/>
      <c r="H196" s="165"/>
      <c r="I196" s="165"/>
      <c r="J196" s="152"/>
      <c r="P196" s="152"/>
    </row>
    <row r="197" spans="1:16" ht="13.5">
      <c r="A197" s="165"/>
      <c r="G197" s="165"/>
      <c r="H197" s="165"/>
      <c r="I197" s="165"/>
      <c r="J197" s="152"/>
      <c r="P197" s="152"/>
    </row>
    <row r="198" spans="1:16" ht="13.5">
      <c r="A198" s="165"/>
      <c r="G198" s="165"/>
      <c r="H198" s="165"/>
      <c r="I198" s="165"/>
      <c r="J198" s="152"/>
      <c r="P198" s="152"/>
    </row>
    <row r="199" spans="1:16" ht="13.5">
      <c r="A199" s="165"/>
      <c r="G199" s="165"/>
      <c r="H199" s="165"/>
      <c r="I199" s="165"/>
      <c r="J199" s="152"/>
      <c r="P199" s="152"/>
    </row>
    <row r="200" spans="1:16" ht="13.5">
      <c r="A200" s="165"/>
      <c r="G200" s="165"/>
      <c r="H200" s="165"/>
      <c r="I200" s="165"/>
      <c r="J200" s="152"/>
      <c r="P200" s="152"/>
    </row>
    <row r="201" spans="1:16" ht="13.5">
      <c r="A201" s="165"/>
      <c r="G201" s="165"/>
      <c r="H201" s="165"/>
      <c r="I201" s="165"/>
      <c r="J201" s="152"/>
      <c r="P201" s="152"/>
    </row>
    <row r="202" spans="1:16" ht="13.5">
      <c r="A202" s="165"/>
      <c r="G202" s="165"/>
      <c r="H202" s="165"/>
      <c r="I202" s="165"/>
      <c r="J202" s="152"/>
      <c r="P202" s="152"/>
    </row>
    <row r="203" spans="1:16" ht="13.5">
      <c r="A203" s="165"/>
      <c r="G203" s="165"/>
      <c r="H203" s="165"/>
      <c r="I203" s="165"/>
      <c r="J203" s="152"/>
      <c r="P203" s="152"/>
    </row>
    <row r="204" spans="1:16" ht="13.5">
      <c r="A204" s="165"/>
      <c r="G204" s="165"/>
      <c r="H204" s="165"/>
      <c r="I204" s="165"/>
      <c r="J204" s="152"/>
      <c r="P204" s="152"/>
    </row>
    <row r="205" spans="1:16" ht="13.5">
      <c r="A205" s="165"/>
      <c r="G205" s="165"/>
      <c r="H205" s="165"/>
      <c r="I205" s="165"/>
      <c r="J205" s="152"/>
      <c r="P205" s="152"/>
    </row>
    <row r="206" spans="1:16" ht="13.5">
      <c r="A206" s="165"/>
      <c r="G206" s="165"/>
      <c r="H206" s="165"/>
      <c r="I206" s="165"/>
      <c r="J206" s="152"/>
      <c r="P206" s="152"/>
    </row>
    <row r="207" spans="1:16" ht="13.5">
      <c r="A207" s="165"/>
      <c r="G207" s="165"/>
      <c r="H207" s="165"/>
      <c r="I207" s="165"/>
      <c r="J207" s="152"/>
      <c r="P207" s="152"/>
    </row>
    <row r="208" spans="1:16" ht="13.5">
      <c r="A208" s="165"/>
      <c r="G208" s="165"/>
      <c r="H208" s="165"/>
      <c r="I208" s="165"/>
      <c r="J208" s="152"/>
      <c r="P208" s="152"/>
    </row>
    <row r="209" spans="1:16" ht="13.5">
      <c r="A209" s="165"/>
      <c r="G209" s="165"/>
      <c r="H209" s="165"/>
      <c r="I209" s="165"/>
      <c r="J209" s="152"/>
      <c r="P209" s="152"/>
    </row>
    <row r="210" spans="1:16" ht="13.5">
      <c r="A210" s="165"/>
      <c r="G210" s="165"/>
      <c r="H210" s="165"/>
      <c r="I210" s="165"/>
      <c r="J210" s="152"/>
      <c r="P210" s="152"/>
    </row>
    <row r="211" spans="1:16" ht="13.5">
      <c r="A211" s="165"/>
      <c r="G211" s="165"/>
      <c r="H211" s="165"/>
      <c r="I211" s="165"/>
      <c r="J211" s="152"/>
      <c r="P211" s="152"/>
    </row>
    <row r="212" spans="1:16" ht="13.5">
      <c r="A212" s="165"/>
      <c r="G212" s="165"/>
      <c r="H212" s="165"/>
      <c r="I212" s="165"/>
      <c r="J212" s="152"/>
      <c r="P212" s="152"/>
    </row>
    <row r="213" spans="1:16" ht="13.5">
      <c r="A213" s="165"/>
      <c r="G213" s="165"/>
      <c r="H213" s="165"/>
      <c r="I213" s="165"/>
      <c r="J213" s="152"/>
      <c r="P213" s="152"/>
    </row>
    <row r="214" spans="1:16" ht="13.5">
      <c r="A214" s="165"/>
      <c r="G214" s="165"/>
      <c r="H214" s="165"/>
      <c r="I214" s="165"/>
      <c r="J214" s="152"/>
      <c r="P214" s="152"/>
    </row>
    <row r="215" spans="1:16" ht="13.5">
      <c r="A215" s="165"/>
      <c r="G215" s="165"/>
      <c r="H215" s="165"/>
      <c r="I215" s="165"/>
      <c r="J215" s="152"/>
      <c r="P215" s="152"/>
    </row>
    <row r="216" spans="1:16" ht="13.5">
      <c r="A216" s="165"/>
      <c r="G216" s="165"/>
      <c r="H216" s="165"/>
      <c r="I216" s="165"/>
      <c r="J216" s="152"/>
      <c r="P216" s="152"/>
    </row>
    <row r="217" spans="1:16" ht="13.5">
      <c r="A217" s="165"/>
      <c r="D217" s="174"/>
      <c r="E217" s="174"/>
      <c r="F217" s="174"/>
      <c r="G217" s="165"/>
      <c r="H217" s="165"/>
      <c r="I217" s="165"/>
      <c r="J217" s="152"/>
      <c r="P217" s="152"/>
    </row>
    <row r="218" spans="1:16" ht="13.5">
      <c r="A218" s="165"/>
      <c r="D218" s="174"/>
      <c r="E218" s="174"/>
      <c r="F218" s="174"/>
      <c r="G218" s="165"/>
      <c r="H218" s="165"/>
      <c r="I218" s="165"/>
      <c r="J218" s="152"/>
      <c r="P218" s="152"/>
    </row>
    <row r="219" spans="1:16" ht="13.5">
      <c r="A219" s="165"/>
      <c r="D219" s="174"/>
      <c r="E219" s="174"/>
      <c r="F219" s="174"/>
      <c r="G219" s="165"/>
      <c r="H219" s="165"/>
      <c r="I219" s="165"/>
      <c r="J219" s="152"/>
      <c r="P219" s="152"/>
    </row>
    <row r="220" spans="1:16" ht="13.5">
      <c r="A220" s="165"/>
      <c r="D220" s="174"/>
      <c r="E220" s="174"/>
      <c r="F220" s="174"/>
      <c r="G220" s="165"/>
      <c r="H220" s="165"/>
      <c r="I220" s="165"/>
      <c r="J220" s="152"/>
      <c r="P220" s="152"/>
    </row>
    <row r="221" spans="1:16" ht="13.5">
      <c r="A221" s="165"/>
      <c r="D221" s="174"/>
      <c r="E221" s="174"/>
      <c r="F221" s="174"/>
      <c r="G221" s="165"/>
      <c r="H221" s="165"/>
      <c r="I221" s="165"/>
      <c r="J221" s="152"/>
      <c r="P221" s="152"/>
    </row>
    <row r="222" spans="1:16" ht="13.5">
      <c r="A222" s="165"/>
      <c r="D222" s="174"/>
      <c r="E222" s="174"/>
      <c r="F222" s="174"/>
      <c r="G222" s="165"/>
      <c r="H222" s="165"/>
      <c r="I222" s="165"/>
      <c r="J222" s="152"/>
      <c r="P222" s="152"/>
    </row>
    <row r="223" spans="1:16" ht="13.5">
      <c r="A223" s="165"/>
      <c r="D223" s="174"/>
      <c r="E223" s="174"/>
      <c r="F223" s="174"/>
      <c r="G223" s="165"/>
      <c r="H223" s="165"/>
      <c r="I223" s="165"/>
      <c r="J223" s="152"/>
      <c r="P223" s="152"/>
    </row>
    <row r="224" spans="1:16" ht="13.5">
      <c r="A224" s="165"/>
      <c r="D224" s="174"/>
      <c r="E224" s="174"/>
      <c r="F224" s="174"/>
      <c r="G224" s="165"/>
      <c r="H224" s="165"/>
      <c r="I224" s="165"/>
      <c r="J224" s="152"/>
      <c r="P224" s="152"/>
    </row>
    <row r="225" spans="1:16" ht="13.5">
      <c r="A225" s="165"/>
      <c r="D225" s="174"/>
      <c r="E225" s="174"/>
      <c r="F225" s="174"/>
      <c r="G225" s="165"/>
      <c r="H225" s="165"/>
      <c r="I225" s="165"/>
      <c r="J225" s="152"/>
      <c r="P225" s="152"/>
    </row>
    <row r="226" spans="1:16" ht="13.5">
      <c r="A226" s="165"/>
      <c r="D226" s="174"/>
      <c r="E226" s="174"/>
      <c r="F226" s="174"/>
      <c r="G226" s="165"/>
      <c r="H226" s="165"/>
      <c r="I226" s="165"/>
      <c r="J226" s="152"/>
      <c r="P226" s="152"/>
    </row>
    <row r="227" spans="1:16" ht="13.5">
      <c r="A227" s="165"/>
      <c r="D227" s="174"/>
      <c r="E227" s="174"/>
      <c r="F227" s="174"/>
      <c r="G227" s="165"/>
      <c r="H227" s="165"/>
      <c r="I227" s="165"/>
      <c r="J227" s="152"/>
      <c r="P227" s="152"/>
    </row>
    <row r="228" spans="1:16" ht="13.5">
      <c r="A228" s="165"/>
      <c r="D228" s="174"/>
      <c r="E228" s="174"/>
      <c r="F228" s="174"/>
      <c r="G228" s="165"/>
      <c r="H228" s="165"/>
      <c r="I228" s="165"/>
      <c r="J228" s="152"/>
      <c r="P228" s="152"/>
    </row>
    <row r="229" spans="1:16" ht="13.5">
      <c r="A229" s="165"/>
      <c r="D229" s="174"/>
      <c r="E229" s="174"/>
      <c r="F229" s="174"/>
      <c r="G229" s="165"/>
      <c r="H229" s="165"/>
      <c r="I229" s="165"/>
      <c r="J229" s="152"/>
      <c r="P229" s="152"/>
    </row>
    <row r="230" spans="1:16" ht="13.5">
      <c r="A230" s="165"/>
      <c r="D230" s="174"/>
      <c r="E230" s="174"/>
      <c r="F230" s="174"/>
      <c r="G230" s="165"/>
      <c r="H230" s="165"/>
      <c r="I230" s="165"/>
      <c r="J230" s="152"/>
      <c r="P230" s="152"/>
    </row>
    <row r="231" spans="1:16" ht="13.5">
      <c r="A231" s="165"/>
      <c r="D231" s="174"/>
      <c r="E231" s="174"/>
      <c r="F231" s="174"/>
      <c r="G231" s="165"/>
      <c r="H231" s="165"/>
      <c r="I231" s="165"/>
      <c r="J231" s="152"/>
      <c r="P231" s="152"/>
    </row>
    <row r="232" spans="1:16" ht="13.5">
      <c r="A232" s="165"/>
      <c r="D232" s="174"/>
      <c r="E232" s="174"/>
      <c r="F232" s="174"/>
      <c r="G232" s="165"/>
      <c r="H232" s="165"/>
      <c r="I232" s="165"/>
      <c r="J232" s="152"/>
      <c r="P232" s="152"/>
    </row>
    <row r="233" spans="1:16" ht="13.5">
      <c r="A233" s="165"/>
      <c r="D233" s="174"/>
      <c r="E233" s="174"/>
      <c r="F233" s="174"/>
      <c r="G233" s="165"/>
      <c r="H233" s="165"/>
      <c r="I233" s="165"/>
      <c r="J233" s="152"/>
      <c r="P233" s="152"/>
    </row>
    <row r="234" spans="1:16" ht="13.5">
      <c r="A234" s="165"/>
      <c r="D234" s="174"/>
      <c r="E234" s="174"/>
      <c r="F234" s="174"/>
      <c r="G234" s="165"/>
      <c r="H234" s="165"/>
      <c r="I234" s="165"/>
      <c r="J234" s="152"/>
      <c r="P234" s="152"/>
    </row>
    <row r="235" spans="1:16" ht="13.5">
      <c r="A235" s="165"/>
      <c r="D235" s="174"/>
      <c r="E235" s="174"/>
      <c r="F235" s="174"/>
      <c r="G235" s="165"/>
      <c r="H235" s="165"/>
      <c r="I235" s="165"/>
      <c r="J235" s="152"/>
      <c r="P235" s="152"/>
    </row>
    <row r="236" spans="1:16" ht="13.5">
      <c r="A236" s="165"/>
      <c r="D236" s="174"/>
      <c r="E236" s="174"/>
      <c r="F236" s="174"/>
      <c r="G236" s="165"/>
      <c r="H236" s="165"/>
      <c r="I236" s="165"/>
      <c r="J236" s="152"/>
      <c r="P236" s="152"/>
    </row>
    <row r="237" spans="1:16" ht="13.5">
      <c r="A237" s="165"/>
      <c r="D237" s="174"/>
      <c r="E237" s="174"/>
      <c r="F237" s="174"/>
      <c r="G237" s="165"/>
      <c r="H237" s="165"/>
      <c r="I237" s="165"/>
      <c r="J237" s="152"/>
      <c r="P237" s="152"/>
    </row>
    <row r="238" spans="1:16" ht="13.5">
      <c r="A238" s="165"/>
      <c r="D238" s="174"/>
      <c r="E238" s="174"/>
      <c r="F238" s="174"/>
      <c r="G238" s="165"/>
      <c r="H238" s="165"/>
      <c r="I238" s="165"/>
      <c r="J238" s="152"/>
      <c r="P238" s="152"/>
    </row>
    <row r="239" spans="1:16" ht="13.5">
      <c r="A239" s="165"/>
      <c r="D239" s="174"/>
      <c r="E239" s="174"/>
      <c r="F239" s="174"/>
      <c r="G239" s="165"/>
      <c r="H239" s="165"/>
      <c r="I239" s="165"/>
      <c r="J239" s="152"/>
      <c r="P239" s="152"/>
    </row>
    <row r="240" spans="1:16" ht="13.5">
      <c r="A240" s="165"/>
      <c r="D240" s="174"/>
      <c r="E240" s="174"/>
      <c r="F240" s="174"/>
      <c r="G240" s="165"/>
      <c r="H240" s="165"/>
      <c r="I240" s="165"/>
      <c r="J240" s="152"/>
      <c r="P240" s="152"/>
    </row>
    <row r="241" spans="1:16" ht="13.5">
      <c r="A241" s="165"/>
      <c r="D241" s="174"/>
      <c r="E241" s="174"/>
      <c r="F241" s="174"/>
      <c r="G241" s="165"/>
      <c r="H241" s="165"/>
      <c r="I241" s="165"/>
      <c r="J241" s="152"/>
      <c r="P241" s="152"/>
    </row>
    <row r="242" spans="1:16" ht="13.5">
      <c r="A242" s="165"/>
      <c r="D242" s="174"/>
      <c r="E242" s="174"/>
      <c r="F242" s="174"/>
      <c r="G242" s="165"/>
      <c r="H242" s="165"/>
      <c r="I242" s="165"/>
      <c r="J242" s="152"/>
      <c r="P242" s="152"/>
    </row>
    <row r="243" spans="1:16" ht="13.5">
      <c r="A243" s="165"/>
      <c r="D243" s="174"/>
      <c r="E243" s="174"/>
      <c r="F243" s="174"/>
      <c r="G243" s="165"/>
      <c r="H243" s="165"/>
      <c r="I243" s="165"/>
      <c r="J243" s="152"/>
      <c r="P243" s="152"/>
    </row>
    <row r="244" spans="1:16" ht="13.5">
      <c r="A244" s="165"/>
      <c r="D244" s="174"/>
      <c r="E244" s="174"/>
      <c r="F244" s="174"/>
      <c r="G244" s="165"/>
      <c r="H244" s="165"/>
      <c r="I244" s="165"/>
      <c r="J244" s="152"/>
      <c r="P244" s="152"/>
    </row>
    <row r="245" spans="1:16" ht="13.5">
      <c r="A245" s="165"/>
      <c r="D245" s="174"/>
      <c r="E245" s="174"/>
      <c r="F245" s="174"/>
      <c r="G245" s="165"/>
      <c r="H245" s="165"/>
      <c r="I245" s="165"/>
      <c r="J245" s="152"/>
      <c r="P245" s="152"/>
    </row>
    <row r="246" spans="1:16" ht="13.5">
      <c r="A246" s="165"/>
      <c r="D246" s="174"/>
      <c r="E246" s="174"/>
      <c r="F246" s="174"/>
      <c r="G246" s="165"/>
      <c r="H246" s="165"/>
      <c r="I246" s="165"/>
      <c r="J246" s="152"/>
      <c r="P246" s="152"/>
    </row>
    <row r="247" spans="1:16" ht="13.5">
      <c r="A247" s="165"/>
      <c r="D247" s="174"/>
      <c r="E247" s="174"/>
      <c r="F247" s="174"/>
      <c r="G247" s="165"/>
      <c r="H247" s="165"/>
      <c r="I247" s="165"/>
      <c r="J247" s="152"/>
      <c r="P247" s="152"/>
    </row>
    <row r="248" spans="1:16" ht="13.5">
      <c r="A248" s="165"/>
      <c r="D248" s="174"/>
      <c r="E248" s="174"/>
      <c r="F248" s="174"/>
      <c r="G248" s="165"/>
      <c r="H248" s="165"/>
      <c r="I248" s="165"/>
      <c r="J248" s="152"/>
      <c r="P248" s="152"/>
    </row>
    <row r="249" spans="1:16" ht="13.5">
      <c r="A249" s="165"/>
      <c r="D249" s="174"/>
      <c r="E249" s="174"/>
      <c r="F249" s="174"/>
      <c r="G249" s="165"/>
      <c r="H249" s="165"/>
      <c r="I249" s="165"/>
      <c r="J249" s="152"/>
      <c r="P249" s="152"/>
    </row>
    <row r="250" spans="1:16" ht="13.5">
      <c r="A250" s="165"/>
      <c r="D250" s="174"/>
      <c r="E250" s="174"/>
      <c r="F250" s="174"/>
      <c r="G250" s="165"/>
      <c r="H250" s="165"/>
      <c r="I250" s="165"/>
      <c r="J250" s="152"/>
      <c r="P250" s="152"/>
    </row>
    <row r="251" spans="1:16" ht="13.5">
      <c r="A251" s="165"/>
      <c r="D251" s="174"/>
      <c r="E251" s="174"/>
      <c r="F251" s="174"/>
      <c r="G251" s="165"/>
      <c r="H251" s="165"/>
      <c r="I251" s="165"/>
      <c r="J251" s="152"/>
      <c r="P251" s="152"/>
    </row>
    <row r="252" spans="1:16" ht="13.5">
      <c r="A252" s="165"/>
      <c r="D252" s="174"/>
      <c r="E252" s="174"/>
      <c r="F252" s="174"/>
      <c r="G252" s="165"/>
      <c r="H252" s="165"/>
      <c r="I252" s="165"/>
      <c r="J252" s="152"/>
      <c r="P252" s="152"/>
    </row>
    <row r="253" spans="1:16" ht="13.5">
      <c r="A253" s="165"/>
      <c r="D253" s="174"/>
      <c r="E253" s="174"/>
      <c r="F253" s="174"/>
      <c r="G253" s="165"/>
      <c r="H253" s="165"/>
      <c r="I253" s="165"/>
      <c r="J253" s="152"/>
      <c r="P253" s="152"/>
    </row>
    <row r="254" spans="1:16" ht="13.5">
      <c r="A254" s="165"/>
      <c r="D254" s="174"/>
      <c r="E254" s="174"/>
      <c r="F254" s="174"/>
      <c r="G254" s="165"/>
      <c r="H254" s="165"/>
      <c r="I254" s="165"/>
      <c r="J254" s="152"/>
      <c r="P254" s="152"/>
    </row>
    <row r="255" spans="1:16" ht="13.5">
      <c r="A255" s="165"/>
      <c r="D255" s="174"/>
      <c r="E255" s="174"/>
      <c r="F255" s="174"/>
      <c r="G255" s="165"/>
      <c r="H255" s="165"/>
      <c r="I255" s="165"/>
      <c r="J255" s="152"/>
      <c r="P255" s="152"/>
    </row>
    <row r="256" spans="1:16" ht="13.5">
      <c r="A256" s="165"/>
      <c r="D256" s="174"/>
      <c r="E256" s="174"/>
      <c r="F256" s="174"/>
      <c r="G256" s="165"/>
      <c r="H256" s="165"/>
      <c r="I256" s="165"/>
      <c r="J256" s="152"/>
      <c r="P256" s="152"/>
    </row>
    <row r="257" spans="1:16" ht="13.5">
      <c r="A257" s="165"/>
      <c r="D257" s="174"/>
      <c r="E257" s="174"/>
      <c r="F257" s="174"/>
      <c r="G257" s="165"/>
      <c r="H257" s="165"/>
      <c r="I257" s="165"/>
      <c r="J257" s="152"/>
      <c r="P257" s="152"/>
    </row>
    <row r="258" spans="1:16" ht="13.5">
      <c r="A258" s="165"/>
      <c r="D258" s="174"/>
      <c r="E258" s="174"/>
      <c r="F258" s="174"/>
      <c r="G258" s="165"/>
      <c r="H258" s="165"/>
      <c r="I258" s="165"/>
      <c r="J258" s="152"/>
      <c r="P258" s="152"/>
    </row>
    <row r="259" spans="1:16" ht="13.5">
      <c r="A259" s="165"/>
      <c r="D259" s="174"/>
      <c r="E259" s="174"/>
      <c r="F259" s="174"/>
      <c r="G259" s="165"/>
      <c r="H259" s="165"/>
      <c r="I259" s="165"/>
      <c r="J259" s="152"/>
      <c r="P259" s="152"/>
    </row>
    <row r="260" spans="1:16" ht="13.5">
      <c r="A260" s="165"/>
      <c r="D260" s="174"/>
      <c r="E260" s="174"/>
      <c r="F260" s="174"/>
      <c r="G260" s="165"/>
      <c r="H260" s="165"/>
      <c r="I260" s="165"/>
      <c r="J260" s="152"/>
      <c r="P260" s="152"/>
    </row>
    <row r="261" spans="1:16" ht="13.5">
      <c r="A261" s="165"/>
      <c r="D261" s="174"/>
      <c r="E261" s="174"/>
      <c r="F261" s="174"/>
      <c r="G261" s="165"/>
      <c r="H261" s="165"/>
      <c r="I261" s="165"/>
      <c r="J261" s="152"/>
      <c r="P261" s="152"/>
    </row>
    <row r="262" spans="1:16" ht="13.5">
      <c r="A262" s="165"/>
      <c r="D262" s="174"/>
      <c r="E262" s="174"/>
      <c r="F262" s="174"/>
      <c r="G262" s="165"/>
      <c r="H262" s="165"/>
      <c r="I262" s="165"/>
      <c r="J262" s="152"/>
      <c r="P262" s="152"/>
    </row>
    <row r="263" spans="1:16" ht="13.5">
      <c r="A263" s="165"/>
      <c r="D263" s="174"/>
      <c r="E263" s="174"/>
      <c r="F263" s="174"/>
      <c r="G263" s="165"/>
      <c r="H263" s="165"/>
      <c r="I263" s="165"/>
      <c r="J263" s="152"/>
      <c r="P263" s="152"/>
    </row>
    <row r="264" spans="1:16" ht="13.5">
      <c r="A264" s="165"/>
      <c r="D264" s="174"/>
      <c r="E264" s="174"/>
      <c r="F264" s="174"/>
      <c r="G264" s="165"/>
      <c r="H264" s="165"/>
      <c r="I264" s="165"/>
      <c r="J264" s="152"/>
      <c r="P264" s="152"/>
    </row>
    <row r="265" spans="1:16" ht="13.5">
      <c r="A265" s="165"/>
      <c r="D265" s="174"/>
      <c r="E265" s="174"/>
      <c r="F265" s="174"/>
      <c r="G265" s="165"/>
      <c r="H265" s="165"/>
      <c r="I265" s="165"/>
      <c r="J265" s="152"/>
      <c r="P265" s="152"/>
    </row>
    <row r="266" spans="1:16" ht="13.5">
      <c r="A266" s="165"/>
      <c r="D266" s="174"/>
      <c r="E266" s="174"/>
      <c r="F266" s="174"/>
      <c r="G266" s="165"/>
      <c r="H266" s="165"/>
      <c r="I266" s="165"/>
      <c r="J266" s="152"/>
      <c r="P266" s="152"/>
    </row>
    <row r="267" spans="1:16" ht="13.5">
      <c r="A267" s="165"/>
      <c r="D267" s="174"/>
      <c r="E267" s="174"/>
      <c r="F267" s="174"/>
      <c r="G267" s="165"/>
      <c r="H267" s="165"/>
      <c r="I267" s="165"/>
      <c r="J267" s="152"/>
      <c r="P267" s="152"/>
    </row>
    <row r="268" spans="1:16" ht="13.5">
      <c r="A268" s="165"/>
      <c r="D268" s="174"/>
      <c r="E268" s="174"/>
      <c r="F268" s="174"/>
      <c r="G268" s="165"/>
      <c r="H268" s="165"/>
      <c r="I268" s="165"/>
      <c r="J268" s="152"/>
      <c r="P268" s="152"/>
    </row>
    <row r="269" spans="1:16" ht="13.5">
      <c r="A269" s="165"/>
      <c r="D269" s="174"/>
      <c r="E269" s="174"/>
      <c r="F269" s="174"/>
      <c r="G269" s="165"/>
      <c r="H269" s="165"/>
      <c r="I269" s="165"/>
      <c r="J269" s="152"/>
      <c r="P269" s="152"/>
    </row>
    <row r="270" spans="1:16" ht="13.5">
      <c r="A270" s="165"/>
      <c r="D270" s="174"/>
      <c r="E270" s="174"/>
      <c r="F270" s="174"/>
      <c r="G270" s="165"/>
      <c r="H270" s="165"/>
      <c r="I270" s="165"/>
      <c r="J270" s="152"/>
      <c r="P270" s="152"/>
    </row>
    <row r="271" spans="1:16" ht="13.5">
      <c r="A271" s="165"/>
      <c r="D271" s="174"/>
      <c r="E271" s="174"/>
      <c r="F271" s="174"/>
      <c r="G271" s="165"/>
      <c r="H271" s="165"/>
      <c r="I271" s="165"/>
      <c r="J271" s="152"/>
      <c r="P271" s="152"/>
    </row>
    <row r="272" spans="1:16" ht="13.5">
      <c r="A272" s="165"/>
      <c r="D272" s="174"/>
      <c r="E272" s="174"/>
      <c r="F272" s="174"/>
      <c r="G272" s="165"/>
      <c r="H272" s="165"/>
      <c r="I272" s="165"/>
      <c r="J272" s="152"/>
      <c r="P272" s="152"/>
    </row>
    <row r="273" spans="1:16" ht="13.5">
      <c r="A273" s="165"/>
      <c r="D273" s="174"/>
      <c r="E273" s="174"/>
      <c r="F273" s="174"/>
      <c r="G273" s="165"/>
      <c r="H273" s="165"/>
      <c r="I273" s="165"/>
      <c r="J273" s="152"/>
      <c r="P273" s="152"/>
    </row>
    <row r="274" spans="1:16" ht="13.5">
      <c r="A274" s="165"/>
      <c r="D274" s="174"/>
      <c r="E274" s="174"/>
      <c r="F274" s="174"/>
      <c r="G274" s="165"/>
      <c r="H274" s="165"/>
      <c r="I274" s="165"/>
      <c r="J274" s="152"/>
      <c r="P274" s="152"/>
    </row>
    <row r="275" spans="1:16" ht="13.5">
      <c r="A275" s="165"/>
      <c r="D275" s="174"/>
      <c r="E275" s="174"/>
      <c r="F275" s="174"/>
      <c r="G275" s="165"/>
      <c r="H275" s="165"/>
      <c r="I275" s="165"/>
      <c r="J275" s="152"/>
      <c r="P275" s="152"/>
    </row>
    <row r="276" spans="1:16" ht="13.5">
      <c r="A276" s="165"/>
      <c r="D276" s="174"/>
      <c r="E276" s="174"/>
      <c r="F276" s="174"/>
      <c r="G276" s="165"/>
      <c r="H276" s="165"/>
      <c r="I276" s="165"/>
      <c r="J276" s="152"/>
      <c r="P276" s="152"/>
    </row>
    <row r="277" spans="1:16" ht="13.5">
      <c r="A277" s="165"/>
      <c r="D277" s="174"/>
      <c r="E277" s="174"/>
      <c r="F277" s="174"/>
      <c r="G277" s="165"/>
      <c r="H277" s="165"/>
      <c r="I277" s="165"/>
      <c r="J277" s="152"/>
      <c r="P277" s="152"/>
    </row>
    <row r="278" spans="1:16" ht="13.5">
      <c r="A278" s="165"/>
      <c r="D278" s="174"/>
      <c r="E278" s="174"/>
      <c r="F278" s="174"/>
      <c r="G278" s="165"/>
      <c r="H278" s="165"/>
      <c r="I278" s="165"/>
      <c r="J278" s="152"/>
      <c r="P278" s="152"/>
    </row>
    <row r="279" spans="1:16" ht="13.5">
      <c r="A279" s="165"/>
      <c r="D279" s="174"/>
      <c r="E279" s="174"/>
      <c r="F279" s="174"/>
      <c r="G279" s="165"/>
      <c r="H279" s="165"/>
      <c r="I279" s="165"/>
      <c r="J279" s="152"/>
      <c r="P279" s="152"/>
    </row>
    <row r="280" spans="1:16" ht="13.5">
      <c r="A280" s="165"/>
      <c r="D280" s="174"/>
      <c r="E280" s="174"/>
      <c r="F280" s="174"/>
      <c r="G280" s="165"/>
      <c r="H280" s="165"/>
      <c r="I280" s="165"/>
      <c r="J280" s="152"/>
      <c r="P280" s="152"/>
    </row>
    <row r="281" spans="1:16" ht="13.5">
      <c r="A281" s="165"/>
      <c r="D281" s="174"/>
      <c r="E281" s="174"/>
      <c r="F281" s="174"/>
      <c r="G281" s="165"/>
      <c r="H281" s="165"/>
      <c r="I281" s="165"/>
      <c r="J281" s="152"/>
      <c r="P281" s="152"/>
    </row>
    <row r="282" spans="1:16" ht="13.5">
      <c r="A282" s="165"/>
      <c r="D282" s="174"/>
      <c r="E282" s="174"/>
      <c r="F282" s="174"/>
      <c r="G282" s="165"/>
      <c r="H282" s="165"/>
      <c r="I282" s="165"/>
      <c r="J282" s="152"/>
      <c r="P282" s="152"/>
    </row>
    <row r="283" spans="1:16" ht="13.5">
      <c r="A283" s="165"/>
      <c r="D283" s="174"/>
      <c r="E283" s="174"/>
      <c r="F283" s="174"/>
      <c r="G283" s="165"/>
      <c r="H283" s="165"/>
      <c r="I283" s="165"/>
      <c r="J283" s="152"/>
      <c r="P283" s="152"/>
    </row>
    <row r="284" spans="1:16" ht="13.5">
      <c r="A284" s="165"/>
      <c r="D284" s="174"/>
      <c r="E284" s="174"/>
      <c r="F284" s="174"/>
      <c r="G284" s="165"/>
      <c r="H284" s="165"/>
      <c r="I284" s="165"/>
      <c r="J284" s="152"/>
      <c r="P284" s="152"/>
    </row>
    <row r="285" spans="1:16" ht="13.5">
      <c r="A285" s="165"/>
      <c r="D285" s="174"/>
      <c r="E285" s="174"/>
      <c r="F285" s="174"/>
      <c r="G285" s="165"/>
      <c r="H285" s="165"/>
      <c r="I285" s="165"/>
      <c r="J285" s="152"/>
      <c r="P285" s="152"/>
    </row>
    <row r="286" spans="1:16" ht="13.5">
      <c r="A286" s="165"/>
      <c r="D286" s="174"/>
      <c r="E286" s="174"/>
      <c r="F286" s="174"/>
      <c r="G286" s="165"/>
      <c r="H286" s="165"/>
      <c r="I286" s="165"/>
      <c r="J286" s="152"/>
      <c r="P286" s="152"/>
    </row>
    <row r="287" spans="1:16" ht="13.5">
      <c r="A287" s="165"/>
      <c r="D287" s="174"/>
      <c r="E287" s="174"/>
      <c r="F287" s="174"/>
      <c r="G287" s="165"/>
      <c r="H287" s="165"/>
      <c r="I287" s="165"/>
      <c r="J287" s="152"/>
      <c r="P287" s="152"/>
    </row>
    <row r="288" spans="1:16" ht="13.5">
      <c r="A288" s="165"/>
      <c r="D288" s="174"/>
      <c r="E288" s="174"/>
      <c r="F288" s="174"/>
      <c r="G288" s="165"/>
      <c r="H288" s="165"/>
      <c r="I288" s="165"/>
      <c r="J288" s="152"/>
      <c r="P288" s="152"/>
    </row>
    <row r="289" spans="1:16" ht="13.5">
      <c r="A289" s="165"/>
      <c r="D289" s="174"/>
      <c r="E289" s="174"/>
      <c r="F289" s="174"/>
      <c r="G289" s="165"/>
      <c r="H289" s="165"/>
      <c r="I289" s="165"/>
      <c r="J289" s="152"/>
      <c r="P289" s="152"/>
    </row>
    <row r="290" spans="1:16" ht="13.5">
      <c r="A290" s="165"/>
      <c r="D290" s="174"/>
      <c r="E290" s="174"/>
      <c r="F290" s="174"/>
      <c r="G290" s="165"/>
      <c r="H290" s="165"/>
      <c r="I290" s="165"/>
      <c r="J290" s="152"/>
      <c r="P290" s="152"/>
    </row>
    <row r="291" spans="1:16" ht="13.5">
      <c r="A291" s="165"/>
      <c r="D291" s="174"/>
      <c r="E291" s="174"/>
      <c r="F291" s="174"/>
      <c r="G291" s="165"/>
      <c r="H291" s="165"/>
      <c r="I291" s="165"/>
      <c r="J291" s="152"/>
      <c r="P291" s="152"/>
    </row>
    <row r="292" spans="1:16" ht="13.5">
      <c r="A292" s="165"/>
      <c r="D292" s="174"/>
      <c r="E292" s="174"/>
      <c r="F292" s="174"/>
      <c r="G292" s="165"/>
      <c r="H292" s="165"/>
      <c r="I292" s="165"/>
      <c r="J292" s="152"/>
      <c r="P292" s="152"/>
    </row>
    <row r="293" spans="1:16" ht="13.5">
      <c r="A293" s="165"/>
      <c r="D293" s="174"/>
      <c r="E293" s="174"/>
      <c r="F293" s="174"/>
      <c r="G293" s="165"/>
      <c r="H293" s="165"/>
      <c r="I293" s="165"/>
      <c r="J293" s="152"/>
      <c r="P293" s="152"/>
    </row>
    <row r="294" spans="1:16" ht="13.5">
      <c r="A294" s="165"/>
      <c r="D294" s="174"/>
      <c r="E294" s="174"/>
      <c r="F294" s="174"/>
      <c r="G294" s="165"/>
      <c r="H294" s="165"/>
      <c r="I294" s="165"/>
      <c r="J294" s="152"/>
      <c r="P294" s="152"/>
    </row>
    <row r="295" spans="1:16" ht="13.5">
      <c r="A295" s="165"/>
      <c r="D295" s="174"/>
      <c r="E295" s="174"/>
      <c r="F295" s="174"/>
      <c r="G295" s="165"/>
      <c r="H295" s="165"/>
      <c r="I295" s="165"/>
      <c r="J295" s="152"/>
      <c r="P295" s="152"/>
    </row>
    <row r="296" spans="1:16" ht="13.5">
      <c r="A296" s="165"/>
      <c r="D296" s="174"/>
      <c r="E296" s="174"/>
      <c r="F296" s="174"/>
      <c r="G296" s="165"/>
      <c r="H296" s="165"/>
      <c r="I296" s="165"/>
      <c r="J296" s="152"/>
      <c r="P296" s="152"/>
    </row>
    <row r="297" spans="1:16" ht="13.5">
      <c r="A297" s="165"/>
      <c r="D297" s="174"/>
      <c r="E297" s="174"/>
      <c r="F297" s="174"/>
      <c r="G297" s="165"/>
      <c r="H297" s="165"/>
      <c r="I297" s="165"/>
      <c r="J297" s="152"/>
      <c r="P297" s="152"/>
    </row>
    <row r="298" spans="1:16" ht="13.5">
      <c r="A298" s="165"/>
      <c r="D298" s="174"/>
      <c r="E298" s="174"/>
      <c r="F298" s="174"/>
      <c r="G298" s="165"/>
      <c r="H298" s="165"/>
      <c r="I298" s="165"/>
      <c r="J298" s="152"/>
      <c r="P298" s="152"/>
    </row>
    <row r="299" spans="1:16" ht="13.5">
      <c r="A299" s="165"/>
      <c r="D299" s="174"/>
      <c r="E299" s="174"/>
      <c r="F299" s="174"/>
      <c r="G299" s="165"/>
      <c r="H299" s="165"/>
      <c r="I299" s="165"/>
      <c r="J299" s="152"/>
      <c r="P299" s="152"/>
    </row>
    <row r="300" spans="1:16" ht="13.5">
      <c r="A300" s="165"/>
      <c r="D300" s="174"/>
      <c r="E300" s="174"/>
      <c r="F300" s="174"/>
      <c r="G300" s="165"/>
      <c r="H300" s="165"/>
      <c r="I300" s="165"/>
      <c r="J300" s="152"/>
      <c r="P300" s="152"/>
    </row>
    <row r="301" spans="1:16" ht="13.5">
      <c r="A301" s="165"/>
      <c r="D301" s="174"/>
      <c r="E301" s="174"/>
      <c r="F301" s="174"/>
      <c r="G301" s="165"/>
      <c r="H301" s="165"/>
      <c r="I301" s="165"/>
      <c r="J301" s="152"/>
      <c r="P301" s="152"/>
    </row>
    <row r="302" spans="1:16" ht="13.5">
      <c r="A302" s="165"/>
      <c r="D302" s="174"/>
      <c r="E302" s="174"/>
      <c r="F302" s="174"/>
      <c r="G302" s="165"/>
      <c r="H302" s="165"/>
      <c r="I302" s="165"/>
      <c r="J302" s="152"/>
      <c r="P302" s="152"/>
    </row>
    <row r="303" spans="1:16" ht="13.5">
      <c r="A303" s="165"/>
      <c r="D303" s="174"/>
      <c r="E303" s="174"/>
      <c r="F303" s="174"/>
      <c r="G303" s="165"/>
      <c r="H303" s="165"/>
      <c r="I303" s="165"/>
      <c r="J303" s="152"/>
      <c r="P303" s="152"/>
    </row>
    <row r="304" spans="1:16" ht="13.5">
      <c r="A304" s="165"/>
      <c r="D304" s="174"/>
      <c r="E304" s="174"/>
      <c r="F304" s="174"/>
      <c r="G304" s="165"/>
      <c r="H304" s="165"/>
      <c r="I304" s="165"/>
      <c r="J304" s="152"/>
      <c r="P304" s="152"/>
    </row>
    <row r="305" spans="1:16" ht="13.5">
      <c r="A305" s="165"/>
      <c r="D305" s="174"/>
      <c r="E305" s="174"/>
      <c r="F305" s="174"/>
      <c r="G305" s="165"/>
      <c r="H305" s="165"/>
      <c r="I305" s="165"/>
      <c r="J305" s="152"/>
      <c r="P305" s="152"/>
    </row>
    <row r="306" spans="1:16" ht="13.5">
      <c r="A306" s="165"/>
      <c r="D306" s="174"/>
      <c r="E306" s="174"/>
      <c r="F306" s="174"/>
      <c r="G306" s="165"/>
      <c r="H306" s="165"/>
      <c r="I306" s="165"/>
      <c r="J306" s="152"/>
      <c r="P306" s="152"/>
    </row>
    <row r="307" spans="1:16" ht="13.5">
      <c r="A307" s="165"/>
      <c r="D307" s="174"/>
      <c r="E307" s="174"/>
      <c r="F307" s="174"/>
      <c r="G307" s="165"/>
      <c r="H307" s="165"/>
      <c r="I307" s="165"/>
      <c r="J307" s="152"/>
      <c r="P307" s="152"/>
    </row>
    <row r="308" spans="1:16" ht="13.5">
      <c r="A308" s="165"/>
      <c r="D308" s="174"/>
      <c r="E308" s="174"/>
      <c r="F308" s="174"/>
      <c r="G308" s="165"/>
      <c r="H308" s="165"/>
      <c r="I308" s="165"/>
      <c r="J308" s="152"/>
      <c r="P308" s="152"/>
    </row>
    <row r="309" spans="1:16" ht="13.5">
      <c r="A309" s="165"/>
      <c r="D309" s="174"/>
      <c r="E309" s="174"/>
      <c r="F309" s="174"/>
      <c r="G309" s="165"/>
      <c r="H309" s="165"/>
      <c r="I309" s="165"/>
      <c r="J309" s="152"/>
      <c r="P309" s="152"/>
    </row>
    <row r="310" spans="1:16" ht="13.5">
      <c r="A310" s="165"/>
      <c r="D310" s="174"/>
      <c r="E310" s="174"/>
      <c r="F310" s="174"/>
      <c r="G310" s="165"/>
      <c r="H310" s="165"/>
      <c r="I310" s="165"/>
      <c r="J310" s="152"/>
      <c r="P310" s="152"/>
    </row>
    <row r="311" spans="1:16" ht="13.5">
      <c r="A311" s="165"/>
      <c r="D311" s="174"/>
      <c r="E311" s="174"/>
      <c r="F311" s="174"/>
      <c r="G311" s="165"/>
      <c r="H311" s="165"/>
      <c r="I311" s="165"/>
      <c r="J311" s="152"/>
      <c r="P311" s="152"/>
    </row>
    <row r="312" spans="1:16" ht="13.5">
      <c r="A312" s="165"/>
      <c r="D312" s="174"/>
      <c r="E312" s="174"/>
      <c r="F312" s="174"/>
      <c r="G312" s="165"/>
      <c r="H312" s="165"/>
      <c r="I312" s="165"/>
      <c r="J312" s="152"/>
      <c r="P312" s="152"/>
    </row>
    <row r="313" spans="1:16" ht="13.5">
      <c r="A313" s="165"/>
      <c r="D313" s="174"/>
      <c r="E313" s="174"/>
      <c r="F313" s="174"/>
      <c r="G313" s="165"/>
      <c r="H313" s="165"/>
      <c r="I313" s="165"/>
      <c r="J313" s="152"/>
      <c r="P313" s="152"/>
    </row>
    <row r="314" spans="1:16" ht="13.5">
      <c r="A314" s="165"/>
      <c r="D314" s="174"/>
      <c r="E314" s="174"/>
      <c r="F314" s="174"/>
      <c r="G314" s="165"/>
      <c r="H314" s="165"/>
      <c r="I314" s="165"/>
      <c r="J314" s="152"/>
      <c r="P314" s="152"/>
    </row>
    <row r="315" spans="1:16" ht="13.5">
      <c r="A315" s="165"/>
      <c r="D315" s="174"/>
      <c r="E315" s="174"/>
      <c r="F315" s="174"/>
      <c r="G315" s="165"/>
      <c r="H315" s="165"/>
      <c r="I315" s="165"/>
      <c r="J315" s="152"/>
      <c r="P315" s="152"/>
    </row>
    <row r="316" spans="1:16" ht="13.5">
      <c r="A316" s="165"/>
      <c r="D316" s="174"/>
      <c r="E316" s="174"/>
      <c r="F316" s="174"/>
      <c r="G316" s="165"/>
      <c r="H316" s="165"/>
      <c r="I316" s="165"/>
      <c r="J316" s="152"/>
      <c r="P316" s="152"/>
    </row>
    <row r="317" spans="1:16" ht="13.5">
      <c r="A317" s="165"/>
      <c r="D317" s="174"/>
      <c r="E317" s="174"/>
      <c r="F317" s="174"/>
      <c r="G317" s="165"/>
      <c r="H317" s="165"/>
      <c r="I317" s="165"/>
      <c r="J317" s="152"/>
      <c r="P317" s="152"/>
    </row>
    <row r="318" spans="1:16" ht="13.5">
      <c r="A318" s="165"/>
      <c r="D318" s="174"/>
      <c r="E318" s="174"/>
      <c r="F318" s="174"/>
      <c r="G318" s="165"/>
      <c r="H318" s="165"/>
      <c r="I318" s="165"/>
      <c r="J318" s="152"/>
      <c r="P318" s="152"/>
    </row>
    <row r="319" spans="1:16" ht="13.5">
      <c r="A319" s="165"/>
      <c r="D319" s="174"/>
      <c r="E319" s="174"/>
      <c r="F319" s="174"/>
      <c r="G319" s="165"/>
      <c r="H319" s="165"/>
      <c r="I319" s="165"/>
      <c r="J319" s="152"/>
      <c r="P319" s="152"/>
    </row>
    <row r="320" spans="1:16" ht="13.5">
      <c r="A320" s="165"/>
      <c r="D320" s="174"/>
      <c r="E320" s="174"/>
      <c r="F320" s="174"/>
      <c r="G320" s="165"/>
      <c r="H320" s="165"/>
      <c r="I320" s="165"/>
      <c r="J320" s="152"/>
      <c r="P320" s="152"/>
    </row>
    <row r="321" spans="1:16" ht="13.5">
      <c r="A321" s="165"/>
      <c r="D321" s="174"/>
      <c r="E321" s="174"/>
      <c r="F321" s="174"/>
      <c r="G321" s="165"/>
      <c r="H321" s="165"/>
      <c r="I321" s="165"/>
      <c r="J321" s="152"/>
      <c r="P321" s="152"/>
    </row>
    <row r="322" spans="1:16" ht="13.5">
      <c r="A322" s="165"/>
      <c r="D322" s="174"/>
      <c r="E322" s="174"/>
      <c r="F322" s="174"/>
      <c r="G322" s="165"/>
      <c r="H322" s="165"/>
      <c r="I322" s="165"/>
      <c r="J322" s="152"/>
      <c r="P322" s="152"/>
    </row>
    <row r="323" spans="1:16" ht="13.5">
      <c r="A323" s="165"/>
      <c r="D323" s="174"/>
      <c r="E323" s="174"/>
      <c r="F323" s="174"/>
      <c r="G323" s="165"/>
      <c r="H323" s="165"/>
      <c r="I323" s="165"/>
      <c r="J323" s="152"/>
      <c r="P323" s="152"/>
    </row>
    <row r="324" spans="1:16" ht="13.5">
      <c r="A324" s="165"/>
      <c r="D324" s="174"/>
      <c r="E324" s="174"/>
      <c r="F324" s="174"/>
      <c r="G324" s="165"/>
      <c r="H324" s="165"/>
      <c r="I324" s="165"/>
      <c r="J324" s="152"/>
      <c r="P324" s="152"/>
    </row>
    <row r="325" spans="1:16" ht="13.5">
      <c r="A325" s="165"/>
      <c r="D325" s="174"/>
      <c r="E325" s="174"/>
      <c r="F325" s="174"/>
      <c r="G325" s="165"/>
      <c r="H325" s="165"/>
      <c r="I325" s="165"/>
      <c r="J325" s="152"/>
      <c r="P325" s="152"/>
    </row>
    <row r="326" spans="1:16" ht="13.5">
      <c r="A326" s="165"/>
      <c r="D326" s="174"/>
      <c r="E326" s="174"/>
      <c r="F326" s="174"/>
      <c r="G326" s="165"/>
      <c r="H326" s="165"/>
      <c r="I326" s="165"/>
      <c r="J326" s="152"/>
      <c r="P326" s="152"/>
    </row>
    <row r="327" spans="1:16" ht="13.5">
      <c r="A327" s="165"/>
      <c r="D327" s="174"/>
      <c r="E327" s="174"/>
      <c r="F327" s="174"/>
      <c r="G327" s="165"/>
      <c r="H327" s="165"/>
      <c r="I327" s="165"/>
      <c r="J327" s="152"/>
      <c r="P327" s="152"/>
    </row>
    <row r="328" spans="1:16" ht="13.5">
      <c r="A328" s="165"/>
      <c r="D328" s="174"/>
      <c r="E328" s="174"/>
      <c r="F328" s="174"/>
      <c r="G328" s="165"/>
      <c r="H328" s="165"/>
      <c r="I328" s="165"/>
      <c r="J328" s="152"/>
      <c r="P328" s="152"/>
    </row>
    <row r="329" spans="1:16" ht="13.5">
      <c r="A329" s="165"/>
      <c r="D329" s="174"/>
      <c r="E329" s="174"/>
      <c r="F329" s="174"/>
      <c r="G329" s="165"/>
      <c r="H329" s="165"/>
      <c r="I329" s="165"/>
      <c r="J329" s="152"/>
      <c r="P329" s="152"/>
    </row>
    <row r="330" spans="1:16" ht="13.5">
      <c r="A330" s="165"/>
      <c r="D330" s="174"/>
      <c r="E330" s="174"/>
      <c r="F330" s="174"/>
      <c r="G330" s="165"/>
      <c r="H330" s="165"/>
      <c r="I330" s="165"/>
      <c r="J330" s="152"/>
      <c r="P330" s="152"/>
    </row>
    <row r="331" spans="1:16" ht="13.5">
      <c r="A331" s="165"/>
      <c r="D331" s="174"/>
      <c r="E331" s="174"/>
      <c r="F331" s="174"/>
      <c r="G331" s="165"/>
      <c r="H331" s="165"/>
      <c r="I331" s="165"/>
      <c r="J331" s="152"/>
      <c r="P331" s="152"/>
    </row>
    <row r="332" spans="1:16" ht="13.5">
      <c r="A332" s="165"/>
      <c r="D332" s="174"/>
      <c r="E332" s="174"/>
      <c r="F332" s="174"/>
      <c r="G332" s="165"/>
      <c r="H332" s="165"/>
      <c r="I332" s="165"/>
      <c r="J332" s="152"/>
      <c r="P332" s="152"/>
    </row>
    <row r="333" spans="1:16" ht="13.5">
      <c r="A333" s="165"/>
      <c r="D333" s="174"/>
      <c r="E333" s="174"/>
      <c r="F333" s="174"/>
      <c r="G333" s="165"/>
      <c r="H333" s="165"/>
      <c r="I333" s="165"/>
      <c r="J333" s="152"/>
      <c r="P333" s="152"/>
    </row>
    <row r="334" spans="1:16" ht="13.5">
      <c r="A334" s="165"/>
      <c r="D334" s="174"/>
      <c r="E334" s="174"/>
      <c r="F334" s="174"/>
      <c r="G334" s="165"/>
      <c r="H334" s="165"/>
      <c r="I334" s="165"/>
      <c r="J334" s="152"/>
      <c r="P334" s="152"/>
    </row>
    <row r="335" spans="1:16" ht="13.5">
      <c r="A335" s="165"/>
      <c r="D335" s="174"/>
      <c r="E335" s="174"/>
      <c r="F335" s="174"/>
      <c r="G335" s="165"/>
      <c r="H335" s="165"/>
      <c r="I335" s="165"/>
      <c r="J335" s="152"/>
      <c r="P335" s="152"/>
    </row>
    <row r="336" spans="1:16" ht="13.5">
      <c r="A336" s="165"/>
      <c r="D336" s="174"/>
      <c r="E336" s="174"/>
      <c r="F336" s="174"/>
      <c r="G336" s="165"/>
      <c r="H336" s="165"/>
      <c r="I336" s="165"/>
      <c r="J336" s="152"/>
      <c r="P336" s="152"/>
    </row>
    <row r="337" spans="1:16" ht="13.5">
      <c r="A337" s="165"/>
      <c r="D337" s="174"/>
      <c r="E337" s="174"/>
      <c r="F337" s="174"/>
      <c r="G337" s="165"/>
      <c r="H337" s="165"/>
      <c r="I337" s="165"/>
      <c r="J337" s="152"/>
      <c r="P337" s="152"/>
    </row>
    <row r="338" spans="1:16" ht="13.5">
      <c r="A338" s="165"/>
      <c r="D338" s="174"/>
      <c r="E338" s="174"/>
      <c r="F338" s="174"/>
      <c r="G338" s="165"/>
      <c r="H338" s="165"/>
      <c r="I338" s="165"/>
      <c r="J338" s="152"/>
      <c r="P338" s="152"/>
    </row>
    <row r="339" spans="1:16" ht="13.5">
      <c r="A339" s="165"/>
      <c r="D339" s="174"/>
      <c r="E339" s="174"/>
      <c r="F339" s="174"/>
      <c r="G339" s="165"/>
      <c r="H339" s="165"/>
      <c r="I339" s="165"/>
      <c r="J339" s="152"/>
      <c r="P339" s="152"/>
    </row>
    <row r="340" spans="1:16" ht="13.5">
      <c r="A340" s="165"/>
      <c r="D340" s="174"/>
      <c r="E340" s="174"/>
      <c r="F340" s="174"/>
      <c r="G340" s="165"/>
      <c r="H340" s="165"/>
      <c r="I340" s="165"/>
      <c r="J340" s="152"/>
      <c r="P340" s="152"/>
    </row>
    <row r="341" spans="1:16" ht="13.5">
      <c r="A341" s="165"/>
      <c r="D341" s="174"/>
      <c r="E341" s="174"/>
      <c r="F341" s="174"/>
      <c r="G341" s="165"/>
      <c r="H341" s="165"/>
      <c r="I341" s="165"/>
      <c r="J341" s="152"/>
      <c r="P341" s="152"/>
    </row>
    <row r="342" spans="1:16" ht="13.5">
      <c r="A342" s="165"/>
      <c r="D342" s="174"/>
      <c r="E342" s="174"/>
      <c r="F342" s="174"/>
      <c r="G342" s="165"/>
      <c r="H342" s="165"/>
      <c r="I342" s="165"/>
      <c r="J342" s="152"/>
      <c r="P342" s="152"/>
    </row>
    <row r="343" spans="1:16" ht="13.5">
      <c r="A343" s="165"/>
      <c r="D343" s="174"/>
      <c r="E343" s="174"/>
      <c r="F343" s="174"/>
      <c r="G343" s="165"/>
      <c r="H343" s="165"/>
      <c r="I343" s="165"/>
      <c r="J343" s="152"/>
      <c r="P343" s="152"/>
    </row>
    <row r="344" spans="1:16" ht="13.5">
      <c r="A344" s="165"/>
      <c r="D344" s="174"/>
      <c r="E344" s="174"/>
      <c r="F344" s="174"/>
      <c r="G344" s="165"/>
      <c r="H344" s="165"/>
      <c r="I344" s="165"/>
      <c r="J344" s="152"/>
      <c r="P344" s="152"/>
    </row>
    <row r="345" spans="1:16" ht="13.5">
      <c r="A345" s="165"/>
      <c r="D345" s="174"/>
      <c r="E345" s="174"/>
      <c r="F345" s="174"/>
      <c r="G345" s="165"/>
      <c r="H345" s="165"/>
      <c r="I345" s="165"/>
      <c r="J345" s="152"/>
      <c r="P345" s="152"/>
    </row>
    <row r="346" spans="1:16" ht="13.5">
      <c r="A346" s="165"/>
      <c r="D346" s="174"/>
      <c r="E346" s="174"/>
      <c r="F346" s="174"/>
      <c r="G346" s="165"/>
      <c r="H346" s="165"/>
      <c r="I346" s="165"/>
      <c r="J346" s="152"/>
      <c r="P346" s="152"/>
    </row>
    <row r="347" spans="1:16" ht="13.5">
      <c r="A347" s="165"/>
      <c r="D347" s="174"/>
      <c r="E347" s="174"/>
      <c r="F347" s="174"/>
      <c r="G347" s="165"/>
      <c r="H347" s="165"/>
      <c r="I347" s="165"/>
      <c r="J347" s="152"/>
      <c r="P347" s="152"/>
    </row>
    <row r="348" spans="1:16" ht="13.5">
      <c r="A348" s="165"/>
      <c r="D348" s="174"/>
      <c r="E348" s="174"/>
      <c r="F348" s="174"/>
      <c r="G348" s="165"/>
      <c r="H348" s="165"/>
      <c r="I348" s="165"/>
      <c r="J348" s="152"/>
      <c r="P348" s="152"/>
    </row>
    <row r="349" spans="1:16" ht="13.5">
      <c r="A349" s="165"/>
      <c r="D349" s="174"/>
      <c r="E349" s="174"/>
      <c r="F349" s="174"/>
      <c r="G349" s="165"/>
      <c r="H349" s="165"/>
      <c r="I349" s="165"/>
      <c r="J349" s="152"/>
      <c r="P349" s="152"/>
    </row>
    <row r="350" spans="1:16" ht="13.5">
      <c r="A350" s="165"/>
      <c r="D350" s="174"/>
      <c r="E350" s="174"/>
      <c r="F350" s="174"/>
      <c r="G350" s="165"/>
      <c r="H350" s="165"/>
      <c r="I350" s="165"/>
      <c r="J350" s="152"/>
      <c r="P350" s="152"/>
    </row>
    <row r="351" spans="1:16" ht="13.5">
      <c r="A351" s="165"/>
      <c r="D351" s="174"/>
      <c r="E351" s="174"/>
      <c r="F351" s="174"/>
      <c r="G351" s="165"/>
      <c r="H351" s="165"/>
      <c r="I351" s="165"/>
      <c r="J351" s="152"/>
      <c r="P351" s="152"/>
    </row>
    <row r="352" spans="1:16" ht="13.5">
      <c r="A352" s="165"/>
      <c r="D352" s="174"/>
      <c r="E352" s="174"/>
      <c r="F352" s="174"/>
      <c r="G352" s="165"/>
      <c r="H352" s="165"/>
      <c r="I352" s="165"/>
      <c r="J352" s="152"/>
      <c r="P352" s="152"/>
    </row>
    <row r="353" spans="1:16" ht="13.5">
      <c r="A353" s="165"/>
      <c r="D353" s="174"/>
      <c r="E353" s="174"/>
      <c r="F353" s="174"/>
      <c r="G353" s="165"/>
      <c r="H353" s="165"/>
      <c r="I353" s="165"/>
      <c r="J353" s="152"/>
      <c r="P353" s="152"/>
    </row>
    <row r="354" spans="1:16" ht="13.5">
      <c r="A354" s="165"/>
      <c r="D354" s="174"/>
      <c r="E354" s="174"/>
      <c r="F354" s="174"/>
      <c r="G354" s="165"/>
      <c r="H354" s="165"/>
      <c r="I354" s="165"/>
      <c r="J354" s="152"/>
      <c r="P354" s="152"/>
    </row>
    <row r="355" spans="1:16" ht="13.5">
      <c r="A355" s="165"/>
      <c r="D355" s="174"/>
      <c r="E355" s="174"/>
      <c r="F355" s="174"/>
      <c r="G355" s="165"/>
      <c r="H355" s="165"/>
      <c r="I355" s="165"/>
      <c r="J355" s="152"/>
      <c r="P355" s="152"/>
    </row>
    <row r="356" spans="1:16" ht="13.5">
      <c r="A356" s="165"/>
      <c r="D356" s="174"/>
      <c r="E356" s="174"/>
      <c r="F356" s="174"/>
      <c r="G356" s="165"/>
      <c r="H356" s="165"/>
      <c r="I356" s="165"/>
      <c r="J356" s="152"/>
      <c r="P356" s="152"/>
    </row>
    <row r="357" spans="1:16" ht="13.5">
      <c r="A357" s="165"/>
      <c r="D357" s="174"/>
      <c r="E357" s="174"/>
      <c r="F357" s="174"/>
      <c r="G357" s="165"/>
      <c r="H357" s="165"/>
      <c r="I357" s="165"/>
      <c r="J357" s="152"/>
      <c r="P357" s="152"/>
    </row>
    <row r="358" spans="1:16" ht="13.5">
      <c r="A358" s="165"/>
      <c r="D358" s="174"/>
      <c r="E358" s="174"/>
      <c r="F358" s="174"/>
      <c r="G358" s="165"/>
      <c r="H358" s="165"/>
      <c r="I358" s="165"/>
      <c r="J358" s="152"/>
      <c r="P358" s="152"/>
    </row>
    <row r="359" spans="1:16" ht="13.5">
      <c r="A359" s="165"/>
      <c r="D359" s="174"/>
      <c r="E359" s="174"/>
      <c r="F359" s="174"/>
      <c r="G359" s="165"/>
      <c r="H359" s="165"/>
      <c r="I359" s="165"/>
      <c r="J359" s="152"/>
      <c r="P359" s="152"/>
    </row>
    <row r="360" spans="1:16" ht="13.5">
      <c r="A360" s="165"/>
      <c r="D360" s="174"/>
      <c r="E360" s="174"/>
      <c r="F360" s="174"/>
      <c r="G360" s="165"/>
      <c r="H360" s="165"/>
      <c r="I360" s="165"/>
      <c r="J360" s="152"/>
      <c r="P360" s="152"/>
    </row>
    <row r="361" spans="1:16" ht="13.5">
      <c r="A361" s="165"/>
      <c r="D361" s="174"/>
      <c r="E361" s="174"/>
      <c r="F361" s="174"/>
      <c r="G361" s="165"/>
      <c r="H361" s="165"/>
      <c r="I361" s="165"/>
      <c r="J361" s="152"/>
      <c r="P361" s="152"/>
    </row>
    <row r="362" spans="1:16" ht="13.5">
      <c r="A362" s="165"/>
      <c r="D362" s="174"/>
      <c r="E362" s="174"/>
      <c r="F362" s="174"/>
      <c r="G362" s="165"/>
      <c r="H362" s="165"/>
      <c r="I362" s="165"/>
      <c r="J362" s="152"/>
      <c r="P362" s="152"/>
    </row>
    <row r="363" spans="1:16" ht="13.5">
      <c r="A363" s="165"/>
      <c r="D363" s="174"/>
      <c r="E363" s="174"/>
      <c r="F363" s="174"/>
      <c r="G363" s="165"/>
      <c r="H363" s="165"/>
      <c r="I363" s="165"/>
      <c r="J363" s="152"/>
      <c r="P363" s="152"/>
    </row>
    <row r="364" spans="1:16" ht="13.5">
      <c r="A364" s="165"/>
      <c r="D364" s="174"/>
      <c r="E364" s="174"/>
      <c r="F364" s="174"/>
      <c r="G364" s="165"/>
      <c r="H364" s="165"/>
      <c r="I364" s="165"/>
      <c r="J364" s="152"/>
      <c r="P364" s="152"/>
    </row>
    <row r="365" spans="1:16" ht="13.5">
      <c r="A365" s="165"/>
      <c r="D365" s="174"/>
      <c r="E365" s="174"/>
      <c r="F365" s="174"/>
      <c r="G365" s="165"/>
      <c r="H365" s="165"/>
      <c r="I365" s="165"/>
      <c r="J365" s="152"/>
      <c r="P365" s="152"/>
    </row>
    <row r="366" spans="1:16" ht="13.5">
      <c r="A366" s="165"/>
      <c r="D366" s="174"/>
      <c r="E366" s="174"/>
      <c r="F366" s="174"/>
      <c r="G366" s="165"/>
      <c r="H366" s="165"/>
      <c r="I366" s="165"/>
      <c r="J366" s="152"/>
      <c r="P366" s="152"/>
    </row>
    <row r="367" spans="1:16" ht="13.5">
      <c r="A367" s="165"/>
      <c r="D367" s="174"/>
      <c r="E367" s="174"/>
      <c r="F367" s="174"/>
      <c r="G367" s="165"/>
      <c r="H367" s="165"/>
      <c r="I367" s="165"/>
      <c r="J367" s="152"/>
      <c r="P367" s="152"/>
    </row>
    <row r="368" spans="1:16" ht="13.5">
      <c r="A368" s="165"/>
      <c r="D368" s="174"/>
      <c r="E368" s="174"/>
      <c r="F368" s="174"/>
      <c r="G368" s="165"/>
      <c r="H368" s="165"/>
      <c r="I368" s="165"/>
      <c r="J368" s="152"/>
      <c r="P368" s="152"/>
    </row>
    <row r="369" spans="1:16" ht="13.5">
      <c r="A369" s="165"/>
      <c r="D369" s="174"/>
      <c r="E369" s="174"/>
      <c r="F369" s="174"/>
      <c r="G369" s="165"/>
      <c r="H369" s="165"/>
      <c r="I369" s="165"/>
      <c r="J369" s="152"/>
      <c r="P369" s="152"/>
    </row>
    <row r="370" spans="1:16" ht="13.5">
      <c r="A370" s="165"/>
      <c r="D370" s="174"/>
      <c r="E370" s="174"/>
      <c r="F370" s="174"/>
      <c r="G370" s="165"/>
      <c r="H370" s="165"/>
      <c r="I370" s="165"/>
      <c r="J370" s="152"/>
      <c r="P370" s="152"/>
    </row>
    <row r="371" spans="1:16" ht="13.5">
      <c r="A371" s="165"/>
      <c r="D371" s="174"/>
      <c r="E371" s="174"/>
      <c r="F371" s="174"/>
      <c r="G371" s="165"/>
      <c r="H371" s="165"/>
      <c r="I371" s="165"/>
      <c r="J371" s="152"/>
      <c r="P371" s="152"/>
    </row>
    <row r="372" spans="1:16" ht="13.5">
      <c r="A372" s="165"/>
      <c r="D372" s="174"/>
      <c r="E372" s="174"/>
      <c r="F372" s="174"/>
      <c r="G372" s="165"/>
      <c r="H372" s="165"/>
      <c r="I372" s="165"/>
      <c r="J372" s="152"/>
      <c r="P372" s="152"/>
    </row>
    <row r="373" spans="1:16" ht="13.5">
      <c r="A373" s="165"/>
      <c r="D373" s="174"/>
      <c r="E373" s="174"/>
      <c r="F373" s="174"/>
      <c r="G373" s="165"/>
      <c r="H373" s="165"/>
      <c r="I373" s="165"/>
      <c r="J373" s="152"/>
      <c r="P373" s="152"/>
    </row>
    <row r="374" spans="1:16" ht="13.5">
      <c r="A374" s="165"/>
      <c r="D374" s="174"/>
      <c r="E374" s="174"/>
      <c r="F374" s="174"/>
      <c r="G374" s="165"/>
      <c r="H374" s="165"/>
      <c r="I374" s="165"/>
      <c r="J374" s="152"/>
      <c r="P374" s="152"/>
    </row>
    <row r="375" spans="1:16" ht="13.5">
      <c r="A375" s="165"/>
      <c r="D375" s="174"/>
      <c r="E375" s="174"/>
      <c r="F375" s="174"/>
      <c r="G375" s="165"/>
      <c r="H375" s="165"/>
      <c r="I375" s="165"/>
      <c r="J375" s="152"/>
      <c r="P375" s="152"/>
    </row>
    <row r="376" spans="1:16" ht="13.5">
      <c r="A376" s="165"/>
      <c r="D376" s="174"/>
      <c r="E376" s="174"/>
      <c r="F376" s="174"/>
      <c r="G376" s="165"/>
      <c r="H376" s="165"/>
      <c r="I376" s="165"/>
      <c r="J376" s="152"/>
      <c r="P376" s="152"/>
    </row>
    <row r="377" spans="1:16" ht="13.5">
      <c r="A377" s="165"/>
      <c r="D377" s="174"/>
      <c r="E377" s="174"/>
      <c r="F377" s="174"/>
      <c r="G377" s="165"/>
      <c r="H377" s="165"/>
      <c r="I377" s="165"/>
      <c r="J377" s="152"/>
      <c r="P377" s="152"/>
    </row>
    <row r="378" spans="1:16" ht="13.5">
      <c r="A378" s="165"/>
      <c r="D378" s="174"/>
      <c r="E378" s="174"/>
      <c r="F378" s="174"/>
      <c r="G378" s="165"/>
      <c r="H378" s="165"/>
      <c r="I378" s="165"/>
      <c r="J378" s="152"/>
      <c r="P378" s="152"/>
    </row>
    <row r="379" spans="1:16" ht="13.5">
      <c r="A379" s="165"/>
      <c r="D379" s="174"/>
      <c r="E379" s="174"/>
      <c r="F379" s="174"/>
      <c r="G379" s="165"/>
      <c r="H379" s="165"/>
      <c r="I379" s="165"/>
      <c r="J379" s="152"/>
      <c r="P379" s="152"/>
    </row>
    <row r="380" spans="1:16" ht="13.5">
      <c r="A380" s="165"/>
      <c r="D380" s="174"/>
      <c r="E380" s="174"/>
      <c r="F380" s="174"/>
      <c r="G380" s="165"/>
      <c r="H380" s="165"/>
      <c r="I380" s="165"/>
      <c r="J380" s="152"/>
      <c r="P380" s="152"/>
    </row>
    <row r="381" spans="1:16" ht="13.5">
      <c r="A381" s="165"/>
      <c r="D381" s="174"/>
      <c r="E381" s="174"/>
      <c r="F381" s="174"/>
      <c r="G381" s="165"/>
      <c r="H381" s="165"/>
      <c r="I381" s="165"/>
      <c r="J381" s="152"/>
      <c r="P381" s="152"/>
    </row>
    <row r="382" spans="1:16" ht="13.5">
      <c r="A382" s="165"/>
      <c r="D382" s="174"/>
      <c r="E382" s="174"/>
      <c r="F382" s="174"/>
      <c r="G382" s="165"/>
      <c r="H382" s="165"/>
      <c r="I382" s="165"/>
      <c r="J382" s="152"/>
      <c r="P382" s="152"/>
    </row>
    <row r="383" spans="1:16" ht="13.5">
      <c r="A383" s="165"/>
      <c r="D383" s="174"/>
      <c r="E383" s="174"/>
      <c r="F383" s="174"/>
      <c r="G383" s="165"/>
      <c r="H383" s="165"/>
      <c r="I383" s="165"/>
      <c r="J383" s="152"/>
      <c r="P383" s="152"/>
    </row>
    <row r="384" spans="1:16" ht="13.5">
      <c r="A384" s="165"/>
      <c r="D384" s="174"/>
      <c r="E384" s="174"/>
      <c r="F384" s="174"/>
      <c r="G384" s="165"/>
      <c r="H384" s="165"/>
      <c r="I384" s="165"/>
      <c r="J384" s="152"/>
      <c r="P384" s="152"/>
    </row>
    <row r="385" spans="1:16" ht="13.5">
      <c r="A385" s="165"/>
      <c r="D385" s="174"/>
      <c r="E385" s="174"/>
      <c r="F385" s="174"/>
      <c r="G385" s="165"/>
      <c r="H385" s="165"/>
      <c r="I385" s="165"/>
      <c r="J385" s="152"/>
      <c r="P385" s="152"/>
    </row>
    <row r="386" spans="1:16" ht="13.5">
      <c r="A386" s="165"/>
      <c r="D386" s="174"/>
      <c r="E386" s="174"/>
      <c r="F386" s="174"/>
      <c r="G386" s="165"/>
      <c r="H386" s="165"/>
      <c r="I386" s="165"/>
      <c r="J386" s="152"/>
      <c r="P386" s="152"/>
    </row>
    <row r="387" spans="1:16" ht="13.5">
      <c r="A387" s="165"/>
      <c r="D387" s="174"/>
      <c r="E387" s="174"/>
      <c r="F387" s="174"/>
      <c r="G387" s="165"/>
      <c r="H387" s="165"/>
      <c r="I387" s="165"/>
      <c r="J387" s="152"/>
      <c r="P387" s="152"/>
    </row>
    <row r="388" spans="1:16" ht="13.5">
      <c r="A388" s="165"/>
      <c r="D388" s="174"/>
      <c r="E388" s="174"/>
      <c r="F388" s="174"/>
      <c r="G388" s="165"/>
      <c r="H388" s="165"/>
      <c r="I388" s="165"/>
      <c r="J388" s="152"/>
      <c r="P388" s="152"/>
    </row>
    <row r="389" spans="1:16" ht="13.5">
      <c r="A389" s="165"/>
      <c r="D389" s="174"/>
      <c r="E389" s="174"/>
      <c r="F389" s="174"/>
      <c r="G389" s="165"/>
      <c r="H389" s="165"/>
      <c r="I389" s="165"/>
      <c r="J389" s="152"/>
      <c r="P389" s="152"/>
    </row>
    <row r="390" spans="1:16" ht="13.5">
      <c r="A390" s="165"/>
      <c r="D390" s="174"/>
      <c r="E390" s="174"/>
      <c r="F390" s="174"/>
      <c r="G390" s="165"/>
      <c r="H390" s="165"/>
      <c r="I390" s="165"/>
      <c r="J390" s="152"/>
      <c r="P390" s="152"/>
    </row>
    <row r="391" spans="1:16" ht="13.5">
      <c r="A391" s="165"/>
      <c r="D391" s="174"/>
      <c r="E391" s="174"/>
      <c r="F391" s="174"/>
      <c r="G391" s="165"/>
      <c r="H391" s="165"/>
      <c r="I391" s="165"/>
      <c r="J391" s="152"/>
      <c r="P391" s="152"/>
    </row>
    <row r="392" spans="1:16" ht="13.5">
      <c r="A392" s="165"/>
      <c r="D392" s="174"/>
      <c r="E392" s="174"/>
      <c r="F392" s="174"/>
      <c r="G392" s="165"/>
      <c r="H392" s="165"/>
      <c r="I392" s="165"/>
      <c r="J392" s="152"/>
      <c r="P392" s="152"/>
    </row>
    <row r="393" spans="1:16" ht="13.5">
      <c r="A393" s="165"/>
      <c r="D393" s="174"/>
      <c r="E393" s="174"/>
      <c r="F393" s="174"/>
      <c r="G393" s="165"/>
      <c r="H393" s="165"/>
      <c r="I393" s="165"/>
      <c r="J393" s="152"/>
      <c r="P393" s="152"/>
    </row>
    <row r="394" spans="1:16" ht="13.5">
      <c r="A394" s="165"/>
      <c r="D394" s="174"/>
      <c r="E394" s="174"/>
      <c r="F394" s="174"/>
      <c r="G394" s="165"/>
      <c r="H394" s="165"/>
      <c r="I394" s="165"/>
      <c r="J394" s="152"/>
      <c r="P394" s="152"/>
    </row>
    <row r="395" spans="1:16" ht="13.5">
      <c r="A395" s="165"/>
      <c r="D395" s="174"/>
      <c r="E395" s="174"/>
      <c r="F395" s="174"/>
      <c r="G395" s="165"/>
      <c r="H395" s="165"/>
      <c r="I395" s="165"/>
      <c r="J395" s="152"/>
      <c r="P395" s="152"/>
    </row>
    <row r="396" spans="1:16" ht="13.5">
      <c r="A396" s="165"/>
      <c r="D396" s="174"/>
      <c r="E396" s="174"/>
      <c r="F396" s="174"/>
      <c r="G396" s="165"/>
      <c r="H396" s="165"/>
      <c r="I396" s="165"/>
      <c r="J396" s="152"/>
      <c r="P396" s="152"/>
    </row>
    <row r="397" spans="1:16" ht="13.5">
      <c r="A397" s="165"/>
      <c r="D397" s="174"/>
      <c r="E397" s="174"/>
      <c r="F397" s="174"/>
      <c r="G397" s="165"/>
      <c r="H397" s="165"/>
      <c r="I397" s="165"/>
      <c r="J397" s="152"/>
      <c r="P397" s="152"/>
    </row>
    <row r="398" spans="1:16" ht="13.5">
      <c r="A398" s="165"/>
      <c r="D398" s="174"/>
      <c r="E398" s="174"/>
      <c r="F398" s="174"/>
      <c r="G398" s="165"/>
      <c r="H398" s="165"/>
      <c r="I398" s="165"/>
      <c r="J398" s="152"/>
      <c r="P398" s="152"/>
    </row>
    <row r="399" spans="1:16" ht="13.5">
      <c r="A399" s="165"/>
      <c r="D399" s="174"/>
      <c r="E399" s="174"/>
      <c r="F399" s="174"/>
      <c r="G399" s="165"/>
      <c r="H399" s="165"/>
      <c r="I399" s="165"/>
      <c r="J399" s="152"/>
      <c r="P399" s="152"/>
    </row>
    <row r="400" spans="1:16" ht="13.5">
      <c r="A400" s="165"/>
      <c r="D400" s="174"/>
      <c r="E400" s="174"/>
      <c r="F400" s="174"/>
      <c r="G400" s="165"/>
      <c r="H400" s="165"/>
      <c r="I400" s="165"/>
      <c r="J400" s="152"/>
      <c r="P400" s="152"/>
    </row>
    <row r="401" spans="1:16" ht="13.5">
      <c r="A401" s="165"/>
      <c r="D401" s="174"/>
      <c r="E401" s="174"/>
      <c r="F401" s="174"/>
      <c r="G401" s="165"/>
      <c r="H401" s="165"/>
      <c r="I401" s="165"/>
      <c r="J401" s="152"/>
      <c r="P401" s="152"/>
    </row>
    <row r="402" spans="1:16" ht="13.5">
      <c r="A402" s="165"/>
      <c r="D402" s="174"/>
      <c r="E402" s="174"/>
      <c r="F402" s="174"/>
      <c r="G402" s="165"/>
      <c r="H402" s="165"/>
      <c r="I402" s="165"/>
      <c r="J402" s="152"/>
      <c r="P402" s="152"/>
    </row>
    <row r="403" spans="1:16" ht="13.5">
      <c r="A403" s="165"/>
      <c r="D403" s="174"/>
      <c r="E403" s="174"/>
      <c r="F403" s="174"/>
      <c r="G403" s="165"/>
      <c r="H403" s="165"/>
      <c r="I403" s="165"/>
      <c r="J403" s="152"/>
      <c r="P403" s="152"/>
    </row>
    <row r="404" spans="1:16" ht="13.5">
      <c r="A404" s="165"/>
      <c r="D404" s="174"/>
      <c r="E404" s="174"/>
      <c r="F404" s="174"/>
      <c r="G404" s="165"/>
      <c r="H404" s="165"/>
      <c r="I404" s="165"/>
      <c r="J404" s="152"/>
      <c r="P404" s="152"/>
    </row>
    <row r="405" spans="1:16" ht="13.5">
      <c r="A405" s="165"/>
      <c r="D405" s="174"/>
      <c r="E405" s="174"/>
      <c r="F405" s="174"/>
      <c r="G405" s="165"/>
      <c r="H405" s="165"/>
      <c r="I405" s="165"/>
      <c r="J405" s="152"/>
      <c r="P405" s="152"/>
    </row>
    <row r="406" spans="1:16" ht="13.5">
      <c r="A406" s="165"/>
      <c r="D406" s="174"/>
      <c r="E406" s="174"/>
      <c r="F406" s="174"/>
      <c r="G406" s="165"/>
      <c r="H406" s="165"/>
      <c r="I406" s="165"/>
      <c r="J406" s="152"/>
      <c r="P406" s="152"/>
    </row>
    <row r="407" spans="1:16" ht="13.5">
      <c r="A407" s="165"/>
      <c r="D407" s="174"/>
      <c r="E407" s="174"/>
      <c r="F407" s="174"/>
      <c r="G407" s="165"/>
      <c r="H407" s="165"/>
      <c r="I407" s="165"/>
      <c r="J407" s="152"/>
      <c r="P407" s="152"/>
    </row>
    <row r="408" spans="1:16" ht="13.5">
      <c r="A408" s="165"/>
      <c r="D408" s="174"/>
      <c r="E408" s="174"/>
      <c r="F408" s="174"/>
      <c r="G408" s="165"/>
      <c r="H408" s="165"/>
      <c r="I408" s="165"/>
      <c r="J408" s="152"/>
      <c r="P408" s="152"/>
    </row>
    <row r="409" spans="1:16" ht="13.5">
      <c r="A409" s="165"/>
      <c r="D409" s="174"/>
      <c r="E409" s="174"/>
      <c r="F409" s="174"/>
      <c r="G409" s="165"/>
      <c r="H409" s="165"/>
      <c r="I409" s="165"/>
      <c r="J409" s="152"/>
      <c r="P409" s="152"/>
    </row>
    <row r="410" spans="1:16" ht="13.5">
      <c r="A410" s="165"/>
      <c r="D410" s="174"/>
      <c r="E410" s="174"/>
      <c r="F410" s="174"/>
      <c r="G410" s="165"/>
      <c r="H410" s="165"/>
      <c r="I410" s="165"/>
      <c r="J410" s="152"/>
      <c r="P410" s="152"/>
    </row>
    <row r="411" spans="1:16" ht="13.5">
      <c r="A411" s="165"/>
      <c r="D411" s="174"/>
      <c r="E411" s="174"/>
      <c r="F411" s="174"/>
      <c r="G411" s="165"/>
      <c r="H411" s="165"/>
      <c r="I411" s="165"/>
      <c r="J411" s="152"/>
      <c r="P411" s="152"/>
    </row>
    <row r="412" spans="1:16" ht="13.5">
      <c r="A412" s="165"/>
      <c r="D412" s="174"/>
      <c r="E412" s="174"/>
      <c r="F412" s="174"/>
      <c r="G412" s="165"/>
      <c r="H412" s="165"/>
      <c r="I412" s="165"/>
      <c r="J412" s="152"/>
      <c r="P412" s="152"/>
    </row>
    <row r="413" spans="1:16" ht="13.5">
      <c r="A413" s="165"/>
      <c r="D413" s="174"/>
      <c r="E413" s="174"/>
      <c r="F413" s="174"/>
      <c r="G413" s="165"/>
      <c r="H413" s="165"/>
      <c r="I413" s="165"/>
      <c r="J413" s="152"/>
      <c r="P413" s="152"/>
    </row>
    <row r="414" spans="1:16" ht="13.5">
      <c r="A414" s="165"/>
      <c r="D414" s="174"/>
      <c r="E414" s="174"/>
      <c r="F414" s="174"/>
      <c r="G414" s="165"/>
      <c r="H414" s="165"/>
      <c r="I414" s="165"/>
      <c r="J414" s="152"/>
      <c r="P414" s="152"/>
    </row>
    <row r="415" spans="1:16" ht="13.5">
      <c r="A415" s="165"/>
      <c r="D415" s="174"/>
      <c r="E415" s="174"/>
      <c r="F415" s="174"/>
      <c r="G415" s="165"/>
      <c r="H415" s="165"/>
      <c r="I415" s="165"/>
      <c r="J415" s="152"/>
      <c r="P415" s="152"/>
    </row>
    <row r="416" spans="1:16" ht="13.5">
      <c r="A416" s="165"/>
      <c r="D416" s="174"/>
      <c r="E416" s="174"/>
      <c r="F416" s="174"/>
      <c r="G416" s="165"/>
      <c r="H416" s="165"/>
      <c r="I416" s="165"/>
      <c r="J416" s="152"/>
      <c r="P416" s="152"/>
    </row>
    <row r="417" spans="1:16" ht="13.5">
      <c r="A417" s="165"/>
      <c r="D417" s="174"/>
      <c r="E417" s="174"/>
      <c r="F417" s="174"/>
      <c r="G417" s="165"/>
      <c r="H417" s="165"/>
      <c r="I417" s="165"/>
      <c r="J417" s="152"/>
      <c r="P417" s="152"/>
    </row>
    <row r="418" spans="1:16" ht="13.5">
      <c r="A418" s="165"/>
      <c r="D418" s="174"/>
      <c r="E418" s="174"/>
      <c r="F418" s="174"/>
      <c r="G418" s="165"/>
      <c r="H418" s="165"/>
      <c r="I418" s="165"/>
      <c r="J418" s="152"/>
      <c r="P418" s="152"/>
    </row>
    <row r="419" spans="1:16" ht="13.5">
      <c r="A419" s="165"/>
      <c r="D419" s="174"/>
      <c r="E419" s="174"/>
      <c r="F419" s="174"/>
      <c r="G419" s="165"/>
      <c r="H419" s="165"/>
      <c r="I419" s="165"/>
      <c r="J419" s="152"/>
      <c r="P419" s="152"/>
    </row>
    <row r="420" spans="1:16" ht="13.5">
      <c r="A420" s="165"/>
      <c r="D420" s="174"/>
      <c r="E420" s="174"/>
      <c r="F420" s="174"/>
      <c r="G420" s="165"/>
      <c r="H420" s="165"/>
      <c r="I420" s="165"/>
      <c r="J420" s="152"/>
      <c r="P420" s="152"/>
    </row>
    <row r="421" spans="1:16" ht="13.5">
      <c r="A421" s="165"/>
      <c r="D421" s="174"/>
      <c r="E421" s="174"/>
      <c r="F421" s="174"/>
      <c r="G421" s="165"/>
      <c r="H421" s="165"/>
      <c r="I421" s="165"/>
      <c r="J421" s="152"/>
      <c r="P421" s="152"/>
    </row>
    <row r="422" spans="1:16" ht="13.5">
      <c r="A422" s="165"/>
      <c r="D422" s="174"/>
      <c r="E422" s="174"/>
      <c r="F422" s="174"/>
      <c r="G422" s="165"/>
      <c r="H422" s="165"/>
      <c r="I422" s="165"/>
      <c r="J422" s="152"/>
      <c r="P422" s="152"/>
    </row>
    <row r="423" spans="1:16" ht="13.5">
      <c r="A423" s="165"/>
      <c r="D423" s="174"/>
      <c r="E423" s="174"/>
      <c r="F423" s="174"/>
      <c r="G423" s="165"/>
      <c r="H423" s="165"/>
      <c r="I423" s="165"/>
      <c r="J423" s="152"/>
      <c r="P423" s="152"/>
    </row>
    <row r="424" spans="1:16" ht="13.5">
      <c r="A424" s="165"/>
      <c r="D424" s="174"/>
      <c r="E424" s="174"/>
      <c r="F424" s="174"/>
      <c r="G424" s="165"/>
      <c r="H424" s="165"/>
      <c r="I424" s="165"/>
      <c r="J424" s="152"/>
      <c r="P424" s="152"/>
    </row>
    <row r="425" spans="1:16" ht="13.5">
      <c r="A425" s="165"/>
      <c r="D425" s="174"/>
      <c r="E425" s="174"/>
      <c r="F425" s="174"/>
      <c r="G425" s="165"/>
      <c r="H425" s="165"/>
      <c r="I425" s="165"/>
      <c r="J425" s="152"/>
      <c r="P425" s="152"/>
    </row>
    <row r="426" spans="1:16" ht="13.5">
      <c r="A426" s="165"/>
      <c r="D426" s="174"/>
      <c r="E426" s="174"/>
      <c r="F426" s="174"/>
      <c r="G426" s="165"/>
      <c r="H426" s="165"/>
      <c r="I426" s="165"/>
      <c r="J426" s="152"/>
      <c r="P426" s="152"/>
    </row>
    <row r="427" spans="1:16" ht="13.5">
      <c r="A427" s="165"/>
      <c r="D427" s="174"/>
      <c r="E427" s="174"/>
      <c r="F427" s="174"/>
      <c r="G427" s="165"/>
      <c r="H427" s="165"/>
      <c r="I427" s="165"/>
      <c r="J427" s="152"/>
      <c r="P427" s="152"/>
    </row>
    <row r="428" spans="1:16" ht="13.5">
      <c r="A428" s="165"/>
      <c r="D428" s="174"/>
      <c r="E428" s="174"/>
      <c r="F428" s="174"/>
      <c r="G428" s="165"/>
      <c r="H428" s="165"/>
      <c r="I428" s="165"/>
      <c r="J428" s="152"/>
      <c r="P428" s="152"/>
    </row>
    <row r="429" spans="1:16" ht="13.5">
      <c r="A429" s="165"/>
      <c r="D429" s="174"/>
      <c r="E429" s="174"/>
      <c r="F429" s="174"/>
      <c r="G429" s="165"/>
      <c r="H429" s="165"/>
      <c r="I429" s="165"/>
      <c r="J429" s="152"/>
      <c r="P429" s="152"/>
    </row>
    <row r="430" spans="1:16" ht="13.5">
      <c r="A430" s="165"/>
      <c r="D430" s="174"/>
      <c r="E430" s="174"/>
      <c r="F430" s="174"/>
      <c r="G430" s="165"/>
      <c r="H430" s="165"/>
      <c r="I430" s="165"/>
      <c r="J430" s="152"/>
      <c r="P430" s="152"/>
    </row>
    <row r="431" spans="1:16" ht="13.5">
      <c r="A431" s="165"/>
      <c r="D431" s="174"/>
      <c r="E431" s="174"/>
      <c r="F431" s="174"/>
      <c r="G431" s="165"/>
      <c r="H431" s="165"/>
      <c r="I431" s="165"/>
      <c r="J431" s="152"/>
      <c r="P431" s="152"/>
    </row>
    <row r="432" spans="1:16" ht="13.5">
      <c r="A432" s="165"/>
      <c r="D432" s="174"/>
      <c r="E432" s="174"/>
      <c r="F432" s="174"/>
      <c r="G432" s="165"/>
      <c r="H432" s="165"/>
      <c r="I432" s="165"/>
      <c r="J432" s="152"/>
      <c r="P432" s="152"/>
    </row>
    <row r="433" spans="1:16" ht="13.5">
      <c r="A433" s="165"/>
      <c r="D433" s="174"/>
      <c r="E433" s="174"/>
      <c r="F433" s="174"/>
      <c r="G433" s="165"/>
      <c r="H433" s="165"/>
      <c r="I433" s="165"/>
      <c r="J433" s="152"/>
      <c r="P433" s="152"/>
    </row>
    <row r="434" spans="1:16" ht="13.5">
      <c r="A434" s="165"/>
      <c r="D434" s="174"/>
      <c r="E434" s="174"/>
      <c r="F434" s="174"/>
      <c r="G434" s="165"/>
      <c r="H434" s="165"/>
      <c r="I434" s="165"/>
      <c r="J434" s="152"/>
      <c r="P434" s="152"/>
    </row>
    <row r="435" spans="1:16" ht="13.5">
      <c r="A435" s="165"/>
      <c r="D435" s="174"/>
      <c r="E435" s="174"/>
      <c r="F435" s="174"/>
      <c r="G435" s="165"/>
      <c r="H435" s="165"/>
      <c r="I435" s="165"/>
      <c r="J435" s="152"/>
      <c r="P435" s="152"/>
    </row>
    <row r="436" spans="1:16" ht="13.5">
      <c r="A436" s="165"/>
      <c r="D436" s="174"/>
      <c r="E436" s="174"/>
      <c r="F436" s="174"/>
      <c r="G436" s="165"/>
      <c r="H436" s="165"/>
      <c r="I436" s="165"/>
      <c r="J436" s="152"/>
      <c r="P436" s="152"/>
    </row>
    <row r="437" spans="1:16" ht="13.5">
      <c r="A437" s="165"/>
      <c r="D437" s="174"/>
      <c r="E437" s="174"/>
      <c r="F437" s="174"/>
      <c r="G437" s="165"/>
      <c r="H437" s="165"/>
      <c r="I437" s="165"/>
      <c r="J437" s="152"/>
      <c r="P437" s="152"/>
    </row>
    <row r="438" spans="1:16" ht="13.5">
      <c r="A438" s="165"/>
      <c r="D438" s="174"/>
      <c r="E438" s="174"/>
      <c r="F438" s="174"/>
      <c r="G438" s="165"/>
      <c r="H438" s="165"/>
      <c r="I438" s="165"/>
      <c r="J438" s="152"/>
      <c r="P438" s="152"/>
    </row>
    <row r="439" spans="1:16" ht="13.5">
      <c r="A439" s="165"/>
      <c r="D439" s="174"/>
      <c r="E439" s="174"/>
      <c r="F439" s="174"/>
      <c r="G439" s="165"/>
      <c r="H439" s="165"/>
      <c r="I439" s="165"/>
      <c r="J439" s="152"/>
      <c r="P439" s="152"/>
    </row>
    <row r="440" spans="1:16" ht="13.5">
      <c r="A440" s="165"/>
      <c r="D440" s="174"/>
      <c r="E440" s="174"/>
      <c r="F440" s="174"/>
      <c r="G440" s="165"/>
      <c r="H440" s="165"/>
      <c r="I440" s="165"/>
      <c r="J440" s="152"/>
      <c r="P440" s="152"/>
    </row>
    <row r="441" spans="1:16" ht="13.5">
      <c r="A441" s="165"/>
      <c r="D441" s="174"/>
      <c r="E441" s="174"/>
      <c r="F441" s="174"/>
      <c r="G441" s="165"/>
      <c r="H441" s="165"/>
      <c r="I441" s="165"/>
      <c r="J441" s="152"/>
      <c r="P441" s="152"/>
    </row>
    <row r="442" spans="1:16" ht="13.5">
      <c r="A442" s="165"/>
      <c r="D442" s="174"/>
      <c r="E442" s="174"/>
      <c r="F442" s="174"/>
      <c r="G442" s="165"/>
      <c r="H442" s="165"/>
      <c r="I442" s="165"/>
      <c r="J442" s="152"/>
      <c r="P442" s="152"/>
    </row>
    <row r="443" spans="1:16" ht="13.5">
      <c r="A443" s="165"/>
      <c r="D443" s="174"/>
      <c r="E443" s="174"/>
      <c r="F443" s="174"/>
      <c r="G443" s="165"/>
      <c r="H443" s="165"/>
      <c r="I443" s="165"/>
      <c r="J443" s="152"/>
      <c r="P443" s="152"/>
    </row>
    <row r="444" spans="1:16" ht="13.5">
      <c r="A444" s="165"/>
      <c r="D444" s="174"/>
      <c r="E444" s="174"/>
      <c r="F444" s="174"/>
      <c r="G444" s="165"/>
      <c r="H444" s="165"/>
      <c r="I444" s="165"/>
      <c r="J444" s="152"/>
      <c r="P444" s="152"/>
    </row>
    <row r="445" spans="1:16" ht="13.5">
      <c r="A445" s="165"/>
      <c r="D445" s="174"/>
      <c r="E445" s="174"/>
      <c r="F445" s="174"/>
      <c r="G445" s="165"/>
      <c r="H445" s="165"/>
      <c r="I445" s="165"/>
      <c r="J445" s="152"/>
      <c r="P445" s="152"/>
    </row>
    <row r="446" spans="1:16" ht="13.5">
      <c r="A446" s="165"/>
      <c r="D446" s="174"/>
      <c r="E446" s="174"/>
      <c r="F446" s="174"/>
      <c r="G446" s="165"/>
      <c r="H446" s="165"/>
      <c r="I446" s="165"/>
      <c r="J446" s="152"/>
      <c r="P446" s="152"/>
    </row>
    <row r="447" spans="1:16" ht="13.5">
      <c r="A447" s="165"/>
      <c r="D447" s="174"/>
      <c r="E447" s="174"/>
      <c r="F447" s="174"/>
      <c r="G447" s="165"/>
      <c r="H447" s="165"/>
      <c r="I447" s="165"/>
      <c r="J447" s="152"/>
      <c r="P447" s="152"/>
    </row>
    <row r="448" spans="1:16" ht="13.5">
      <c r="A448" s="165"/>
      <c r="D448" s="174"/>
      <c r="E448" s="174"/>
      <c r="F448" s="174"/>
      <c r="G448" s="165"/>
      <c r="H448" s="165"/>
      <c r="I448" s="165"/>
      <c r="J448" s="152"/>
      <c r="P448" s="152"/>
    </row>
    <row r="449" spans="1:16" ht="13.5">
      <c r="A449" s="165"/>
      <c r="D449" s="174"/>
      <c r="E449" s="174"/>
      <c r="F449" s="174"/>
      <c r="G449" s="165"/>
      <c r="H449" s="165"/>
      <c r="I449" s="165"/>
      <c r="J449" s="152"/>
      <c r="P449" s="152"/>
    </row>
    <row r="450" spans="1:16" ht="13.5">
      <c r="A450" s="165"/>
      <c r="D450" s="174"/>
      <c r="E450" s="174"/>
      <c r="F450" s="174"/>
      <c r="G450" s="165"/>
      <c r="H450" s="165"/>
      <c r="I450" s="165"/>
      <c r="J450" s="152"/>
      <c r="P450" s="152"/>
    </row>
    <row r="451" spans="1:16" ht="13.5">
      <c r="A451" s="165"/>
      <c r="D451" s="174"/>
      <c r="E451" s="174"/>
      <c r="F451" s="174"/>
      <c r="G451" s="165"/>
      <c r="H451" s="165"/>
      <c r="I451" s="165"/>
      <c r="J451" s="152"/>
      <c r="P451" s="152"/>
    </row>
    <row r="452" spans="1:16" ht="13.5">
      <c r="A452" s="165"/>
      <c r="G452" s="165"/>
      <c r="H452" s="165"/>
      <c r="I452" s="165"/>
      <c r="J452" s="152"/>
      <c r="P452" s="152"/>
    </row>
    <row r="453" spans="1:16" ht="13.5">
      <c r="A453" s="165"/>
      <c r="G453" s="165"/>
      <c r="H453" s="165"/>
      <c r="I453" s="165"/>
      <c r="J453" s="152"/>
      <c r="P453" s="152"/>
    </row>
    <row r="454" spans="1:16" ht="13.5">
      <c r="A454" s="165"/>
      <c r="G454" s="165"/>
      <c r="H454" s="165"/>
      <c r="I454" s="165"/>
      <c r="J454" s="152"/>
      <c r="P454" s="152"/>
    </row>
    <row r="455" spans="1:16" ht="13.5">
      <c r="A455" s="165"/>
      <c r="G455" s="165"/>
      <c r="H455" s="165"/>
      <c r="I455" s="165"/>
      <c r="J455" s="152"/>
      <c r="P455" s="152"/>
    </row>
    <row r="456" spans="1:16" ht="13.5">
      <c r="A456" s="165"/>
      <c r="G456" s="165"/>
      <c r="H456" s="165"/>
      <c r="I456" s="165"/>
      <c r="J456" s="152"/>
      <c r="P456" s="152"/>
    </row>
    <row r="457" spans="1:16" ht="13.5">
      <c r="A457" s="165"/>
      <c r="G457" s="165"/>
      <c r="H457" s="165"/>
      <c r="I457" s="165"/>
      <c r="J457" s="152"/>
      <c r="P457" s="152"/>
    </row>
    <row r="458" spans="1:16" ht="13.5">
      <c r="A458" s="165"/>
      <c r="G458" s="165"/>
      <c r="H458" s="165"/>
      <c r="I458" s="165"/>
      <c r="J458" s="152"/>
      <c r="P458" s="152"/>
    </row>
    <row r="459" spans="1:16" ht="13.5">
      <c r="A459" s="165"/>
      <c r="G459" s="165"/>
      <c r="H459" s="165"/>
      <c r="I459" s="165"/>
      <c r="J459" s="152"/>
      <c r="P459" s="152"/>
    </row>
    <row r="460" spans="1:16" ht="13.5">
      <c r="A460" s="165"/>
      <c r="G460" s="165"/>
      <c r="H460" s="165"/>
      <c r="I460" s="165"/>
      <c r="J460" s="152"/>
      <c r="P460" s="152"/>
    </row>
    <row r="461" spans="1:16" ht="13.5">
      <c r="A461" s="165"/>
      <c r="G461" s="165"/>
      <c r="H461" s="165"/>
      <c r="I461" s="165"/>
      <c r="J461" s="152"/>
      <c r="P461" s="152"/>
    </row>
    <row r="462" spans="1:16" ht="13.5">
      <c r="A462" s="165"/>
      <c r="G462" s="165"/>
      <c r="H462" s="165"/>
      <c r="I462" s="165"/>
      <c r="J462" s="152"/>
      <c r="P462" s="152"/>
    </row>
    <row r="463" spans="1:16" ht="13.5">
      <c r="A463" s="165"/>
      <c r="G463" s="165"/>
      <c r="H463" s="165"/>
      <c r="I463" s="165"/>
      <c r="J463" s="152"/>
      <c r="P463" s="152"/>
    </row>
    <row r="464" spans="1:16" ht="13.5">
      <c r="A464" s="165"/>
      <c r="G464" s="165"/>
      <c r="H464" s="165"/>
      <c r="I464" s="165"/>
      <c r="J464" s="152"/>
      <c r="P464" s="152"/>
    </row>
    <row r="465" spans="1:16" ht="13.5">
      <c r="A465" s="165"/>
      <c r="G465" s="165"/>
      <c r="H465" s="165"/>
      <c r="I465" s="165"/>
      <c r="J465" s="152"/>
      <c r="P465" s="152"/>
    </row>
    <row r="466" spans="1:16" ht="13.5">
      <c r="A466" s="165"/>
      <c r="G466" s="165"/>
      <c r="H466" s="165"/>
      <c r="I466" s="165"/>
      <c r="J466" s="152"/>
      <c r="P466" s="152"/>
    </row>
    <row r="467" spans="1:16" ht="13.5">
      <c r="A467" s="165"/>
      <c r="G467" s="165"/>
      <c r="H467" s="165"/>
      <c r="I467" s="165"/>
      <c r="J467" s="152"/>
      <c r="P467" s="152"/>
    </row>
    <row r="468" spans="1:16" ht="13.5">
      <c r="A468" s="165"/>
      <c r="G468" s="165"/>
      <c r="H468" s="165"/>
      <c r="I468" s="165"/>
      <c r="J468" s="152"/>
      <c r="P468" s="152"/>
    </row>
    <row r="469" spans="1:16" ht="13.5">
      <c r="A469" s="165"/>
      <c r="G469" s="165"/>
      <c r="H469" s="165"/>
      <c r="I469" s="165"/>
      <c r="J469" s="152"/>
      <c r="P469" s="152"/>
    </row>
    <row r="470" spans="1:16" ht="13.5">
      <c r="A470" s="165"/>
      <c r="G470" s="165"/>
      <c r="H470" s="165"/>
      <c r="I470" s="165"/>
      <c r="J470" s="152"/>
      <c r="P470" s="152"/>
    </row>
    <row r="471" spans="1:16" ht="13.5">
      <c r="A471" s="165"/>
      <c r="G471" s="165"/>
      <c r="H471" s="165"/>
      <c r="I471" s="165"/>
      <c r="J471" s="152"/>
      <c r="P471" s="152"/>
    </row>
    <row r="472" spans="1:16" ht="13.5">
      <c r="A472" s="165"/>
      <c r="G472" s="165"/>
      <c r="H472" s="165"/>
      <c r="I472" s="165"/>
      <c r="J472" s="152"/>
      <c r="P472" s="152"/>
    </row>
    <row r="473" spans="1:16" ht="13.5">
      <c r="A473" s="165"/>
      <c r="G473" s="165"/>
      <c r="H473" s="165"/>
      <c r="I473" s="165"/>
      <c r="J473" s="152"/>
      <c r="P473" s="152"/>
    </row>
    <row r="474" spans="1:16" ht="13.5">
      <c r="A474" s="165"/>
      <c r="G474" s="165"/>
      <c r="H474" s="165"/>
      <c r="I474" s="165"/>
      <c r="J474" s="152"/>
      <c r="P474" s="152"/>
    </row>
    <row r="475" spans="1:16" ht="13.5">
      <c r="A475" s="165"/>
      <c r="G475" s="165"/>
      <c r="H475" s="165"/>
      <c r="I475" s="165"/>
      <c r="J475" s="152"/>
      <c r="P475" s="152"/>
    </row>
    <row r="476" spans="1:16" ht="13.5">
      <c r="A476" s="165"/>
      <c r="G476" s="165"/>
      <c r="H476" s="165"/>
      <c r="I476" s="165"/>
      <c r="J476" s="152"/>
      <c r="P476" s="152"/>
    </row>
    <row r="477" spans="1:16" ht="13.5">
      <c r="A477" s="165"/>
      <c r="G477" s="165"/>
      <c r="H477" s="165"/>
      <c r="I477" s="165"/>
      <c r="J477" s="152"/>
      <c r="P477" s="152"/>
    </row>
    <row r="478" spans="1:16" ht="13.5">
      <c r="A478" s="165"/>
      <c r="G478" s="165"/>
      <c r="H478" s="165"/>
      <c r="I478" s="165"/>
      <c r="J478" s="152"/>
      <c r="P478" s="152"/>
    </row>
    <row r="479" spans="1:16" ht="13.5">
      <c r="A479" s="165"/>
      <c r="G479" s="165"/>
      <c r="H479" s="165"/>
      <c r="I479" s="165"/>
      <c r="J479" s="152"/>
      <c r="P479" s="152"/>
    </row>
    <row r="480" spans="1:16" ht="13.5">
      <c r="A480" s="165"/>
      <c r="G480" s="165"/>
      <c r="H480" s="165"/>
      <c r="I480" s="165"/>
      <c r="J480" s="152"/>
      <c r="P480" s="152"/>
    </row>
    <row r="481" spans="1:16" ht="13.5">
      <c r="A481" s="165"/>
      <c r="G481" s="165"/>
      <c r="H481" s="165"/>
      <c r="I481" s="165"/>
      <c r="J481" s="152"/>
      <c r="P481" s="152"/>
    </row>
    <row r="482" spans="1:16" ht="13.5">
      <c r="A482" s="165"/>
      <c r="G482" s="165"/>
      <c r="H482" s="165"/>
      <c r="I482" s="165"/>
      <c r="J482" s="152"/>
      <c r="P482" s="152"/>
    </row>
    <row r="483" spans="1:16" ht="13.5">
      <c r="A483" s="165"/>
      <c r="G483" s="165"/>
      <c r="H483" s="165"/>
      <c r="I483" s="165"/>
      <c r="J483" s="152"/>
      <c r="P483" s="152"/>
    </row>
    <row r="484" spans="1:16" ht="13.5">
      <c r="A484" s="165"/>
      <c r="G484" s="165"/>
      <c r="H484" s="165"/>
      <c r="I484" s="165"/>
      <c r="J484" s="152"/>
      <c r="P484" s="152"/>
    </row>
    <row r="485" spans="1:16" ht="13.5">
      <c r="A485" s="165"/>
      <c r="G485" s="165"/>
      <c r="H485" s="165"/>
      <c r="I485" s="165"/>
      <c r="J485" s="152"/>
      <c r="P485" s="152"/>
    </row>
    <row r="486" spans="1:16" ht="13.5">
      <c r="A486" s="165"/>
      <c r="G486" s="165"/>
      <c r="H486" s="165"/>
      <c r="I486" s="165"/>
      <c r="J486" s="152"/>
      <c r="P486" s="152"/>
    </row>
    <row r="487" spans="1:16" ht="13.5">
      <c r="A487" s="165"/>
      <c r="G487" s="165"/>
      <c r="H487" s="165"/>
      <c r="I487" s="165"/>
      <c r="J487" s="152"/>
      <c r="P487" s="152"/>
    </row>
    <row r="488" spans="1:16" ht="13.5">
      <c r="A488" s="165"/>
      <c r="G488" s="165"/>
      <c r="H488" s="165"/>
      <c r="I488" s="165"/>
      <c r="J488" s="152"/>
      <c r="P488" s="152"/>
    </row>
    <row r="489" spans="1:16" ht="13.5">
      <c r="A489" s="165"/>
      <c r="G489" s="165"/>
      <c r="H489" s="165"/>
      <c r="I489" s="165"/>
      <c r="J489" s="152"/>
      <c r="P489" s="152"/>
    </row>
    <row r="490" spans="1:16" ht="13.5">
      <c r="A490" s="165"/>
      <c r="G490" s="165"/>
      <c r="H490" s="165"/>
      <c r="I490" s="165"/>
      <c r="J490" s="152"/>
      <c r="P490" s="152"/>
    </row>
    <row r="491" spans="1:16" ht="13.5">
      <c r="A491" s="165"/>
      <c r="G491" s="165"/>
      <c r="H491" s="165"/>
      <c r="I491" s="165"/>
      <c r="J491" s="152"/>
      <c r="P491" s="152"/>
    </row>
    <row r="492" spans="1:16" ht="13.5">
      <c r="A492" s="165"/>
      <c r="G492" s="165"/>
      <c r="H492" s="165"/>
      <c r="I492" s="165"/>
      <c r="J492" s="152"/>
      <c r="P492" s="152"/>
    </row>
    <row r="493" spans="1:16" ht="13.5">
      <c r="A493" s="165"/>
      <c r="G493" s="165"/>
      <c r="H493" s="165"/>
      <c r="I493" s="165"/>
      <c r="J493" s="152"/>
      <c r="P493" s="152"/>
    </row>
    <row r="494" spans="1:16" ht="13.5">
      <c r="A494" s="165"/>
      <c r="G494" s="165"/>
      <c r="H494" s="165"/>
      <c r="I494" s="165"/>
      <c r="J494" s="152"/>
      <c r="P494" s="152"/>
    </row>
    <row r="495" spans="1:16" ht="13.5">
      <c r="A495" s="165"/>
      <c r="G495" s="165"/>
      <c r="H495" s="165"/>
      <c r="P495" s="152"/>
    </row>
    <row r="496" spans="1:8" ht="13.5">
      <c r="A496" s="165"/>
      <c r="G496" s="165"/>
      <c r="H496" s="165"/>
    </row>
    <row r="497" spans="1:8" ht="13.5">
      <c r="A497" s="165"/>
      <c r="G497" s="165"/>
      <c r="H497" s="165"/>
    </row>
    <row r="498" spans="1:8" ht="13.5">
      <c r="A498" s="165"/>
      <c r="G498" s="165"/>
      <c r="H498" s="165"/>
    </row>
    <row r="499" spans="1:8" ht="13.5">
      <c r="A499" s="165"/>
      <c r="G499" s="165"/>
      <c r="H499" s="165"/>
    </row>
    <row r="500" spans="1:8" ht="13.5">
      <c r="A500" s="165"/>
      <c r="G500" s="165"/>
      <c r="H500" s="165"/>
    </row>
    <row r="501" spans="1:8" ht="13.5">
      <c r="A501" s="165"/>
      <c r="G501" s="165"/>
      <c r="H501" s="165"/>
    </row>
    <row r="502" spans="1:8" ht="13.5">
      <c r="A502" s="165"/>
      <c r="G502" s="165"/>
      <c r="H502" s="165"/>
    </row>
    <row r="503" spans="1:8" ht="13.5">
      <c r="A503" s="165"/>
      <c r="G503" s="165"/>
      <c r="H503" s="165"/>
    </row>
    <row r="504" spans="1:8" ht="13.5">
      <c r="A504" s="165"/>
      <c r="G504" s="165"/>
      <c r="H504" s="165"/>
    </row>
    <row r="505" spans="1:8" ht="13.5">
      <c r="A505" s="165"/>
      <c r="G505" s="165"/>
      <c r="H505" s="165"/>
    </row>
    <row r="506" spans="1:8" ht="13.5">
      <c r="A506" s="165"/>
      <c r="G506" s="165"/>
      <c r="H506" s="165"/>
    </row>
    <row r="507" spans="1:8" ht="13.5">
      <c r="A507" s="165"/>
      <c r="G507" s="165"/>
      <c r="H507" s="165"/>
    </row>
    <row r="508" spans="1:8" ht="13.5">
      <c r="A508" s="165"/>
      <c r="G508" s="165"/>
      <c r="H508" s="165"/>
    </row>
    <row r="509" spans="1:8" ht="13.5">
      <c r="A509" s="165"/>
      <c r="G509" s="165"/>
      <c r="H509" s="165"/>
    </row>
    <row r="510" spans="1:8" ht="13.5">
      <c r="A510" s="165"/>
      <c r="G510" s="165"/>
      <c r="H510" s="165"/>
    </row>
    <row r="511" spans="1:8" ht="13.5">
      <c r="A511" s="165"/>
      <c r="G511" s="165"/>
      <c r="H511" s="165"/>
    </row>
    <row r="512" spans="1:8" ht="13.5">
      <c r="A512" s="165"/>
      <c r="G512" s="165"/>
      <c r="H512" s="165"/>
    </row>
    <row r="513" spans="1:8" ht="13.5">
      <c r="A513" s="165"/>
      <c r="G513" s="165"/>
      <c r="H513" s="165"/>
    </row>
    <row r="514" spans="1:8" ht="13.5">
      <c r="A514" s="165"/>
      <c r="G514" s="165"/>
      <c r="H514" s="165"/>
    </row>
    <row r="515" spans="1:8" ht="13.5">
      <c r="A515" s="165"/>
      <c r="G515" s="165"/>
      <c r="H515" s="165"/>
    </row>
    <row r="516" spans="1:8" ht="13.5">
      <c r="A516" s="165"/>
      <c r="G516" s="165"/>
      <c r="H516" s="165"/>
    </row>
    <row r="517" spans="1:8" ht="13.5">
      <c r="A517" s="165"/>
      <c r="G517" s="165"/>
      <c r="H517" s="165"/>
    </row>
    <row r="518" spans="1:8" ht="13.5">
      <c r="A518" s="165"/>
      <c r="G518" s="165"/>
      <c r="H518" s="165"/>
    </row>
    <row r="519" spans="1:8" ht="13.5">
      <c r="A519" s="165"/>
      <c r="G519" s="165"/>
      <c r="H519" s="165"/>
    </row>
    <row r="520" spans="1:8" ht="13.5">
      <c r="A520" s="165"/>
      <c r="G520" s="165"/>
      <c r="H520" s="165"/>
    </row>
    <row r="521" spans="1:8" ht="13.5">
      <c r="A521" s="165"/>
      <c r="G521" s="165"/>
      <c r="H521" s="165"/>
    </row>
    <row r="522" spans="1:8" ht="13.5">
      <c r="A522" s="165"/>
      <c r="G522" s="165"/>
      <c r="H522" s="165"/>
    </row>
    <row r="523" spans="1:8" ht="13.5">
      <c r="A523" s="165"/>
      <c r="G523" s="165"/>
      <c r="H523" s="165"/>
    </row>
    <row r="524" spans="1:8" ht="13.5">
      <c r="A524" s="165"/>
      <c r="G524" s="165"/>
      <c r="H524" s="165"/>
    </row>
    <row r="525" spans="1:8" ht="13.5">
      <c r="A525" s="165"/>
      <c r="G525" s="165"/>
      <c r="H525" s="165"/>
    </row>
    <row r="526" spans="1:8" ht="13.5">
      <c r="A526" s="165"/>
      <c r="G526" s="165"/>
      <c r="H526" s="165"/>
    </row>
    <row r="527" spans="1:8" ht="13.5">
      <c r="A527" s="165"/>
      <c r="G527" s="165"/>
      <c r="H527" s="165"/>
    </row>
    <row r="528" spans="1:8" ht="13.5">
      <c r="A528" s="165"/>
      <c r="G528" s="165"/>
      <c r="H528" s="165"/>
    </row>
    <row r="529" spans="1:8" ht="13.5">
      <c r="A529" s="165"/>
      <c r="G529" s="165"/>
      <c r="H529" s="165"/>
    </row>
    <row r="530" spans="1:8" ht="13.5">
      <c r="A530" s="165"/>
      <c r="G530" s="165"/>
      <c r="H530" s="165"/>
    </row>
    <row r="531" spans="1:8" ht="13.5">
      <c r="A531" s="165"/>
      <c r="G531" s="165"/>
      <c r="H531" s="165"/>
    </row>
    <row r="532" spans="1:8" ht="13.5">
      <c r="A532" s="165"/>
      <c r="G532" s="165"/>
      <c r="H532" s="165"/>
    </row>
    <row r="533" spans="1:8" ht="13.5">
      <c r="A533" s="165"/>
      <c r="G533" s="165"/>
      <c r="H533" s="165"/>
    </row>
    <row r="534" spans="1:8" ht="13.5">
      <c r="A534" s="165"/>
      <c r="G534" s="165"/>
      <c r="H534" s="165"/>
    </row>
    <row r="535" spans="1:8" ht="13.5">
      <c r="A535" s="165"/>
      <c r="G535" s="165"/>
      <c r="H535" s="165"/>
    </row>
    <row r="536" spans="1:8" ht="13.5">
      <c r="A536" s="165"/>
      <c r="G536" s="165"/>
      <c r="H536" s="165"/>
    </row>
    <row r="537" spans="1:8" ht="13.5">
      <c r="A537" s="165"/>
      <c r="G537" s="165"/>
      <c r="H537" s="165"/>
    </row>
    <row r="538" spans="1:8" ht="13.5">
      <c r="A538" s="165"/>
      <c r="G538" s="165"/>
      <c r="H538" s="165"/>
    </row>
    <row r="539" spans="1:8" ht="13.5">
      <c r="A539" s="165"/>
      <c r="G539" s="165"/>
      <c r="H539" s="165"/>
    </row>
    <row r="540" spans="1:8" ht="13.5">
      <c r="A540" s="165"/>
      <c r="G540" s="165"/>
      <c r="H540" s="165"/>
    </row>
    <row r="541" spans="1:8" ht="13.5">
      <c r="A541" s="165"/>
      <c r="G541" s="165"/>
      <c r="H541" s="165"/>
    </row>
    <row r="542" spans="1:8" ht="13.5">
      <c r="A542" s="165"/>
      <c r="G542" s="165"/>
      <c r="H542" s="165"/>
    </row>
    <row r="543" spans="1:8" ht="13.5">
      <c r="A543" s="165"/>
      <c r="G543" s="165"/>
      <c r="H543" s="165"/>
    </row>
    <row r="544" spans="1:8" ht="13.5">
      <c r="A544" s="165"/>
      <c r="G544" s="165"/>
      <c r="H544" s="165"/>
    </row>
    <row r="545" spans="1:8" ht="13.5">
      <c r="A545" s="165"/>
      <c r="G545" s="165"/>
      <c r="H545" s="165"/>
    </row>
    <row r="546" spans="1:8" ht="13.5">
      <c r="A546" s="165"/>
      <c r="G546" s="165"/>
      <c r="H546" s="165"/>
    </row>
    <row r="547" spans="1:8" ht="13.5">
      <c r="A547" s="165"/>
      <c r="G547" s="165"/>
      <c r="H547" s="165"/>
    </row>
    <row r="548" spans="1:8" ht="13.5">
      <c r="A548" s="165"/>
      <c r="G548" s="165"/>
      <c r="H548" s="165"/>
    </row>
    <row r="549" spans="1:8" ht="13.5">
      <c r="A549" s="165"/>
      <c r="G549" s="165"/>
      <c r="H549" s="165"/>
    </row>
    <row r="550" spans="1:8" ht="13.5">
      <c r="A550" s="165"/>
      <c r="G550" s="165"/>
      <c r="H550" s="165"/>
    </row>
    <row r="551" spans="1:8" ht="13.5">
      <c r="A551" s="165"/>
      <c r="G551" s="165"/>
      <c r="H551" s="165"/>
    </row>
    <row r="552" spans="1:8" ht="13.5">
      <c r="A552" s="165"/>
      <c r="G552" s="165"/>
      <c r="H552" s="165"/>
    </row>
    <row r="553" spans="1:8" ht="13.5">
      <c r="A553" s="165"/>
      <c r="G553" s="165"/>
      <c r="H553" s="165"/>
    </row>
    <row r="554" spans="1:8" ht="13.5">
      <c r="A554" s="165"/>
      <c r="G554" s="165"/>
      <c r="H554" s="165"/>
    </row>
    <row r="555" spans="1:8" ht="13.5">
      <c r="A555" s="165"/>
      <c r="G555" s="165"/>
      <c r="H555" s="165"/>
    </row>
    <row r="556" spans="1:8" ht="13.5">
      <c r="A556" s="165"/>
      <c r="G556" s="165"/>
      <c r="H556" s="165"/>
    </row>
    <row r="557" spans="1:8" ht="13.5">
      <c r="A557" s="165"/>
      <c r="G557" s="165"/>
      <c r="H557" s="165"/>
    </row>
    <row r="558" spans="1:8" ht="13.5">
      <c r="A558" s="165"/>
      <c r="G558" s="165"/>
      <c r="H558" s="165"/>
    </row>
    <row r="559" spans="1:8" ht="13.5">
      <c r="A559" s="165"/>
      <c r="G559" s="165"/>
      <c r="H559" s="165"/>
    </row>
    <row r="560" spans="1:8" ht="13.5">
      <c r="A560" s="165"/>
      <c r="G560" s="165"/>
      <c r="H560" s="165"/>
    </row>
    <row r="561" spans="1:8" ht="13.5">
      <c r="A561" s="165"/>
      <c r="G561" s="165"/>
      <c r="H561" s="165"/>
    </row>
    <row r="562" spans="1:8" ht="13.5">
      <c r="A562" s="165"/>
      <c r="G562" s="165"/>
      <c r="H562" s="165"/>
    </row>
    <row r="563" spans="1:8" ht="13.5">
      <c r="A563" s="165"/>
      <c r="G563" s="165"/>
      <c r="H563" s="165"/>
    </row>
    <row r="564" spans="1:8" ht="13.5">
      <c r="A564" s="165"/>
      <c r="G564" s="165"/>
      <c r="H564" s="165"/>
    </row>
    <row r="565" spans="1:8" ht="13.5">
      <c r="A565" s="165"/>
      <c r="G565" s="165"/>
      <c r="H565" s="165"/>
    </row>
    <row r="566" spans="1:8" ht="13.5">
      <c r="A566" s="165"/>
      <c r="G566" s="165"/>
      <c r="H566" s="165"/>
    </row>
    <row r="567" spans="1:8" ht="13.5">
      <c r="A567" s="165"/>
      <c r="G567" s="165"/>
      <c r="H567" s="165"/>
    </row>
    <row r="568" spans="1:8" ht="13.5">
      <c r="A568" s="165"/>
      <c r="G568" s="165"/>
      <c r="H568" s="165"/>
    </row>
    <row r="569" spans="1:8" ht="13.5">
      <c r="A569" s="165"/>
      <c r="G569" s="165"/>
      <c r="H569" s="165"/>
    </row>
    <row r="570" spans="1:8" ht="13.5">
      <c r="A570" s="165"/>
      <c r="G570" s="165"/>
      <c r="H570" s="165"/>
    </row>
    <row r="571" spans="1:8" ht="13.5">
      <c r="A571" s="165"/>
      <c r="G571" s="165"/>
      <c r="H571" s="165"/>
    </row>
    <row r="572" spans="1:8" ht="13.5">
      <c r="A572" s="165"/>
      <c r="G572" s="165"/>
      <c r="H572" s="165"/>
    </row>
    <row r="573" spans="1:8" ht="13.5">
      <c r="A573" s="165"/>
      <c r="G573" s="165"/>
      <c r="H573" s="165"/>
    </row>
    <row r="574" spans="1:8" ht="13.5">
      <c r="A574" s="165"/>
      <c r="G574" s="165"/>
      <c r="H574" s="165"/>
    </row>
    <row r="575" spans="1:8" ht="13.5">
      <c r="A575" s="165"/>
      <c r="G575" s="165"/>
      <c r="H575" s="165"/>
    </row>
    <row r="576" spans="1:8" ht="13.5">
      <c r="A576" s="165"/>
      <c r="G576" s="165"/>
      <c r="H576" s="165"/>
    </row>
    <row r="577" spans="1:8" ht="13.5">
      <c r="A577" s="165"/>
      <c r="G577" s="165"/>
      <c r="H577" s="165"/>
    </row>
    <row r="578" spans="1:8" ht="13.5">
      <c r="A578" s="165"/>
      <c r="G578" s="165"/>
      <c r="H578" s="165"/>
    </row>
    <row r="579" spans="1:8" ht="13.5">
      <c r="A579" s="165"/>
      <c r="G579" s="165"/>
      <c r="H579" s="165"/>
    </row>
    <row r="580" spans="1:8" ht="13.5">
      <c r="A580" s="165"/>
      <c r="G580" s="165"/>
      <c r="H580" s="165"/>
    </row>
    <row r="581" spans="1:8" ht="13.5">
      <c r="A581" s="165"/>
      <c r="G581" s="165"/>
      <c r="H581" s="165"/>
    </row>
    <row r="582" spans="1:8" ht="13.5">
      <c r="A582" s="165"/>
      <c r="G582" s="165"/>
      <c r="H582" s="165"/>
    </row>
    <row r="583" spans="1:8" ht="13.5">
      <c r="A583" s="165"/>
      <c r="G583" s="165"/>
      <c r="H583" s="165"/>
    </row>
    <row r="584" spans="1:8" ht="13.5">
      <c r="A584" s="165"/>
      <c r="G584" s="165"/>
      <c r="H584" s="165"/>
    </row>
    <row r="585" spans="1:8" ht="13.5">
      <c r="A585" s="165"/>
      <c r="G585" s="165"/>
      <c r="H585" s="165"/>
    </row>
    <row r="586" spans="1:8" ht="13.5">
      <c r="A586" s="165"/>
      <c r="G586" s="165"/>
      <c r="H586" s="165"/>
    </row>
    <row r="587" spans="1:8" ht="13.5">
      <c r="A587" s="165"/>
      <c r="G587" s="165"/>
      <c r="H587" s="165"/>
    </row>
    <row r="588" spans="1:8" ht="13.5">
      <c r="A588" s="165"/>
      <c r="G588" s="165"/>
      <c r="H588" s="165"/>
    </row>
    <row r="589" spans="1:8" ht="13.5">
      <c r="A589" s="165"/>
      <c r="G589" s="165"/>
      <c r="H589" s="165"/>
    </row>
    <row r="590" spans="1:8" ht="13.5">
      <c r="A590" s="165"/>
      <c r="G590" s="165"/>
      <c r="H590" s="165"/>
    </row>
    <row r="591" spans="1:8" ht="13.5">
      <c r="A591" s="165"/>
      <c r="D591" s="174"/>
      <c r="E591" s="174"/>
      <c r="F591" s="174"/>
      <c r="G591" s="165"/>
      <c r="H591" s="165"/>
    </row>
    <row r="592" spans="1:8" ht="13.5">
      <c r="A592" s="165"/>
      <c r="D592" s="174"/>
      <c r="E592" s="174"/>
      <c r="F592" s="174"/>
      <c r="G592" s="165"/>
      <c r="H592" s="165"/>
    </row>
    <row r="593" spans="1:8" ht="13.5">
      <c r="A593" s="165"/>
      <c r="D593" s="174"/>
      <c r="E593" s="174"/>
      <c r="F593" s="174"/>
      <c r="G593" s="165"/>
      <c r="H593" s="165"/>
    </row>
    <row r="594" spans="1:8" ht="13.5">
      <c r="A594" s="165"/>
      <c r="D594" s="174"/>
      <c r="E594" s="174"/>
      <c r="F594" s="174"/>
      <c r="G594" s="165"/>
      <c r="H594" s="165"/>
    </row>
    <row r="595" spans="1:8" ht="13.5">
      <c r="A595" s="165"/>
      <c r="D595" s="174"/>
      <c r="E595" s="174"/>
      <c r="F595" s="174"/>
      <c r="G595" s="165"/>
      <c r="H595" s="165"/>
    </row>
    <row r="596" spans="1:8" ht="13.5">
      <c r="A596" s="165"/>
      <c r="D596" s="174"/>
      <c r="E596" s="174"/>
      <c r="F596" s="174"/>
      <c r="G596" s="165"/>
      <c r="H596" s="165"/>
    </row>
    <row r="597" spans="1:8" ht="13.5">
      <c r="A597" s="165"/>
      <c r="D597" s="174"/>
      <c r="E597" s="174"/>
      <c r="F597" s="174"/>
      <c r="G597" s="165"/>
      <c r="H597" s="165"/>
    </row>
    <row r="598" spans="1:8" ht="13.5">
      <c r="A598" s="165"/>
      <c r="D598" s="174"/>
      <c r="E598" s="174"/>
      <c r="F598" s="174"/>
      <c r="G598" s="165"/>
      <c r="H598" s="165"/>
    </row>
    <row r="599" spans="1:8" ht="13.5">
      <c r="A599" s="165"/>
      <c r="D599" s="174"/>
      <c r="E599" s="174"/>
      <c r="F599" s="174"/>
      <c r="G599" s="165"/>
      <c r="H599" s="165"/>
    </row>
    <row r="600" spans="1:8" ht="13.5">
      <c r="A600" s="165"/>
      <c r="D600" s="174"/>
      <c r="E600" s="174"/>
      <c r="F600" s="174"/>
      <c r="G600" s="165"/>
      <c r="H600" s="165"/>
    </row>
    <row r="601" spans="1:8" ht="13.5">
      <c r="A601" s="165"/>
      <c r="D601" s="174"/>
      <c r="E601" s="174"/>
      <c r="F601" s="174"/>
      <c r="G601" s="165"/>
      <c r="H601" s="165"/>
    </row>
    <row r="602" spans="1:8" ht="13.5">
      <c r="A602" s="165"/>
      <c r="D602" s="174"/>
      <c r="E602" s="174"/>
      <c r="F602" s="174"/>
      <c r="G602" s="165"/>
      <c r="H602" s="165"/>
    </row>
    <row r="603" spans="1:8" ht="13.5">
      <c r="A603" s="165"/>
      <c r="D603" s="174"/>
      <c r="E603" s="174"/>
      <c r="F603" s="174"/>
      <c r="G603" s="165"/>
      <c r="H603" s="165"/>
    </row>
    <row r="604" spans="1:8" ht="13.5">
      <c r="A604" s="165"/>
      <c r="D604" s="174"/>
      <c r="E604" s="174"/>
      <c r="F604" s="174"/>
      <c r="G604" s="165"/>
      <c r="H604" s="165"/>
    </row>
    <row r="605" spans="1:8" ht="13.5">
      <c r="A605" s="165"/>
      <c r="D605" s="174"/>
      <c r="E605" s="174"/>
      <c r="F605" s="174"/>
      <c r="G605" s="165"/>
      <c r="H605" s="165"/>
    </row>
    <row r="606" spans="1:8" ht="13.5">
      <c r="A606" s="165"/>
      <c r="D606" s="174"/>
      <c r="E606" s="174"/>
      <c r="F606" s="174"/>
      <c r="G606" s="165"/>
      <c r="H606" s="165"/>
    </row>
    <row r="607" spans="1:8" ht="13.5">
      <c r="A607" s="165"/>
      <c r="D607" s="174"/>
      <c r="E607" s="174"/>
      <c r="F607" s="174"/>
      <c r="G607" s="165"/>
      <c r="H607" s="165"/>
    </row>
    <row r="608" spans="1:8" ht="13.5">
      <c r="A608" s="165"/>
      <c r="D608" s="174"/>
      <c r="E608" s="174"/>
      <c r="F608" s="174"/>
      <c r="G608" s="165"/>
      <c r="H608" s="165"/>
    </row>
    <row r="609" spans="1:8" ht="13.5">
      <c r="A609" s="165"/>
      <c r="D609" s="174"/>
      <c r="E609" s="174"/>
      <c r="F609" s="174"/>
      <c r="G609" s="165"/>
      <c r="H609" s="165"/>
    </row>
    <row r="610" spans="1:8" ht="13.5">
      <c r="A610" s="165"/>
      <c r="G610" s="165"/>
      <c r="H610" s="165"/>
    </row>
    <row r="611" spans="1:8" ht="13.5">
      <c r="A611" s="165"/>
      <c r="G611" s="165"/>
      <c r="H611" s="165"/>
    </row>
    <row r="612" spans="1:8" ht="13.5">
      <c r="A612" s="165"/>
      <c r="G612" s="165"/>
      <c r="H612" s="165"/>
    </row>
    <row r="613" spans="1:8" ht="13.5">
      <c r="A613" s="165"/>
      <c r="G613" s="165"/>
      <c r="H613" s="165"/>
    </row>
    <row r="614" spans="1:8" ht="13.5">
      <c r="A614" s="165"/>
      <c r="G614" s="165"/>
      <c r="H614" s="165"/>
    </row>
    <row r="615" spans="1:8" ht="13.5">
      <c r="A615" s="165"/>
      <c r="G615" s="165"/>
      <c r="H615" s="165"/>
    </row>
    <row r="616" spans="1:8" ht="13.5">
      <c r="A616" s="165"/>
      <c r="G616" s="165"/>
      <c r="H616" s="165"/>
    </row>
    <row r="617" spans="1:8" ht="13.5">
      <c r="A617" s="165"/>
      <c r="G617" s="165"/>
      <c r="H617" s="165"/>
    </row>
    <row r="618" spans="1:8" ht="13.5">
      <c r="A618" s="165"/>
      <c r="G618" s="165"/>
      <c r="H618" s="165"/>
    </row>
    <row r="619" spans="1:8" ht="13.5">
      <c r="A619" s="165"/>
      <c r="G619" s="165"/>
      <c r="H619" s="165"/>
    </row>
    <row r="620" spans="1:8" ht="13.5">
      <c r="A620" s="165"/>
      <c r="G620" s="165"/>
      <c r="H620" s="165"/>
    </row>
    <row r="621" spans="1:8" ht="13.5">
      <c r="A621" s="165"/>
      <c r="G621" s="165"/>
      <c r="H621" s="165"/>
    </row>
    <row r="622" spans="1:7" ht="13.5">
      <c r="A622" s="165"/>
      <c r="G622" s="165"/>
    </row>
    <row r="623" spans="1:7" ht="13.5">
      <c r="A623" s="165"/>
      <c r="G623" s="165"/>
    </row>
    <row r="624" spans="1:7" ht="13.5">
      <c r="A624" s="165"/>
      <c r="G624" s="165"/>
    </row>
    <row r="625" spans="1:7" ht="13.5">
      <c r="A625" s="165"/>
      <c r="G625" s="165"/>
    </row>
    <row r="626" spans="1:7" ht="13.5">
      <c r="A626" s="165"/>
      <c r="G626" s="165"/>
    </row>
    <row r="627" spans="1:7" ht="13.5">
      <c r="A627" s="165"/>
      <c r="G627" s="165"/>
    </row>
    <row r="628" spans="1:7" ht="13.5">
      <c r="A628" s="165"/>
      <c r="G628" s="165"/>
    </row>
    <row r="629" spans="1:7" ht="13.5">
      <c r="A629" s="165"/>
      <c r="G629" s="165"/>
    </row>
    <row r="630" spans="1:7" ht="13.5">
      <c r="A630" s="165"/>
      <c r="G630" s="165"/>
    </row>
    <row r="631" spans="1:7" ht="13.5">
      <c r="A631" s="165"/>
      <c r="G631" s="165"/>
    </row>
    <row r="632" spans="1:7" ht="13.5">
      <c r="A632" s="165"/>
      <c r="D632" s="174"/>
      <c r="E632" s="174"/>
      <c r="F632" s="174"/>
      <c r="G632" s="165"/>
    </row>
    <row r="633" spans="1:7" ht="13.5">
      <c r="A633" s="165"/>
      <c r="D633" s="174"/>
      <c r="E633" s="174"/>
      <c r="F633" s="174"/>
      <c r="G633" s="165"/>
    </row>
    <row r="634" spans="1:7" ht="13.5">
      <c r="A634" s="165"/>
      <c r="D634" s="174"/>
      <c r="E634" s="174"/>
      <c r="F634" s="174"/>
      <c r="G634" s="165"/>
    </row>
    <row r="635" spans="1:7" ht="13.5">
      <c r="A635" s="165"/>
      <c r="G635" s="165"/>
    </row>
    <row r="636" spans="1:7" ht="13.5">
      <c r="A636" s="165"/>
      <c r="G636" s="165"/>
    </row>
    <row r="637" spans="1:7" ht="13.5">
      <c r="A637" s="165"/>
      <c r="G637" s="165"/>
    </row>
    <row r="638" spans="1:7" ht="13.5">
      <c r="A638" s="165"/>
      <c r="G638" s="165"/>
    </row>
    <row r="639" spans="1:7" ht="13.5">
      <c r="A639" s="165"/>
      <c r="G639" s="165"/>
    </row>
    <row r="640" spans="1:7" ht="13.5">
      <c r="A640" s="165"/>
      <c r="G640" s="165"/>
    </row>
    <row r="641" spans="1:7" ht="13.5">
      <c r="A641" s="165"/>
      <c r="G641" s="165"/>
    </row>
    <row r="642" spans="1:7" ht="13.5">
      <c r="A642" s="165"/>
      <c r="G642" s="165"/>
    </row>
    <row r="643" spans="1:7" ht="13.5">
      <c r="A643" s="165"/>
      <c r="G643" s="165"/>
    </row>
    <row r="644" spans="1:7" ht="13.5">
      <c r="A644" s="165"/>
      <c r="G644" s="165"/>
    </row>
    <row r="645" spans="1:7" ht="13.5">
      <c r="A645" s="165"/>
      <c r="G645" s="165"/>
    </row>
    <row r="646" spans="1:7" ht="13.5">
      <c r="A646" s="165"/>
      <c r="G646" s="165"/>
    </row>
    <row r="647" spans="1:7" ht="13.5">
      <c r="A647" s="165"/>
      <c r="G647" s="165"/>
    </row>
    <row r="648" spans="1:7" ht="13.5">
      <c r="A648" s="165"/>
      <c r="G648" s="165"/>
    </row>
    <row r="649" spans="1:7" ht="13.5">
      <c r="A649" s="165"/>
      <c r="G649" s="165"/>
    </row>
    <row r="650" spans="1:7" ht="13.5">
      <c r="A650" s="165"/>
      <c r="G650" s="165"/>
    </row>
    <row r="651" spans="1:7" ht="13.5">
      <c r="A651" s="165"/>
      <c r="G651" s="165"/>
    </row>
    <row r="652" spans="1:7" ht="13.5">
      <c r="A652" s="165"/>
      <c r="G652" s="165"/>
    </row>
    <row r="653" spans="1:7" ht="13.5">
      <c r="A653" s="165"/>
      <c r="G653" s="165"/>
    </row>
    <row r="654" spans="1:7" ht="13.5">
      <c r="A654" s="165"/>
      <c r="G654" s="165"/>
    </row>
    <row r="655" spans="1:7" ht="13.5">
      <c r="A655" s="165"/>
      <c r="G655" s="165"/>
    </row>
    <row r="656" spans="1:7" ht="13.5">
      <c r="A656" s="165"/>
      <c r="G656" s="165"/>
    </row>
    <row r="657" spans="1:7" ht="13.5">
      <c r="A657" s="165"/>
      <c r="G657" s="165"/>
    </row>
    <row r="658" spans="1:7" ht="13.5">
      <c r="A658" s="165"/>
      <c r="G658" s="165"/>
    </row>
    <row r="659" spans="1:7" ht="13.5">
      <c r="A659" s="165"/>
      <c r="G659" s="165"/>
    </row>
    <row r="660" spans="1:7" ht="13.5">
      <c r="A660" s="165"/>
      <c r="G660" s="165"/>
    </row>
    <row r="661" spans="1:7" ht="13.5">
      <c r="A661" s="165"/>
      <c r="G661" s="165"/>
    </row>
    <row r="662" spans="1:7" ht="13.5">
      <c r="A662" s="165"/>
      <c r="G662" s="165"/>
    </row>
    <row r="663" spans="1:7" ht="13.5">
      <c r="A663" s="165"/>
      <c r="G663" s="165"/>
    </row>
    <row r="664" spans="1:7" ht="13.5">
      <c r="A664" s="165"/>
      <c r="G664" s="165"/>
    </row>
    <row r="665" spans="1:7" ht="13.5">
      <c r="A665" s="165"/>
      <c r="G665" s="165"/>
    </row>
    <row r="666" spans="1:7" ht="13.5">
      <c r="A666" s="165"/>
      <c r="G666" s="165"/>
    </row>
    <row r="667" spans="1:7" ht="13.5">
      <c r="A667" s="165"/>
      <c r="G667" s="165"/>
    </row>
    <row r="668" spans="1:7" ht="13.5">
      <c r="A668" s="165"/>
      <c r="G668" s="165"/>
    </row>
    <row r="669" spans="1:7" ht="13.5">
      <c r="A669" s="165"/>
      <c r="G669" s="165"/>
    </row>
    <row r="670" spans="1:7" ht="13.5">
      <c r="A670" s="165"/>
      <c r="G670" s="165"/>
    </row>
    <row r="671" spans="1:7" ht="13.5">
      <c r="A671" s="165"/>
      <c r="G671" s="165"/>
    </row>
    <row r="672" spans="1:7" ht="13.5">
      <c r="A672" s="165"/>
      <c r="G672" s="165"/>
    </row>
    <row r="673" spans="1:7" ht="13.5">
      <c r="A673" s="165"/>
      <c r="G673" s="165"/>
    </row>
    <row r="674" spans="1:7" ht="13.5">
      <c r="A674" s="165"/>
      <c r="G674" s="165"/>
    </row>
    <row r="675" spans="1:7" ht="13.5">
      <c r="A675" s="165"/>
      <c r="G675" s="165"/>
    </row>
    <row r="676" spans="1:7" ht="13.5">
      <c r="A676" s="165"/>
      <c r="G676" s="165"/>
    </row>
    <row r="677" spans="1:7" ht="13.5">
      <c r="A677" s="165"/>
      <c r="G677" s="165"/>
    </row>
    <row r="678" spans="1:7" ht="13.5">
      <c r="A678" s="165"/>
      <c r="G678" s="165"/>
    </row>
    <row r="679" spans="1:7" ht="13.5">
      <c r="A679" s="165"/>
      <c r="G679" s="165"/>
    </row>
    <row r="680" spans="1:7" ht="13.5">
      <c r="A680" s="165"/>
      <c r="G680" s="165"/>
    </row>
    <row r="681" spans="1:7" ht="13.5">
      <c r="A681" s="165"/>
      <c r="G681" s="165"/>
    </row>
    <row r="682" spans="1:7" ht="13.5">
      <c r="A682" s="165"/>
      <c r="G682" s="165"/>
    </row>
    <row r="683" spans="1:7" ht="13.5">
      <c r="A683" s="165"/>
      <c r="G683" s="165"/>
    </row>
    <row r="684" spans="1:7" ht="13.5">
      <c r="A684" s="165"/>
      <c r="G684" s="165"/>
    </row>
    <row r="685" spans="1:7" ht="13.5">
      <c r="A685" s="165"/>
      <c r="G685" s="165"/>
    </row>
    <row r="686" spans="1:7" ht="13.5">
      <c r="A686" s="165"/>
      <c r="G686" s="165"/>
    </row>
    <row r="687" spans="1:7" ht="13.5">
      <c r="A687" s="165"/>
      <c r="G687" s="165"/>
    </row>
    <row r="688" spans="1:7" ht="13.5">
      <c r="A688" s="165"/>
      <c r="G688" s="165"/>
    </row>
    <row r="689" spans="1:7" ht="13.5">
      <c r="A689" s="165"/>
      <c r="G689" s="165"/>
    </row>
    <row r="690" spans="1:7" ht="13.5">
      <c r="A690" s="165"/>
      <c r="G690" s="165"/>
    </row>
    <row r="691" spans="1:7" ht="13.5">
      <c r="A691" s="165"/>
      <c r="G691" s="165"/>
    </row>
    <row r="692" spans="1:7" ht="13.5">
      <c r="A692" s="165"/>
      <c r="G692" s="165"/>
    </row>
    <row r="693" spans="1:7" ht="13.5">
      <c r="A693" s="165"/>
      <c r="G693" s="165"/>
    </row>
    <row r="694" spans="1:7" ht="13.5">
      <c r="A694" s="165"/>
      <c r="G694" s="165"/>
    </row>
    <row r="695" spans="1:7" ht="13.5">
      <c r="A695" s="165"/>
      <c r="G695" s="165"/>
    </row>
    <row r="696" spans="1:7" ht="13.5">
      <c r="A696" s="165"/>
      <c r="G696" s="165"/>
    </row>
    <row r="697" spans="1:7" ht="13.5">
      <c r="A697" s="165"/>
      <c r="G697" s="165"/>
    </row>
    <row r="698" spans="1:7" ht="13.5">
      <c r="A698" s="165"/>
      <c r="G698" s="165"/>
    </row>
    <row r="699" spans="1:7" ht="13.5">
      <c r="A699" s="165"/>
      <c r="G699" s="165"/>
    </row>
    <row r="700" spans="1:7" ht="13.5">
      <c r="A700" s="165"/>
      <c r="G700" s="165"/>
    </row>
    <row r="701" spans="1:7" ht="13.5">
      <c r="A701" s="165"/>
      <c r="G701" s="165"/>
    </row>
    <row r="702" spans="1:7" ht="13.5">
      <c r="A702" s="165"/>
      <c r="G702" s="165"/>
    </row>
    <row r="703" spans="1:7" ht="13.5">
      <c r="A703" s="165"/>
      <c r="G703" s="165"/>
    </row>
    <row r="704" spans="1:7" ht="13.5">
      <c r="A704" s="165"/>
      <c r="G704" s="165"/>
    </row>
    <row r="705" spans="1:7" ht="13.5">
      <c r="A705" s="165"/>
      <c r="G705" s="165"/>
    </row>
    <row r="706" spans="1:7" ht="13.5">
      <c r="A706" s="165"/>
      <c r="G706" s="165"/>
    </row>
    <row r="707" spans="1:7" ht="13.5">
      <c r="A707" s="165"/>
      <c r="G707" s="165"/>
    </row>
    <row r="708" spans="1:7" ht="13.5">
      <c r="A708" s="165"/>
      <c r="G708" s="165"/>
    </row>
    <row r="709" spans="1:7" ht="13.5">
      <c r="A709" s="165"/>
      <c r="G709" s="165"/>
    </row>
    <row r="710" spans="1:7" ht="13.5">
      <c r="A710" s="165"/>
      <c r="G710" s="165"/>
    </row>
    <row r="711" spans="1:7" ht="13.5">
      <c r="A711" s="165"/>
      <c r="G711" s="165"/>
    </row>
    <row r="712" spans="1:7" ht="13.5">
      <c r="A712" s="165"/>
      <c r="G712" s="165"/>
    </row>
    <row r="713" spans="1:7" ht="13.5">
      <c r="A713" s="165"/>
      <c r="G713" s="165"/>
    </row>
    <row r="714" spans="1:7" ht="13.5">
      <c r="A714" s="165"/>
      <c r="G714" s="165"/>
    </row>
    <row r="715" spans="1:7" ht="13.5">
      <c r="A715" s="165"/>
      <c r="G715" s="165"/>
    </row>
    <row r="716" spans="1:7" ht="13.5">
      <c r="A716" s="165"/>
      <c r="G716" s="165"/>
    </row>
    <row r="717" spans="1:7" ht="13.5">
      <c r="A717" s="165"/>
      <c r="G717" s="165"/>
    </row>
    <row r="718" spans="1:7" ht="13.5">
      <c r="A718" s="165"/>
      <c r="G718" s="165"/>
    </row>
    <row r="719" spans="1:7" ht="13.5">
      <c r="A719" s="165"/>
      <c r="G719" s="165"/>
    </row>
    <row r="720" spans="1:7" ht="13.5">
      <c r="A720" s="165"/>
      <c r="G720" s="165"/>
    </row>
    <row r="721" spans="1:7" ht="13.5">
      <c r="A721" s="165"/>
      <c r="G721" s="165"/>
    </row>
    <row r="722" spans="1:7" ht="13.5">
      <c r="A722" s="165"/>
      <c r="G722" s="165"/>
    </row>
    <row r="723" spans="1:7" ht="13.5">
      <c r="A723" s="165"/>
      <c r="G723" s="165"/>
    </row>
    <row r="724" spans="1:7" ht="13.5">
      <c r="A724" s="165"/>
      <c r="G724" s="165"/>
    </row>
    <row r="725" spans="1:7" ht="13.5">
      <c r="A725" s="165"/>
      <c r="G725" s="165"/>
    </row>
    <row r="726" spans="1:7" ht="13.5">
      <c r="A726" s="165"/>
      <c r="G726" s="165"/>
    </row>
    <row r="727" spans="1:7" ht="13.5">
      <c r="A727" s="165"/>
      <c r="G727" s="165"/>
    </row>
    <row r="728" spans="1:7" ht="13.5">
      <c r="A728" s="165"/>
      <c r="G728" s="165"/>
    </row>
    <row r="729" spans="1:7" ht="13.5">
      <c r="A729" s="165"/>
      <c r="G729" s="165"/>
    </row>
    <row r="730" spans="1:7" ht="13.5">
      <c r="A730" s="165"/>
      <c r="G730" s="165"/>
    </row>
    <row r="731" spans="1:7" ht="13.5">
      <c r="A731" s="165"/>
      <c r="G731" s="165"/>
    </row>
    <row r="732" spans="1:7" ht="13.5">
      <c r="A732" s="165"/>
      <c r="G732" s="165"/>
    </row>
    <row r="733" spans="1:7" ht="13.5">
      <c r="A733" s="165"/>
      <c r="G733" s="165"/>
    </row>
    <row r="734" spans="1:7" ht="13.5">
      <c r="A734" s="165"/>
      <c r="G734" s="165"/>
    </row>
    <row r="735" spans="1:7" ht="13.5">
      <c r="A735" s="165"/>
      <c r="G735" s="165"/>
    </row>
    <row r="736" spans="1:7" ht="13.5">
      <c r="A736" s="165"/>
      <c r="G736" s="165"/>
    </row>
    <row r="737" spans="1:7" ht="13.5">
      <c r="A737" s="165"/>
      <c r="G737" s="165"/>
    </row>
    <row r="738" spans="1:7" ht="13.5">
      <c r="A738" s="165"/>
      <c r="G738" s="165"/>
    </row>
    <row r="739" spans="1:7" ht="13.5">
      <c r="A739" s="165"/>
      <c r="G739" s="165"/>
    </row>
    <row r="740" spans="1:7" ht="13.5">
      <c r="A740" s="165"/>
      <c r="G740" s="165"/>
    </row>
    <row r="741" spans="1:7" ht="13.5">
      <c r="A741" s="165"/>
      <c r="G741" s="165"/>
    </row>
    <row r="742" spans="1:7" ht="13.5">
      <c r="A742" s="165"/>
      <c r="G742" s="165"/>
    </row>
    <row r="743" spans="1:7" ht="13.5">
      <c r="A743" s="165"/>
      <c r="G743" s="165"/>
    </row>
    <row r="744" spans="1:7" ht="13.5">
      <c r="A744" s="165"/>
      <c r="G744" s="165"/>
    </row>
    <row r="745" spans="1:7" ht="13.5">
      <c r="A745" s="165"/>
      <c r="G745" s="165"/>
    </row>
    <row r="746" spans="1:7" ht="13.5">
      <c r="A746" s="165"/>
      <c r="G746" s="165"/>
    </row>
    <row r="747" spans="1:7" ht="13.5">
      <c r="A747" s="165"/>
      <c r="G747" s="165"/>
    </row>
  </sheetData>
  <sheetProtection/>
  <mergeCells count="6">
    <mergeCell ref="B126:F126"/>
    <mergeCell ref="B137:F137"/>
    <mergeCell ref="A4:N4"/>
    <mergeCell ref="A3:N3"/>
    <mergeCell ref="A2:N2"/>
    <mergeCell ref="A1:N1"/>
  </mergeCells>
  <printOptions horizontalCentered="1" verticalCentered="1"/>
  <pageMargins left="0.984251968503937" right="0" top="0.35433070866141736" bottom="0.2755905511811024" header="0" footer="0"/>
  <pageSetup fitToHeight="0" horizontalDpi="600" verticalDpi="600" orientation="landscape" paperSize="5" scale="60" r:id="rId1"/>
  <headerFooter alignWithMargins="0">
    <oddFooter>&amp;R&amp;P de &amp;N</oddFooter>
  </headerFooter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767"/>
  <sheetViews>
    <sheetView showGridLines="0" zoomScale="80" zoomScaleNormal="80" zoomScalePageLayoutView="50" workbookViewId="0" topLeftCell="A1">
      <selection activeCell="L17" sqref="L17"/>
    </sheetView>
  </sheetViews>
  <sheetFormatPr defaultColWidth="15.57421875" defaultRowHeight="12.75"/>
  <cols>
    <col min="1" max="1" width="10.7109375" style="26" customWidth="1"/>
    <col min="2" max="2" width="19.7109375" style="26" customWidth="1"/>
    <col min="3" max="3" width="27.140625" style="39" customWidth="1"/>
    <col min="4" max="4" width="22.8515625" style="38" customWidth="1"/>
    <col min="5" max="5" width="24.140625" style="38" customWidth="1"/>
    <col min="6" max="6" width="17.7109375" style="38" customWidth="1"/>
    <col min="7" max="7" width="16.00390625" style="26" customWidth="1"/>
    <col min="8" max="8" width="19.140625" style="26" hidden="1" customWidth="1"/>
    <col min="9" max="9" width="4.28125" style="26" customWidth="1"/>
    <col min="10" max="10" width="19.7109375" style="39" customWidth="1"/>
    <col min="11" max="11" width="19.140625" style="26" customWidth="1"/>
    <col min="12" max="12" width="20.00390625" style="26" customWidth="1"/>
    <col min="13" max="13" width="22.421875" style="26" customWidth="1"/>
    <col min="14" max="14" width="16.140625" style="23" customWidth="1"/>
    <col min="15" max="15" width="20.421875" style="39" customWidth="1"/>
    <col min="16" max="16" width="17.7109375" style="39" customWidth="1"/>
    <col min="17" max="17" width="18.140625" style="23" customWidth="1"/>
    <col min="18" max="16384" width="15.57421875" style="26" customWidth="1"/>
  </cols>
  <sheetData>
    <row r="1" spans="1:14" s="34" customFormat="1" ht="1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34" customFormat="1" ht="15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s="34" customFormat="1" ht="15">
      <c r="A3" s="207" t="s">
        <v>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s="35" customFormat="1" ht="15">
      <c r="A4" s="194" t="s">
        <v>403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2:17" s="19" customFormat="1" ht="12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75"/>
      <c r="O5" s="20"/>
      <c r="P5" s="20"/>
      <c r="Q5" s="75"/>
    </row>
    <row r="6" spans="1:17" s="63" customFormat="1" ht="37.5" customHeight="1" thickBot="1">
      <c r="A6" s="135" t="s">
        <v>12</v>
      </c>
      <c r="B6" s="135" t="s">
        <v>42</v>
      </c>
      <c r="C6" s="136" t="s">
        <v>41</v>
      </c>
      <c r="D6" s="136" t="s">
        <v>13</v>
      </c>
      <c r="E6" s="136" t="s">
        <v>14</v>
      </c>
      <c r="F6" s="136" t="s">
        <v>15</v>
      </c>
      <c r="G6" s="136" t="s">
        <v>16</v>
      </c>
      <c r="H6" s="136" t="s">
        <v>17</v>
      </c>
      <c r="I6" s="136" t="s">
        <v>18</v>
      </c>
      <c r="J6" s="136" t="s">
        <v>19</v>
      </c>
      <c r="K6" s="136" t="s">
        <v>20</v>
      </c>
      <c r="L6" s="137" t="s">
        <v>43</v>
      </c>
      <c r="M6" s="137" t="s">
        <v>44</v>
      </c>
      <c r="N6" s="137" t="s">
        <v>35</v>
      </c>
      <c r="O6" s="62" t="s">
        <v>31</v>
      </c>
      <c r="P6" s="62" t="s">
        <v>29</v>
      </c>
      <c r="Q6" s="62" t="s">
        <v>30</v>
      </c>
    </row>
    <row r="7" spans="1:17" s="192" customFormat="1" ht="14.25" thickTop="1">
      <c r="A7" s="126">
        <v>21375800</v>
      </c>
      <c r="B7" s="126"/>
      <c r="C7" s="126"/>
      <c r="D7" s="186">
        <v>13818718239</v>
      </c>
      <c r="E7" s="186">
        <v>13818718239</v>
      </c>
      <c r="F7" s="186">
        <v>5960321875</v>
      </c>
      <c r="G7" s="186">
        <v>6016869.27</v>
      </c>
      <c r="H7" s="186">
        <v>1769719583.13</v>
      </c>
      <c r="I7" s="186">
        <v>0</v>
      </c>
      <c r="J7" s="186">
        <v>1428794619.5</v>
      </c>
      <c r="K7" s="186">
        <v>1428794619.5</v>
      </c>
      <c r="L7" s="186">
        <v>10614187167.1</v>
      </c>
      <c r="M7" s="186">
        <v>2755790803.1</v>
      </c>
      <c r="N7" s="128">
        <f>+J7/E7</f>
        <v>0.10339559681212486</v>
      </c>
      <c r="O7" s="30">
        <f>+O27+O67+O82+O91</f>
        <v>621774696</v>
      </c>
      <c r="P7" s="30">
        <f>+P27+P67+P82+P91</f>
        <v>380118.5</v>
      </c>
      <c r="Q7" s="132">
        <f>+P7/O7</f>
        <v>0.0006113444346406789</v>
      </c>
    </row>
    <row r="8" spans="1:17" s="192" customFormat="1" ht="13.5">
      <c r="A8" s="126">
        <v>21375800</v>
      </c>
      <c r="B8" s="126" t="s">
        <v>55</v>
      </c>
      <c r="C8" s="126" t="s">
        <v>22</v>
      </c>
      <c r="D8" s="186">
        <v>3492895808</v>
      </c>
      <c r="E8" s="186">
        <v>3492895808</v>
      </c>
      <c r="F8" s="186">
        <v>3476146808</v>
      </c>
      <c r="G8" s="186">
        <v>0</v>
      </c>
      <c r="H8" s="186">
        <v>502980498</v>
      </c>
      <c r="I8" s="186">
        <v>0</v>
      </c>
      <c r="J8" s="186">
        <v>336826952.3</v>
      </c>
      <c r="K8" s="186">
        <v>336826952.3</v>
      </c>
      <c r="L8" s="186">
        <v>2653088357.7</v>
      </c>
      <c r="M8" s="186">
        <v>2636339357.7</v>
      </c>
      <c r="N8" s="128">
        <f aca="true" t="shared" si="0" ref="N8:N71">+J8/E8</f>
        <v>0.09643200679749564</v>
      </c>
      <c r="O8" s="30"/>
      <c r="P8" s="30"/>
      <c r="Q8" s="132"/>
    </row>
    <row r="9" spans="1:17" s="192" customFormat="1" ht="13.5">
      <c r="A9" s="131">
        <v>21375800</v>
      </c>
      <c r="B9" s="131" t="s">
        <v>56</v>
      </c>
      <c r="C9" s="131" t="s">
        <v>57</v>
      </c>
      <c r="D9" s="140">
        <v>1483398000</v>
      </c>
      <c r="E9" s="140">
        <v>1483398000</v>
      </c>
      <c r="F9" s="140">
        <v>1483398000</v>
      </c>
      <c r="G9" s="140">
        <v>0</v>
      </c>
      <c r="H9" s="140">
        <v>0</v>
      </c>
      <c r="I9" s="140">
        <v>0</v>
      </c>
      <c r="J9" s="140">
        <v>108933109.79</v>
      </c>
      <c r="K9" s="140">
        <v>108933109.79</v>
      </c>
      <c r="L9" s="140">
        <v>1374464890.21</v>
      </c>
      <c r="M9" s="140">
        <v>1374464890.21</v>
      </c>
      <c r="N9" s="128">
        <f t="shared" si="0"/>
        <v>0.07343485011439951</v>
      </c>
      <c r="O9" s="129"/>
      <c r="P9" s="129"/>
      <c r="Q9" s="128"/>
    </row>
    <row r="10" spans="1:17" s="40" customFormat="1" ht="13.5">
      <c r="A10" s="131">
        <v>21375800</v>
      </c>
      <c r="B10" s="131" t="s">
        <v>58</v>
      </c>
      <c r="C10" s="131" t="s">
        <v>59</v>
      </c>
      <c r="D10" s="140">
        <v>1480398000</v>
      </c>
      <c r="E10" s="140">
        <v>1480398000</v>
      </c>
      <c r="F10" s="140">
        <v>1480398000</v>
      </c>
      <c r="G10" s="140">
        <v>0</v>
      </c>
      <c r="H10" s="140">
        <v>0</v>
      </c>
      <c r="I10" s="140">
        <v>0</v>
      </c>
      <c r="J10" s="140">
        <v>108933109.79</v>
      </c>
      <c r="K10" s="140">
        <v>108933109.79</v>
      </c>
      <c r="L10" s="140">
        <v>1371464890.21</v>
      </c>
      <c r="M10" s="140">
        <v>1371464890.21</v>
      </c>
      <c r="N10" s="128">
        <f t="shared" si="0"/>
        <v>0.07358366452129765</v>
      </c>
      <c r="O10" s="129"/>
      <c r="P10" s="129"/>
      <c r="Q10" s="128"/>
    </row>
    <row r="11" spans="1:17" s="40" customFormat="1" ht="13.5">
      <c r="A11" s="131">
        <v>21375800</v>
      </c>
      <c r="B11" s="131" t="s">
        <v>60</v>
      </c>
      <c r="C11" s="131" t="s">
        <v>61</v>
      </c>
      <c r="D11" s="140">
        <v>3000000</v>
      </c>
      <c r="E11" s="140">
        <v>3000000</v>
      </c>
      <c r="F11" s="140">
        <v>3000000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3000000</v>
      </c>
      <c r="M11" s="140">
        <v>3000000</v>
      </c>
      <c r="N11" s="128">
        <f t="shared" si="0"/>
        <v>0</v>
      </c>
      <c r="O11" s="129"/>
      <c r="P11" s="129"/>
      <c r="Q11" s="128"/>
    </row>
    <row r="12" spans="1:17" s="40" customFormat="1" ht="14.25" customHeight="1">
      <c r="A12" s="131">
        <v>21375800</v>
      </c>
      <c r="B12" s="131" t="s">
        <v>62</v>
      </c>
      <c r="C12" s="131" t="s">
        <v>63</v>
      </c>
      <c r="D12" s="140">
        <v>1651348</v>
      </c>
      <c r="E12" s="140">
        <v>1651348</v>
      </c>
      <c r="F12" s="140">
        <v>1651348</v>
      </c>
      <c r="G12" s="140">
        <v>0</v>
      </c>
      <c r="H12" s="140">
        <v>0</v>
      </c>
      <c r="I12" s="140">
        <v>0</v>
      </c>
      <c r="J12" s="140">
        <v>260168</v>
      </c>
      <c r="K12" s="140">
        <v>260168</v>
      </c>
      <c r="L12" s="140">
        <v>1391180</v>
      </c>
      <c r="M12" s="140">
        <v>1391180</v>
      </c>
      <c r="N12" s="128">
        <f t="shared" si="0"/>
        <v>0.15754886311062236</v>
      </c>
      <c r="O12" s="129"/>
      <c r="P12" s="129"/>
      <c r="Q12" s="128"/>
    </row>
    <row r="13" spans="1:17" s="40" customFormat="1" ht="13.5">
      <c r="A13" s="131">
        <v>21375800</v>
      </c>
      <c r="B13" s="131" t="s">
        <v>64</v>
      </c>
      <c r="C13" s="131" t="s">
        <v>65</v>
      </c>
      <c r="D13" s="140">
        <v>1651348</v>
      </c>
      <c r="E13" s="140">
        <v>1651348</v>
      </c>
      <c r="F13" s="140">
        <v>1651348</v>
      </c>
      <c r="G13" s="140">
        <v>0</v>
      </c>
      <c r="H13" s="140">
        <v>0</v>
      </c>
      <c r="I13" s="140">
        <v>0</v>
      </c>
      <c r="J13" s="140">
        <v>260168</v>
      </c>
      <c r="K13" s="140">
        <v>260168</v>
      </c>
      <c r="L13" s="140">
        <v>1391180</v>
      </c>
      <c r="M13" s="140">
        <v>1391180</v>
      </c>
      <c r="N13" s="128">
        <f t="shared" si="0"/>
        <v>0.15754886311062236</v>
      </c>
      <c r="O13" s="129"/>
      <c r="P13" s="129"/>
      <c r="Q13" s="128"/>
    </row>
    <row r="14" spans="1:17" s="40" customFormat="1" ht="13.5">
      <c r="A14" s="131">
        <v>21375800</v>
      </c>
      <c r="B14" s="131" t="s">
        <v>66</v>
      </c>
      <c r="C14" s="131" t="s">
        <v>67</v>
      </c>
      <c r="D14" s="140">
        <v>1476906073</v>
      </c>
      <c r="E14" s="140">
        <v>1476906073</v>
      </c>
      <c r="F14" s="140">
        <v>1460157073</v>
      </c>
      <c r="G14" s="140">
        <v>0</v>
      </c>
      <c r="H14" s="140">
        <v>0</v>
      </c>
      <c r="I14" s="140">
        <v>0</v>
      </c>
      <c r="J14" s="140">
        <v>199673785.51</v>
      </c>
      <c r="K14" s="140">
        <v>199673785.51</v>
      </c>
      <c r="L14" s="140">
        <v>1277232287.49</v>
      </c>
      <c r="M14" s="140">
        <v>1260483287.49</v>
      </c>
      <c r="N14" s="128">
        <f t="shared" si="0"/>
        <v>0.13519734880933082</v>
      </c>
      <c r="O14" s="129"/>
      <c r="P14" s="129"/>
      <c r="Q14" s="128"/>
    </row>
    <row r="15" spans="1:17" s="40" customFormat="1" ht="13.5">
      <c r="A15" s="131">
        <v>21375800</v>
      </c>
      <c r="B15" s="131" t="s">
        <v>68</v>
      </c>
      <c r="C15" s="131" t="s">
        <v>69</v>
      </c>
      <c r="D15" s="140">
        <v>583630836</v>
      </c>
      <c r="E15" s="140">
        <v>583630836</v>
      </c>
      <c r="F15" s="140">
        <v>583630836</v>
      </c>
      <c r="G15" s="140">
        <v>0</v>
      </c>
      <c r="H15" s="140">
        <v>0</v>
      </c>
      <c r="I15" s="140">
        <v>0</v>
      </c>
      <c r="J15" s="140">
        <v>40204546.98</v>
      </c>
      <c r="K15" s="140">
        <v>40204546.98</v>
      </c>
      <c r="L15" s="140">
        <v>543426289.02</v>
      </c>
      <c r="M15" s="140">
        <v>543426289.02</v>
      </c>
      <c r="N15" s="128">
        <f t="shared" si="0"/>
        <v>0.0688869478788129</v>
      </c>
      <c r="O15" s="129"/>
      <c r="P15" s="129"/>
      <c r="Q15" s="128"/>
    </row>
    <row r="16" spans="1:17" s="40" customFormat="1" ht="13.5">
      <c r="A16" s="131">
        <v>21375800</v>
      </c>
      <c r="B16" s="131" t="s">
        <v>70</v>
      </c>
      <c r="C16" s="131" t="s">
        <v>71</v>
      </c>
      <c r="D16" s="140">
        <v>72794040</v>
      </c>
      <c r="E16" s="140">
        <v>72794040</v>
      </c>
      <c r="F16" s="140">
        <v>72794040</v>
      </c>
      <c r="G16" s="140">
        <v>0</v>
      </c>
      <c r="H16" s="140">
        <v>0</v>
      </c>
      <c r="I16" s="140">
        <v>0</v>
      </c>
      <c r="J16" s="140">
        <v>3892786.75</v>
      </c>
      <c r="K16" s="140">
        <v>3892786.75</v>
      </c>
      <c r="L16" s="140">
        <v>68901253.25</v>
      </c>
      <c r="M16" s="140">
        <v>68901253.25</v>
      </c>
      <c r="N16" s="128">
        <f t="shared" si="0"/>
        <v>0.05347672350648487</v>
      </c>
      <c r="O16" s="129"/>
      <c r="P16" s="129"/>
      <c r="Q16" s="128"/>
    </row>
    <row r="17" spans="1:17" s="40" customFormat="1" ht="13.5">
      <c r="A17" s="131">
        <v>21375800</v>
      </c>
      <c r="B17" s="131" t="s">
        <v>74</v>
      </c>
      <c r="C17" s="131" t="s">
        <v>75</v>
      </c>
      <c r="D17" s="140">
        <v>157493154</v>
      </c>
      <c r="E17" s="140">
        <v>157493154</v>
      </c>
      <c r="F17" s="140">
        <v>157493154</v>
      </c>
      <c r="G17" s="140">
        <v>0</v>
      </c>
      <c r="H17" s="140">
        <v>0</v>
      </c>
      <c r="I17" s="140">
        <v>0</v>
      </c>
      <c r="J17" s="140">
        <v>153757842.8</v>
      </c>
      <c r="K17" s="140">
        <v>153757842.8</v>
      </c>
      <c r="L17" s="140">
        <v>3735311.2</v>
      </c>
      <c r="M17" s="140">
        <v>3735311.2</v>
      </c>
      <c r="N17" s="128">
        <f t="shared" si="0"/>
        <v>0.9762827075010512</v>
      </c>
      <c r="O17" s="129"/>
      <c r="P17" s="129"/>
      <c r="Q17" s="128"/>
    </row>
    <row r="18" spans="1:17" s="40" customFormat="1" ht="13.5">
      <c r="A18" s="131">
        <v>21375800</v>
      </c>
      <c r="B18" s="131" t="s">
        <v>76</v>
      </c>
      <c r="C18" s="131" t="s">
        <v>77</v>
      </c>
      <c r="D18" s="140">
        <v>443400926</v>
      </c>
      <c r="E18" s="140">
        <v>443400926</v>
      </c>
      <c r="F18" s="140">
        <v>426651926</v>
      </c>
      <c r="G18" s="140">
        <v>0</v>
      </c>
      <c r="H18" s="140">
        <v>0</v>
      </c>
      <c r="I18" s="140">
        <v>0</v>
      </c>
      <c r="J18" s="140">
        <v>1818608.98</v>
      </c>
      <c r="K18" s="140">
        <v>1818608.98</v>
      </c>
      <c r="L18" s="140">
        <v>441582317.02</v>
      </c>
      <c r="M18" s="140">
        <v>424833317.02</v>
      </c>
      <c r="N18" s="128">
        <f t="shared" si="0"/>
        <v>0.004101500184959019</v>
      </c>
      <c r="O18" s="129"/>
      <c r="P18" s="129"/>
      <c r="Q18" s="128"/>
    </row>
    <row r="19" spans="1:17" s="40" customFormat="1" ht="13.5">
      <c r="A19" s="131">
        <v>21375800</v>
      </c>
      <c r="B19" s="131" t="s">
        <v>72</v>
      </c>
      <c r="C19" s="131" t="s">
        <v>73</v>
      </c>
      <c r="D19" s="140">
        <v>219587117</v>
      </c>
      <c r="E19" s="140">
        <v>219587117</v>
      </c>
      <c r="F19" s="140">
        <v>219587117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219587117</v>
      </c>
      <c r="M19" s="140">
        <v>219587117</v>
      </c>
      <c r="N19" s="128">
        <f t="shared" si="0"/>
        <v>0</v>
      </c>
      <c r="O19" s="129"/>
      <c r="P19" s="129"/>
      <c r="Q19" s="128"/>
    </row>
    <row r="20" spans="1:17" s="40" customFormat="1" ht="13.5">
      <c r="A20" s="131">
        <v>21375800</v>
      </c>
      <c r="B20" s="131" t="s">
        <v>78</v>
      </c>
      <c r="C20" s="131" t="s">
        <v>79</v>
      </c>
      <c r="D20" s="140">
        <v>267804903</v>
      </c>
      <c r="E20" s="140">
        <v>267804903</v>
      </c>
      <c r="F20" s="140">
        <v>267804903</v>
      </c>
      <c r="G20" s="140">
        <v>0</v>
      </c>
      <c r="H20" s="140">
        <v>252812401</v>
      </c>
      <c r="I20" s="140">
        <v>0</v>
      </c>
      <c r="J20" s="140">
        <v>14992502</v>
      </c>
      <c r="K20" s="140">
        <v>14992502</v>
      </c>
      <c r="L20" s="140">
        <v>0</v>
      </c>
      <c r="M20" s="140">
        <v>0</v>
      </c>
      <c r="N20" s="128">
        <f t="shared" si="0"/>
        <v>0.05598292574949608</v>
      </c>
      <c r="O20" s="129"/>
      <c r="P20" s="129"/>
      <c r="Q20" s="128"/>
    </row>
    <row r="21" spans="1:17" s="40" customFormat="1" ht="13.5">
      <c r="A21" s="131">
        <v>21375800</v>
      </c>
      <c r="B21" s="131" t="s">
        <v>84</v>
      </c>
      <c r="C21" s="131" t="s">
        <v>404</v>
      </c>
      <c r="D21" s="140">
        <v>254071318</v>
      </c>
      <c r="E21" s="140">
        <v>254071318</v>
      </c>
      <c r="F21" s="140">
        <v>254071318</v>
      </c>
      <c r="G21" s="140">
        <v>0</v>
      </c>
      <c r="H21" s="140">
        <v>239847658</v>
      </c>
      <c r="I21" s="140">
        <v>0</v>
      </c>
      <c r="J21" s="140">
        <v>14223660</v>
      </c>
      <c r="K21" s="140">
        <v>14223660</v>
      </c>
      <c r="L21" s="140">
        <v>0</v>
      </c>
      <c r="M21" s="140">
        <v>0</v>
      </c>
      <c r="N21" s="128">
        <f t="shared" si="0"/>
        <v>0.05598294255316139</v>
      </c>
      <c r="O21" s="129"/>
      <c r="P21" s="129"/>
      <c r="Q21" s="128"/>
    </row>
    <row r="22" spans="1:17" s="40" customFormat="1" ht="13.5">
      <c r="A22" s="131">
        <v>21375800</v>
      </c>
      <c r="B22" s="131" t="s">
        <v>89</v>
      </c>
      <c r="C22" s="131" t="s">
        <v>389</v>
      </c>
      <c r="D22" s="140">
        <v>13733585</v>
      </c>
      <c r="E22" s="140">
        <v>13733585</v>
      </c>
      <c r="F22" s="140">
        <v>13733585</v>
      </c>
      <c r="G22" s="140">
        <v>0</v>
      </c>
      <c r="H22" s="140">
        <v>12964743</v>
      </c>
      <c r="I22" s="140">
        <v>0</v>
      </c>
      <c r="J22" s="140">
        <v>768842</v>
      </c>
      <c r="K22" s="140">
        <v>768842</v>
      </c>
      <c r="L22" s="140">
        <v>0</v>
      </c>
      <c r="M22" s="140">
        <v>0</v>
      </c>
      <c r="N22" s="128">
        <f t="shared" si="0"/>
        <v>0.05598261488169331</v>
      </c>
      <c r="O22" s="129"/>
      <c r="P22" s="129"/>
      <c r="Q22" s="128"/>
    </row>
    <row r="23" spans="1:17" s="40" customFormat="1" ht="13.5">
      <c r="A23" s="131">
        <v>21375800</v>
      </c>
      <c r="B23" s="131" t="s">
        <v>90</v>
      </c>
      <c r="C23" s="131" t="s">
        <v>91</v>
      </c>
      <c r="D23" s="140">
        <v>263135484</v>
      </c>
      <c r="E23" s="140">
        <v>263135484</v>
      </c>
      <c r="F23" s="140">
        <v>263135484</v>
      </c>
      <c r="G23" s="140">
        <v>0</v>
      </c>
      <c r="H23" s="140">
        <v>250168097</v>
      </c>
      <c r="I23" s="140">
        <v>0</v>
      </c>
      <c r="J23" s="140">
        <v>12967387</v>
      </c>
      <c r="K23" s="140">
        <v>12967387</v>
      </c>
      <c r="L23" s="140">
        <v>0</v>
      </c>
      <c r="M23" s="140">
        <v>0</v>
      </c>
      <c r="N23" s="128">
        <f t="shared" si="0"/>
        <v>0.04928026734699149</v>
      </c>
      <c r="O23" s="129"/>
      <c r="P23" s="129"/>
      <c r="Q23" s="128"/>
    </row>
    <row r="24" spans="1:17" s="40" customFormat="1" ht="13.5">
      <c r="A24" s="131">
        <v>21375800</v>
      </c>
      <c r="B24" s="131" t="s">
        <v>96</v>
      </c>
      <c r="C24" s="131" t="s">
        <v>405</v>
      </c>
      <c r="D24" s="140">
        <v>139533221</v>
      </c>
      <c r="E24" s="140">
        <v>139533221</v>
      </c>
      <c r="F24" s="140">
        <v>139533221</v>
      </c>
      <c r="G24" s="140">
        <v>0</v>
      </c>
      <c r="H24" s="140">
        <v>133485400</v>
      </c>
      <c r="I24" s="140">
        <v>0</v>
      </c>
      <c r="J24" s="140">
        <v>6047821</v>
      </c>
      <c r="K24" s="140">
        <v>6047821</v>
      </c>
      <c r="L24" s="140">
        <v>0</v>
      </c>
      <c r="M24" s="140">
        <v>0</v>
      </c>
      <c r="N24" s="128">
        <f t="shared" si="0"/>
        <v>0.04334323365186273</v>
      </c>
      <c r="O24" s="129"/>
      <c r="P24" s="129"/>
      <c r="Q24" s="128"/>
    </row>
    <row r="25" spans="1:17" s="40" customFormat="1" ht="13.5">
      <c r="A25" s="131">
        <v>21375800</v>
      </c>
      <c r="B25" s="131" t="s">
        <v>101</v>
      </c>
      <c r="C25" s="131" t="s">
        <v>406</v>
      </c>
      <c r="D25" s="140">
        <v>41200754</v>
      </c>
      <c r="E25" s="140">
        <v>41200754</v>
      </c>
      <c r="F25" s="140">
        <v>41200754</v>
      </c>
      <c r="G25" s="140">
        <v>0</v>
      </c>
      <c r="H25" s="140">
        <v>38894227</v>
      </c>
      <c r="I25" s="140">
        <v>0</v>
      </c>
      <c r="J25" s="140">
        <v>2306527</v>
      </c>
      <c r="K25" s="140">
        <v>2306527</v>
      </c>
      <c r="L25" s="140">
        <v>0</v>
      </c>
      <c r="M25" s="140">
        <v>0</v>
      </c>
      <c r="N25" s="128">
        <f t="shared" si="0"/>
        <v>0.05598264051187024</v>
      </c>
      <c r="O25" s="129"/>
      <c r="P25" s="129"/>
      <c r="Q25" s="128"/>
    </row>
    <row r="26" spans="1:17" s="40" customFormat="1" ht="13.5">
      <c r="A26" s="131">
        <v>21375800</v>
      </c>
      <c r="B26" s="131" t="s">
        <v>106</v>
      </c>
      <c r="C26" s="131" t="s">
        <v>407</v>
      </c>
      <c r="D26" s="140">
        <v>82401509</v>
      </c>
      <c r="E26" s="140">
        <v>82401509</v>
      </c>
      <c r="F26" s="140">
        <v>82401509</v>
      </c>
      <c r="G26" s="140">
        <v>0</v>
      </c>
      <c r="H26" s="140">
        <v>77788470</v>
      </c>
      <c r="I26" s="140">
        <v>0</v>
      </c>
      <c r="J26" s="140">
        <v>4613039</v>
      </c>
      <c r="K26" s="140">
        <v>4613039</v>
      </c>
      <c r="L26" s="140">
        <v>0</v>
      </c>
      <c r="M26" s="140">
        <v>0</v>
      </c>
      <c r="N26" s="128">
        <f t="shared" si="0"/>
        <v>0.05598245779698039</v>
      </c>
      <c r="O26" s="129"/>
      <c r="P26" s="129"/>
      <c r="Q26" s="128"/>
    </row>
    <row r="27" spans="1:17" s="192" customFormat="1" ht="13.5">
      <c r="A27" s="126">
        <v>21375800</v>
      </c>
      <c r="B27" s="126" t="s">
        <v>109</v>
      </c>
      <c r="C27" s="126" t="s">
        <v>110</v>
      </c>
      <c r="D27" s="186">
        <v>438612768</v>
      </c>
      <c r="E27" s="186">
        <v>438612768</v>
      </c>
      <c r="F27" s="186">
        <v>102631200</v>
      </c>
      <c r="G27" s="186">
        <v>6016869.27</v>
      </c>
      <c r="H27" s="186">
        <v>20966205.15</v>
      </c>
      <c r="I27" s="186">
        <v>0</v>
      </c>
      <c r="J27" s="186">
        <v>29740.5</v>
      </c>
      <c r="K27" s="186">
        <v>29740.5</v>
      </c>
      <c r="L27" s="186">
        <v>411599953.08</v>
      </c>
      <c r="M27" s="186">
        <v>75618385.08</v>
      </c>
      <c r="N27" s="128">
        <f t="shared" si="0"/>
        <v>6.78058236553661E-05</v>
      </c>
      <c r="O27" s="30">
        <f>+E27</f>
        <v>438612768</v>
      </c>
      <c r="P27" s="30">
        <f>+J27</f>
        <v>29740.5</v>
      </c>
      <c r="Q27" s="132">
        <f>+P27/O27</f>
        <v>6.78058236553661E-05</v>
      </c>
    </row>
    <row r="28" spans="1:17" s="40" customFormat="1" ht="13.5">
      <c r="A28" s="131">
        <v>21375800</v>
      </c>
      <c r="B28" s="131" t="s">
        <v>111</v>
      </c>
      <c r="C28" s="131" t="s">
        <v>112</v>
      </c>
      <c r="D28" s="140">
        <v>67869231</v>
      </c>
      <c r="E28" s="140">
        <v>67869231</v>
      </c>
      <c r="F28" s="140">
        <v>18567308</v>
      </c>
      <c r="G28" s="140">
        <v>6016869.27</v>
      </c>
      <c r="H28" s="140">
        <v>0</v>
      </c>
      <c r="I28" s="140">
        <v>0</v>
      </c>
      <c r="J28" s="140">
        <v>0</v>
      </c>
      <c r="K28" s="140">
        <v>0</v>
      </c>
      <c r="L28" s="140">
        <v>61852361.73</v>
      </c>
      <c r="M28" s="140">
        <v>12550438.73</v>
      </c>
      <c r="N28" s="128">
        <f t="shared" si="0"/>
        <v>0</v>
      </c>
      <c r="O28" s="129">
        <f>+E28</f>
        <v>67869231</v>
      </c>
      <c r="P28" s="129">
        <f aca="true" t="shared" si="1" ref="P28:P80">+J28</f>
        <v>0</v>
      </c>
      <c r="Q28" s="128">
        <f aca="true" t="shared" si="2" ref="Q28:Q76">+P28/O28</f>
        <v>0</v>
      </c>
    </row>
    <row r="29" spans="1:17" s="192" customFormat="1" ht="13.5">
      <c r="A29" s="131">
        <v>21375800</v>
      </c>
      <c r="B29" s="131" t="s">
        <v>113</v>
      </c>
      <c r="C29" s="131" t="s">
        <v>114</v>
      </c>
      <c r="D29" s="140">
        <v>67669231</v>
      </c>
      <c r="E29" s="140">
        <v>67669231</v>
      </c>
      <c r="F29" s="140">
        <v>18517308</v>
      </c>
      <c r="G29" s="140">
        <v>6016869.27</v>
      </c>
      <c r="H29" s="140">
        <v>0</v>
      </c>
      <c r="I29" s="140">
        <v>0</v>
      </c>
      <c r="J29" s="140">
        <v>0</v>
      </c>
      <c r="K29" s="140">
        <v>0</v>
      </c>
      <c r="L29" s="140">
        <v>61652361.73</v>
      </c>
      <c r="M29" s="140">
        <v>12500438.73</v>
      </c>
      <c r="N29" s="128">
        <f t="shared" si="0"/>
        <v>0</v>
      </c>
      <c r="O29" s="129">
        <f aca="true" t="shared" si="3" ref="O29:O79">+E29</f>
        <v>67669231</v>
      </c>
      <c r="P29" s="129">
        <f t="shared" si="1"/>
        <v>0</v>
      </c>
      <c r="Q29" s="128">
        <f t="shared" si="2"/>
        <v>0</v>
      </c>
    </row>
    <row r="30" spans="1:17" s="40" customFormat="1" ht="13.5">
      <c r="A30" s="131">
        <v>21375800</v>
      </c>
      <c r="B30" s="131" t="s">
        <v>117</v>
      </c>
      <c r="C30" s="131" t="s">
        <v>118</v>
      </c>
      <c r="D30" s="140">
        <v>200000</v>
      </c>
      <c r="E30" s="140">
        <v>200000</v>
      </c>
      <c r="F30" s="140">
        <v>50000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200000</v>
      </c>
      <c r="M30" s="140">
        <v>50000</v>
      </c>
      <c r="N30" s="128">
        <f t="shared" si="0"/>
        <v>0</v>
      </c>
      <c r="O30" s="129">
        <f t="shared" si="3"/>
        <v>200000</v>
      </c>
      <c r="P30" s="129">
        <f t="shared" si="1"/>
        <v>0</v>
      </c>
      <c r="Q30" s="128">
        <f t="shared" si="2"/>
        <v>0</v>
      </c>
    </row>
    <row r="31" spans="1:17" s="40" customFormat="1" ht="13.5">
      <c r="A31" s="131">
        <v>21375800</v>
      </c>
      <c r="B31" s="131" t="s">
        <v>121</v>
      </c>
      <c r="C31" s="131" t="s">
        <v>122</v>
      </c>
      <c r="D31" s="140">
        <v>12370669</v>
      </c>
      <c r="E31" s="140">
        <v>12370669</v>
      </c>
      <c r="F31" s="140">
        <v>4555164</v>
      </c>
      <c r="G31" s="140">
        <v>0</v>
      </c>
      <c r="H31" s="140">
        <v>3328947</v>
      </c>
      <c r="I31" s="140">
        <v>0</v>
      </c>
      <c r="J31" s="140">
        <v>0</v>
      </c>
      <c r="K31" s="140">
        <v>0</v>
      </c>
      <c r="L31" s="140">
        <v>9041722</v>
      </c>
      <c r="M31" s="140">
        <v>1226217</v>
      </c>
      <c r="N31" s="128">
        <f t="shared" si="0"/>
        <v>0</v>
      </c>
      <c r="O31" s="129">
        <f t="shared" si="3"/>
        <v>12370669</v>
      </c>
      <c r="P31" s="129">
        <f t="shared" si="1"/>
        <v>0</v>
      </c>
      <c r="Q31" s="128">
        <f t="shared" si="2"/>
        <v>0</v>
      </c>
    </row>
    <row r="32" spans="1:17" s="40" customFormat="1" ht="13.5">
      <c r="A32" s="131">
        <v>21375800</v>
      </c>
      <c r="B32" s="131" t="s">
        <v>123</v>
      </c>
      <c r="C32" s="131" t="s">
        <v>124</v>
      </c>
      <c r="D32" s="140">
        <v>1000000</v>
      </c>
      <c r="E32" s="140">
        <v>1000000</v>
      </c>
      <c r="F32" s="140">
        <v>750000</v>
      </c>
      <c r="G32" s="140">
        <v>0</v>
      </c>
      <c r="H32" s="140">
        <v>750000</v>
      </c>
      <c r="I32" s="140">
        <v>0</v>
      </c>
      <c r="J32" s="140">
        <v>0</v>
      </c>
      <c r="K32" s="140">
        <v>0</v>
      </c>
      <c r="L32" s="140">
        <v>250000</v>
      </c>
      <c r="M32" s="140">
        <v>0</v>
      </c>
      <c r="N32" s="128">
        <f t="shared" si="0"/>
        <v>0</v>
      </c>
      <c r="O32" s="129">
        <f t="shared" si="3"/>
        <v>1000000</v>
      </c>
      <c r="P32" s="129">
        <f t="shared" si="1"/>
        <v>0</v>
      </c>
      <c r="Q32" s="128">
        <f t="shared" si="2"/>
        <v>0</v>
      </c>
    </row>
    <row r="33" spans="1:17" s="130" customFormat="1" ht="13.5">
      <c r="A33" s="131">
        <v>21375800</v>
      </c>
      <c r="B33" s="131" t="s">
        <v>125</v>
      </c>
      <c r="C33" s="131" t="s">
        <v>126</v>
      </c>
      <c r="D33" s="140">
        <v>9004879</v>
      </c>
      <c r="E33" s="140">
        <v>9004879</v>
      </c>
      <c r="F33" s="140">
        <v>2251217</v>
      </c>
      <c r="G33" s="140">
        <v>0</v>
      </c>
      <c r="H33" s="140">
        <v>2200000</v>
      </c>
      <c r="I33" s="140">
        <v>0</v>
      </c>
      <c r="J33" s="140">
        <v>0</v>
      </c>
      <c r="K33" s="140">
        <v>0</v>
      </c>
      <c r="L33" s="140">
        <v>6804879</v>
      </c>
      <c r="M33" s="140">
        <v>51217</v>
      </c>
      <c r="N33" s="128">
        <f t="shared" si="0"/>
        <v>0</v>
      </c>
      <c r="O33" s="129">
        <f t="shared" si="3"/>
        <v>9004879</v>
      </c>
      <c r="P33" s="129">
        <f t="shared" si="1"/>
        <v>0</v>
      </c>
      <c r="Q33" s="128">
        <f t="shared" si="2"/>
        <v>0</v>
      </c>
    </row>
    <row r="34" spans="1:17" s="39" customFormat="1" ht="13.5">
      <c r="A34" s="131">
        <v>21375800</v>
      </c>
      <c r="B34" s="131" t="s">
        <v>127</v>
      </c>
      <c r="C34" s="131" t="s">
        <v>128</v>
      </c>
      <c r="D34" s="140">
        <v>700000</v>
      </c>
      <c r="E34" s="140">
        <v>700000</v>
      </c>
      <c r="F34" s="140">
        <v>175000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700000</v>
      </c>
      <c r="M34" s="140">
        <v>175000</v>
      </c>
      <c r="N34" s="128">
        <f t="shared" si="0"/>
        <v>0</v>
      </c>
      <c r="O34" s="129">
        <f t="shared" si="3"/>
        <v>700000</v>
      </c>
      <c r="P34" s="129">
        <f t="shared" si="1"/>
        <v>0</v>
      </c>
      <c r="Q34" s="128">
        <f t="shared" si="2"/>
        <v>0</v>
      </c>
    </row>
    <row r="35" spans="1:17" s="39" customFormat="1" ht="13.5">
      <c r="A35" s="131">
        <v>21375800</v>
      </c>
      <c r="B35" s="131" t="s">
        <v>129</v>
      </c>
      <c r="C35" s="131" t="s">
        <v>130</v>
      </c>
      <c r="D35" s="140">
        <v>1515790</v>
      </c>
      <c r="E35" s="140">
        <v>1515790</v>
      </c>
      <c r="F35" s="140">
        <v>1378947</v>
      </c>
      <c r="G35" s="140">
        <v>0</v>
      </c>
      <c r="H35" s="140">
        <v>378947</v>
      </c>
      <c r="I35" s="140">
        <v>0</v>
      </c>
      <c r="J35" s="140">
        <v>0</v>
      </c>
      <c r="K35" s="140">
        <v>0</v>
      </c>
      <c r="L35" s="140">
        <v>1136843</v>
      </c>
      <c r="M35" s="140">
        <v>1000000</v>
      </c>
      <c r="N35" s="128">
        <f t="shared" si="0"/>
        <v>0</v>
      </c>
      <c r="O35" s="129">
        <f t="shared" si="3"/>
        <v>1515790</v>
      </c>
      <c r="P35" s="129">
        <f t="shared" si="1"/>
        <v>0</v>
      </c>
      <c r="Q35" s="128">
        <f t="shared" si="2"/>
        <v>0</v>
      </c>
    </row>
    <row r="36" spans="1:17" s="39" customFormat="1" ht="13.5">
      <c r="A36" s="131">
        <v>21375800</v>
      </c>
      <c r="B36" s="131" t="s">
        <v>131</v>
      </c>
      <c r="C36" s="131" t="s">
        <v>132</v>
      </c>
      <c r="D36" s="140">
        <v>150000</v>
      </c>
      <c r="E36" s="140">
        <v>150000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0">
        <v>0</v>
      </c>
      <c r="L36" s="140">
        <v>150000</v>
      </c>
      <c r="M36" s="140">
        <v>0</v>
      </c>
      <c r="N36" s="128">
        <f t="shared" si="0"/>
        <v>0</v>
      </c>
      <c r="O36" s="129">
        <f t="shared" si="3"/>
        <v>150000</v>
      </c>
      <c r="P36" s="129">
        <f t="shared" si="1"/>
        <v>0</v>
      </c>
      <c r="Q36" s="128">
        <f t="shared" si="2"/>
        <v>0</v>
      </c>
    </row>
    <row r="37" spans="1:17" s="39" customFormat="1" ht="13.5">
      <c r="A37" s="131">
        <v>21375800</v>
      </c>
      <c r="B37" s="131" t="s">
        <v>133</v>
      </c>
      <c r="C37" s="131" t="s">
        <v>134</v>
      </c>
      <c r="D37" s="140">
        <v>81865069</v>
      </c>
      <c r="E37" s="140">
        <v>81865069</v>
      </c>
      <c r="F37" s="140">
        <v>15928767</v>
      </c>
      <c r="G37" s="140">
        <v>0</v>
      </c>
      <c r="H37" s="140">
        <v>0</v>
      </c>
      <c r="I37" s="140">
        <v>0</v>
      </c>
      <c r="J37" s="140">
        <v>0</v>
      </c>
      <c r="K37" s="140">
        <v>0</v>
      </c>
      <c r="L37" s="140">
        <v>81865069</v>
      </c>
      <c r="M37" s="140">
        <v>15928767</v>
      </c>
      <c r="N37" s="128">
        <f t="shared" si="0"/>
        <v>0</v>
      </c>
      <c r="O37" s="129">
        <f t="shared" si="3"/>
        <v>81865069</v>
      </c>
      <c r="P37" s="129">
        <f t="shared" si="1"/>
        <v>0</v>
      </c>
      <c r="Q37" s="128">
        <f t="shared" si="2"/>
        <v>0</v>
      </c>
    </row>
    <row r="38" spans="1:17" s="39" customFormat="1" ht="13.5">
      <c r="A38" s="131">
        <v>21375800</v>
      </c>
      <c r="B38" s="131" t="s">
        <v>135</v>
      </c>
      <c r="C38" s="131" t="s">
        <v>136</v>
      </c>
      <c r="D38" s="140">
        <v>18050000</v>
      </c>
      <c r="E38" s="140">
        <v>18050000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18050000</v>
      </c>
      <c r="M38" s="140">
        <v>0</v>
      </c>
      <c r="N38" s="128">
        <f t="shared" si="0"/>
        <v>0</v>
      </c>
      <c r="O38" s="129">
        <f t="shared" si="3"/>
        <v>18050000</v>
      </c>
      <c r="P38" s="129">
        <f t="shared" si="1"/>
        <v>0</v>
      </c>
      <c r="Q38" s="128">
        <f t="shared" si="2"/>
        <v>0</v>
      </c>
    </row>
    <row r="39" spans="1:17" s="39" customFormat="1" ht="13.5">
      <c r="A39" s="131">
        <v>21375800</v>
      </c>
      <c r="B39" s="131" t="s">
        <v>137</v>
      </c>
      <c r="C39" s="131" t="s">
        <v>138</v>
      </c>
      <c r="D39" s="140">
        <v>0</v>
      </c>
      <c r="E39" s="140"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>
        <v>0</v>
      </c>
      <c r="M39" s="140">
        <v>0</v>
      </c>
      <c r="N39" s="128" t="e">
        <f t="shared" si="0"/>
        <v>#DIV/0!</v>
      </c>
      <c r="O39" s="129">
        <f t="shared" si="3"/>
        <v>0</v>
      </c>
      <c r="P39" s="129">
        <f t="shared" si="1"/>
        <v>0</v>
      </c>
      <c r="Q39" s="128" t="e">
        <f t="shared" si="2"/>
        <v>#DIV/0!</v>
      </c>
    </row>
    <row r="40" spans="1:17" s="39" customFormat="1" ht="13.5">
      <c r="A40" s="131">
        <v>21375800</v>
      </c>
      <c r="B40" s="131" t="s">
        <v>141</v>
      </c>
      <c r="C40" s="131" t="s">
        <v>142</v>
      </c>
      <c r="D40" s="140">
        <v>63715069</v>
      </c>
      <c r="E40" s="140">
        <v>63715069</v>
      </c>
      <c r="F40" s="140">
        <v>15928767</v>
      </c>
      <c r="G40" s="140">
        <v>0</v>
      </c>
      <c r="H40" s="140">
        <v>0</v>
      </c>
      <c r="I40" s="140">
        <v>0</v>
      </c>
      <c r="J40" s="140">
        <v>0</v>
      </c>
      <c r="K40" s="140">
        <v>0</v>
      </c>
      <c r="L40" s="140">
        <v>63715069</v>
      </c>
      <c r="M40" s="140">
        <v>15928767</v>
      </c>
      <c r="N40" s="128">
        <f t="shared" si="0"/>
        <v>0</v>
      </c>
      <c r="O40" s="129">
        <f t="shared" si="3"/>
        <v>63715069</v>
      </c>
      <c r="P40" s="129">
        <f t="shared" si="1"/>
        <v>0</v>
      </c>
      <c r="Q40" s="128">
        <f t="shared" si="2"/>
        <v>0</v>
      </c>
    </row>
    <row r="41" spans="1:17" s="39" customFormat="1" ht="13.5">
      <c r="A41" s="131">
        <v>21375800</v>
      </c>
      <c r="B41" s="131" t="s">
        <v>145</v>
      </c>
      <c r="C41" s="131" t="s">
        <v>146</v>
      </c>
      <c r="D41" s="140">
        <v>100000</v>
      </c>
      <c r="E41" s="140">
        <v>100000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140">
        <v>100000</v>
      </c>
      <c r="M41" s="140">
        <v>0</v>
      </c>
      <c r="N41" s="128">
        <f t="shared" si="0"/>
        <v>0</v>
      </c>
      <c r="O41" s="129">
        <f t="shared" si="3"/>
        <v>100000</v>
      </c>
      <c r="P41" s="129">
        <f t="shared" si="1"/>
        <v>0</v>
      </c>
      <c r="Q41" s="128">
        <f t="shared" si="2"/>
        <v>0</v>
      </c>
    </row>
    <row r="42" spans="1:17" s="39" customFormat="1" ht="13.5">
      <c r="A42" s="131">
        <v>21375800</v>
      </c>
      <c r="B42" s="131" t="s">
        <v>147</v>
      </c>
      <c r="C42" s="131" t="s">
        <v>148</v>
      </c>
      <c r="D42" s="140">
        <v>182425227</v>
      </c>
      <c r="E42" s="140">
        <v>182425227</v>
      </c>
      <c r="F42" s="140">
        <v>41981307</v>
      </c>
      <c r="G42" s="140">
        <v>0</v>
      </c>
      <c r="H42" s="140">
        <v>6840481.65</v>
      </c>
      <c r="I42" s="140">
        <v>0</v>
      </c>
      <c r="J42" s="140">
        <v>0</v>
      </c>
      <c r="K42" s="140">
        <v>0</v>
      </c>
      <c r="L42" s="140">
        <v>175584745.35</v>
      </c>
      <c r="M42" s="140">
        <v>35140825.35</v>
      </c>
      <c r="N42" s="128">
        <f t="shared" si="0"/>
        <v>0</v>
      </c>
      <c r="O42" s="129">
        <f t="shared" si="3"/>
        <v>182425227</v>
      </c>
      <c r="P42" s="129">
        <f t="shared" si="1"/>
        <v>0</v>
      </c>
      <c r="Q42" s="128">
        <f t="shared" si="2"/>
        <v>0</v>
      </c>
    </row>
    <row r="43" spans="1:17" s="39" customFormat="1" ht="13.5">
      <c r="A43" s="131">
        <v>21375800</v>
      </c>
      <c r="B43" s="131" t="s">
        <v>151</v>
      </c>
      <c r="C43" s="131" t="s">
        <v>412</v>
      </c>
      <c r="D43" s="140">
        <v>71220240</v>
      </c>
      <c r="E43" s="140">
        <v>71220240</v>
      </c>
      <c r="F43" s="140">
        <v>17805060</v>
      </c>
      <c r="G43" s="140">
        <v>0</v>
      </c>
      <c r="H43" s="140">
        <v>0</v>
      </c>
      <c r="I43" s="140">
        <v>0</v>
      </c>
      <c r="J43" s="140">
        <v>0</v>
      </c>
      <c r="K43" s="140">
        <v>0</v>
      </c>
      <c r="L43" s="140">
        <v>71220240</v>
      </c>
      <c r="M43" s="140">
        <v>17805060</v>
      </c>
      <c r="N43" s="128">
        <f t="shared" si="0"/>
        <v>0</v>
      </c>
      <c r="O43" s="129">
        <f t="shared" si="3"/>
        <v>71220240</v>
      </c>
      <c r="P43" s="129">
        <f t="shared" si="1"/>
        <v>0</v>
      </c>
      <c r="Q43" s="128">
        <f t="shared" si="2"/>
        <v>0</v>
      </c>
    </row>
    <row r="44" spans="1:17" s="39" customFormat="1" ht="13.5">
      <c r="A44" s="131">
        <v>21375800</v>
      </c>
      <c r="B44" s="131" t="s">
        <v>154</v>
      </c>
      <c r="C44" s="131" t="s">
        <v>413</v>
      </c>
      <c r="D44" s="140">
        <v>500000</v>
      </c>
      <c r="E44" s="140">
        <v>500000</v>
      </c>
      <c r="F44" s="140">
        <v>500000</v>
      </c>
      <c r="G44" s="140">
        <v>0</v>
      </c>
      <c r="H44" s="140">
        <v>0</v>
      </c>
      <c r="I44" s="140">
        <v>0</v>
      </c>
      <c r="J44" s="140">
        <v>0</v>
      </c>
      <c r="K44" s="140">
        <v>0</v>
      </c>
      <c r="L44" s="140">
        <v>500000</v>
      </c>
      <c r="M44" s="140">
        <v>500000</v>
      </c>
      <c r="N44" s="128">
        <f t="shared" si="0"/>
        <v>0</v>
      </c>
      <c r="O44" s="129">
        <f t="shared" si="3"/>
        <v>500000</v>
      </c>
      <c r="P44" s="129">
        <f t="shared" si="1"/>
        <v>0</v>
      </c>
      <c r="Q44" s="128">
        <f t="shared" si="2"/>
        <v>0</v>
      </c>
    </row>
    <row r="45" spans="1:17" s="39" customFormat="1" ht="13.5">
      <c r="A45" s="131">
        <v>21375800</v>
      </c>
      <c r="B45" s="131" t="s">
        <v>155</v>
      </c>
      <c r="C45" s="131" t="s">
        <v>156</v>
      </c>
      <c r="D45" s="140">
        <v>94704987</v>
      </c>
      <c r="E45" s="140">
        <v>94704987</v>
      </c>
      <c r="F45" s="140">
        <v>23676247</v>
      </c>
      <c r="G45" s="140">
        <v>0</v>
      </c>
      <c r="H45" s="140">
        <v>6840481.65</v>
      </c>
      <c r="I45" s="140">
        <v>0</v>
      </c>
      <c r="J45" s="140">
        <v>0</v>
      </c>
      <c r="K45" s="140">
        <v>0</v>
      </c>
      <c r="L45" s="140">
        <v>87864505.35</v>
      </c>
      <c r="M45" s="140">
        <v>16835765.35</v>
      </c>
      <c r="N45" s="128">
        <f t="shared" si="0"/>
        <v>0</v>
      </c>
      <c r="O45" s="129">
        <f t="shared" si="3"/>
        <v>94704987</v>
      </c>
      <c r="P45" s="129">
        <f t="shared" si="1"/>
        <v>0</v>
      </c>
      <c r="Q45" s="128">
        <v>0</v>
      </c>
    </row>
    <row r="46" spans="1:17" s="39" customFormat="1" ht="13.5">
      <c r="A46" s="131">
        <v>21375800</v>
      </c>
      <c r="B46" s="131" t="s">
        <v>157</v>
      </c>
      <c r="C46" s="131" t="s">
        <v>158</v>
      </c>
      <c r="D46" s="140">
        <v>16000000</v>
      </c>
      <c r="E46" s="140">
        <v>16000000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>
        <v>16000000</v>
      </c>
      <c r="M46" s="140">
        <v>0</v>
      </c>
      <c r="N46" s="128">
        <f t="shared" si="0"/>
        <v>0</v>
      </c>
      <c r="O46" s="129">
        <f t="shared" si="3"/>
        <v>16000000</v>
      </c>
      <c r="P46" s="129">
        <f t="shared" si="1"/>
        <v>0</v>
      </c>
      <c r="Q46" s="128">
        <f t="shared" si="2"/>
        <v>0</v>
      </c>
    </row>
    <row r="47" spans="1:17" s="39" customFormat="1" ht="13.5">
      <c r="A47" s="131">
        <v>21375800</v>
      </c>
      <c r="B47" s="131" t="s">
        <v>159</v>
      </c>
      <c r="C47" s="131" t="s">
        <v>160</v>
      </c>
      <c r="D47" s="140">
        <v>79559494</v>
      </c>
      <c r="E47" s="140">
        <v>79559494</v>
      </c>
      <c r="F47" s="140">
        <v>18289874</v>
      </c>
      <c r="G47" s="140">
        <v>0</v>
      </c>
      <c r="H47" s="140">
        <v>10495259.5</v>
      </c>
      <c r="I47" s="140">
        <v>0</v>
      </c>
      <c r="J47" s="140">
        <v>29740.5</v>
      </c>
      <c r="K47" s="140">
        <v>29740.5</v>
      </c>
      <c r="L47" s="140">
        <v>69034494</v>
      </c>
      <c r="M47" s="140">
        <v>7764874</v>
      </c>
      <c r="N47" s="128">
        <f t="shared" si="0"/>
        <v>0.00037381459464787443</v>
      </c>
      <c r="O47" s="129">
        <f t="shared" si="3"/>
        <v>79559494</v>
      </c>
      <c r="P47" s="129">
        <f t="shared" si="1"/>
        <v>29740.5</v>
      </c>
      <c r="Q47" s="128">
        <f t="shared" si="2"/>
        <v>0.00037381459464787443</v>
      </c>
    </row>
    <row r="48" spans="1:17" s="39" customFormat="1" ht="13.5">
      <c r="A48" s="131">
        <v>21375800</v>
      </c>
      <c r="B48" s="131" t="s">
        <v>161</v>
      </c>
      <c r="C48" s="131" t="s">
        <v>162</v>
      </c>
      <c r="D48" s="140">
        <v>44600000</v>
      </c>
      <c r="E48" s="140">
        <v>44600000</v>
      </c>
      <c r="F48" s="140">
        <v>9550000</v>
      </c>
      <c r="G48" s="140">
        <v>0</v>
      </c>
      <c r="H48" s="140">
        <v>2500409.5</v>
      </c>
      <c r="I48" s="140">
        <v>0</v>
      </c>
      <c r="J48" s="140">
        <v>24590.5</v>
      </c>
      <c r="K48" s="140">
        <v>24590.5</v>
      </c>
      <c r="L48" s="140">
        <v>42075000</v>
      </c>
      <c r="M48" s="140">
        <v>7025000</v>
      </c>
      <c r="N48" s="128">
        <f t="shared" si="0"/>
        <v>0.0005513565022421525</v>
      </c>
      <c r="O48" s="129">
        <f t="shared" si="3"/>
        <v>44600000</v>
      </c>
      <c r="P48" s="129">
        <f t="shared" si="1"/>
        <v>24590.5</v>
      </c>
      <c r="Q48" s="128">
        <f t="shared" si="2"/>
        <v>0.0005513565022421525</v>
      </c>
    </row>
    <row r="49" spans="1:17" s="39" customFormat="1" ht="13.5">
      <c r="A49" s="131">
        <v>21375800</v>
      </c>
      <c r="B49" s="131" t="s">
        <v>163</v>
      </c>
      <c r="C49" s="131" t="s">
        <v>164</v>
      </c>
      <c r="D49" s="140">
        <v>34959494</v>
      </c>
      <c r="E49" s="140">
        <v>34959494</v>
      </c>
      <c r="F49" s="140">
        <v>8739874</v>
      </c>
      <c r="G49" s="140">
        <v>0</v>
      </c>
      <c r="H49" s="140">
        <v>7994850</v>
      </c>
      <c r="I49" s="140">
        <v>0</v>
      </c>
      <c r="J49" s="140">
        <v>5150</v>
      </c>
      <c r="K49" s="140">
        <v>5150</v>
      </c>
      <c r="L49" s="140">
        <v>26959494</v>
      </c>
      <c r="M49" s="140">
        <v>739874</v>
      </c>
      <c r="N49" s="128">
        <f t="shared" si="0"/>
        <v>0.00014731334498148057</v>
      </c>
      <c r="O49" s="129">
        <f t="shared" si="3"/>
        <v>34959494</v>
      </c>
      <c r="P49" s="129">
        <f t="shared" si="1"/>
        <v>5150</v>
      </c>
      <c r="Q49" s="128">
        <f t="shared" si="2"/>
        <v>0.00014731334498148057</v>
      </c>
    </row>
    <row r="50" spans="1:17" s="39" customFormat="1" ht="13.5">
      <c r="A50" s="131">
        <v>21375800</v>
      </c>
      <c r="B50" s="131" t="s">
        <v>169</v>
      </c>
      <c r="C50" s="131" t="s">
        <v>170</v>
      </c>
      <c r="D50" s="140">
        <v>3000000</v>
      </c>
      <c r="E50" s="140">
        <v>3000000</v>
      </c>
      <c r="F50" s="140">
        <v>1500000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3000000</v>
      </c>
      <c r="M50" s="140">
        <v>1500000</v>
      </c>
      <c r="N50" s="128">
        <f t="shared" si="0"/>
        <v>0</v>
      </c>
      <c r="O50" s="129">
        <f t="shared" si="3"/>
        <v>3000000</v>
      </c>
      <c r="P50" s="129">
        <f t="shared" si="1"/>
        <v>0</v>
      </c>
      <c r="Q50" s="128">
        <f t="shared" si="2"/>
        <v>0</v>
      </c>
    </row>
    <row r="51" spans="1:17" s="39" customFormat="1" ht="13.5">
      <c r="A51" s="131">
        <v>21375800</v>
      </c>
      <c r="B51" s="131" t="s">
        <v>171</v>
      </c>
      <c r="C51" s="131" t="s">
        <v>172</v>
      </c>
      <c r="D51" s="140">
        <v>3000000</v>
      </c>
      <c r="E51" s="140">
        <v>3000000</v>
      </c>
      <c r="F51" s="140">
        <v>1500000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140">
        <v>3000000</v>
      </c>
      <c r="M51" s="140">
        <v>1500000</v>
      </c>
      <c r="N51" s="128">
        <f t="shared" si="0"/>
        <v>0</v>
      </c>
      <c r="O51" s="129">
        <f t="shared" si="3"/>
        <v>3000000</v>
      </c>
      <c r="P51" s="129">
        <f t="shared" si="1"/>
        <v>0</v>
      </c>
      <c r="Q51" s="128">
        <f t="shared" si="2"/>
        <v>0</v>
      </c>
    </row>
    <row r="52" spans="1:17" s="39" customFormat="1" ht="13.5">
      <c r="A52" s="131">
        <v>21375800</v>
      </c>
      <c r="B52" s="131" t="s">
        <v>173</v>
      </c>
      <c r="C52" s="131" t="s">
        <v>174</v>
      </c>
      <c r="D52" s="140">
        <v>2697720</v>
      </c>
      <c r="E52" s="140">
        <v>2697720</v>
      </c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140">
        <v>2697720</v>
      </c>
      <c r="M52" s="140">
        <v>0</v>
      </c>
      <c r="N52" s="128">
        <f t="shared" si="0"/>
        <v>0</v>
      </c>
      <c r="O52" s="129">
        <f t="shared" si="3"/>
        <v>2697720</v>
      </c>
      <c r="P52" s="129">
        <f t="shared" si="1"/>
        <v>0</v>
      </c>
      <c r="Q52" s="128">
        <f t="shared" si="2"/>
        <v>0</v>
      </c>
    </row>
    <row r="53" spans="1:17" s="39" customFormat="1" ht="13.5">
      <c r="A53" s="131">
        <v>21375800</v>
      </c>
      <c r="B53" s="131" t="s">
        <v>175</v>
      </c>
      <c r="C53" s="131" t="s">
        <v>176</v>
      </c>
      <c r="D53" s="140">
        <v>2200000</v>
      </c>
      <c r="E53" s="140">
        <v>2200000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140">
        <v>2200000</v>
      </c>
      <c r="M53" s="140">
        <v>0</v>
      </c>
      <c r="N53" s="128">
        <f t="shared" si="0"/>
        <v>0</v>
      </c>
      <c r="O53" s="129">
        <f t="shared" si="3"/>
        <v>2200000</v>
      </c>
      <c r="P53" s="129">
        <f t="shared" si="1"/>
        <v>0</v>
      </c>
      <c r="Q53" s="128">
        <f t="shared" si="2"/>
        <v>0</v>
      </c>
    </row>
    <row r="54" spans="1:17" s="39" customFormat="1" ht="13.5">
      <c r="A54" s="131">
        <v>21375800</v>
      </c>
      <c r="B54" s="131" t="s">
        <v>177</v>
      </c>
      <c r="C54" s="131" t="s">
        <v>178</v>
      </c>
      <c r="D54" s="140">
        <v>497720</v>
      </c>
      <c r="E54" s="140">
        <v>497720</v>
      </c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140">
        <v>497720</v>
      </c>
      <c r="M54" s="140">
        <v>0</v>
      </c>
      <c r="N54" s="128">
        <f t="shared" si="0"/>
        <v>0</v>
      </c>
      <c r="O54" s="129">
        <f t="shared" si="3"/>
        <v>497720</v>
      </c>
      <c r="P54" s="129">
        <f t="shared" si="1"/>
        <v>0</v>
      </c>
      <c r="Q54" s="128">
        <f t="shared" si="2"/>
        <v>0</v>
      </c>
    </row>
    <row r="55" spans="1:17" s="39" customFormat="1" ht="13.5">
      <c r="A55" s="131">
        <v>21375800</v>
      </c>
      <c r="B55" s="131" t="s">
        <v>181</v>
      </c>
      <c r="C55" s="131" t="s">
        <v>182</v>
      </c>
      <c r="D55" s="140">
        <v>8230358</v>
      </c>
      <c r="E55" s="140">
        <v>8230358</v>
      </c>
      <c r="F55" s="140">
        <v>1358780</v>
      </c>
      <c r="G55" s="140">
        <v>0</v>
      </c>
      <c r="H55" s="140">
        <v>105000</v>
      </c>
      <c r="I55" s="140">
        <v>0</v>
      </c>
      <c r="J55" s="140">
        <v>0</v>
      </c>
      <c r="K55" s="140">
        <v>0</v>
      </c>
      <c r="L55" s="140">
        <v>8125358</v>
      </c>
      <c r="M55" s="140">
        <v>1253780</v>
      </c>
      <c r="N55" s="128">
        <f t="shared" si="0"/>
        <v>0</v>
      </c>
      <c r="O55" s="129">
        <f t="shared" si="3"/>
        <v>8230358</v>
      </c>
      <c r="P55" s="129">
        <f t="shared" si="1"/>
        <v>0</v>
      </c>
      <c r="Q55" s="128">
        <f t="shared" si="2"/>
        <v>0</v>
      </c>
    </row>
    <row r="56" spans="1:17" s="39" customFormat="1" ht="13.5">
      <c r="A56" s="131">
        <v>21375800</v>
      </c>
      <c r="B56" s="131" t="s">
        <v>183</v>
      </c>
      <c r="C56" s="131" t="s">
        <v>184</v>
      </c>
      <c r="D56" s="140">
        <v>3500000</v>
      </c>
      <c r="E56" s="140">
        <v>3500000</v>
      </c>
      <c r="F56" s="140">
        <v>0</v>
      </c>
      <c r="G56" s="140">
        <v>0</v>
      </c>
      <c r="H56" s="140">
        <v>0</v>
      </c>
      <c r="I56" s="140">
        <v>0</v>
      </c>
      <c r="J56" s="140">
        <v>0</v>
      </c>
      <c r="K56" s="140">
        <v>0</v>
      </c>
      <c r="L56" s="140">
        <v>3500000</v>
      </c>
      <c r="M56" s="140">
        <v>0</v>
      </c>
      <c r="N56" s="128">
        <f t="shared" si="0"/>
        <v>0</v>
      </c>
      <c r="O56" s="129">
        <f t="shared" si="3"/>
        <v>3500000</v>
      </c>
      <c r="P56" s="129">
        <f t="shared" si="1"/>
        <v>0</v>
      </c>
      <c r="Q56" s="128">
        <f t="shared" si="2"/>
        <v>0</v>
      </c>
    </row>
    <row r="57" spans="1:17" s="39" customFormat="1" ht="13.5">
      <c r="A57" s="131">
        <v>21375800</v>
      </c>
      <c r="B57" s="131" t="s">
        <v>187</v>
      </c>
      <c r="C57" s="131" t="s">
        <v>188</v>
      </c>
      <c r="D57" s="140">
        <v>671429</v>
      </c>
      <c r="E57" s="140">
        <v>671429</v>
      </c>
      <c r="F57" s="140">
        <v>671429</v>
      </c>
      <c r="G57" s="140">
        <v>0</v>
      </c>
      <c r="H57" s="140">
        <v>0</v>
      </c>
      <c r="I57" s="140">
        <v>0</v>
      </c>
      <c r="J57" s="140">
        <v>0</v>
      </c>
      <c r="K57" s="140">
        <v>0</v>
      </c>
      <c r="L57" s="140">
        <v>671429</v>
      </c>
      <c r="M57" s="140">
        <v>671429</v>
      </c>
      <c r="N57" s="128">
        <f t="shared" si="0"/>
        <v>0</v>
      </c>
      <c r="O57" s="129">
        <f t="shared" si="3"/>
        <v>671429</v>
      </c>
      <c r="P57" s="129">
        <f t="shared" si="1"/>
        <v>0</v>
      </c>
      <c r="Q57" s="128">
        <v>0</v>
      </c>
    </row>
    <row r="58" spans="1:17" s="39" customFormat="1" ht="13.5">
      <c r="A58" s="131">
        <v>21375800</v>
      </c>
      <c r="B58" s="131" t="s">
        <v>191</v>
      </c>
      <c r="C58" s="131" t="s">
        <v>192</v>
      </c>
      <c r="D58" s="140">
        <v>571429</v>
      </c>
      <c r="E58" s="140">
        <v>571429</v>
      </c>
      <c r="F58" s="140">
        <v>190476</v>
      </c>
      <c r="G58" s="140">
        <v>0</v>
      </c>
      <c r="H58" s="140">
        <v>105000</v>
      </c>
      <c r="I58" s="140">
        <v>0</v>
      </c>
      <c r="J58" s="140">
        <v>0</v>
      </c>
      <c r="K58" s="140">
        <v>0</v>
      </c>
      <c r="L58" s="140">
        <v>466429</v>
      </c>
      <c r="M58" s="140">
        <v>85476</v>
      </c>
      <c r="N58" s="128">
        <f t="shared" si="0"/>
        <v>0</v>
      </c>
      <c r="O58" s="129">
        <f t="shared" si="3"/>
        <v>571429</v>
      </c>
      <c r="P58" s="129">
        <f t="shared" si="1"/>
        <v>0</v>
      </c>
      <c r="Q58" s="128">
        <f t="shared" si="2"/>
        <v>0</v>
      </c>
    </row>
    <row r="59" spans="1:17" s="39" customFormat="1" ht="13.5">
      <c r="A59" s="131">
        <v>21375800</v>
      </c>
      <c r="B59" s="131" t="s">
        <v>193</v>
      </c>
      <c r="C59" s="131" t="s">
        <v>194</v>
      </c>
      <c r="D59" s="140">
        <v>1500000</v>
      </c>
      <c r="E59" s="140">
        <v>1500000</v>
      </c>
      <c r="F59" s="140">
        <v>0</v>
      </c>
      <c r="G59" s="140">
        <v>0</v>
      </c>
      <c r="H59" s="140">
        <v>0</v>
      </c>
      <c r="I59" s="140">
        <v>0</v>
      </c>
      <c r="J59" s="140">
        <v>0</v>
      </c>
      <c r="K59" s="140">
        <v>0</v>
      </c>
      <c r="L59" s="140">
        <v>1500000</v>
      </c>
      <c r="M59" s="140">
        <v>0</v>
      </c>
      <c r="N59" s="128">
        <f t="shared" si="0"/>
        <v>0</v>
      </c>
      <c r="O59" s="129">
        <f t="shared" si="3"/>
        <v>1500000</v>
      </c>
      <c r="P59" s="129">
        <f t="shared" si="1"/>
        <v>0</v>
      </c>
      <c r="Q59" s="128">
        <v>0</v>
      </c>
    </row>
    <row r="60" spans="1:17" s="39" customFormat="1" ht="13.5">
      <c r="A60" s="131">
        <v>21375800</v>
      </c>
      <c r="B60" s="131" t="s">
        <v>195</v>
      </c>
      <c r="C60" s="131" t="s">
        <v>196</v>
      </c>
      <c r="D60" s="140">
        <v>1987500</v>
      </c>
      <c r="E60" s="140">
        <v>1987500</v>
      </c>
      <c r="F60" s="140">
        <v>496875</v>
      </c>
      <c r="G60" s="140">
        <v>0</v>
      </c>
      <c r="H60" s="140">
        <v>0</v>
      </c>
      <c r="I60" s="140">
        <v>0</v>
      </c>
      <c r="J60" s="140">
        <v>0</v>
      </c>
      <c r="K60" s="140">
        <v>0</v>
      </c>
      <c r="L60" s="140">
        <v>1987500</v>
      </c>
      <c r="M60" s="140">
        <v>496875</v>
      </c>
      <c r="N60" s="128">
        <f t="shared" si="0"/>
        <v>0</v>
      </c>
      <c r="O60" s="129">
        <f t="shared" si="3"/>
        <v>1987500</v>
      </c>
      <c r="P60" s="129">
        <f t="shared" si="1"/>
        <v>0</v>
      </c>
      <c r="Q60" s="128">
        <f t="shared" si="2"/>
        <v>0</v>
      </c>
    </row>
    <row r="61" spans="1:17" s="39" customFormat="1" ht="13.5">
      <c r="A61" s="131">
        <v>21375800</v>
      </c>
      <c r="B61" s="131" t="s">
        <v>197</v>
      </c>
      <c r="C61" s="131" t="s">
        <v>198</v>
      </c>
      <c r="D61" s="140">
        <v>450000</v>
      </c>
      <c r="E61" s="140">
        <v>450000</v>
      </c>
      <c r="F61" s="140">
        <v>450000</v>
      </c>
      <c r="G61" s="140">
        <v>0</v>
      </c>
      <c r="H61" s="140">
        <v>196517</v>
      </c>
      <c r="I61" s="140">
        <v>0</v>
      </c>
      <c r="J61" s="140">
        <v>0</v>
      </c>
      <c r="K61" s="140">
        <v>0</v>
      </c>
      <c r="L61" s="140">
        <v>253483</v>
      </c>
      <c r="M61" s="140">
        <v>253483</v>
      </c>
      <c r="N61" s="128">
        <f t="shared" si="0"/>
        <v>0</v>
      </c>
      <c r="O61" s="129">
        <f t="shared" si="3"/>
        <v>450000</v>
      </c>
      <c r="P61" s="129">
        <f t="shared" si="1"/>
        <v>0</v>
      </c>
      <c r="Q61" s="128">
        <f t="shared" si="2"/>
        <v>0</v>
      </c>
    </row>
    <row r="62" spans="1:17" s="39" customFormat="1" ht="13.5">
      <c r="A62" s="131">
        <v>21375800</v>
      </c>
      <c r="B62" s="131" t="s">
        <v>199</v>
      </c>
      <c r="C62" s="131" t="s">
        <v>200</v>
      </c>
      <c r="D62" s="140">
        <v>100000</v>
      </c>
      <c r="E62" s="140">
        <v>100000</v>
      </c>
      <c r="F62" s="140">
        <v>100000</v>
      </c>
      <c r="G62" s="140">
        <v>0</v>
      </c>
      <c r="H62" s="140">
        <v>0</v>
      </c>
      <c r="I62" s="140">
        <v>0</v>
      </c>
      <c r="J62" s="140">
        <v>0</v>
      </c>
      <c r="K62" s="140">
        <v>0</v>
      </c>
      <c r="L62" s="140">
        <v>100000</v>
      </c>
      <c r="M62" s="140">
        <v>100000</v>
      </c>
      <c r="N62" s="128">
        <f t="shared" si="0"/>
        <v>0</v>
      </c>
      <c r="O62" s="129">
        <f t="shared" si="3"/>
        <v>100000</v>
      </c>
      <c r="P62" s="129">
        <f t="shared" si="1"/>
        <v>0</v>
      </c>
      <c r="Q62" s="128">
        <f t="shared" si="2"/>
        <v>0</v>
      </c>
    </row>
    <row r="63" spans="1:17" s="39" customFormat="1" ht="13.5">
      <c r="A63" s="131">
        <v>21375800</v>
      </c>
      <c r="B63" s="131" t="s">
        <v>201</v>
      </c>
      <c r="C63" s="131" t="s">
        <v>202</v>
      </c>
      <c r="D63" s="140">
        <v>350000</v>
      </c>
      <c r="E63" s="140">
        <v>350000</v>
      </c>
      <c r="F63" s="140">
        <v>350000</v>
      </c>
      <c r="G63" s="140">
        <v>0</v>
      </c>
      <c r="H63" s="140">
        <v>196517</v>
      </c>
      <c r="I63" s="140">
        <v>0</v>
      </c>
      <c r="J63" s="140">
        <v>0</v>
      </c>
      <c r="K63" s="140">
        <v>0</v>
      </c>
      <c r="L63" s="140">
        <v>153483</v>
      </c>
      <c r="M63" s="140">
        <v>153483</v>
      </c>
      <c r="N63" s="128">
        <f t="shared" si="0"/>
        <v>0</v>
      </c>
      <c r="O63" s="129">
        <f t="shared" si="3"/>
        <v>350000</v>
      </c>
      <c r="P63" s="129">
        <f t="shared" si="1"/>
        <v>0</v>
      </c>
      <c r="Q63" s="128">
        <f t="shared" si="2"/>
        <v>0</v>
      </c>
    </row>
    <row r="64" spans="1:17" s="39" customFormat="1" ht="13.5">
      <c r="A64" s="131">
        <v>21375800</v>
      </c>
      <c r="B64" s="131" t="s">
        <v>203</v>
      </c>
      <c r="C64" s="131" t="s">
        <v>204</v>
      </c>
      <c r="D64" s="140">
        <v>145000</v>
      </c>
      <c r="E64" s="140">
        <v>145000</v>
      </c>
      <c r="F64" s="140">
        <v>0</v>
      </c>
      <c r="G64" s="140">
        <v>0</v>
      </c>
      <c r="H64" s="140">
        <v>0</v>
      </c>
      <c r="I64" s="140">
        <v>0</v>
      </c>
      <c r="J64" s="140">
        <v>0</v>
      </c>
      <c r="K64" s="140">
        <v>0</v>
      </c>
      <c r="L64" s="140">
        <v>145000</v>
      </c>
      <c r="M64" s="140">
        <v>0</v>
      </c>
      <c r="N64" s="128">
        <f t="shared" si="0"/>
        <v>0</v>
      </c>
      <c r="O64" s="129">
        <f t="shared" si="3"/>
        <v>145000</v>
      </c>
      <c r="P64" s="129">
        <f>+J64</f>
        <v>0</v>
      </c>
      <c r="Q64" s="128">
        <f t="shared" si="2"/>
        <v>0</v>
      </c>
    </row>
    <row r="65" spans="1:17" s="39" customFormat="1" ht="13.5">
      <c r="A65" s="131">
        <v>21375800</v>
      </c>
      <c r="B65" s="131" t="s">
        <v>205</v>
      </c>
      <c r="C65" s="131" t="s">
        <v>206</v>
      </c>
      <c r="D65" s="140">
        <v>45000</v>
      </c>
      <c r="E65" s="140">
        <v>45000</v>
      </c>
      <c r="F65" s="140">
        <v>0</v>
      </c>
      <c r="G65" s="140">
        <v>0</v>
      </c>
      <c r="H65" s="140">
        <v>0</v>
      </c>
      <c r="I65" s="140">
        <v>0</v>
      </c>
      <c r="J65" s="140">
        <v>0</v>
      </c>
      <c r="K65" s="140">
        <v>0</v>
      </c>
      <c r="L65" s="140">
        <v>45000</v>
      </c>
      <c r="M65" s="140">
        <v>0</v>
      </c>
      <c r="N65" s="128">
        <f t="shared" si="0"/>
        <v>0</v>
      </c>
      <c r="O65" s="129">
        <f t="shared" si="3"/>
        <v>45000</v>
      </c>
      <c r="P65" s="129">
        <f t="shared" si="1"/>
        <v>0</v>
      </c>
      <c r="Q65" s="128">
        <f t="shared" si="2"/>
        <v>0</v>
      </c>
    </row>
    <row r="66" spans="1:17" s="39" customFormat="1" ht="13.5">
      <c r="A66" s="131">
        <v>21375800</v>
      </c>
      <c r="B66" s="131" t="s">
        <v>207</v>
      </c>
      <c r="C66" s="131" t="s">
        <v>208</v>
      </c>
      <c r="D66" s="140">
        <v>100000</v>
      </c>
      <c r="E66" s="140">
        <v>100000</v>
      </c>
      <c r="F66" s="140">
        <v>0</v>
      </c>
      <c r="G66" s="140">
        <v>0</v>
      </c>
      <c r="H66" s="140">
        <v>0</v>
      </c>
      <c r="I66" s="140">
        <v>0</v>
      </c>
      <c r="J66" s="140">
        <v>0</v>
      </c>
      <c r="K66" s="140">
        <v>0</v>
      </c>
      <c r="L66" s="140">
        <v>100000</v>
      </c>
      <c r="M66" s="140">
        <v>0</v>
      </c>
      <c r="N66" s="128">
        <f t="shared" si="0"/>
        <v>0</v>
      </c>
      <c r="O66" s="129">
        <f t="shared" si="3"/>
        <v>100000</v>
      </c>
      <c r="P66" s="129">
        <f t="shared" si="1"/>
        <v>0</v>
      </c>
      <c r="Q66" s="128">
        <v>0</v>
      </c>
    </row>
    <row r="67" spans="1:17" s="130" customFormat="1" ht="13.5">
      <c r="A67" s="126">
        <v>21375800</v>
      </c>
      <c r="B67" s="126" t="s">
        <v>211</v>
      </c>
      <c r="C67" s="126" t="s">
        <v>212</v>
      </c>
      <c r="D67" s="186">
        <v>12877168</v>
      </c>
      <c r="E67" s="186">
        <v>12877168</v>
      </c>
      <c r="F67" s="186">
        <v>1477273</v>
      </c>
      <c r="G67" s="186">
        <v>0</v>
      </c>
      <c r="H67" s="186">
        <v>6884739.68</v>
      </c>
      <c r="I67" s="186">
        <v>0</v>
      </c>
      <c r="J67" s="186">
        <v>126014</v>
      </c>
      <c r="K67" s="186">
        <v>126014</v>
      </c>
      <c r="L67" s="186">
        <v>5866414.32</v>
      </c>
      <c r="M67" s="186">
        <v>-5533480.68</v>
      </c>
      <c r="N67" s="128">
        <f t="shared" si="0"/>
        <v>0.009785847322951754</v>
      </c>
      <c r="O67" s="30">
        <f t="shared" si="3"/>
        <v>12877168</v>
      </c>
      <c r="P67" s="30">
        <f t="shared" si="1"/>
        <v>126014</v>
      </c>
      <c r="Q67" s="132">
        <f t="shared" si="2"/>
        <v>0.009785847322951754</v>
      </c>
    </row>
    <row r="68" spans="1:17" s="39" customFormat="1" ht="13.5">
      <c r="A68" s="131">
        <v>21375800</v>
      </c>
      <c r="B68" s="131" t="s">
        <v>213</v>
      </c>
      <c r="C68" s="131" t="s">
        <v>214</v>
      </c>
      <c r="D68" s="140">
        <v>4632168</v>
      </c>
      <c r="E68" s="140">
        <v>4632168</v>
      </c>
      <c r="F68" s="140">
        <v>427273</v>
      </c>
      <c r="G68" s="140">
        <v>0</v>
      </c>
      <c r="H68" s="140">
        <v>273986</v>
      </c>
      <c r="I68" s="140">
        <v>0</v>
      </c>
      <c r="J68" s="140">
        <v>126014</v>
      </c>
      <c r="K68" s="140">
        <v>126014</v>
      </c>
      <c r="L68" s="140">
        <v>4232168</v>
      </c>
      <c r="M68" s="140">
        <v>27273</v>
      </c>
      <c r="N68" s="128">
        <f t="shared" si="0"/>
        <v>0.02720410831386081</v>
      </c>
      <c r="O68" s="129">
        <f t="shared" si="3"/>
        <v>4632168</v>
      </c>
      <c r="P68" s="129">
        <f t="shared" si="1"/>
        <v>126014</v>
      </c>
      <c r="Q68" s="128">
        <f t="shared" si="2"/>
        <v>0.02720410831386081</v>
      </c>
    </row>
    <row r="69" spans="1:17" s="130" customFormat="1" ht="13.5">
      <c r="A69" s="131">
        <v>21375800</v>
      </c>
      <c r="B69" s="131" t="s">
        <v>215</v>
      </c>
      <c r="C69" s="131" t="s">
        <v>216</v>
      </c>
      <c r="D69" s="140">
        <v>1709091</v>
      </c>
      <c r="E69" s="140">
        <v>1709091</v>
      </c>
      <c r="F69" s="140">
        <v>427273</v>
      </c>
      <c r="G69" s="140">
        <v>0</v>
      </c>
      <c r="H69" s="140">
        <v>273986</v>
      </c>
      <c r="I69" s="140">
        <v>0</v>
      </c>
      <c r="J69" s="140">
        <v>126014</v>
      </c>
      <c r="K69" s="140">
        <v>126014</v>
      </c>
      <c r="L69" s="140">
        <v>1309091</v>
      </c>
      <c r="M69" s="140">
        <v>27273</v>
      </c>
      <c r="N69" s="128">
        <f t="shared" si="0"/>
        <v>0.07373159182278767</v>
      </c>
      <c r="O69" s="129">
        <f t="shared" si="3"/>
        <v>1709091</v>
      </c>
      <c r="P69" s="129">
        <f t="shared" si="1"/>
        <v>126014</v>
      </c>
      <c r="Q69" s="128">
        <f t="shared" si="2"/>
        <v>0.07373159182278767</v>
      </c>
    </row>
    <row r="70" spans="1:17" s="39" customFormat="1" ht="13.5">
      <c r="A70" s="131">
        <v>21375800</v>
      </c>
      <c r="B70" s="131" t="s">
        <v>219</v>
      </c>
      <c r="C70" s="131" t="s">
        <v>220</v>
      </c>
      <c r="D70" s="140">
        <v>2923077</v>
      </c>
      <c r="E70" s="140">
        <v>2923077</v>
      </c>
      <c r="F70" s="140">
        <v>0</v>
      </c>
      <c r="G70" s="140">
        <v>0</v>
      </c>
      <c r="H70" s="140">
        <v>0</v>
      </c>
      <c r="I70" s="140">
        <v>0</v>
      </c>
      <c r="J70" s="140">
        <v>0</v>
      </c>
      <c r="K70" s="140">
        <v>0</v>
      </c>
      <c r="L70" s="140">
        <v>2923077</v>
      </c>
      <c r="M70" s="140">
        <v>0</v>
      </c>
      <c r="N70" s="128">
        <f t="shared" si="0"/>
        <v>0</v>
      </c>
      <c r="O70" s="129">
        <f t="shared" si="3"/>
        <v>2923077</v>
      </c>
      <c r="P70" s="129">
        <f t="shared" si="1"/>
        <v>0</v>
      </c>
      <c r="Q70" s="128">
        <f t="shared" si="2"/>
        <v>0</v>
      </c>
    </row>
    <row r="71" spans="1:17" s="39" customFormat="1" ht="13.5">
      <c r="A71" s="131">
        <v>21375800</v>
      </c>
      <c r="B71" s="131" t="s">
        <v>223</v>
      </c>
      <c r="C71" s="131" t="s">
        <v>224</v>
      </c>
      <c r="D71" s="140">
        <v>0</v>
      </c>
      <c r="E71" s="140">
        <v>0</v>
      </c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140">
        <v>0</v>
      </c>
      <c r="M71" s="140">
        <v>0</v>
      </c>
      <c r="N71" s="128" t="e">
        <f t="shared" si="0"/>
        <v>#DIV/0!</v>
      </c>
      <c r="O71" s="129">
        <f t="shared" si="3"/>
        <v>0</v>
      </c>
      <c r="P71" s="129">
        <f t="shared" si="1"/>
        <v>0</v>
      </c>
      <c r="Q71" s="128" t="e">
        <f t="shared" si="2"/>
        <v>#DIV/0!</v>
      </c>
    </row>
    <row r="72" spans="1:17" s="39" customFormat="1" ht="13.5">
      <c r="A72" s="131">
        <v>21375800</v>
      </c>
      <c r="B72" s="131" t="s">
        <v>227</v>
      </c>
      <c r="C72" s="131" t="s">
        <v>228</v>
      </c>
      <c r="D72" s="140">
        <v>0</v>
      </c>
      <c r="E72" s="140">
        <v>0</v>
      </c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140">
        <v>0</v>
      </c>
      <c r="M72" s="140">
        <v>0</v>
      </c>
      <c r="N72" s="128" t="e">
        <f aca="true" t="shared" si="4" ref="N72:N103">+J72/E72</f>
        <v>#DIV/0!</v>
      </c>
      <c r="O72" s="129">
        <f t="shared" si="3"/>
        <v>0</v>
      </c>
      <c r="P72" s="129">
        <f t="shared" si="1"/>
        <v>0</v>
      </c>
      <c r="Q72" s="128" t="e">
        <f t="shared" si="2"/>
        <v>#DIV/0!</v>
      </c>
    </row>
    <row r="73" spans="1:17" s="39" customFormat="1" ht="13.5">
      <c r="A73" s="131">
        <v>21375800</v>
      </c>
      <c r="B73" s="131" t="s">
        <v>243</v>
      </c>
      <c r="C73" s="131" t="s">
        <v>244</v>
      </c>
      <c r="D73" s="140">
        <v>3220000</v>
      </c>
      <c r="E73" s="140">
        <v>3220000</v>
      </c>
      <c r="F73" s="140">
        <v>0</v>
      </c>
      <c r="G73" s="140">
        <v>0</v>
      </c>
      <c r="H73" s="140">
        <v>6312253.68</v>
      </c>
      <c r="I73" s="140">
        <v>0</v>
      </c>
      <c r="J73" s="140">
        <v>0</v>
      </c>
      <c r="K73" s="140">
        <v>0</v>
      </c>
      <c r="L73" s="140">
        <v>-3092253.68</v>
      </c>
      <c r="M73" s="140">
        <v>-6312253.68</v>
      </c>
      <c r="N73" s="128">
        <f t="shared" si="4"/>
        <v>0</v>
      </c>
      <c r="O73" s="129">
        <f t="shared" si="3"/>
        <v>3220000</v>
      </c>
      <c r="P73" s="129">
        <f t="shared" si="1"/>
        <v>0</v>
      </c>
      <c r="Q73" s="128">
        <f t="shared" si="2"/>
        <v>0</v>
      </c>
    </row>
    <row r="74" spans="1:17" s="39" customFormat="1" ht="13.5">
      <c r="A74" s="131">
        <v>21375800</v>
      </c>
      <c r="B74" s="131" t="s">
        <v>247</v>
      </c>
      <c r="C74" s="131" t="s">
        <v>248</v>
      </c>
      <c r="D74" s="140">
        <v>3220000</v>
      </c>
      <c r="E74" s="140">
        <v>3220000</v>
      </c>
      <c r="F74" s="140">
        <v>0</v>
      </c>
      <c r="G74" s="140">
        <v>0</v>
      </c>
      <c r="H74" s="140">
        <v>6312253.68</v>
      </c>
      <c r="I74" s="140">
        <v>0</v>
      </c>
      <c r="J74" s="140">
        <v>0</v>
      </c>
      <c r="K74" s="140">
        <v>0</v>
      </c>
      <c r="L74" s="140">
        <v>-3092253.68</v>
      </c>
      <c r="M74" s="140">
        <v>-6312253.68</v>
      </c>
      <c r="N74" s="128">
        <f t="shared" si="4"/>
        <v>0</v>
      </c>
      <c r="O74" s="129">
        <f t="shared" si="3"/>
        <v>3220000</v>
      </c>
      <c r="P74" s="129">
        <f t="shared" si="1"/>
        <v>0</v>
      </c>
      <c r="Q74" s="128">
        <f t="shared" si="2"/>
        <v>0</v>
      </c>
    </row>
    <row r="75" spans="1:17" s="39" customFormat="1" ht="13.5">
      <c r="A75" s="131">
        <v>21375800</v>
      </c>
      <c r="B75" s="131" t="s">
        <v>249</v>
      </c>
      <c r="C75" s="131" t="s">
        <v>416</v>
      </c>
      <c r="D75" s="140">
        <v>5025000</v>
      </c>
      <c r="E75" s="140">
        <v>5025000</v>
      </c>
      <c r="F75" s="140">
        <v>1050000</v>
      </c>
      <c r="G75" s="140">
        <v>0</v>
      </c>
      <c r="H75" s="140">
        <v>298500</v>
      </c>
      <c r="I75" s="140">
        <v>0</v>
      </c>
      <c r="J75" s="140">
        <v>0</v>
      </c>
      <c r="K75" s="140">
        <v>0</v>
      </c>
      <c r="L75" s="140">
        <v>4726500</v>
      </c>
      <c r="M75" s="140">
        <v>751500</v>
      </c>
      <c r="N75" s="128">
        <f t="shared" si="4"/>
        <v>0</v>
      </c>
      <c r="O75" s="129">
        <f t="shared" si="3"/>
        <v>5025000</v>
      </c>
      <c r="P75" s="129">
        <f t="shared" si="1"/>
        <v>0</v>
      </c>
      <c r="Q75" s="128">
        <f t="shared" si="2"/>
        <v>0</v>
      </c>
    </row>
    <row r="76" spans="1:17" s="39" customFormat="1" ht="13.5">
      <c r="A76" s="131">
        <v>21375800</v>
      </c>
      <c r="B76" s="131" t="s">
        <v>250</v>
      </c>
      <c r="C76" s="131" t="s">
        <v>251</v>
      </c>
      <c r="D76" s="140">
        <v>1000000</v>
      </c>
      <c r="E76" s="140">
        <v>1000000</v>
      </c>
      <c r="F76" s="140">
        <v>0</v>
      </c>
      <c r="G76" s="140">
        <v>0</v>
      </c>
      <c r="H76" s="140">
        <v>298500</v>
      </c>
      <c r="I76" s="140">
        <v>0</v>
      </c>
      <c r="J76" s="140">
        <v>0</v>
      </c>
      <c r="K76" s="140">
        <v>0</v>
      </c>
      <c r="L76" s="140">
        <v>701500</v>
      </c>
      <c r="M76" s="140">
        <v>-298500</v>
      </c>
      <c r="N76" s="128">
        <f t="shared" si="4"/>
        <v>0</v>
      </c>
      <c r="O76" s="129">
        <f t="shared" si="3"/>
        <v>1000000</v>
      </c>
      <c r="P76" s="129">
        <f t="shared" si="1"/>
        <v>0</v>
      </c>
      <c r="Q76" s="128">
        <f t="shared" si="2"/>
        <v>0</v>
      </c>
    </row>
    <row r="77" spans="1:17" s="130" customFormat="1" ht="13.5">
      <c r="A77" s="131">
        <v>21375800</v>
      </c>
      <c r="B77" s="131" t="s">
        <v>254</v>
      </c>
      <c r="C77" s="131" t="s">
        <v>255</v>
      </c>
      <c r="D77" s="140">
        <v>2375000</v>
      </c>
      <c r="E77" s="140">
        <v>2375000</v>
      </c>
      <c r="F77" s="140">
        <v>1000000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140">
        <v>2375000</v>
      </c>
      <c r="M77" s="140">
        <v>1000000</v>
      </c>
      <c r="N77" s="128">
        <f t="shared" si="4"/>
        <v>0</v>
      </c>
      <c r="O77" s="129">
        <f t="shared" si="3"/>
        <v>2375000</v>
      </c>
      <c r="P77" s="129">
        <f>+J77</f>
        <v>0</v>
      </c>
      <c r="Q77" s="128">
        <v>0</v>
      </c>
    </row>
    <row r="78" spans="1:17" s="39" customFormat="1" ht="13.5">
      <c r="A78" s="131">
        <v>21375800</v>
      </c>
      <c r="B78" s="131" t="s">
        <v>258</v>
      </c>
      <c r="C78" s="131" t="s">
        <v>259</v>
      </c>
      <c r="D78" s="140">
        <v>250000</v>
      </c>
      <c r="E78" s="140">
        <v>250000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140">
        <v>250000</v>
      </c>
      <c r="M78" s="140">
        <v>0</v>
      </c>
      <c r="N78" s="128">
        <f t="shared" si="4"/>
        <v>0</v>
      </c>
      <c r="O78" s="129">
        <f t="shared" si="3"/>
        <v>250000</v>
      </c>
      <c r="P78" s="129">
        <f t="shared" si="1"/>
        <v>0</v>
      </c>
      <c r="Q78" s="128">
        <f>+P78/O78</f>
        <v>0</v>
      </c>
    </row>
    <row r="79" spans="1:17" s="39" customFormat="1" ht="13.5">
      <c r="A79" s="131">
        <v>21375800</v>
      </c>
      <c r="B79" s="131" t="s">
        <v>260</v>
      </c>
      <c r="C79" s="131" t="s">
        <v>261</v>
      </c>
      <c r="D79" s="140">
        <v>700000</v>
      </c>
      <c r="E79" s="140">
        <v>700000</v>
      </c>
      <c r="F79" s="140">
        <v>0</v>
      </c>
      <c r="G79" s="140">
        <v>0</v>
      </c>
      <c r="H79" s="140">
        <v>0</v>
      </c>
      <c r="I79" s="140">
        <v>0</v>
      </c>
      <c r="J79" s="140">
        <v>0</v>
      </c>
      <c r="K79" s="140">
        <v>0</v>
      </c>
      <c r="L79" s="140">
        <v>700000</v>
      </c>
      <c r="M79" s="140">
        <v>0</v>
      </c>
      <c r="N79" s="128">
        <f t="shared" si="4"/>
        <v>0</v>
      </c>
      <c r="O79" s="129">
        <f t="shared" si="3"/>
        <v>700000</v>
      </c>
      <c r="P79" s="129">
        <f t="shared" si="1"/>
        <v>0</v>
      </c>
      <c r="Q79" s="128">
        <f>+P79/O79</f>
        <v>0</v>
      </c>
    </row>
    <row r="80" spans="1:17" s="130" customFormat="1" ht="13.5">
      <c r="A80" s="131">
        <v>21375800</v>
      </c>
      <c r="B80" s="131" t="s">
        <v>262</v>
      </c>
      <c r="C80" s="131" t="s">
        <v>263</v>
      </c>
      <c r="D80" s="140">
        <v>200000</v>
      </c>
      <c r="E80" s="140">
        <v>200000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140">
        <v>200000</v>
      </c>
      <c r="M80" s="140">
        <v>0</v>
      </c>
      <c r="N80" s="128">
        <f t="shared" si="4"/>
        <v>0</v>
      </c>
      <c r="O80" s="129">
        <f>+E80</f>
        <v>200000</v>
      </c>
      <c r="P80" s="129">
        <f t="shared" si="1"/>
        <v>0</v>
      </c>
      <c r="Q80" s="128">
        <f>+P80/O80</f>
        <v>0</v>
      </c>
    </row>
    <row r="81" spans="1:17" s="39" customFormat="1" ht="13.5">
      <c r="A81" s="131">
        <v>21375800</v>
      </c>
      <c r="B81" s="131" t="s">
        <v>264</v>
      </c>
      <c r="C81" s="131" t="s">
        <v>265</v>
      </c>
      <c r="D81" s="140">
        <v>500000</v>
      </c>
      <c r="E81" s="140">
        <v>500000</v>
      </c>
      <c r="F81" s="140">
        <v>50000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140">
        <v>500000</v>
      </c>
      <c r="M81" s="140">
        <v>50000</v>
      </c>
      <c r="N81" s="128">
        <f t="shared" si="4"/>
        <v>0</v>
      </c>
      <c r="O81" s="129">
        <f>+E81</f>
        <v>500000</v>
      </c>
      <c r="P81" s="129">
        <f>+J81</f>
        <v>0</v>
      </c>
      <c r="Q81" s="128">
        <f>+P81/O81</f>
        <v>0</v>
      </c>
    </row>
    <row r="82" spans="1:17" s="130" customFormat="1" ht="13.5">
      <c r="A82" s="126">
        <v>21375800</v>
      </c>
      <c r="B82" s="126" t="s">
        <v>266</v>
      </c>
      <c r="C82" s="126" t="s">
        <v>267</v>
      </c>
      <c r="D82" s="186">
        <v>80784760</v>
      </c>
      <c r="E82" s="186">
        <v>80784760</v>
      </c>
      <c r="F82" s="186">
        <v>0</v>
      </c>
      <c r="G82" s="186">
        <v>0</v>
      </c>
      <c r="H82" s="186">
        <v>0</v>
      </c>
      <c r="I82" s="186">
        <v>0</v>
      </c>
      <c r="J82" s="186">
        <v>0</v>
      </c>
      <c r="K82" s="186">
        <v>0</v>
      </c>
      <c r="L82" s="186">
        <v>80784760</v>
      </c>
      <c r="M82" s="186">
        <v>0</v>
      </c>
      <c r="N82" s="128">
        <f t="shared" si="4"/>
        <v>0</v>
      </c>
      <c r="O82" s="30">
        <f>+E82</f>
        <v>80784760</v>
      </c>
      <c r="P82" s="30">
        <f>+J82</f>
        <v>0</v>
      </c>
      <c r="Q82" s="132">
        <f>+P82/O82</f>
        <v>0</v>
      </c>
    </row>
    <row r="83" spans="1:17" s="130" customFormat="1" ht="13.5">
      <c r="A83" s="131">
        <v>21375800</v>
      </c>
      <c r="B83" s="131" t="s">
        <v>268</v>
      </c>
      <c r="C83" s="131" t="s">
        <v>269</v>
      </c>
      <c r="D83" s="140">
        <v>76700000</v>
      </c>
      <c r="E83" s="140">
        <v>76700000</v>
      </c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140">
        <v>76700000</v>
      </c>
      <c r="M83" s="140">
        <v>0</v>
      </c>
      <c r="N83" s="128">
        <f t="shared" si="4"/>
        <v>0</v>
      </c>
      <c r="O83" s="129">
        <f aca="true" t="shared" si="5" ref="O83:O90">+E83</f>
        <v>76700000</v>
      </c>
      <c r="P83" s="129">
        <f aca="true" t="shared" si="6" ref="P83:P90">+J83</f>
        <v>0</v>
      </c>
      <c r="Q83" s="128">
        <f aca="true" t="shared" si="7" ref="Q83:Q91">+P83/O83</f>
        <v>0</v>
      </c>
    </row>
    <row r="84" spans="1:17" s="39" customFormat="1" ht="13.5">
      <c r="A84" s="131">
        <v>21375800</v>
      </c>
      <c r="B84" s="131" t="s">
        <v>272</v>
      </c>
      <c r="C84" s="131" t="s">
        <v>273</v>
      </c>
      <c r="D84" s="140">
        <v>2000000</v>
      </c>
      <c r="E84" s="140">
        <v>2000000</v>
      </c>
      <c r="F84" s="140">
        <v>0</v>
      </c>
      <c r="G84" s="140">
        <v>0</v>
      </c>
      <c r="H84" s="140">
        <v>0</v>
      </c>
      <c r="I84" s="140">
        <v>0</v>
      </c>
      <c r="J84" s="140">
        <v>0</v>
      </c>
      <c r="K84" s="140">
        <v>0</v>
      </c>
      <c r="L84" s="140">
        <v>2000000</v>
      </c>
      <c r="M84" s="140">
        <v>0</v>
      </c>
      <c r="N84" s="128">
        <f t="shared" si="4"/>
        <v>0</v>
      </c>
      <c r="O84" s="129">
        <f t="shared" si="5"/>
        <v>2000000</v>
      </c>
      <c r="P84" s="129">
        <f t="shared" si="6"/>
        <v>0</v>
      </c>
      <c r="Q84" s="128">
        <f t="shared" si="7"/>
        <v>0</v>
      </c>
    </row>
    <row r="85" spans="1:17" s="39" customFormat="1" ht="13.5">
      <c r="A85" s="131">
        <v>21375800</v>
      </c>
      <c r="B85" s="131" t="s">
        <v>274</v>
      </c>
      <c r="C85" s="131" t="s">
        <v>275</v>
      </c>
      <c r="D85" s="140">
        <v>9700000</v>
      </c>
      <c r="E85" s="140">
        <v>9700000</v>
      </c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140">
        <v>9700000</v>
      </c>
      <c r="M85" s="140">
        <v>0</v>
      </c>
      <c r="N85" s="128">
        <f t="shared" si="4"/>
        <v>0</v>
      </c>
      <c r="O85" s="129">
        <f t="shared" si="5"/>
        <v>9700000</v>
      </c>
      <c r="P85" s="129">
        <f t="shared" si="6"/>
        <v>0</v>
      </c>
      <c r="Q85" s="128">
        <f t="shared" si="7"/>
        <v>0</v>
      </c>
    </row>
    <row r="86" spans="1:17" s="39" customFormat="1" ht="13.5">
      <c r="A86" s="131">
        <v>21375800</v>
      </c>
      <c r="B86" s="131" t="s">
        <v>419</v>
      </c>
      <c r="C86" s="131" t="s">
        <v>420</v>
      </c>
      <c r="D86" s="140">
        <v>65000000</v>
      </c>
      <c r="E86" s="140">
        <v>65000000</v>
      </c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140">
        <v>65000000</v>
      </c>
      <c r="M86" s="140">
        <v>0</v>
      </c>
      <c r="N86" s="128">
        <f t="shared" si="4"/>
        <v>0</v>
      </c>
      <c r="O86" s="129">
        <f t="shared" si="5"/>
        <v>65000000</v>
      </c>
      <c r="P86" s="129">
        <f t="shared" si="6"/>
        <v>0</v>
      </c>
      <c r="Q86" s="128">
        <f t="shared" si="7"/>
        <v>0</v>
      </c>
    </row>
    <row r="87" spans="1:17" s="130" customFormat="1" ht="13.5">
      <c r="A87" s="131">
        <v>21375800</v>
      </c>
      <c r="B87" s="131" t="s">
        <v>280</v>
      </c>
      <c r="C87" s="131" t="s">
        <v>281</v>
      </c>
      <c r="D87" s="140">
        <v>4084760</v>
      </c>
      <c r="E87" s="140">
        <v>4084760</v>
      </c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140">
        <v>4084760</v>
      </c>
      <c r="M87" s="140">
        <v>0</v>
      </c>
      <c r="N87" s="128">
        <f t="shared" si="4"/>
        <v>0</v>
      </c>
      <c r="O87" s="129">
        <f t="shared" si="5"/>
        <v>4084760</v>
      </c>
      <c r="P87" s="129">
        <f t="shared" si="6"/>
        <v>0</v>
      </c>
      <c r="Q87" s="128">
        <f t="shared" si="7"/>
        <v>0</v>
      </c>
    </row>
    <row r="88" spans="1:17" s="39" customFormat="1" ht="13.5">
      <c r="A88" s="131">
        <v>21375800</v>
      </c>
      <c r="B88" s="131" t="s">
        <v>421</v>
      </c>
      <c r="C88" s="131" t="s">
        <v>422</v>
      </c>
      <c r="D88" s="140">
        <v>4084760</v>
      </c>
      <c r="E88" s="140">
        <v>4084760</v>
      </c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140">
        <v>4084760</v>
      </c>
      <c r="M88" s="140">
        <v>0</v>
      </c>
      <c r="N88" s="128">
        <f t="shared" si="4"/>
        <v>0</v>
      </c>
      <c r="O88" s="129">
        <f t="shared" si="5"/>
        <v>4084760</v>
      </c>
      <c r="P88" s="129">
        <f t="shared" si="6"/>
        <v>0</v>
      </c>
      <c r="Q88" s="128">
        <f t="shared" si="7"/>
        <v>0</v>
      </c>
    </row>
    <row r="89" spans="1:17" s="39" customFormat="1" ht="13.5">
      <c r="A89" s="131">
        <v>21375800</v>
      </c>
      <c r="B89" s="131" t="s">
        <v>284</v>
      </c>
      <c r="C89" s="131" t="s">
        <v>285</v>
      </c>
      <c r="D89" s="140">
        <v>0</v>
      </c>
      <c r="E89" s="140">
        <v>0</v>
      </c>
      <c r="F89" s="140">
        <v>0</v>
      </c>
      <c r="G89" s="140">
        <v>0</v>
      </c>
      <c r="H89" s="140">
        <v>0</v>
      </c>
      <c r="I89" s="140">
        <v>0</v>
      </c>
      <c r="J89" s="140">
        <v>0</v>
      </c>
      <c r="K89" s="140">
        <v>0</v>
      </c>
      <c r="L89" s="140">
        <v>0</v>
      </c>
      <c r="M89" s="140">
        <v>0</v>
      </c>
      <c r="N89" s="128" t="e">
        <f t="shared" si="4"/>
        <v>#DIV/0!</v>
      </c>
      <c r="O89" s="129">
        <f t="shared" si="5"/>
        <v>0</v>
      </c>
      <c r="P89" s="129">
        <f t="shared" si="6"/>
        <v>0</v>
      </c>
      <c r="Q89" s="128" t="e">
        <f t="shared" si="7"/>
        <v>#DIV/0!</v>
      </c>
    </row>
    <row r="90" spans="1:17" s="39" customFormat="1" ht="13.5">
      <c r="A90" s="131">
        <v>21375800</v>
      </c>
      <c r="B90" s="131" t="s">
        <v>286</v>
      </c>
      <c r="C90" s="131" t="s">
        <v>287</v>
      </c>
      <c r="D90" s="140">
        <v>0</v>
      </c>
      <c r="E90" s="140">
        <v>0</v>
      </c>
      <c r="F90" s="140">
        <v>0</v>
      </c>
      <c r="G90" s="140">
        <v>0</v>
      </c>
      <c r="H90" s="140">
        <v>0</v>
      </c>
      <c r="I90" s="140">
        <v>0</v>
      </c>
      <c r="J90" s="140">
        <v>0</v>
      </c>
      <c r="K90" s="140">
        <v>0</v>
      </c>
      <c r="L90" s="140">
        <v>0</v>
      </c>
      <c r="M90" s="140">
        <v>0</v>
      </c>
      <c r="N90" s="128" t="e">
        <f t="shared" si="4"/>
        <v>#DIV/0!</v>
      </c>
      <c r="O90" s="129">
        <f t="shared" si="5"/>
        <v>0</v>
      </c>
      <c r="P90" s="129">
        <f t="shared" si="6"/>
        <v>0</v>
      </c>
      <c r="Q90" s="128" t="e">
        <f t="shared" si="7"/>
        <v>#DIV/0!</v>
      </c>
    </row>
    <row r="91" spans="1:17" s="130" customFormat="1" ht="13.5">
      <c r="A91" s="126">
        <v>21375800</v>
      </c>
      <c r="B91" s="126" t="s">
        <v>290</v>
      </c>
      <c r="C91" s="126" t="s">
        <v>291</v>
      </c>
      <c r="D91" s="186">
        <v>9793547735</v>
      </c>
      <c r="E91" s="186">
        <v>9793547735</v>
      </c>
      <c r="F91" s="186">
        <v>2380066594</v>
      </c>
      <c r="G91" s="186">
        <v>0</v>
      </c>
      <c r="H91" s="186">
        <v>1238888140.3</v>
      </c>
      <c r="I91" s="186">
        <v>0</v>
      </c>
      <c r="J91" s="186">
        <v>1091811912.7</v>
      </c>
      <c r="K91" s="186">
        <v>1091811912.7</v>
      </c>
      <c r="L91" s="186">
        <v>7462847682</v>
      </c>
      <c r="M91" s="186">
        <v>49366541</v>
      </c>
      <c r="N91" s="128">
        <f t="shared" si="4"/>
        <v>0.11148277848262308</v>
      </c>
      <c r="O91" s="30">
        <f>+O99</f>
        <v>89500000</v>
      </c>
      <c r="P91" s="30">
        <f>+P99</f>
        <v>224364</v>
      </c>
      <c r="Q91" s="128">
        <f t="shared" si="7"/>
        <v>0.0025068603351955307</v>
      </c>
    </row>
    <row r="92" spans="1:17" s="39" customFormat="1" ht="13.5">
      <c r="A92" s="131">
        <v>21375800</v>
      </c>
      <c r="B92" s="131" t="s">
        <v>292</v>
      </c>
      <c r="C92" s="131" t="s">
        <v>293</v>
      </c>
      <c r="D92" s="140">
        <v>9599047735</v>
      </c>
      <c r="E92" s="140">
        <v>9599047735</v>
      </c>
      <c r="F92" s="140">
        <v>2322066594</v>
      </c>
      <c r="G92" s="140">
        <v>0</v>
      </c>
      <c r="H92" s="140">
        <v>1238888140.3</v>
      </c>
      <c r="I92" s="140">
        <v>0</v>
      </c>
      <c r="J92" s="140">
        <v>1065337548.7</v>
      </c>
      <c r="K92" s="140">
        <v>1065337548.7</v>
      </c>
      <c r="L92" s="140">
        <v>7294822046</v>
      </c>
      <c r="M92" s="140">
        <v>17840905</v>
      </c>
      <c r="N92" s="128">
        <f t="shared" si="4"/>
        <v>0.11098367026716323</v>
      </c>
      <c r="O92" s="129"/>
      <c r="P92" s="129"/>
      <c r="Q92" s="128"/>
    </row>
    <row r="93" spans="1:17" s="39" customFormat="1" ht="13.5">
      <c r="A93" s="131">
        <v>21375800</v>
      </c>
      <c r="B93" s="131" t="s">
        <v>295</v>
      </c>
      <c r="C93" s="131" t="s">
        <v>296</v>
      </c>
      <c r="D93" s="140">
        <v>2857490000</v>
      </c>
      <c r="E93" s="140">
        <v>2857490000</v>
      </c>
      <c r="F93" s="140">
        <v>684372500</v>
      </c>
      <c r="G93" s="140">
        <v>0</v>
      </c>
      <c r="H93" s="140">
        <v>344700362</v>
      </c>
      <c r="I93" s="140">
        <v>0</v>
      </c>
      <c r="J93" s="140">
        <v>339672138</v>
      </c>
      <c r="K93" s="140">
        <v>339672138</v>
      </c>
      <c r="L93" s="140">
        <v>2173117500</v>
      </c>
      <c r="M93" s="140">
        <v>0</v>
      </c>
      <c r="N93" s="128">
        <f t="shared" si="4"/>
        <v>0.1188708054971321</v>
      </c>
      <c r="O93" s="129"/>
      <c r="P93" s="129"/>
      <c r="Q93" s="128"/>
    </row>
    <row r="94" spans="1:17" s="39" customFormat="1" ht="13.5">
      <c r="A94" s="131">
        <v>21375800</v>
      </c>
      <c r="B94" s="131" t="s">
        <v>298</v>
      </c>
      <c r="C94" s="131" t="s">
        <v>299</v>
      </c>
      <c r="D94" s="140">
        <v>2521753226</v>
      </c>
      <c r="E94" s="140">
        <v>2521753226</v>
      </c>
      <c r="F94" s="140">
        <v>590000000</v>
      </c>
      <c r="G94" s="140">
        <v>0</v>
      </c>
      <c r="H94" s="140">
        <v>337784905</v>
      </c>
      <c r="I94" s="140">
        <v>0</v>
      </c>
      <c r="J94" s="140">
        <v>252215095</v>
      </c>
      <c r="K94" s="140">
        <v>252215095</v>
      </c>
      <c r="L94" s="140">
        <v>1931753226</v>
      </c>
      <c r="M94" s="140">
        <v>0</v>
      </c>
      <c r="N94" s="128">
        <f t="shared" si="4"/>
        <v>0.10001577172563514</v>
      </c>
      <c r="O94" s="129"/>
      <c r="P94" s="129"/>
      <c r="Q94" s="128"/>
    </row>
    <row r="95" spans="1:17" s="39" customFormat="1" ht="13.5">
      <c r="A95" s="131">
        <v>21375800</v>
      </c>
      <c r="B95" s="131" t="s">
        <v>300</v>
      </c>
      <c r="C95" s="131" t="s">
        <v>301</v>
      </c>
      <c r="D95" s="140">
        <v>915708427</v>
      </c>
      <c r="E95" s="140">
        <v>915708427</v>
      </c>
      <c r="F95" s="140">
        <v>228927107</v>
      </c>
      <c r="G95" s="140">
        <v>0</v>
      </c>
      <c r="H95" s="140">
        <v>94404312</v>
      </c>
      <c r="I95" s="140">
        <v>0</v>
      </c>
      <c r="J95" s="140">
        <v>134522795</v>
      </c>
      <c r="K95" s="140">
        <v>134522795</v>
      </c>
      <c r="L95" s="140">
        <v>686781320</v>
      </c>
      <c r="M95" s="140">
        <v>0</v>
      </c>
      <c r="N95" s="128">
        <f t="shared" si="4"/>
        <v>0.1469057082293292</v>
      </c>
      <c r="O95" s="129"/>
      <c r="P95" s="129"/>
      <c r="Q95" s="128"/>
    </row>
    <row r="96" spans="1:17" s="39" customFormat="1" ht="13.5">
      <c r="A96" s="131">
        <v>21375800</v>
      </c>
      <c r="B96" s="131" t="s">
        <v>303</v>
      </c>
      <c r="C96" s="131" t="s">
        <v>304</v>
      </c>
      <c r="D96" s="140">
        <v>3263170000</v>
      </c>
      <c r="E96" s="140">
        <v>3263170000</v>
      </c>
      <c r="F96" s="140">
        <v>777840905</v>
      </c>
      <c r="G96" s="140">
        <v>0</v>
      </c>
      <c r="H96" s="140">
        <v>422348752</v>
      </c>
      <c r="I96" s="140">
        <v>0</v>
      </c>
      <c r="J96" s="140">
        <v>337651248</v>
      </c>
      <c r="K96" s="140">
        <v>337651248</v>
      </c>
      <c r="L96" s="140">
        <v>2503170000</v>
      </c>
      <c r="M96" s="140">
        <v>17840905</v>
      </c>
      <c r="N96" s="128">
        <f t="shared" si="4"/>
        <v>0.10347338569550468</v>
      </c>
      <c r="O96" s="129"/>
      <c r="P96" s="129"/>
      <c r="Q96" s="128"/>
    </row>
    <row r="97" spans="1:17" s="39" customFormat="1" ht="13.5">
      <c r="A97" s="131">
        <v>21375800</v>
      </c>
      <c r="B97" s="131" t="s">
        <v>324</v>
      </c>
      <c r="C97" s="131" t="s">
        <v>424</v>
      </c>
      <c r="D97" s="140">
        <v>34059290</v>
      </c>
      <c r="E97" s="140">
        <v>34059290</v>
      </c>
      <c r="F97" s="140">
        <v>34059290</v>
      </c>
      <c r="G97" s="140">
        <v>0</v>
      </c>
      <c r="H97" s="140">
        <v>33167436.79</v>
      </c>
      <c r="I97" s="140">
        <v>0</v>
      </c>
      <c r="J97" s="140">
        <v>891853.21</v>
      </c>
      <c r="K97" s="140">
        <v>891853.21</v>
      </c>
      <c r="L97" s="140">
        <v>0</v>
      </c>
      <c r="M97" s="140">
        <v>0</v>
      </c>
      <c r="N97" s="128">
        <f t="shared" si="4"/>
        <v>0.026185314197682923</v>
      </c>
      <c r="O97" s="129"/>
      <c r="P97" s="129"/>
      <c r="Q97" s="128"/>
    </row>
    <row r="98" spans="1:17" s="39" customFormat="1" ht="13.5">
      <c r="A98" s="131">
        <v>21375800</v>
      </c>
      <c r="B98" s="131" t="s">
        <v>329</v>
      </c>
      <c r="C98" s="131" t="s">
        <v>425</v>
      </c>
      <c r="D98" s="140">
        <v>6866792</v>
      </c>
      <c r="E98" s="140">
        <v>6866792</v>
      </c>
      <c r="F98" s="140">
        <v>6866792</v>
      </c>
      <c r="G98" s="140">
        <v>0</v>
      </c>
      <c r="H98" s="140">
        <v>6482372.51</v>
      </c>
      <c r="I98" s="140">
        <v>0</v>
      </c>
      <c r="J98" s="140">
        <v>384419.49</v>
      </c>
      <c r="K98" s="140">
        <v>384419.49</v>
      </c>
      <c r="L98" s="140">
        <v>0</v>
      </c>
      <c r="M98" s="140">
        <v>0</v>
      </c>
      <c r="N98" s="128">
        <f t="shared" si="4"/>
        <v>0.055982399059123965</v>
      </c>
      <c r="O98" s="129"/>
      <c r="P98" s="129"/>
      <c r="Q98" s="128"/>
    </row>
    <row r="99" spans="1:17" s="39" customFormat="1" ht="13.5">
      <c r="A99" s="131">
        <v>21375800</v>
      </c>
      <c r="B99" s="131" t="s">
        <v>338</v>
      </c>
      <c r="C99" s="131" t="s">
        <v>339</v>
      </c>
      <c r="D99" s="140">
        <v>89500000</v>
      </c>
      <c r="E99" s="140">
        <v>89500000</v>
      </c>
      <c r="F99" s="140">
        <v>31750000</v>
      </c>
      <c r="G99" s="140">
        <v>0</v>
      </c>
      <c r="H99" s="140">
        <v>0</v>
      </c>
      <c r="I99" s="140">
        <v>0</v>
      </c>
      <c r="J99" s="140">
        <v>224364</v>
      </c>
      <c r="K99" s="140">
        <v>224364</v>
      </c>
      <c r="L99" s="140">
        <v>89275636</v>
      </c>
      <c r="M99" s="140">
        <v>31525636</v>
      </c>
      <c r="N99" s="128">
        <f t="shared" si="4"/>
        <v>0.0025068603351955307</v>
      </c>
      <c r="O99" s="129">
        <f>+E99</f>
        <v>89500000</v>
      </c>
      <c r="P99" s="129">
        <f>+J99</f>
        <v>224364</v>
      </c>
      <c r="Q99" s="128">
        <f>+P99/O99</f>
        <v>0.0025068603351955307</v>
      </c>
    </row>
    <row r="100" spans="1:17" s="39" customFormat="1" ht="13.5">
      <c r="A100" s="131">
        <v>21375800</v>
      </c>
      <c r="B100" s="131" t="s">
        <v>340</v>
      </c>
      <c r="C100" s="131" t="s">
        <v>341</v>
      </c>
      <c r="D100" s="140">
        <v>77000000</v>
      </c>
      <c r="E100" s="140">
        <v>77000000</v>
      </c>
      <c r="F100" s="140">
        <v>19250000</v>
      </c>
      <c r="G100" s="140">
        <v>0</v>
      </c>
      <c r="H100" s="140">
        <v>0</v>
      </c>
      <c r="I100" s="140">
        <v>0</v>
      </c>
      <c r="J100" s="140">
        <v>0</v>
      </c>
      <c r="K100" s="140">
        <v>0</v>
      </c>
      <c r="L100" s="140">
        <v>77000000</v>
      </c>
      <c r="M100" s="140">
        <v>19250000</v>
      </c>
      <c r="N100" s="128">
        <f t="shared" si="4"/>
        <v>0</v>
      </c>
      <c r="O100" s="129">
        <f>+E100</f>
        <v>77000000</v>
      </c>
      <c r="P100" s="129">
        <f>+J100</f>
        <v>0</v>
      </c>
      <c r="Q100" s="128">
        <f>+P100/O100</f>
        <v>0</v>
      </c>
    </row>
    <row r="101" spans="1:17" s="39" customFormat="1" ht="13.5">
      <c r="A101" s="131">
        <v>21375800</v>
      </c>
      <c r="B101" s="131" t="s">
        <v>342</v>
      </c>
      <c r="C101" s="131" t="s">
        <v>343</v>
      </c>
      <c r="D101" s="140">
        <v>12500000</v>
      </c>
      <c r="E101" s="140">
        <v>12500000</v>
      </c>
      <c r="F101" s="140">
        <v>12500000</v>
      </c>
      <c r="G101" s="140">
        <v>0</v>
      </c>
      <c r="H101" s="140">
        <v>0</v>
      </c>
      <c r="I101" s="140">
        <v>0</v>
      </c>
      <c r="J101" s="140">
        <v>224364</v>
      </c>
      <c r="K101" s="140">
        <v>224364</v>
      </c>
      <c r="L101" s="140">
        <v>12275636</v>
      </c>
      <c r="M101" s="140">
        <v>12275636</v>
      </c>
      <c r="N101" s="128">
        <f t="shared" si="4"/>
        <v>0.01794912</v>
      </c>
      <c r="O101" s="129">
        <f>+E101</f>
        <v>12500000</v>
      </c>
      <c r="P101" s="129">
        <f>+J101</f>
        <v>224364</v>
      </c>
      <c r="Q101" s="128">
        <f>+P101/O101</f>
        <v>0.01794912</v>
      </c>
    </row>
    <row r="102" spans="1:17" s="39" customFormat="1" ht="13.5">
      <c r="A102" s="131">
        <v>21375800</v>
      </c>
      <c r="B102" s="131" t="s">
        <v>344</v>
      </c>
      <c r="C102" s="131" t="s">
        <v>345</v>
      </c>
      <c r="D102" s="140">
        <v>105000000</v>
      </c>
      <c r="E102" s="140">
        <v>105000000</v>
      </c>
      <c r="F102" s="140">
        <v>26250000</v>
      </c>
      <c r="G102" s="140">
        <v>0</v>
      </c>
      <c r="H102" s="140">
        <v>0</v>
      </c>
      <c r="I102" s="140">
        <v>0</v>
      </c>
      <c r="J102" s="140">
        <v>26250000</v>
      </c>
      <c r="K102" s="140">
        <v>26250000</v>
      </c>
      <c r="L102" s="140">
        <v>78750000</v>
      </c>
      <c r="M102" s="140">
        <v>0</v>
      </c>
      <c r="N102" s="128">
        <f t="shared" si="4"/>
        <v>0.25</v>
      </c>
      <c r="O102" s="129"/>
      <c r="P102" s="129"/>
      <c r="Q102" s="128"/>
    </row>
    <row r="103" spans="1:17" s="39" customFormat="1" ht="13.5">
      <c r="A103" s="131">
        <v>21375800</v>
      </c>
      <c r="B103" s="131" t="s">
        <v>349</v>
      </c>
      <c r="C103" s="131" t="s">
        <v>396</v>
      </c>
      <c r="D103" s="140">
        <v>105000000</v>
      </c>
      <c r="E103" s="140">
        <v>105000000</v>
      </c>
      <c r="F103" s="140">
        <v>26250000</v>
      </c>
      <c r="G103" s="140">
        <v>0</v>
      </c>
      <c r="H103" s="140">
        <v>0</v>
      </c>
      <c r="I103" s="140">
        <v>0</v>
      </c>
      <c r="J103" s="140">
        <v>26250000</v>
      </c>
      <c r="K103" s="140">
        <v>26250000</v>
      </c>
      <c r="L103" s="140">
        <v>78750000</v>
      </c>
      <c r="M103" s="140">
        <v>0</v>
      </c>
      <c r="N103" s="128">
        <f t="shared" si="4"/>
        <v>0.25</v>
      </c>
      <c r="O103" s="129"/>
      <c r="P103" s="129"/>
      <c r="Q103" s="128"/>
    </row>
    <row r="104" spans="1:17" s="39" customFormat="1" ht="13.5">
      <c r="A104" s="131"/>
      <c r="B104" s="131"/>
      <c r="C104" s="131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28"/>
      <c r="O104" s="129"/>
      <c r="P104" s="129"/>
      <c r="Q104" s="128"/>
    </row>
    <row r="105" spans="1:17" s="39" customFormat="1" ht="13.5">
      <c r="A105" s="131"/>
      <c r="B105" s="131"/>
      <c r="C105" s="131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28"/>
      <c r="O105" s="129"/>
      <c r="P105" s="129"/>
      <c r="Q105" s="128"/>
    </row>
    <row r="106" spans="1:17" s="39" customFormat="1" ht="13.5">
      <c r="A106" s="131"/>
      <c r="B106" s="131"/>
      <c r="C106" s="131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28"/>
      <c r="O106" s="129"/>
      <c r="P106" s="129"/>
      <c r="Q106" s="128"/>
    </row>
    <row r="107" spans="1:17" s="39" customFormat="1" ht="13.5">
      <c r="A107" s="131"/>
      <c r="B107" s="131"/>
      <c r="C107" s="131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28"/>
      <c r="O107" s="129"/>
      <c r="P107" s="129"/>
      <c r="Q107" s="128"/>
    </row>
    <row r="108" spans="1:14" s="39" customFormat="1" ht="13.5">
      <c r="A108" s="131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8"/>
    </row>
    <row r="109" spans="1:17" ht="13.5">
      <c r="A109" s="21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24"/>
      <c r="O109" s="26"/>
      <c r="P109" s="26"/>
      <c r="Q109" s="26"/>
    </row>
    <row r="110" spans="1:17" ht="13.5">
      <c r="A110" s="21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26"/>
      <c r="O110" s="26"/>
      <c r="P110" s="26"/>
      <c r="Q110" s="26"/>
    </row>
    <row r="111" spans="1:17" ht="13.5">
      <c r="A111" s="21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26"/>
      <c r="O111" s="26"/>
      <c r="P111" s="26"/>
      <c r="Q111" s="26"/>
    </row>
    <row r="112" spans="2:17" ht="13.5">
      <c r="B112" s="205" t="s">
        <v>11</v>
      </c>
      <c r="C112" s="205"/>
      <c r="D112" s="205"/>
      <c r="E112" s="205"/>
      <c r="F112" s="205"/>
      <c r="G112" s="50"/>
      <c r="H112" s="50"/>
      <c r="I112" s="50"/>
      <c r="J112" s="50"/>
      <c r="K112" s="50"/>
      <c r="L112" s="50"/>
      <c r="M112" s="50"/>
      <c r="N112" s="26"/>
      <c r="O112" s="26"/>
      <c r="P112" s="26"/>
      <c r="Q112" s="26"/>
    </row>
    <row r="113" spans="2:17" ht="36" customHeight="1" thickBot="1">
      <c r="B113" s="83" t="s">
        <v>45</v>
      </c>
      <c r="C113" s="83" t="s">
        <v>7</v>
      </c>
      <c r="D113" s="83" t="s">
        <v>8</v>
      </c>
      <c r="E113" s="83" t="s">
        <v>9</v>
      </c>
      <c r="F113" s="83" t="s">
        <v>21</v>
      </c>
      <c r="G113" s="50"/>
      <c r="H113" s="50"/>
      <c r="I113" s="50"/>
      <c r="J113" s="50"/>
      <c r="K113" s="50"/>
      <c r="L113" s="50"/>
      <c r="M113" s="50"/>
      <c r="N113" s="26"/>
      <c r="O113" s="26"/>
      <c r="P113" s="26"/>
      <c r="Q113" s="26"/>
    </row>
    <row r="114" spans="2:17" ht="14.25" thickTop="1">
      <c r="B114" s="41" t="s">
        <v>22</v>
      </c>
      <c r="C114" s="64">
        <f>+D8</f>
        <v>3492895808</v>
      </c>
      <c r="D114" s="64">
        <f>+J8</f>
        <v>336826952.3</v>
      </c>
      <c r="E114" s="64">
        <f>+C1+C114+E920-D114</f>
        <v>3156068855.7</v>
      </c>
      <c r="F114" s="51">
        <f aca="true" t="shared" si="8" ref="F114:F119">+D114/C114</f>
        <v>0.09643200679749564</v>
      </c>
      <c r="G114" s="23"/>
      <c r="J114" s="26"/>
      <c r="N114" s="26"/>
      <c r="O114" s="26"/>
      <c r="P114" s="26"/>
      <c r="Q114" s="26"/>
    </row>
    <row r="115" spans="2:17" ht="13.5">
      <c r="B115" s="41" t="s">
        <v>26</v>
      </c>
      <c r="C115" s="64">
        <f>+E27</f>
        <v>438612768</v>
      </c>
      <c r="D115" s="44">
        <f>+J27</f>
        <v>29740.5</v>
      </c>
      <c r="E115" s="64">
        <f>+C115-D115</f>
        <v>438583027.5</v>
      </c>
      <c r="F115" s="51">
        <f t="shared" si="8"/>
        <v>6.78058236553661E-05</v>
      </c>
      <c r="G115" s="64"/>
      <c r="H115" s="64"/>
      <c r="J115" s="26"/>
      <c r="N115" s="26"/>
      <c r="O115" s="26"/>
      <c r="P115" s="26"/>
      <c r="Q115" s="26"/>
    </row>
    <row r="116" spans="2:17" ht="13.5">
      <c r="B116" s="41" t="s">
        <v>23</v>
      </c>
      <c r="C116" s="64">
        <f>+E67</f>
        <v>12877168</v>
      </c>
      <c r="D116" s="44">
        <f>+J67</f>
        <v>126014</v>
      </c>
      <c r="E116" s="64">
        <f>+C116-D116</f>
        <v>12751154</v>
      </c>
      <c r="F116" s="51">
        <f t="shared" si="8"/>
        <v>0.009785847322951754</v>
      </c>
      <c r="G116" s="64"/>
      <c r="H116" s="64"/>
      <c r="J116" s="26"/>
      <c r="N116" s="26"/>
      <c r="O116" s="26"/>
      <c r="P116" s="26"/>
      <c r="Q116" s="26"/>
    </row>
    <row r="117" spans="2:17" ht="13.5">
      <c r="B117" s="41" t="s">
        <v>24</v>
      </c>
      <c r="C117" s="64">
        <f>+E82</f>
        <v>80784760</v>
      </c>
      <c r="D117" s="44">
        <f>+J82</f>
        <v>0</v>
      </c>
      <c r="E117" s="64">
        <f>+C117-D117</f>
        <v>80784760</v>
      </c>
      <c r="F117" s="51">
        <f t="shared" si="8"/>
        <v>0</v>
      </c>
      <c r="G117" s="64"/>
      <c r="H117" s="64"/>
      <c r="J117" s="26"/>
      <c r="N117" s="26"/>
      <c r="O117" s="26"/>
      <c r="P117" s="26"/>
      <c r="Q117" s="26"/>
    </row>
    <row r="118" spans="2:17" ht="13.5">
      <c r="B118" s="41" t="s">
        <v>25</v>
      </c>
      <c r="C118" s="64">
        <f>+E91</f>
        <v>9793547735</v>
      </c>
      <c r="D118" s="44">
        <f>+J91</f>
        <v>1091811912.7</v>
      </c>
      <c r="E118" s="64">
        <f>+C118-D118</f>
        <v>8701735822.3</v>
      </c>
      <c r="F118" s="51">
        <f t="shared" si="8"/>
        <v>0.11148277848262308</v>
      </c>
      <c r="G118" s="64"/>
      <c r="H118" s="64"/>
      <c r="J118" s="26"/>
      <c r="N118" s="26"/>
      <c r="O118" s="26"/>
      <c r="P118" s="26"/>
      <c r="Q118" s="26"/>
    </row>
    <row r="119" spans="2:17" ht="23.25" customHeight="1" thickBot="1">
      <c r="B119" s="84" t="s">
        <v>10</v>
      </c>
      <c r="C119" s="85">
        <f>SUM(C114:C118)</f>
        <v>13818718239</v>
      </c>
      <c r="D119" s="85">
        <f>SUM(D114:D118)</f>
        <v>1428794619.5</v>
      </c>
      <c r="E119" s="85">
        <f>SUM(E114:E118)</f>
        <v>12389923619.5</v>
      </c>
      <c r="F119" s="86">
        <f t="shared" si="8"/>
        <v>0.10339559681212486</v>
      </c>
      <c r="G119" s="64"/>
      <c r="H119" s="64"/>
      <c r="J119" s="26"/>
      <c r="N119" s="26"/>
      <c r="O119" s="26"/>
      <c r="P119" s="26"/>
      <c r="Q119" s="26"/>
    </row>
    <row r="120" spans="2:17" ht="14.25" thickTop="1">
      <c r="B120" s="38"/>
      <c r="C120" s="64"/>
      <c r="D120" s="44"/>
      <c r="E120" s="64"/>
      <c r="F120" s="26"/>
      <c r="G120" s="64"/>
      <c r="H120" s="57"/>
      <c r="J120" s="26"/>
      <c r="M120" s="64"/>
      <c r="N120" s="64"/>
      <c r="O120" s="44"/>
      <c r="P120" s="26"/>
      <c r="Q120" s="26"/>
    </row>
    <row r="121" spans="2:17" ht="13.5">
      <c r="B121" s="38"/>
      <c r="C121" s="26"/>
      <c r="D121" s="39"/>
      <c r="E121" s="51"/>
      <c r="F121" s="51"/>
      <c r="G121" s="64"/>
      <c r="H121" s="64"/>
      <c r="I121" s="40"/>
      <c r="J121" s="26"/>
      <c r="M121" s="23"/>
      <c r="N121" s="26"/>
      <c r="O121" s="39" t="s">
        <v>40</v>
      </c>
      <c r="P121" s="26"/>
      <c r="Q121" s="26"/>
    </row>
    <row r="122" spans="2:16" ht="13.5" customHeight="1">
      <c r="B122" s="206" t="s">
        <v>38</v>
      </c>
      <c r="C122" s="206"/>
      <c r="D122" s="206"/>
      <c r="E122" s="206"/>
      <c r="F122" s="206"/>
      <c r="G122" s="64"/>
      <c r="H122" s="64"/>
      <c r="I122" s="38"/>
      <c r="J122" s="40"/>
      <c r="P122" s="40"/>
    </row>
    <row r="123" spans="2:16" ht="31.5" customHeight="1" thickBot="1">
      <c r="B123" s="65" t="s">
        <v>45</v>
      </c>
      <c r="C123" s="65" t="s">
        <v>32</v>
      </c>
      <c r="D123" s="65" t="s">
        <v>33</v>
      </c>
      <c r="E123" s="65" t="s">
        <v>37</v>
      </c>
      <c r="F123" s="65" t="s">
        <v>34</v>
      </c>
      <c r="G123" s="64"/>
      <c r="H123" s="64"/>
      <c r="I123" s="38"/>
      <c r="J123" s="40"/>
      <c r="P123" s="40"/>
    </row>
    <row r="124" spans="2:16" ht="14.25" thickTop="1">
      <c r="B124" s="41" t="s">
        <v>26</v>
      </c>
      <c r="C124" s="64">
        <f aca="true" t="shared" si="9" ref="C124:D126">+C115</f>
        <v>438612768</v>
      </c>
      <c r="D124" s="64">
        <f t="shared" si="9"/>
        <v>29740.5</v>
      </c>
      <c r="E124" s="64">
        <f>+C124-D124</f>
        <v>438583027.5</v>
      </c>
      <c r="F124" s="51">
        <f>+D124/C124</f>
        <v>6.78058236553661E-05</v>
      </c>
      <c r="G124" s="64"/>
      <c r="H124" s="64"/>
      <c r="I124" s="38"/>
      <c r="J124" s="40"/>
      <c r="P124" s="40"/>
    </row>
    <row r="125" spans="2:16" ht="13.5">
      <c r="B125" s="41" t="s">
        <v>23</v>
      </c>
      <c r="C125" s="64">
        <f t="shared" si="9"/>
        <v>12877168</v>
      </c>
      <c r="D125" s="64">
        <f t="shared" si="9"/>
        <v>126014</v>
      </c>
      <c r="E125" s="64">
        <f>+C125-D125</f>
        <v>12751154</v>
      </c>
      <c r="F125" s="51">
        <f>+D125/C125</f>
        <v>0.009785847322951754</v>
      </c>
      <c r="G125" s="64"/>
      <c r="H125" s="64"/>
      <c r="I125" s="38"/>
      <c r="J125" s="40"/>
      <c r="P125" s="40"/>
    </row>
    <row r="126" spans="2:16" ht="13.5">
      <c r="B126" s="41" t="s">
        <v>24</v>
      </c>
      <c r="C126" s="64">
        <f t="shared" si="9"/>
        <v>80784760</v>
      </c>
      <c r="D126" s="64">
        <f t="shared" si="9"/>
        <v>0</v>
      </c>
      <c r="E126" s="64">
        <f>+C126-D126</f>
        <v>80784760</v>
      </c>
      <c r="F126" s="51">
        <f>+D126/C126</f>
        <v>0</v>
      </c>
      <c r="G126" s="38"/>
      <c r="H126" s="38"/>
      <c r="I126" s="38"/>
      <c r="J126" s="40"/>
      <c r="P126" s="40"/>
    </row>
    <row r="127" spans="2:16" ht="13.5">
      <c r="B127" s="41" t="s">
        <v>25</v>
      </c>
      <c r="C127" s="64">
        <f>+O91</f>
        <v>89500000</v>
      </c>
      <c r="D127" s="64">
        <f>+P91</f>
        <v>224364</v>
      </c>
      <c r="E127" s="64">
        <f>+C127-D127</f>
        <v>89275636</v>
      </c>
      <c r="F127" s="51">
        <f>+D127/C127</f>
        <v>0.0025068603351955307</v>
      </c>
      <c r="G127" s="38"/>
      <c r="H127" s="38"/>
      <c r="I127" s="38"/>
      <c r="J127" s="40"/>
      <c r="P127" s="40"/>
    </row>
    <row r="128" spans="2:16" ht="14.25" thickBot="1">
      <c r="B128" s="66" t="s">
        <v>10</v>
      </c>
      <c r="C128" s="67">
        <f>SUM(C124:C127)</f>
        <v>621774696</v>
      </c>
      <c r="D128" s="67">
        <f>SUM(D124:D127)</f>
        <v>380118.5</v>
      </c>
      <c r="E128" s="67">
        <f>SUM(E124:E127)</f>
        <v>621394577.5</v>
      </c>
      <c r="F128" s="68">
        <f>+D128/C128</f>
        <v>0.0006113444346406789</v>
      </c>
      <c r="G128" s="38"/>
      <c r="H128" s="38"/>
      <c r="I128" s="38"/>
      <c r="J128" s="40"/>
      <c r="P128" s="40"/>
    </row>
    <row r="129" spans="1:16" ht="14.25" thickTop="1">
      <c r="A129" s="38"/>
      <c r="G129" s="38"/>
      <c r="H129" s="38"/>
      <c r="I129" s="38"/>
      <c r="J129" s="40"/>
      <c r="P129" s="40"/>
    </row>
    <row r="130" spans="1:16" ht="13.5">
      <c r="A130" s="38"/>
      <c r="G130" s="38"/>
      <c r="H130" s="38"/>
      <c r="I130" s="38"/>
      <c r="J130" s="40"/>
      <c r="P130" s="40"/>
    </row>
    <row r="131" spans="1:16" ht="13.5">
      <c r="A131" s="38"/>
      <c r="G131" s="38"/>
      <c r="H131" s="38"/>
      <c r="I131" s="38"/>
      <c r="J131" s="40"/>
      <c r="P131" s="40"/>
    </row>
    <row r="132" spans="1:16" ht="13.5">
      <c r="A132" s="38"/>
      <c r="G132" s="38"/>
      <c r="H132" s="38"/>
      <c r="I132" s="38"/>
      <c r="J132" s="40"/>
      <c r="P132" s="40"/>
    </row>
    <row r="133" spans="1:16" ht="13.5">
      <c r="A133" s="38"/>
      <c r="G133" s="38"/>
      <c r="H133" s="38"/>
      <c r="I133" s="38"/>
      <c r="J133" s="40"/>
      <c r="P133" s="40"/>
    </row>
    <row r="134" spans="1:16" ht="13.5">
      <c r="A134" s="38"/>
      <c r="G134" s="38"/>
      <c r="H134" s="38"/>
      <c r="I134" s="38"/>
      <c r="J134" s="40"/>
      <c r="P134" s="40"/>
    </row>
    <row r="135" spans="1:16" ht="13.5">
      <c r="A135" s="38"/>
      <c r="G135" s="38"/>
      <c r="H135" s="38"/>
      <c r="I135" s="38"/>
      <c r="J135" s="40"/>
      <c r="P135" s="40"/>
    </row>
    <row r="136" spans="1:16" ht="13.5">
      <c r="A136" s="69"/>
      <c r="B136" s="70"/>
      <c r="C136" s="71"/>
      <c r="G136" s="38"/>
      <c r="H136" s="38"/>
      <c r="I136" s="38"/>
      <c r="J136" s="40"/>
      <c r="P136" s="40"/>
    </row>
    <row r="137" spans="1:16" ht="13.5">
      <c r="A137" s="69"/>
      <c r="B137" s="70"/>
      <c r="C137" s="71"/>
      <c r="G137" s="38"/>
      <c r="H137" s="38"/>
      <c r="I137" s="38"/>
      <c r="J137" s="40"/>
      <c r="P137" s="40"/>
    </row>
    <row r="138" spans="1:16" ht="13.5">
      <c r="A138" s="69"/>
      <c r="B138" s="70"/>
      <c r="C138" s="71"/>
      <c r="G138" s="38"/>
      <c r="H138" s="38"/>
      <c r="I138" s="38"/>
      <c r="J138" s="40"/>
      <c r="P138" s="40"/>
    </row>
    <row r="139" spans="1:16" ht="13.5">
      <c r="A139" s="69"/>
      <c r="B139" s="70"/>
      <c r="C139" s="71"/>
      <c r="G139" s="38"/>
      <c r="H139" s="38"/>
      <c r="I139" s="38"/>
      <c r="J139" s="40"/>
      <c r="P139" s="40"/>
    </row>
    <row r="140" spans="1:16" ht="13.5">
      <c r="A140" s="69"/>
      <c r="B140" s="70"/>
      <c r="C140" s="71"/>
      <c r="G140" s="38"/>
      <c r="H140" s="38"/>
      <c r="I140" s="38"/>
      <c r="J140" s="40"/>
      <c r="P140" s="40"/>
    </row>
    <row r="141" spans="1:16" ht="14.25">
      <c r="A141" s="38"/>
      <c r="B141" s="119" t="s">
        <v>52</v>
      </c>
      <c r="C141" s="120" t="s">
        <v>53</v>
      </c>
      <c r="D141" s="120" t="s">
        <v>54</v>
      </c>
      <c r="E141" s="119" t="s">
        <v>7</v>
      </c>
      <c r="F141" s="119" t="s">
        <v>19</v>
      </c>
      <c r="G141" s="38"/>
      <c r="H141" s="38"/>
      <c r="I141" s="38"/>
      <c r="J141" s="40"/>
      <c r="P141" s="40"/>
    </row>
    <row r="142" spans="1:16" ht="13.5">
      <c r="A142" s="38"/>
      <c r="B142" s="121" t="s">
        <v>22</v>
      </c>
      <c r="C142" s="122">
        <f>+F142/E142</f>
        <v>0.09643200679749564</v>
      </c>
      <c r="D142" s="122">
        <f>+(100%/12)*1</f>
        <v>0.08333333333333333</v>
      </c>
      <c r="E142" s="123">
        <f aca="true" t="shared" si="10" ref="E142:F146">+C114</f>
        <v>3492895808</v>
      </c>
      <c r="F142" s="123">
        <f t="shared" si="10"/>
        <v>336826952.3</v>
      </c>
      <c r="G142" s="38"/>
      <c r="H142" s="38"/>
      <c r="I142" s="38"/>
      <c r="J142" s="40"/>
      <c r="P142" s="40"/>
    </row>
    <row r="143" spans="1:16" ht="13.5">
      <c r="A143" s="38"/>
      <c r="B143" s="121" t="s">
        <v>26</v>
      </c>
      <c r="C143" s="122">
        <f>+F143/E143</f>
        <v>6.78058236553661E-05</v>
      </c>
      <c r="D143" s="122">
        <f>+(100%/12)*1</f>
        <v>0.08333333333333333</v>
      </c>
      <c r="E143" s="123">
        <f t="shared" si="10"/>
        <v>438612768</v>
      </c>
      <c r="F143" s="123">
        <f t="shared" si="10"/>
        <v>29740.5</v>
      </c>
      <c r="G143" s="38"/>
      <c r="H143" s="38"/>
      <c r="I143" s="38"/>
      <c r="J143" s="40"/>
      <c r="P143" s="40"/>
    </row>
    <row r="144" spans="1:16" ht="13.5">
      <c r="A144" s="38"/>
      <c r="B144" s="121" t="s">
        <v>23</v>
      </c>
      <c r="C144" s="122">
        <f>+F144/E144</f>
        <v>0.009785847322951754</v>
      </c>
      <c r="D144" s="122">
        <f>+(100%/12)*1</f>
        <v>0.08333333333333333</v>
      </c>
      <c r="E144" s="123">
        <f t="shared" si="10"/>
        <v>12877168</v>
      </c>
      <c r="F144" s="123">
        <f t="shared" si="10"/>
        <v>126014</v>
      </c>
      <c r="G144" s="38"/>
      <c r="H144" s="38"/>
      <c r="I144" s="38"/>
      <c r="J144" s="40"/>
      <c r="P144" s="40"/>
    </row>
    <row r="145" spans="1:16" ht="13.5">
      <c r="A145" s="38"/>
      <c r="B145" s="121" t="s">
        <v>24</v>
      </c>
      <c r="C145" s="122">
        <f>+F145/E145</f>
        <v>0</v>
      </c>
      <c r="D145" s="122">
        <f>+(100%/12)*1</f>
        <v>0.08333333333333333</v>
      </c>
      <c r="E145" s="123">
        <f t="shared" si="10"/>
        <v>80784760</v>
      </c>
      <c r="F145" s="123">
        <f t="shared" si="10"/>
        <v>0</v>
      </c>
      <c r="G145" s="38"/>
      <c r="H145" s="38"/>
      <c r="I145" s="38"/>
      <c r="J145" s="40"/>
      <c r="P145" s="40"/>
    </row>
    <row r="146" spans="1:16" ht="13.5">
      <c r="A146" s="38"/>
      <c r="B146" s="121" t="s">
        <v>25</v>
      </c>
      <c r="C146" s="122">
        <f>+F146/E146</f>
        <v>0.11148277848262308</v>
      </c>
      <c r="D146" s="122">
        <f>+(100%/12)*1</f>
        <v>0.08333333333333333</v>
      </c>
      <c r="E146" s="123">
        <f t="shared" si="10"/>
        <v>9793547735</v>
      </c>
      <c r="F146" s="123">
        <f t="shared" si="10"/>
        <v>1091811912.7</v>
      </c>
      <c r="G146" s="38"/>
      <c r="H146" s="38"/>
      <c r="I146" s="38"/>
      <c r="J146" s="40"/>
      <c r="P146" s="40"/>
    </row>
    <row r="147" spans="1:16" ht="13.5">
      <c r="A147" s="38"/>
      <c r="B147" s="121"/>
      <c r="C147" s="122"/>
      <c r="D147" s="122"/>
      <c r="E147" s="123"/>
      <c r="F147" s="123"/>
      <c r="G147" s="38"/>
      <c r="H147" s="38"/>
      <c r="I147" s="38"/>
      <c r="J147" s="40"/>
      <c r="P147" s="40"/>
    </row>
    <row r="148" spans="1:16" ht="13.5">
      <c r="A148" s="38"/>
      <c r="B148" s="121"/>
      <c r="C148" s="122"/>
      <c r="D148" s="122"/>
      <c r="E148" s="123"/>
      <c r="F148" s="123"/>
      <c r="G148" s="38"/>
      <c r="H148" s="38"/>
      <c r="I148" s="38"/>
      <c r="J148" s="40"/>
      <c r="P148" s="40"/>
    </row>
    <row r="149" spans="1:16" ht="13.5">
      <c r="A149" s="38"/>
      <c r="G149" s="38"/>
      <c r="H149" s="38"/>
      <c r="I149" s="38"/>
      <c r="J149" s="40"/>
      <c r="P149" s="40"/>
    </row>
    <row r="150" spans="1:16" ht="13.5">
      <c r="A150" s="38"/>
      <c r="G150" s="38"/>
      <c r="H150" s="38"/>
      <c r="I150" s="38"/>
      <c r="J150" s="40"/>
      <c r="P150" s="40"/>
    </row>
    <row r="151" spans="1:16" ht="13.5">
      <c r="A151" s="38"/>
      <c r="G151" s="38"/>
      <c r="H151" s="38"/>
      <c r="I151" s="38"/>
      <c r="J151" s="40"/>
      <c r="P151" s="40"/>
    </row>
    <row r="152" spans="1:16" ht="13.5">
      <c r="A152" s="38"/>
      <c r="G152" s="38"/>
      <c r="H152" s="38"/>
      <c r="I152" s="38"/>
      <c r="J152" s="40"/>
      <c r="P152" s="40"/>
    </row>
    <row r="153" spans="1:16" ht="13.5">
      <c r="A153" s="38"/>
      <c r="G153" s="38"/>
      <c r="H153" s="38"/>
      <c r="I153" s="38"/>
      <c r="J153" s="40"/>
      <c r="P153" s="40"/>
    </row>
    <row r="154" spans="1:16" ht="13.5">
      <c r="A154" s="38"/>
      <c r="G154" s="38"/>
      <c r="H154" s="38"/>
      <c r="I154" s="38"/>
      <c r="J154" s="40"/>
      <c r="P154" s="40"/>
    </row>
    <row r="155" spans="1:16" ht="13.5">
      <c r="A155" s="38"/>
      <c r="G155" s="38"/>
      <c r="H155" s="38"/>
      <c r="I155" s="38"/>
      <c r="J155" s="40"/>
      <c r="P155" s="40"/>
    </row>
    <row r="156" spans="1:16" ht="13.5">
      <c r="A156" s="38"/>
      <c r="G156" s="38"/>
      <c r="H156" s="38"/>
      <c r="I156" s="38"/>
      <c r="J156" s="40"/>
      <c r="P156" s="40"/>
    </row>
    <row r="157" spans="1:16" ht="13.5">
      <c r="A157" s="38"/>
      <c r="G157" s="38"/>
      <c r="H157" s="38"/>
      <c r="I157" s="38"/>
      <c r="J157" s="40"/>
      <c r="P157" s="40"/>
    </row>
    <row r="158" spans="1:16" ht="13.5">
      <c r="A158" s="38"/>
      <c r="G158" s="38"/>
      <c r="H158" s="38"/>
      <c r="I158" s="38"/>
      <c r="J158" s="40"/>
      <c r="P158" s="40"/>
    </row>
    <row r="159" spans="1:16" ht="13.5">
      <c r="A159" s="38"/>
      <c r="G159" s="38"/>
      <c r="H159" s="38"/>
      <c r="I159" s="38"/>
      <c r="J159" s="40"/>
      <c r="P159" s="40"/>
    </row>
    <row r="160" spans="1:16" ht="13.5">
      <c r="A160" s="38"/>
      <c r="G160" s="38"/>
      <c r="H160" s="38"/>
      <c r="I160" s="38"/>
      <c r="J160" s="40"/>
      <c r="P160" s="40"/>
    </row>
    <row r="161" spans="1:16" ht="13.5">
      <c r="A161" s="38"/>
      <c r="G161" s="38"/>
      <c r="H161" s="38"/>
      <c r="I161" s="38"/>
      <c r="J161" s="40"/>
      <c r="P161" s="40"/>
    </row>
    <row r="162" spans="1:16" ht="13.5">
      <c r="A162" s="38"/>
      <c r="G162" s="38"/>
      <c r="H162" s="38"/>
      <c r="I162" s="38"/>
      <c r="J162" s="40"/>
      <c r="P162" s="40"/>
    </row>
    <row r="163" spans="1:16" ht="13.5">
      <c r="A163" s="38"/>
      <c r="G163" s="38"/>
      <c r="H163" s="38"/>
      <c r="I163" s="38"/>
      <c r="J163" s="40"/>
      <c r="P163" s="40"/>
    </row>
    <row r="164" spans="1:16" ht="13.5">
      <c r="A164" s="38"/>
      <c r="G164" s="38"/>
      <c r="H164" s="38"/>
      <c r="I164" s="38"/>
      <c r="J164" s="40"/>
      <c r="P164" s="40"/>
    </row>
    <row r="165" spans="1:16" ht="13.5">
      <c r="A165" s="38"/>
      <c r="G165" s="38"/>
      <c r="H165" s="38"/>
      <c r="I165" s="38"/>
      <c r="J165" s="40"/>
      <c r="P165" s="40"/>
    </row>
    <row r="166" spans="1:16" ht="13.5">
      <c r="A166" s="38"/>
      <c r="G166" s="38"/>
      <c r="H166" s="38"/>
      <c r="I166" s="38"/>
      <c r="J166" s="40"/>
      <c r="P166" s="40"/>
    </row>
    <row r="167" spans="1:16" ht="13.5">
      <c r="A167" s="38"/>
      <c r="G167" s="38"/>
      <c r="H167" s="38"/>
      <c r="I167" s="38"/>
      <c r="J167" s="40"/>
      <c r="P167" s="40"/>
    </row>
    <row r="168" spans="1:16" ht="13.5">
      <c r="A168" s="38"/>
      <c r="G168" s="38"/>
      <c r="H168" s="38"/>
      <c r="I168" s="38"/>
      <c r="J168" s="40"/>
      <c r="P168" s="40"/>
    </row>
    <row r="169" spans="1:16" ht="13.5">
      <c r="A169" s="38"/>
      <c r="G169" s="38"/>
      <c r="H169" s="38"/>
      <c r="I169" s="38"/>
      <c r="J169" s="40"/>
      <c r="P169" s="40"/>
    </row>
    <row r="170" spans="1:16" ht="13.5">
      <c r="A170" s="38"/>
      <c r="G170" s="38"/>
      <c r="H170" s="38"/>
      <c r="I170" s="38"/>
      <c r="J170" s="40"/>
      <c r="P170" s="40"/>
    </row>
    <row r="171" spans="1:16" ht="13.5">
      <c r="A171" s="38"/>
      <c r="G171" s="38"/>
      <c r="H171" s="38"/>
      <c r="I171" s="38"/>
      <c r="J171" s="40"/>
      <c r="P171" s="40"/>
    </row>
    <row r="172" spans="1:16" ht="13.5">
      <c r="A172" s="38"/>
      <c r="G172" s="38"/>
      <c r="H172" s="38"/>
      <c r="I172" s="38"/>
      <c r="J172" s="40"/>
      <c r="P172" s="40"/>
    </row>
    <row r="173" spans="1:16" ht="13.5">
      <c r="A173" s="38"/>
      <c r="G173" s="38"/>
      <c r="H173" s="38"/>
      <c r="I173" s="38"/>
      <c r="J173" s="40"/>
      <c r="P173" s="40"/>
    </row>
    <row r="174" spans="1:16" ht="13.5">
      <c r="A174" s="38"/>
      <c r="G174" s="38"/>
      <c r="H174" s="38"/>
      <c r="I174" s="38"/>
      <c r="J174" s="40"/>
      <c r="P174" s="40"/>
    </row>
    <row r="175" spans="1:16" ht="13.5">
      <c r="A175" s="38"/>
      <c r="G175" s="38"/>
      <c r="H175" s="38"/>
      <c r="I175" s="38"/>
      <c r="J175" s="40"/>
      <c r="P175" s="40"/>
    </row>
    <row r="176" spans="1:16" ht="13.5">
      <c r="A176" s="38"/>
      <c r="G176" s="38"/>
      <c r="H176" s="38"/>
      <c r="I176" s="38"/>
      <c r="J176" s="40"/>
      <c r="P176" s="40"/>
    </row>
    <row r="177" spans="1:16" ht="13.5">
      <c r="A177" s="38"/>
      <c r="G177" s="38"/>
      <c r="H177" s="38"/>
      <c r="I177" s="38"/>
      <c r="J177" s="40"/>
      <c r="P177" s="40"/>
    </row>
    <row r="178" spans="1:16" ht="13.5">
      <c r="A178" s="38"/>
      <c r="G178" s="38"/>
      <c r="H178" s="38"/>
      <c r="I178" s="38"/>
      <c r="J178" s="40"/>
      <c r="P178" s="40"/>
    </row>
    <row r="179" spans="1:16" ht="13.5">
      <c r="A179" s="38"/>
      <c r="G179" s="38"/>
      <c r="H179" s="38"/>
      <c r="I179" s="38"/>
      <c r="J179" s="40"/>
      <c r="P179" s="40"/>
    </row>
    <row r="180" spans="1:16" ht="13.5">
      <c r="A180" s="38"/>
      <c r="G180" s="38"/>
      <c r="H180" s="38"/>
      <c r="I180" s="38"/>
      <c r="J180" s="40"/>
      <c r="P180" s="40"/>
    </row>
    <row r="181" spans="1:16" ht="13.5">
      <c r="A181" s="38"/>
      <c r="G181" s="38"/>
      <c r="H181" s="38"/>
      <c r="I181" s="38"/>
      <c r="J181" s="40"/>
      <c r="P181" s="40"/>
    </row>
    <row r="182" spans="1:16" ht="13.5">
      <c r="A182" s="38"/>
      <c r="G182" s="38"/>
      <c r="H182" s="38"/>
      <c r="I182" s="38"/>
      <c r="J182" s="40"/>
      <c r="P182" s="40"/>
    </row>
    <row r="183" spans="1:16" ht="13.5">
      <c r="A183" s="38"/>
      <c r="G183" s="38"/>
      <c r="H183" s="38"/>
      <c r="I183" s="38"/>
      <c r="J183" s="40"/>
      <c r="P183" s="40"/>
    </row>
    <row r="184" spans="1:16" ht="13.5">
      <c r="A184" s="38"/>
      <c r="G184" s="38"/>
      <c r="H184" s="38"/>
      <c r="I184" s="38"/>
      <c r="J184" s="40"/>
      <c r="P184" s="40"/>
    </row>
    <row r="185" spans="1:16" ht="13.5">
      <c r="A185" s="38"/>
      <c r="G185" s="38"/>
      <c r="H185" s="38"/>
      <c r="I185" s="38"/>
      <c r="J185" s="40"/>
      <c r="P185" s="40"/>
    </row>
    <row r="186" spans="1:16" ht="13.5">
      <c r="A186" s="38"/>
      <c r="G186" s="38"/>
      <c r="H186" s="38"/>
      <c r="I186" s="38"/>
      <c r="J186" s="40"/>
      <c r="P186" s="40"/>
    </row>
    <row r="187" spans="1:16" ht="13.5">
      <c r="A187" s="38"/>
      <c r="G187" s="38"/>
      <c r="H187" s="38"/>
      <c r="I187" s="38"/>
      <c r="J187" s="40"/>
      <c r="P187" s="40"/>
    </row>
    <row r="188" spans="1:16" ht="13.5">
      <c r="A188" s="38"/>
      <c r="G188" s="38"/>
      <c r="H188" s="38"/>
      <c r="I188" s="38"/>
      <c r="J188" s="40"/>
      <c r="P188" s="40"/>
    </row>
    <row r="189" spans="1:16" ht="13.5">
      <c r="A189" s="38"/>
      <c r="G189" s="38"/>
      <c r="H189" s="38"/>
      <c r="I189" s="38"/>
      <c r="J189" s="40"/>
      <c r="P189" s="40"/>
    </row>
    <row r="190" spans="1:16" ht="13.5">
      <c r="A190" s="38"/>
      <c r="G190" s="38"/>
      <c r="H190" s="38"/>
      <c r="I190" s="38"/>
      <c r="J190" s="40"/>
      <c r="P190" s="40"/>
    </row>
    <row r="191" spans="1:16" ht="13.5">
      <c r="A191" s="38"/>
      <c r="G191" s="38"/>
      <c r="H191" s="38"/>
      <c r="I191" s="38"/>
      <c r="J191" s="40"/>
      <c r="P191" s="40"/>
    </row>
    <row r="192" spans="1:16" ht="13.5">
      <c r="A192" s="38"/>
      <c r="G192" s="38"/>
      <c r="H192" s="38"/>
      <c r="I192" s="38"/>
      <c r="J192" s="40"/>
      <c r="P192" s="40"/>
    </row>
    <row r="193" spans="1:16" ht="13.5">
      <c r="A193" s="38"/>
      <c r="G193" s="38"/>
      <c r="H193" s="38"/>
      <c r="I193" s="38"/>
      <c r="J193" s="40"/>
      <c r="P193" s="40"/>
    </row>
    <row r="194" spans="1:16" ht="13.5">
      <c r="A194" s="38"/>
      <c r="G194" s="38"/>
      <c r="H194" s="38"/>
      <c r="I194" s="38"/>
      <c r="J194" s="40"/>
      <c r="P194" s="40"/>
    </row>
    <row r="195" spans="1:16" ht="13.5">
      <c r="A195" s="38"/>
      <c r="G195" s="38"/>
      <c r="H195" s="38"/>
      <c r="I195" s="38"/>
      <c r="J195" s="40"/>
      <c r="P195" s="40"/>
    </row>
    <row r="196" spans="1:16" ht="13.5">
      <c r="A196" s="38"/>
      <c r="G196" s="38"/>
      <c r="H196" s="38"/>
      <c r="I196" s="38"/>
      <c r="J196" s="40"/>
      <c r="P196" s="40"/>
    </row>
    <row r="197" spans="1:16" ht="13.5">
      <c r="A197" s="38"/>
      <c r="G197" s="38"/>
      <c r="H197" s="38"/>
      <c r="I197" s="38"/>
      <c r="J197" s="40"/>
      <c r="P197" s="40"/>
    </row>
    <row r="198" spans="1:16" ht="13.5">
      <c r="A198" s="38"/>
      <c r="G198" s="38"/>
      <c r="H198" s="38"/>
      <c r="I198" s="38"/>
      <c r="J198" s="40"/>
      <c r="P198" s="40"/>
    </row>
    <row r="199" spans="1:16" ht="13.5">
      <c r="A199" s="38"/>
      <c r="G199" s="38"/>
      <c r="H199" s="38"/>
      <c r="I199" s="38"/>
      <c r="J199" s="40"/>
      <c r="P199" s="40"/>
    </row>
    <row r="200" spans="1:16" ht="13.5">
      <c r="A200" s="38"/>
      <c r="G200" s="38"/>
      <c r="H200" s="38"/>
      <c r="I200" s="38"/>
      <c r="J200" s="40"/>
      <c r="P200" s="40"/>
    </row>
    <row r="201" spans="1:16" ht="13.5">
      <c r="A201" s="38"/>
      <c r="G201" s="38"/>
      <c r="H201" s="38"/>
      <c r="I201" s="38"/>
      <c r="J201" s="40"/>
      <c r="P201" s="40"/>
    </row>
    <row r="202" spans="1:16" ht="13.5">
      <c r="A202" s="38"/>
      <c r="G202" s="38"/>
      <c r="H202" s="38"/>
      <c r="I202" s="38"/>
      <c r="J202" s="40"/>
      <c r="P202" s="40"/>
    </row>
    <row r="203" spans="1:16" ht="13.5">
      <c r="A203" s="38"/>
      <c r="G203" s="38"/>
      <c r="H203" s="38"/>
      <c r="I203" s="38"/>
      <c r="J203" s="40"/>
      <c r="P203" s="40"/>
    </row>
    <row r="204" spans="1:16" ht="13.5">
      <c r="A204" s="38"/>
      <c r="G204" s="38"/>
      <c r="H204" s="38"/>
      <c r="I204" s="38"/>
      <c r="J204" s="40"/>
      <c r="P204" s="40"/>
    </row>
    <row r="205" spans="1:16" ht="13.5">
      <c r="A205" s="38"/>
      <c r="G205" s="38"/>
      <c r="H205" s="38"/>
      <c r="I205" s="38"/>
      <c r="J205" s="40"/>
      <c r="P205" s="40"/>
    </row>
    <row r="206" spans="1:16" ht="13.5">
      <c r="A206" s="38"/>
      <c r="G206" s="38"/>
      <c r="H206" s="38"/>
      <c r="I206" s="38"/>
      <c r="J206" s="40"/>
      <c r="P206" s="40"/>
    </row>
    <row r="207" spans="1:16" ht="13.5">
      <c r="A207" s="38"/>
      <c r="G207" s="38"/>
      <c r="H207" s="38"/>
      <c r="I207" s="38"/>
      <c r="J207" s="40"/>
      <c r="P207" s="40"/>
    </row>
    <row r="208" spans="1:16" ht="13.5">
      <c r="A208" s="38"/>
      <c r="G208" s="38"/>
      <c r="H208" s="38"/>
      <c r="I208" s="38"/>
      <c r="J208" s="40"/>
      <c r="P208" s="40"/>
    </row>
    <row r="209" spans="1:16" ht="13.5">
      <c r="A209" s="38"/>
      <c r="G209" s="38"/>
      <c r="H209" s="38"/>
      <c r="I209" s="38"/>
      <c r="J209" s="40"/>
      <c r="P209" s="40"/>
    </row>
    <row r="210" spans="1:16" ht="13.5">
      <c r="A210" s="38"/>
      <c r="G210" s="38"/>
      <c r="H210" s="38"/>
      <c r="I210" s="38"/>
      <c r="J210" s="40"/>
      <c r="P210" s="40"/>
    </row>
    <row r="211" spans="1:16" ht="13.5">
      <c r="A211" s="38"/>
      <c r="G211" s="38"/>
      <c r="H211" s="38"/>
      <c r="I211" s="38"/>
      <c r="J211" s="40"/>
      <c r="P211" s="40"/>
    </row>
    <row r="212" spans="1:16" ht="13.5">
      <c r="A212" s="38"/>
      <c r="G212" s="38"/>
      <c r="H212" s="38"/>
      <c r="I212" s="38"/>
      <c r="J212" s="40"/>
      <c r="P212" s="40"/>
    </row>
    <row r="213" spans="1:16" ht="13.5">
      <c r="A213" s="38"/>
      <c r="G213" s="38"/>
      <c r="H213" s="38"/>
      <c r="I213" s="38"/>
      <c r="J213" s="40"/>
      <c r="P213" s="40"/>
    </row>
    <row r="214" spans="1:16" ht="13.5">
      <c r="A214" s="38"/>
      <c r="G214" s="38"/>
      <c r="H214" s="38"/>
      <c r="I214" s="38"/>
      <c r="J214" s="40"/>
      <c r="P214" s="40"/>
    </row>
    <row r="215" spans="1:16" ht="13.5">
      <c r="A215" s="38"/>
      <c r="G215" s="38"/>
      <c r="H215" s="38"/>
      <c r="I215" s="38"/>
      <c r="J215" s="40"/>
      <c r="P215" s="40"/>
    </row>
    <row r="216" spans="1:16" ht="13.5">
      <c r="A216" s="38"/>
      <c r="G216" s="38"/>
      <c r="H216" s="38"/>
      <c r="I216" s="38"/>
      <c r="J216" s="40"/>
      <c r="P216" s="40"/>
    </row>
    <row r="217" spans="1:16" ht="13.5">
      <c r="A217" s="38"/>
      <c r="G217" s="38"/>
      <c r="H217" s="38"/>
      <c r="I217" s="38"/>
      <c r="J217" s="40"/>
      <c r="P217" s="40"/>
    </row>
    <row r="218" spans="1:16" ht="13.5">
      <c r="A218" s="38"/>
      <c r="G218" s="38"/>
      <c r="H218" s="38"/>
      <c r="I218" s="38"/>
      <c r="J218" s="40"/>
      <c r="P218" s="40"/>
    </row>
    <row r="219" spans="1:16" ht="13.5">
      <c r="A219" s="38"/>
      <c r="G219" s="38"/>
      <c r="H219" s="38"/>
      <c r="I219" s="38"/>
      <c r="J219" s="40"/>
      <c r="P219" s="40"/>
    </row>
    <row r="220" spans="1:16" ht="13.5">
      <c r="A220" s="38"/>
      <c r="G220" s="38"/>
      <c r="H220" s="38"/>
      <c r="I220" s="38"/>
      <c r="J220" s="40"/>
      <c r="P220" s="40"/>
    </row>
    <row r="221" spans="1:16" ht="13.5">
      <c r="A221" s="38"/>
      <c r="G221" s="38"/>
      <c r="H221" s="38"/>
      <c r="I221" s="38"/>
      <c r="J221" s="40"/>
      <c r="P221" s="40"/>
    </row>
    <row r="222" spans="1:16" ht="13.5">
      <c r="A222" s="38"/>
      <c r="G222" s="38"/>
      <c r="H222" s="38"/>
      <c r="I222" s="38"/>
      <c r="J222" s="40"/>
      <c r="P222" s="40"/>
    </row>
    <row r="223" spans="1:16" ht="13.5">
      <c r="A223" s="38"/>
      <c r="G223" s="38"/>
      <c r="H223" s="38"/>
      <c r="I223" s="38"/>
      <c r="J223" s="40"/>
      <c r="P223" s="40"/>
    </row>
    <row r="224" spans="1:16" ht="13.5">
      <c r="A224" s="38"/>
      <c r="G224" s="38"/>
      <c r="H224" s="38"/>
      <c r="I224" s="38"/>
      <c r="J224" s="40"/>
      <c r="P224" s="40"/>
    </row>
    <row r="225" spans="1:16" ht="13.5">
      <c r="A225" s="38"/>
      <c r="G225" s="38"/>
      <c r="H225" s="38"/>
      <c r="I225" s="38"/>
      <c r="J225" s="40"/>
      <c r="P225" s="40"/>
    </row>
    <row r="226" spans="1:16" ht="13.5">
      <c r="A226" s="38"/>
      <c r="G226" s="38"/>
      <c r="H226" s="38"/>
      <c r="I226" s="38"/>
      <c r="J226" s="40"/>
      <c r="P226" s="40"/>
    </row>
    <row r="227" spans="1:16" ht="13.5">
      <c r="A227" s="38"/>
      <c r="G227" s="38"/>
      <c r="H227" s="38"/>
      <c r="I227" s="38"/>
      <c r="J227" s="40"/>
      <c r="P227" s="40"/>
    </row>
    <row r="228" spans="1:16" ht="13.5">
      <c r="A228" s="38"/>
      <c r="G228" s="38"/>
      <c r="H228" s="38"/>
      <c r="I228" s="38"/>
      <c r="J228" s="40"/>
      <c r="P228" s="40"/>
    </row>
    <row r="229" spans="1:16" ht="13.5">
      <c r="A229" s="38"/>
      <c r="G229" s="38"/>
      <c r="H229" s="38"/>
      <c r="I229" s="38"/>
      <c r="J229" s="40"/>
      <c r="P229" s="40"/>
    </row>
    <row r="230" spans="1:16" ht="13.5">
      <c r="A230" s="38"/>
      <c r="G230" s="38"/>
      <c r="H230" s="38"/>
      <c r="I230" s="38"/>
      <c r="J230" s="40"/>
      <c r="P230" s="40"/>
    </row>
    <row r="231" spans="1:16" ht="13.5">
      <c r="A231" s="38"/>
      <c r="G231" s="38"/>
      <c r="H231" s="38"/>
      <c r="I231" s="38"/>
      <c r="J231" s="40"/>
      <c r="P231" s="40"/>
    </row>
    <row r="232" spans="1:16" ht="13.5">
      <c r="A232" s="38"/>
      <c r="G232" s="38"/>
      <c r="H232" s="38"/>
      <c r="I232" s="38"/>
      <c r="J232" s="40"/>
      <c r="P232" s="40"/>
    </row>
    <row r="233" spans="1:16" ht="13.5">
      <c r="A233" s="38"/>
      <c r="G233" s="38"/>
      <c r="H233" s="38"/>
      <c r="I233" s="38"/>
      <c r="J233" s="40"/>
      <c r="P233" s="40"/>
    </row>
    <row r="234" spans="1:16" ht="13.5">
      <c r="A234" s="38"/>
      <c r="G234" s="38"/>
      <c r="H234" s="38"/>
      <c r="I234" s="38"/>
      <c r="J234" s="40"/>
      <c r="P234" s="40"/>
    </row>
    <row r="235" spans="1:16" ht="13.5">
      <c r="A235" s="38"/>
      <c r="G235" s="38"/>
      <c r="H235" s="38"/>
      <c r="I235" s="38"/>
      <c r="J235" s="40"/>
      <c r="P235" s="40"/>
    </row>
    <row r="236" spans="1:16" ht="13.5">
      <c r="A236" s="38"/>
      <c r="G236" s="38"/>
      <c r="H236" s="38"/>
      <c r="I236" s="38"/>
      <c r="J236" s="40"/>
      <c r="P236" s="40"/>
    </row>
    <row r="237" spans="1:16" ht="13.5">
      <c r="A237" s="38"/>
      <c r="D237" s="45"/>
      <c r="E237" s="45"/>
      <c r="F237" s="45"/>
      <c r="G237" s="38"/>
      <c r="H237" s="38"/>
      <c r="I237" s="38"/>
      <c r="J237" s="40"/>
      <c r="P237" s="40"/>
    </row>
    <row r="238" spans="1:16" ht="13.5">
      <c r="A238" s="38"/>
      <c r="D238" s="45"/>
      <c r="E238" s="45"/>
      <c r="F238" s="45"/>
      <c r="G238" s="38"/>
      <c r="H238" s="38"/>
      <c r="I238" s="38"/>
      <c r="J238" s="40"/>
      <c r="P238" s="40"/>
    </row>
    <row r="239" spans="1:16" ht="13.5">
      <c r="A239" s="38"/>
      <c r="D239" s="45"/>
      <c r="E239" s="45"/>
      <c r="F239" s="45"/>
      <c r="G239" s="38"/>
      <c r="H239" s="38"/>
      <c r="I239" s="38"/>
      <c r="J239" s="40"/>
      <c r="P239" s="40"/>
    </row>
    <row r="240" spans="1:16" ht="13.5">
      <c r="A240" s="38"/>
      <c r="D240" s="45"/>
      <c r="E240" s="45"/>
      <c r="F240" s="45"/>
      <c r="G240" s="38"/>
      <c r="H240" s="38"/>
      <c r="I240" s="38"/>
      <c r="J240" s="40"/>
      <c r="P240" s="40"/>
    </row>
    <row r="241" spans="1:16" ht="13.5">
      <c r="A241" s="38"/>
      <c r="D241" s="45"/>
      <c r="E241" s="45"/>
      <c r="F241" s="45"/>
      <c r="G241" s="38"/>
      <c r="H241" s="38"/>
      <c r="I241" s="38"/>
      <c r="J241" s="40"/>
      <c r="P241" s="40"/>
    </row>
    <row r="242" spans="1:16" ht="13.5">
      <c r="A242" s="38"/>
      <c r="D242" s="45"/>
      <c r="E242" s="45"/>
      <c r="F242" s="45"/>
      <c r="G242" s="38"/>
      <c r="H242" s="38"/>
      <c r="I242" s="38"/>
      <c r="J242" s="40"/>
      <c r="P242" s="40"/>
    </row>
    <row r="243" spans="1:16" ht="13.5">
      <c r="A243" s="38"/>
      <c r="D243" s="45"/>
      <c r="E243" s="45"/>
      <c r="F243" s="45"/>
      <c r="G243" s="38"/>
      <c r="H243" s="38"/>
      <c r="I243" s="38"/>
      <c r="J243" s="40"/>
      <c r="P243" s="40"/>
    </row>
    <row r="244" spans="1:16" ht="13.5">
      <c r="A244" s="38"/>
      <c r="D244" s="45"/>
      <c r="E244" s="45"/>
      <c r="F244" s="45"/>
      <c r="G244" s="38"/>
      <c r="H244" s="38"/>
      <c r="I244" s="38"/>
      <c r="J244" s="40"/>
      <c r="P244" s="40"/>
    </row>
    <row r="245" spans="1:16" ht="13.5">
      <c r="A245" s="38"/>
      <c r="D245" s="45"/>
      <c r="E245" s="45"/>
      <c r="F245" s="45"/>
      <c r="G245" s="38"/>
      <c r="H245" s="38"/>
      <c r="I245" s="38"/>
      <c r="J245" s="40"/>
      <c r="P245" s="40"/>
    </row>
    <row r="246" spans="1:16" ht="13.5">
      <c r="A246" s="38"/>
      <c r="D246" s="45"/>
      <c r="E246" s="45"/>
      <c r="F246" s="45"/>
      <c r="G246" s="38"/>
      <c r="H246" s="38"/>
      <c r="I246" s="38"/>
      <c r="J246" s="40"/>
      <c r="P246" s="40"/>
    </row>
    <row r="247" spans="1:16" ht="13.5">
      <c r="A247" s="38"/>
      <c r="D247" s="45"/>
      <c r="E247" s="45"/>
      <c r="F247" s="45"/>
      <c r="G247" s="38"/>
      <c r="H247" s="38"/>
      <c r="I247" s="38"/>
      <c r="J247" s="40"/>
      <c r="P247" s="40"/>
    </row>
    <row r="248" spans="1:16" ht="13.5">
      <c r="A248" s="38"/>
      <c r="D248" s="45"/>
      <c r="E248" s="45"/>
      <c r="F248" s="45"/>
      <c r="G248" s="38"/>
      <c r="H248" s="38"/>
      <c r="I248" s="38"/>
      <c r="J248" s="40"/>
      <c r="P248" s="40"/>
    </row>
    <row r="249" spans="1:16" ht="13.5">
      <c r="A249" s="38"/>
      <c r="D249" s="45"/>
      <c r="E249" s="45"/>
      <c r="F249" s="45"/>
      <c r="G249" s="38"/>
      <c r="H249" s="38"/>
      <c r="I249" s="38"/>
      <c r="J249" s="40"/>
      <c r="P249" s="40"/>
    </row>
    <row r="250" spans="1:16" ht="13.5">
      <c r="A250" s="38"/>
      <c r="D250" s="45"/>
      <c r="E250" s="45"/>
      <c r="F250" s="45"/>
      <c r="G250" s="38"/>
      <c r="H250" s="38"/>
      <c r="I250" s="38"/>
      <c r="J250" s="40"/>
      <c r="P250" s="40"/>
    </row>
    <row r="251" spans="1:16" ht="13.5">
      <c r="A251" s="38"/>
      <c r="D251" s="45"/>
      <c r="E251" s="45"/>
      <c r="F251" s="45"/>
      <c r="G251" s="38"/>
      <c r="H251" s="38"/>
      <c r="I251" s="38"/>
      <c r="J251" s="40"/>
      <c r="P251" s="40"/>
    </row>
    <row r="252" spans="1:16" ht="13.5">
      <c r="A252" s="38"/>
      <c r="D252" s="45"/>
      <c r="E252" s="45"/>
      <c r="F252" s="45"/>
      <c r="G252" s="38"/>
      <c r="H252" s="38"/>
      <c r="I252" s="38"/>
      <c r="J252" s="40"/>
      <c r="P252" s="40"/>
    </row>
    <row r="253" spans="1:16" ht="13.5">
      <c r="A253" s="38"/>
      <c r="D253" s="45"/>
      <c r="E253" s="45"/>
      <c r="F253" s="45"/>
      <c r="G253" s="38"/>
      <c r="H253" s="38"/>
      <c r="I253" s="38"/>
      <c r="J253" s="40"/>
      <c r="P253" s="40"/>
    </row>
    <row r="254" spans="1:16" ht="13.5">
      <c r="A254" s="38"/>
      <c r="D254" s="45"/>
      <c r="E254" s="45"/>
      <c r="F254" s="45"/>
      <c r="G254" s="38"/>
      <c r="H254" s="38"/>
      <c r="I254" s="38"/>
      <c r="J254" s="40"/>
      <c r="P254" s="40"/>
    </row>
    <row r="255" spans="1:16" ht="13.5">
      <c r="A255" s="38"/>
      <c r="D255" s="45"/>
      <c r="E255" s="45"/>
      <c r="F255" s="45"/>
      <c r="G255" s="38"/>
      <c r="H255" s="38"/>
      <c r="I255" s="38"/>
      <c r="J255" s="40"/>
      <c r="P255" s="40"/>
    </row>
    <row r="256" spans="1:16" ht="13.5">
      <c r="A256" s="38"/>
      <c r="D256" s="45"/>
      <c r="E256" s="45"/>
      <c r="F256" s="45"/>
      <c r="G256" s="38"/>
      <c r="H256" s="38"/>
      <c r="I256" s="38"/>
      <c r="J256" s="40"/>
      <c r="P256" s="40"/>
    </row>
    <row r="257" spans="1:16" ht="13.5">
      <c r="A257" s="38"/>
      <c r="D257" s="45"/>
      <c r="E257" s="45"/>
      <c r="F257" s="45"/>
      <c r="G257" s="38"/>
      <c r="H257" s="38"/>
      <c r="I257" s="38"/>
      <c r="J257" s="40"/>
      <c r="P257" s="40"/>
    </row>
    <row r="258" spans="1:16" ht="13.5">
      <c r="A258" s="38"/>
      <c r="D258" s="45"/>
      <c r="E258" s="45"/>
      <c r="F258" s="45"/>
      <c r="G258" s="38"/>
      <c r="H258" s="38"/>
      <c r="I258" s="38"/>
      <c r="J258" s="40"/>
      <c r="P258" s="40"/>
    </row>
    <row r="259" spans="1:16" ht="13.5">
      <c r="A259" s="38"/>
      <c r="D259" s="45"/>
      <c r="E259" s="45"/>
      <c r="F259" s="45"/>
      <c r="G259" s="38"/>
      <c r="H259" s="38"/>
      <c r="I259" s="38"/>
      <c r="J259" s="40"/>
      <c r="P259" s="40"/>
    </row>
    <row r="260" spans="1:16" ht="13.5">
      <c r="A260" s="38"/>
      <c r="D260" s="45"/>
      <c r="E260" s="45"/>
      <c r="F260" s="45"/>
      <c r="G260" s="38"/>
      <c r="H260" s="38"/>
      <c r="I260" s="38"/>
      <c r="J260" s="40"/>
      <c r="P260" s="40"/>
    </row>
    <row r="261" spans="1:16" ht="13.5">
      <c r="A261" s="38"/>
      <c r="D261" s="45"/>
      <c r="E261" s="45"/>
      <c r="F261" s="45"/>
      <c r="G261" s="38"/>
      <c r="H261" s="38"/>
      <c r="I261" s="38"/>
      <c r="J261" s="40"/>
      <c r="P261" s="40"/>
    </row>
    <row r="262" spans="1:16" ht="13.5">
      <c r="A262" s="38"/>
      <c r="D262" s="45"/>
      <c r="E262" s="45"/>
      <c r="F262" s="45"/>
      <c r="G262" s="38"/>
      <c r="H262" s="38"/>
      <c r="I262" s="38"/>
      <c r="J262" s="40"/>
      <c r="P262" s="40"/>
    </row>
    <row r="263" spans="1:16" ht="13.5">
      <c r="A263" s="38"/>
      <c r="D263" s="45"/>
      <c r="E263" s="45"/>
      <c r="F263" s="45"/>
      <c r="G263" s="38"/>
      <c r="H263" s="38"/>
      <c r="I263" s="38"/>
      <c r="J263" s="40"/>
      <c r="P263" s="40"/>
    </row>
    <row r="264" spans="1:16" ht="13.5">
      <c r="A264" s="38"/>
      <c r="D264" s="45"/>
      <c r="E264" s="45"/>
      <c r="F264" s="45"/>
      <c r="G264" s="38"/>
      <c r="H264" s="38"/>
      <c r="I264" s="38"/>
      <c r="J264" s="40"/>
      <c r="P264" s="40"/>
    </row>
    <row r="265" spans="1:16" ht="13.5">
      <c r="A265" s="38"/>
      <c r="D265" s="45"/>
      <c r="E265" s="45"/>
      <c r="F265" s="45"/>
      <c r="G265" s="38"/>
      <c r="H265" s="38"/>
      <c r="I265" s="38"/>
      <c r="J265" s="40"/>
      <c r="P265" s="40"/>
    </row>
    <row r="266" spans="1:16" ht="13.5">
      <c r="A266" s="38"/>
      <c r="D266" s="45"/>
      <c r="E266" s="45"/>
      <c r="F266" s="45"/>
      <c r="G266" s="38"/>
      <c r="H266" s="38"/>
      <c r="I266" s="38"/>
      <c r="J266" s="40"/>
      <c r="P266" s="40"/>
    </row>
    <row r="267" spans="1:16" ht="13.5">
      <c r="A267" s="38"/>
      <c r="D267" s="45"/>
      <c r="E267" s="45"/>
      <c r="F267" s="45"/>
      <c r="G267" s="38"/>
      <c r="H267" s="38"/>
      <c r="I267" s="38"/>
      <c r="J267" s="40"/>
      <c r="P267" s="40"/>
    </row>
    <row r="268" spans="1:16" ht="13.5">
      <c r="A268" s="38"/>
      <c r="D268" s="45"/>
      <c r="E268" s="45"/>
      <c r="F268" s="45"/>
      <c r="G268" s="38"/>
      <c r="H268" s="38"/>
      <c r="I268" s="38"/>
      <c r="J268" s="40"/>
      <c r="P268" s="40"/>
    </row>
    <row r="269" spans="1:16" ht="13.5">
      <c r="A269" s="38"/>
      <c r="D269" s="45"/>
      <c r="E269" s="45"/>
      <c r="F269" s="45"/>
      <c r="G269" s="38"/>
      <c r="H269" s="38"/>
      <c r="I269" s="38"/>
      <c r="J269" s="40"/>
      <c r="P269" s="40"/>
    </row>
    <row r="270" spans="1:16" ht="13.5">
      <c r="A270" s="38"/>
      <c r="D270" s="45"/>
      <c r="E270" s="45"/>
      <c r="F270" s="45"/>
      <c r="G270" s="38"/>
      <c r="H270" s="38"/>
      <c r="I270" s="38"/>
      <c r="J270" s="40"/>
      <c r="P270" s="40"/>
    </row>
    <row r="271" spans="1:16" ht="13.5">
      <c r="A271" s="38"/>
      <c r="D271" s="45"/>
      <c r="E271" s="45"/>
      <c r="F271" s="45"/>
      <c r="G271" s="38"/>
      <c r="H271" s="38"/>
      <c r="I271" s="38"/>
      <c r="J271" s="40"/>
      <c r="P271" s="40"/>
    </row>
    <row r="272" spans="1:16" ht="13.5">
      <c r="A272" s="38"/>
      <c r="D272" s="45"/>
      <c r="E272" s="45"/>
      <c r="F272" s="45"/>
      <c r="G272" s="38"/>
      <c r="H272" s="38"/>
      <c r="I272" s="38"/>
      <c r="J272" s="40"/>
      <c r="P272" s="40"/>
    </row>
    <row r="273" spans="1:16" ht="13.5">
      <c r="A273" s="38"/>
      <c r="D273" s="45"/>
      <c r="E273" s="45"/>
      <c r="F273" s="45"/>
      <c r="G273" s="38"/>
      <c r="H273" s="38"/>
      <c r="I273" s="38"/>
      <c r="J273" s="40"/>
      <c r="P273" s="40"/>
    </row>
    <row r="274" spans="1:16" ht="13.5">
      <c r="A274" s="38"/>
      <c r="D274" s="45"/>
      <c r="E274" s="45"/>
      <c r="F274" s="45"/>
      <c r="G274" s="38"/>
      <c r="H274" s="38"/>
      <c r="I274" s="38"/>
      <c r="J274" s="40"/>
      <c r="P274" s="40"/>
    </row>
    <row r="275" spans="1:16" ht="13.5">
      <c r="A275" s="38"/>
      <c r="D275" s="45"/>
      <c r="E275" s="45"/>
      <c r="F275" s="45"/>
      <c r="G275" s="38"/>
      <c r="H275" s="38"/>
      <c r="I275" s="38"/>
      <c r="J275" s="40"/>
      <c r="P275" s="40"/>
    </row>
    <row r="276" spans="1:16" ht="13.5">
      <c r="A276" s="38"/>
      <c r="D276" s="45"/>
      <c r="E276" s="45"/>
      <c r="F276" s="45"/>
      <c r="G276" s="38"/>
      <c r="H276" s="38"/>
      <c r="I276" s="38"/>
      <c r="J276" s="40"/>
      <c r="P276" s="40"/>
    </row>
    <row r="277" spans="1:16" ht="13.5">
      <c r="A277" s="38"/>
      <c r="D277" s="45"/>
      <c r="E277" s="45"/>
      <c r="F277" s="45"/>
      <c r="G277" s="38"/>
      <c r="H277" s="38"/>
      <c r="I277" s="38"/>
      <c r="J277" s="40"/>
      <c r="P277" s="40"/>
    </row>
    <row r="278" spans="1:16" ht="13.5">
      <c r="A278" s="38"/>
      <c r="D278" s="45"/>
      <c r="E278" s="45"/>
      <c r="F278" s="45"/>
      <c r="G278" s="38"/>
      <c r="H278" s="38"/>
      <c r="I278" s="38"/>
      <c r="J278" s="40"/>
      <c r="P278" s="40"/>
    </row>
    <row r="279" spans="1:16" ht="13.5">
      <c r="A279" s="38"/>
      <c r="D279" s="45"/>
      <c r="E279" s="45"/>
      <c r="F279" s="45"/>
      <c r="G279" s="38"/>
      <c r="H279" s="38"/>
      <c r="I279" s="38"/>
      <c r="J279" s="40"/>
      <c r="P279" s="40"/>
    </row>
    <row r="280" spans="1:16" ht="13.5">
      <c r="A280" s="38"/>
      <c r="D280" s="45"/>
      <c r="E280" s="45"/>
      <c r="F280" s="45"/>
      <c r="G280" s="38"/>
      <c r="H280" s="38"/>
      <c r="I280" s="38"/>
      <c r="J280" s="40"/>
      <c r="P280" s="40"/>
    </row>
    <row r="281" spans="1:16" ht="13.5">
      <c r="A281" s="38"/>
      <c r="D281" s="45"/>
      <c r="E281" s="45"/>
      <c r="F281" s="45"/>
      <c r="G281" s="38"/>
      <c r="H281" s="38"/>
      <c r="I281" s="38"/>
      <c r="J281" s="40"/>
      <c r="P281" s="40"/>
    </row>
    <row r="282" spans="1:16" ht="13.5">
      <c r="A282" s="38"/>
      <c r="D282" s="45"/>
      <c r="E282" s="45"/>
      <c r="F282" s="45"/>
      <c r="G282" s="38"/>
      <c r="H282" s="38"/>
      <c r="I282" s="38"/>
      <c r="J282" s="40"/>
      <c r="P282" s="40"/>
    </row>
    <row r="283" spans="1:16" ht="13.5">
      <c r="A283" s="38"/>
      <c r="D283" s="45"/>
      <c r="E283" s="45"/>
      <c r="F283" s="45"/>
      <c r="G283" s="38"/>
      <c r="H283" s="38"/>
      <c r="I283" s="38"/>
      <c r="J283" s="40"/>
      <c r="P283" s="40"/>
    </row>
    <row r="284" spans="1:16" ht="13.5">
      <c r="A284" s="38"/>
      <c r="D284" s="45"/>
      <c r="E284" s="45"/>
      <c r="F284" s="45"/>
      <c r="G284" s="38"/>
      <c r="H284" s="38"/>
      <c r="I284" s="38"/>
      <c r="J284" s="40"/>
      <c r="P284" s="40"/>
    </row>
    <row r="285" spans="1:16" ht="13.5">
      <c r="A285" s="38"/>
      <c r="D285" s="45"/>
      <c r="E285" s="45"/>
      <c r="F285" s="45"/>
      <c r="G285" s="38"/>
      <c r="H285" s="38"/>
      <c r="I285" s="38"/>
      <c r="J285" s="40"/>
      <c r="P285" s="40"/>
    </row>
    <row r="286" spans="1:16" ht="13.5">
      <c r="A286" s="38"/>
      <c r="D286" s="45"/>
      <c r="E286" s="45"/>
      <c r="F286" s="45"/>
      <c r="G286" s="38"/>
      <c r="H286" s="38"/>
      <c r="I286" s="38"/>
      <c r="J286" s="40"/>
      <c r="P286" s="40"/>
    </row>
    <row r="287" spans="1:16" ht="13.5">
      <c r="A287" s="38"/>
      <c r="D287" s="45"/>
      <c r="E287" s="45"/>
      <c r="F287" s="45"/>
      <c r="G287" s="38"/>
      <c r="H287" s="38"/>
      <c r="I287" s="38"/>
      <c r="J287" s="40"/>
      <c r="P287" s="40"/>
    </row>
    <row r="288" spans="1:16" ht="13.5">
      <c r="A288" s="38"/>
      <c r="D288" s="45"/>
      <c r="E288" s="45"/>
      <c r="F288" s="45"/>
      <c r="G288" s="38"/>
      <c r="H288" s="38"/>
      <c r="I288" s="38"/>
      <c r="J288" s="40"/>
      <c r="P288" s="40"/>
    </row>
    <row r="289" spans="1:16" ht="13.5">
      <c r="A289" s="38"/>
      <c r="D289" s="45"/>
      <c r="E289" s="45"/>
      <c r="F289" s="45"/>
      <c r="G289" s="38"/>
      <c r="H289" s="38"/>
      <c r="I289" s="38"/>
      <c r="J289" s="40"/>
      <c r="P289" s="40"/>
    </row>
    <row r="290" spans="1:16" ht="13.5">
      <c r="A290" s="38"/>
      <c r="D290" s="45"/>
      <c r="E290" s="45"/>
      <c r="F290" s="45"/>
      <c r="G290" s="38"/>
      <c r="H290" s="38"/>
      <c r="I290" s="38"/>
      <c r="J290" s="40"/>
      <c r="P290" s="40"/>
    </row>
    <row r="291" spans="1:16" ht="13.5">
      <c r="A291" s="38"/>
      <c r="D291" s="45"/>
      <c r="E291" s="45"/>
      <c r="F291" s="45"/>
      <c r="G291" s="38"/>
      <c r="H291" s="38"/>
      <c r="I291" s="38"/>
      <c r="J291" s="40"/>
      <c r="P291" s="40"/>
    </row>
    <row r="292" spans="1:16" ht="13.5">
      <c r="A292" s="38"/>
      <c r="D292" s="45"/>
      <c r="E292" s="45"/>
      <c r="F292" s="45"/>
      <c r="G292" s="38"/>
      <c r="H292" s="38"/>
      <c r="I292" s="38"/>
      <c r="J292" s="40"/>
      <c r="P292" s="40"/>
    </row>
    <row r="293" spans="1:16" ht="13.5">
      <c r="A293" s="38"/>
      <c r="D293" s="45"/>
      <c r="E293" s="45"/>
      <c r="F293" s="45"/>
      <c r="G293" s="38"/>
      <c r="H293" s="38"/>
      <c r="I293" s="38"/>
      <c r="J293" s="40"/>
      <c r="P293" s="40"/>
    </row>
    <row r="294" spans="1:16" ht="13.5">
      <c r="A294" s="38"/>
      <c r="D294" s="45"/>
      <c r="E294" s="45"/>
      <c r="F294" s="45"/>
      <c r="G294" s="38"/>
      <c r="H294" s="38"/>
      <c r="I294" s="38"/>
      <c r="J294" s="40"/>
      <c r="P294" s="40"/>
    </row>
    <row r="295" spans="1:16" ht="13.5">
      <c r="A295" s="38"/>
      <c r="D295" s="45"/>
      <c r="E295" s="45"/>
      <c r="F295" s="45"/>
      <c r="G295" s="38"/>
      <c r="H295" s="38"/>
      <c r="I295" s="38"/>
      <c r="J295" s="40"/>
      <c r="P295" s="40"/>
    </row>
    <row r="296" spans="1:16" ht="13.5">
      <c r="A296" s="38"/>
      <c r="D296" s="45"/>
      <c r="E296" s="45"/>
      <c r="F296" s="45"/>
      <c r="G296" s="38"/>
      <c r="H296" s="38"/>
      <c r="I296" s="38"/>
      <c r="J296" s="40"/>
      <c r="P296" s="40"/>
    </row>
    <row r="297" spans="1:16" ht="13.5">
      <c r="A297" s="38"/>
      <c r="D297" s="45"/>
      <c r="E297" s="45"/>
      <c r="F297" s="45"/>
      <c r="G297" s="38"/>
      <c r="H297" s="38"/>
      <c r="I297" s="38"/>
      <c r="J297" s="40"/>
      <c r="P297" s="40"/>
    </row>
    <row r="298" spans="1:16" ht="13.5">
      <c r="A298" s="38"/>
      <c r="D298" s="45"/>
      <c r="E298" s="45"/>
      <c r="F298" s="45"/>
      <c r="G298" s="38"/>
      <c r="H298" s="38"/>
      <c r="I298" s="38"/>
      <c r="J298" s="40"/>
      <c r="P298" s="40"/>
    </row>
    <row r="299" spans="1:16" ht="13.5">
      <c r="A299" s="38"/>
      <c r="D299" s="45"/>
      <c r="E299" s="45"/>
      <c r="F299" s="45"/>
      <c r="G299" s="38"/>
      <c r="H299" s="38"/>
      <c r="I299" s="38"/>
      <c r="J299" s="40"/>
      <c r="P299" s="40"/>
    </row>
    <row r="300" spans="1:16" ht="13.5">
      <c r="A300" s="38"/>
      <c r="D300" s="45"/>
      <c r="E300" s="45"/>
      <c r="F300" s="45"/>
      <c r="G300" s="38"/>
      <c r="H300" s="38"/>
      <c r="I300" s="38"/>
      <c r="J300" s="40"/>
      <c r="P300" s="40"/>
    </row>
    <row r="301" spans="1:16" ht="13.5">
      <c r="A301" s="38"/>
      <c r="D301" s="45"/>
      <c r="E301" s="45"/>
      <c r="F301" s="45"/>
      <c r="G301" s="38"/>
      <c r="H301" s="38"/>
      <c r="I301" s="38"/>
      <c r="J301" s="40"/>
      <c r="P301" s="40"/>
    </row>
    <row r="302" spans="1:16" ht="13.5">
      <c r="A302" s="38"/>
      <c r="D302" s="45"/>
      <c r="E302" s="45"/>
      <c r="F302" s="45"/>
      <c r="G302" s="38"/>
      <c r="H302" s="38"/>
      <c r="I302" s="38"/>
      <c r="J302" s="40"/>
      <c r="P302" s="40"/>
    </row>
    <row r="303" spans="1:16" ht="13.5">
      <c r="A303" s="38"/>
      <c r="D303" s="45"/>
      <c r="E303" s="45"/>
      <c r="F303" s="45"/>
      <c r="G303" s="38"/>
      <c r="H303" s="38"/>
      <c r="I303" s="38"/>
      <c r="J303" s="40"/>
      <c r="P303" s="40"/>
    </row>
    <row r="304" spans="1:16" ht="13.5">
      <c r="A304" s="38"/>
      <c r="D304" s="45"/>
      <c r="E304" s="45"/>
      <c r="F304" s="45"/>
      <c r="G304" s="38"/>
      <c r="H304" s="38"/>
      <c r="I304" s="38"/>
      <c r="J304" s="40"/>
      <c r="P304" s="40"/>
    </row>
    <row r="305" spans="1:16" ht="13.5">
      <c r="A305" s="38"/>
      <c r="D305" s="45"/>
      <c r="E305" s="45"/>
      <c r="F305" s="45"/>
      <c r="G305" s="38"/>
      <c r="H305" s="38"/>
      <c r="I305" s="38"/>
      <c r="J305" s="40"/>
      <c r="P305" s="40"/>
    </row>
    <row r="306" spans="1:16" ht="13.5">
      <c r="A306" s="38"/>
      <c r="D306" s="45"/>
      <c r="E306" s="45"/>
      <c r="F306" s="45"/>
      <c r="G306" s="38"/>
      <c r="H306" s="38"/>
      <c r="I306" s="38"/>
      <c r="J306" s="40"/>
      <c r="P306" s="40"/>
    </row>
    <row r="307" spans="1:16" ht="13.5">
      <c r="A307" s="38"/>
      <c r="D307" s="45"/>
      <c r="E307" s="45"/>
      <c r="F307" s="45"/>
      <c r="G307" s="38"/>
      <c r="H307" s="38"/>
      <c r="I307" s="38"/>
      <c r="J307" s="40"/>
      <c r="P307" s="40"/>
    </row>
    <row r="308" spans="1:16" ht="13.5">
      <c r="A308" s="38"/>
      <c r="D308" s="45"/>
      <c r="E308" s="45"/>
      <c r="F308" s="45"/>
      <c r="G308" s="38"/>
      <c r="H308" s="38"/>
      <c r="I308" s="38"/>
      <c r="J308" s="40"/>
      <c r="P308" s="40"/>
    </row>
    <row r="309" spans="1:16" ht="13.5">
      <c r="A309" s="38"/>
      <c r="D309" s="45"/>
      <c r="E309" s="45"/>
      <c r="F309" s="45"/>
      <c r="G309" s="38"/>
      <c r="H309" s="38"/>
      <c r="I309" s="38"/>
      <c r="J309" s="40"/>
      <c r="P309" s="40"/>
    </row>
    <row r="310" spans="1:16" ht="13.5">
      <c r="A310" s="38"/>
      <c r="D310" s="45"/>
      <c r="E310" s="45"/>
      <c r="F310" s="45"/>
      <c r="G310" s="38"/>
      <c r="H310" s="38"/>
      <c r="I310" s="38"/>
      <c r="J310" s="40"/>
      <c r="P310" s="40"/>
    </row>
    <row r="311" spans="1:16" ht="13.5">
      <c r="A311" s="38"/>
      <c r="D311" s="45"/>
      <c r="E311" s="45"/>
      <c r="F311" s="45"/>
      <c r="G311" s="38"/>
      <c r="H311" s="38"/>
      <c r="I311" s="38"/>
      <c r="J311" s="40"/>
      <c r="P311" s="40"/>
    </row>
    <row r="312" spans="1:16" ht="13.5">
      <c r="A312" s="38"/>
      <c r="D312" s="45"/>
      <c r="E312" s="45"/>
      <c r="F312" s="45"/>
      <c r="G312" s="38"/>
      <c r="H312" s="38"/>
      <c r="I312" s="38"/>
      <c r="J312" s="40"/>
      <c r="P312" s="40"/>
    </row>
    <row r="313" spans="1:16" ht="13.5">
      <c r="A313" s="38"/>
      <c r="D313" s="45"/>
      <c r="E313" s="45"/>
      <c r="F313" s="45"/>
      <c r="G313" s="38"/>
      <c r="H313" s="38"/>
      <c r="I313" s="38"/>
      <c r="J313" s="40"/>
      <c r="P313" s="40"/>
    </row>
    <row r="314" spans="1:16" ht="13.5">
      <c r="A314" s="38"/>
      <c r="D314" s="45"/>
      <c r="E314" s="45"/>
      <c r="F314" s="45"/>
      <c r="G314" s="38"/>
      <c r="H314" s="38"/>
      <c r="I314" s="38"/>
      <c r="J314" s="40"/>
      <c r="P314" s="40"/>
    </row>
    <row r="315" spans="1:16" ht="13.5">
      <c r="A315" s="38"/>
      <c r="D315" s="45"/>
      <c r="E315" s="45"/>
      <c r="F315" s="45"/>
      <c r="G315" s="38"/>
      <c r="H315" s="38"/>
      <c r="I315" s="38"/>
      <c r="J315" s="40"/>
      <c r="P315" s="40"/>
    </row>
    <row r="316" spans="1:16" ht="13.5">
      <c r="A316" s="38"/>
      <c r="D316" s="45"/>
      <c r="E316" s="45"/>
      <c r="F316" s="45"/>
      <c r="G316" s="38"/>
      <c r="H316" s="38"/>
      <c r="I316" s="38"/>
      <c r="J316" s="40"/>
      <c r="P316" s="40"/>
    </row>
    <row r="317" spans="1:16" ht="13.5">
      <c r="A317" s="38"/>
      <c r="D317" s="45"/>
      <c r="E317" s="45"/>
      <c r="F317" s="45"/>
      <c r="G317" s="38"/>
      <c r="H317" s="38"/>
      <c r="I317" s="38"/>
      <c r="J317" s="40"/>
      <c r="P317" s="40"/>
    </row>
    <row r="318" spans="1:16" ht="13.5">
      <c r="A318" s="38"/>
      <c r="D318" s="45"/>
      <c r="E318" s="45"/>
      <c r="F318" s="45"/>
      <c r="G318" s="38"/>
      <c r="H318" s="38"/>
      <c r="I318" s="38"/>
      <c r="J318" s="40"/>
      <c r="P318" s="40"/>
    </row>
    <row r="319" spans="1:16" ht="13.5">
      <c r="A319" s="38"/>
      <c r="D319" s="45"/>
      <c r="E319" s="45"/>
      <c r="F319" s="45"/>
      <c r="G319" s="38"/>
      <c r="H319" s="38"/>
      <c r="I319" s="38"/>
      <c r="J319" s="40"/>
      <c r="P319" s="40"/>
    </row>
    <row r="320" spans="1:16" ht="13.5">
      <c r="A320" s="38"/>
      <c r="D320" s="45"/>
      <c r="E320" s="45"/>
      <c r="F320" s="45"/>
      <c r="G320" s="38"/>
      <c r="H320" s="38"/>
      <c r="I320" s="38"/>
      <c r="J320" s="40"/>
      <c r="P320" s="40"/>
    </row>
    <row r="321" spans="1:16" ht="13.5">
      <c r="A321" s="38"/>
      <c r="D321" s="45"/>
      <c r="E321" s="45"/>
      <c r="F321" s="45"/>
      <c r="G321" s="38"/>
      <c r="H321" s="38"/>
      <c r="I321" s="38"/>
      <c r="J321" s="40"/>
      <c r="P321" s="40"/>
    </row>
    <row r="322" spans="1:16" ht="13.5">
      <c r="A322" s="38"/>
      <c r="D322" s="45"/>
      <c r="E322" s="45"/>
      <c r="F322" s="45"/>
      <c r="G322" s="38"/>
      <c r="H322" s="38"/>
      <c r="I322" s="38"/>
      <c r="J322" s="40"/>
      <c r="P322" s="40"/>
    </row>
    <row r="323" spans="1:16" ht="13.5">
      <c r="A323" s="38"/>
      <c r="D323" s="45"/>
      <c r="E323" s="45"/>
      <c r="F323" s="45"/>
      <c r="G323" s="38"/>
      <c r="H323" s="38"/>
      <c r="I323" s="38"/>
      <c r="J323" s="40"/>
      <c r="P323" s="40"/>
    </row>
    <row r="324" spans="1:16" ht="13.5">
      <c r="A324" s="38"/>
      <c r="D324" s="45"/>
      <c r="E324" s="45"/>
      <c r="F324" s="45"/>
      <c r="G324" s="38"/>
      <c r="H324" s="38"/>
      <c r="I324" s="38"/>
      <c r="J324" s="40"/>
      <c r="P324" s="40"/>
    </row>
    <row r="325" spans="1:16" ht="13.5">
      <c r="A325" s="38"/>
      <c r="D325" s="45"/>
      <c r="E325" s="45"/>
      <c r="F325" s="45"/>
      <c r="G325" s="38"/>
      <c r="H325" s="38"/>
      <c r="I325" s="38"/>
      <c r="J325" s="40"/>
      <c r="P325" s="40"/>
    </row>
    <row r="326" spans="1:16" ht="13.5">
      <c r="A326" s="38"/>
      <c r="D326" s="45"/>
      <c r="E326" s="45"/>
      <c r="F326" s="45"/>
      <c r="G326" s="38"/>
      <c r="H326" s="38"/>
      <c r="I326" s="38"/>
      <c r="J326" s="40"/>
      <c r="P326" s="40"/>
    </row>
    <row r="327" spans="1:16" ht="13.5">
      <c r="A327" s="38"/>
      <c r="D327" s="45"/>
      <c r="E327" s="45"/>
      <c r="F327" s="45"/>
      <c r="G327" s="38"/>
      <c r="H327" s="38"/>
      <c r="I327" s="38"/>
      <c r="J327" s="40"/>
      <c r="P327" s="40"/>
    </row>
    <row r="328" spans="1:16" ht="13.5">
      <c r="A328" s="38"/>
      <c r="D328" s="45"/>
      <c r="E328" s="45"/>
      <c r="F328" s="45"/>
      <c r="G328" s="38"/>
      <c r="H328" s="38"/>
      <c r="I328" s="38"/>
      <c r="J328" s="40"/>
      <c r="P328" s="40"/>
    </row>
    <row r="329" spans="1:16" ht="13.5">
      <c r="A329" s="38"/>
      <c r="D329" s="45"/>
      <c r="E329" s="45"/>
      <c r="F329" s="45"/>
      <c r="G329" s="38"/>
      <c r="H329" s="38"/>
      <c r="I329" s="38"/>
      <c r="J329" s="40"/>
      <c r="P329" s="40"/>
    </row>
    <row r="330" spans="1:16" ht="13.5">
      <c r="A330" s="38"/>
      <c r="D330" s="45"/>
      <c r="E330" s="45"/>
      <c r="F330" s="45"/>
      <c r="G330" s="38"/>
      <c r="H330" s="38"/>
      <c r="I330" s="38"/>
      <c r="J330" s="40"/>
      <c r="P330" s="40"/>
    </row>
    <row r="331" spans="1:16" ht="13.5">
      <c r="A331" s="38"/>
      <c r="D331" s="45"/>
      <c r="E331" s="45"/>
      <c r="F331" s="45"/>
      <c r="G331" s="38"/>
      <c r="H331" s="38"/>
      <c r="I331" s="38"/>
      <c r="J331" s="40"/>
      <c r="P331" s="40"/>
    </row>
    <row r="332" spans="1:16" ht="13.5">
      <c r="A332" s="38"/>
      <c r="D332" s="45"/>
      <c r="E332" s="45"/>
      <c r="F332" s="45"/>
      <c r="G332" s="38"/>
      <c r="H332" s="38"/>
      <c r="I332" s="38"/>
      <c r="J332" s="40"/>
      <c r="P332" s="40"/>
    </row>
    <row r="333" spans="1:16" ht="13.5">
      <c r="A333" s="38"/>
      <c r="D333" s="45"/>
      <c r="E333" s="45"/>
      <c r="F333" s="45"/>
      <c r="G333" s="38"/>
      <c r="H333" s="38"/>
      <c r="I333" s="38"/>
      <c r="J333" s="40"/>
      <c r="P333" s="40"/>
    </row>
    <row r="334" spans="1:16" ht="13.5">
      <c r="A334" s="38"/>
      <c r="D334" s="45"/>
      <c r="E334" s="45"/>
      <c r="F334" s="45"/>
      <c r="G334" s="38"/>
      <c r="H334" s="38"/>
      <c r="I334" s="38"/>
      <c r="J334" s="40"/>
      <c r="P334" s="40"/>
    </row>
    <row r="335" spans="1:16" ht="13.5">
      <c r="A335" s="38"/>
      <c r="D335" s="45"/>
      <c r="E335" s="45"/>
      <c r="F335" s="45"/>
      <c r="G335" s="38"/>
      <c r="H335" s="38"/>
      <c r="I335" s="38"/>
      <c r="J335" s="40"/>
      <c r="P335" s="40"/>
    </row>
    <row r="336" spans="1:16" ht="13.5">
      <c r="A336" s="38"/>
      <c r="D336" s="45"/>
      <c r="E336" s="45"/>
      <c r="F336" s="45"/>
      <c r="G336" s="38"/>
      <c r="H336" s="38"/>
      <c r="I336" s="38"/>
      <c r="J336" s="40"/>
      <c r="P336" s="40"/>
    </row>
    <row r="337" spans="1:16" ht="13.5">
      <c r="A337" s="38"/>
      <c r="D337" s="45"/>
      <c r="E337" s="45"/>
      <c r="F337" s="45"/>
      <c r="G337" s="38"/>
      <c r="H337" s="38"/>
      <c r="I337" s="38"/>
      <c r="J337" s="40"/>
      <c r="P337" s="40"/>
    </row>
    <row r="338" spans="1:16" ht="13.5">
      <c r="A338" s="38"/>
      <c r="D338" s="45"/>
      <c r="E338" s="45"/>
      <c r="F338" s="45"/>
      <c r="G338" s="38"/>
      <c r="H338" s="38"/>
      <c r="I338" s="38"/>
      <c r="J338" s="40"/>
      <c r="P338" s="40"/>
    </row>
    <row r="339" spans="1:16" ht="13.5">
      <c r="A339" s="38"/>
      <c r="D339" s="45"/>
      <c r="E339" s="45"/>
      <c r="F339" s="45"/>
      <c r="G339" s="38"/>
      <c r="H339" s="38"/>
      <c r="I339" s="38"/>
      <c r="J339" s="40"/>
      <c r="P339" s="40"/>
    </row>
    <row r="340" spans="1:16" ht="13.5">
      <c r="A340" s="38"/>
      <c r="D340" s="45"/>
      <c r="E340" s="45"/>
      <c r="F340" s="45"/>
      <c r="G340" s="38"/>
      <c r="H340" s="38"/>
      <c r="I340" s="38"/>
      <c r="J340" s="40"/>
      <c r="P340" s="40"/>
    </row>
    <row r="341" spans="1:16" ht="13.5">
      <c r="A341" s="38"/>
      <c r="D341" s="45"/>
      <c r="E341" s="45"/>
      <c r="F341" s="45"/>
      <c r="G341" s="38"/>
      <c r="H341" s="38"/>
      <c r="I341" s="38"/>
      <c r="J341" s="40"/>
      <c r="P341" s="40"/>
    </row>
    <row r="342" spans="1:16" ht="13.5">
      <c r="A342" s="38"/>
      <c r="D342" s="45"/>
      <c r="E342" s="45"/>
      <c r="F342" s="45"/>
      <c r="G342" s="38"/>
      <c r="H342" s="38"/>
      <c r="I342" s="38"/>
      <c r="J342" s="40"/>
      <c r="P342" s="40"/>
    </row>
    <row r="343" spans="1:16" ht="13.5">
      <c r="A343" s="38"/>
      <c r="D343" s="45"/>
      <c r="E343" s="45"/>
      <c r="F343" s="45"/>
      <c r="G343" s="38"/>
      <c r="H343" s="38"/>
      <c r="I343" s="38"/>
      <c r="J343" s="40"/>
      <c r="P343" s="40"/>
    </row>
    <row r="344" spans="1:16" ht="13.5">
      <c r="A344" s="38"/>
      <c r="D344" s="45"/>
      <c r="E344" s="45"/>
      <c r="F344" s="45"/>
      <c r="G344" s="38"/>
      <c r="H344" s="38"/>
      <c r="I344" s="38"/>
      <c r="J344" s="40"/>
      <c r="P344" s="40"/>
    </row>
    <row r="345" spans="1:16" ht="13.5">
      <c r="A345" s="38"/>
      <c r="D345" s="45"/>
      <c r="E345" s="45"/>
      <c r="F345" s="45"/>
      <c r="G345" s="38"/>
      <c r="H345" s="38"/>
      <c r="I345" s="38"/>
      <c r="J345" s="40"/>
      <c r="P345" s="40"/>
    </row>
    <row r="346" spans="1:16" ht="13.5">
      <c r="A346" s="38"/>
      <c r="D346" s="45"/>
      <c r="E346" s="45"/>
      <c r="F346" s="45"/>
      <c r="G346" s="38"/>
      <c r="H346" s="38"/>
      <c r="I346" s="38"/>
      <c r="J346" s="40"/>
      <c r="P346" s="40"/>
    </row>
    <row r="347" spans="1:16" ht="13.5">
      <c r="A347" s="38"/>
      <c r="D347" s="45"/>
      <c r="E347" s="45"/>
      <c r="F347" s="45"/>
      <c r="G347" s="38"/>
      <c r="H347" s="38"/>
      <c r="I347" s="38"/>
      <c r="J347" s="40"/>
      <c r="P347" s="40"/>
    </row>
    <row r="348" spans="1:16" ht="13.5">
      <c r="A348" s="38"/>
      <c r="D348" s="45"/>
      <c r="E348" s="45"/>
      <c r="F348" s="45"/>
      <c r="G348" s="38"/>
      <c r="H348" s="38"/>
      <c r="I348" s="38"/>
      <c r="J348" s="40"/>
      <c r="P348" s="40"/>
    </row>
    <row r="349" spans="1:16" ht="13.5">
      <c r="A349" s="38"/>
      <c r="D349" s="45"/>
      <c r="E349" s="45"/>
      <c r="F349" s="45"/>
      <c r="G349" s="38"/>
      <c r="H349" s="38"/>
      <c r="I349" s="38"/>
      <c r="J349" s="40"/>
      <c r="P349" s="40"/>
    </row>
    <row r="350" spans="1:16" ht="13.5">
      <c r="A350" s="38"/>
      <c r="D350" s="45"/>
      <c r="E350" s="45"/>
      <c r="F350" s="45"/>
      <c r="G350" s="38"/>
      <c r="H350" s="38"/>
      <c r="I350" s="38"/>
      <c r="J350" s="40"/>
      <c r="P350" s="40"/>
    </row>
    <row r="351" spans="1:16" ht="13.5">
      <c r="A351" s="38"/>
      <c r="D351" s="45"/>
      <c r="E351" s="45"/>
      <c r="F351" s="45"/>
      <c r="G351" s="38"/>
      <c r="H351" s="38"/>
      <c r="I351" s="38"/>
      <c r="J351" s="40"/>
      <c r="P351" s="40"/>
    </row>
    <row r="352" spans="1:16" ht="13.5">
      <c r="A352" s="38"/>
      <c r="D352" s="45"/>
      <c r="E352" s="45"/>
      <c r="F352" s="45"/>
      <c r="G352" s="38"/>
      <c r="H352" s="38"/>
      <c r="I352" s="38"/>
      <c r="J352" s="40"/>
      <c r="P352" s="40"/>
    </row>
    <row r="353" spans="1:16" ht="13.5">
      <c r="A353" s="38"/>
      <c r="D353" s="45"/>
      <c r="E353" s="45"/>
      <c r="F353" s="45"/>
      <c r="G353" s="38"/>
      <c r="H353" s="38"/>
      <c r="I353" s="38"/>
      <c r="J353" s="40"/>
      <c r="P353" s="40"/>
    </row>
    <row r="354" spans="1:16" ht="13.5">
      <c r="A354" s="38"/>
      <c r="D354" s="45"/>
      <c r="E354" s="45"/>
      <c r="F354" s="45"/>
      <c r="G354" s="38"/>
      <c r="H354" s="38"/>
      <c r="I354" s="38"/>
      <c r="J354" s="40"/>
      <c r="P354" s="40"/>
    </row>
    <row r="355" spans="1:16" ht="13.5">
      <c r="A355" s="38"/>
      <c r="D355" s="45"/>
      <c r="E355" s="45"/>
      <c r="F355" s="45"/>
      <c r="G355" s="38"/>
      <c r="H355" s="38"/>
      <c r="I355" s="38"/>
      <c r="J355" s="40"/>
      <c r="P355" s="40"/>
    </row>
    <row r="356" spans="1:16" ht="13.5">
      <c r="A356" s="38"/>
      <c r="D356" s="45"/>
      <c r="E356" s="45"/>
      <c r="F356" s="45"/>
      <c r="G356" s="38"/>
      <c r="H356" s="38"/>
      <c r="I356" s="38"/>
      <c r="J356" s="40"/>
      <c r="P356" s="40"/>
    </row>
    <row r="357" spans="1:16" ht="13.5">
      <c r="A357" s="38"/>
      <c r="D357" s="45"/>
      <c r="E357" s="45"/>
      <c r="F357" s="45"/>
      <c r="G357" s="38"/>
      <c r="H357" s="38"/>
      <c r="I357" s="38"/>
      <c r="J357" s="40"/>
      <c r="P357" s="40"/>
    </row>
    <row r="358" spans="1:16" ht="13.5">
      <c r="A358" s="38"/>
      <c r="D358" s="45"/>
      <c r="E358" s="45"/>
      <c r="F358" s="45"/>
      <c r="G358" s="38"/>
      <c r="H358" s="38"/>
      <c r="I358" s="38"/>
      <c r="J358" s="40"/>
      <c r="P358" s="40"/>
    </row>
    <row r="359" spans="1:16" ht="13.5">
      <c r="A359" s="38"/>
      <c r="D359" s="45"/>
      <c r="E359" s="45"/>
      <c r="F359" s="45"/>
      <c r="G359" s="38"/>
      <c r="H359" s="38"/>
      <c r="I359" s="38"/>
      <c r="J359" s="40"/>
      <c r="P359" s="40"/>
    </row>
    <row r="360" spans="1:16" ht="13.5">
      <c r="A360" s="38"/>
      <c r="D360" s="45"/>
      <c r="E360" s="45"/>
      <c r="F360" s="45"/>
      <c r="G360" s="38"/>
      <c r="H360" s="38"/>
      <c r="I360" s="38"/>
      <c r="J360" s="40"/>
      <c r="P360" s="40"/>
    </row>
    <row r="361" spans="1:16" ht="13.5">
      <c r="A361" s="38"/>
      <c r="D361" s="45"/>
      <c r="E361" s="45"/>
      <c r="F361" s="45"/>
      <c r="G361" s="38"/>
      <c r="H361" s="38"/>
      <c r="I361" s="38"/>
      <c r="J361" s="40"/>
      <c r="P361" s="40"/>
    </row>
    <row r="362" spans="1:16" ht="13.5">
      <c r="A362" s="38"/>
      <c r="D362" s="45"/>
      <c r="E362" s="45"/>
      <c r="F362" s="45"/>
      <c r="G362" s="38"/>
      <c r="H362" s="38"/>
      <c r="I362" s="38"/>
      <c r="J362" s="40"/>
      <c r="P362" s="40"/>
    </row>
    <row r="363" spans="1:16" ht="13.5">
      <c r="A363" s="38"/>
      <c r="D363" s="45"/>
      <c r="E363" s="45"/>
      <c r="F363" s="45"/>
      <c r="G363" s="38"/>
      <c r="H363" s="38"/>
      <c r="I363" s="38"/>
      <c r="J363" s="40"/>
      <c r="P363" s="40"/>
    </row>
    <row r="364" spans="1:16" ht="13.5">
      <c r="A364" s="38"/>
      <c r="D364" s="45"/>
      <c r="E364" s="45"/>
      <c r="F364" s="45"/>
      <c r="G364" s="38"/>
      <c r="H364" s="38"/>
      <c r="I364" s="38"/>
      <c r="J364" s="40"/>
      <c r="P364" s="40"/>
    </row>
    <row r="365" spans="1:16" ht="13.5">
      <c r="A365" s="38"/>
      <c r="D365" s="45"/>
      <c r="E365" s="45"/>
      <c r="F365" s="45"/>
      <c r="G365" s="38"/>
      <c r="H365" s="38"/>
      <c r="I365" s="38"/>
      <c r="J365" s="40"/>
      <c r="P365" s="40"/>
    </row>
    <row r="366" spans="1:16" ht="13.5">
      <c r="A366" s="38"/>
      <c r="D366" s="45"/>
      <c r="E366" s="45"/>
      <c r="F366" s="45"/>
      <c r="G366" s="38"/>
      <c r="H366" s="38"/>
      <c r="I366" s="38"/>
      <c r="J366" s="40"/>
      <c r="P366" s="40"/>
    </row>
    <row r="367" spans="1:16" ht="13.5">
      <c r="A367" s="38"/>
      <c r="D367" s="45"/>
      <c r="E367" s="45"/>
      <c r="F367" s="45"/>
      <c r="G367" s="38"/>
      <c r="H367" s="38"/>
      <c r="I367" s="38"/>
      <c r="J367" s="40"/>
      <c r="P367" s="40"/>
    </row>
    <row r="368" spans="1:16" ht="13.5">
      <c r="A368" s="38"/>
      <c r="D368" s="45"/>
      <c r="E368" s="45"/>
      <c r="F368" s="45"/>
      <c r="G368" s="38"/>
      <c r="H368" s="38"/>
      <c r="I368" s="38"/>
      <c r="J368" s="40"/>
      <c r="P368" s="40"/>
    </row>
    <row r="369" spans="1:16" ht="13.5">
      <c r="A369" s="38"/>
      <c r="D369" s="45"/>
      <c r="E369" s="45"/>
      <c r="F369" s="45"/>
      <c r="G369" s="38"/>
      <c r="H369" s="38"/>
      <c r="I369" s="38"/>
      <c r="J369" s="40"/>
      <c r="P369" s="40"/>
    </row>
    <row r="370" spans="1:16" ht="13.5">
      <c r="A370" s="38"/>
      <c r="D370" s="45"/>
      <c r="E370" s="45"/>
      <c r="F370" s="45"/>
      <c r="G370" s="38"/>
      <c r="H370" s="38"/>
      <c r="I370" s="38"/>
      <c r="J370" s="40"/>
      <c r="P370" s="40"/>
    </row>
    <row r="371" spans="1:16" ht="13.5">
      <c r="A371" s="38"/>
      <c r="D371" s="45"/>
      <c r="E371" s="45"/>
      <c r="F371" s="45"/>
      <c r="G371" s="38"/>
      <c r="H371" s="38"/>
      <c r="I371" s="38"/>
      <c r="J371" s="40"/>
      <c r="P371" s="40"/>
    </row>
    <row r="372" spans="1:16" ht="13.5">
      <c r="A372" s="38"/>
      <c r="D372" s="45"/>
      <c r="E372" s="45"/>
      <c r="F372" s="45"/>
      <c r="G372" s="38"/>
      <c r="H372" s="38"/>
      <c r="I372" s="38"/>
      <c r="J372" s="40"/>
      <c r="P372" s="40"/>
    </row>
    <row r="373" spans="1:16" ht="13.5">
      <c r="A373" s="38"/>
      <c r="D373" s="45"/>
      <c r="E373" s="45"/>
      <c r="F373" s="45"/>
      <c r="G373" s="38"/>
      <c r="H373" s="38"/>
      <c r="I373" s="38"/>
      <c r="J373" s="40"/>
      <c r="P373" s="40"/>
    </row>
    <row r="374" spans="1:16" ht="13.5">
      <c r="A374" s="38"/>
      <c r="D374" s="45"/>
      <c r="E374" s="45"/>
      <c r="F374" s="45"/>
      <c r="G374" s="38"/>
      <c r="H374" s="38"/>
      <c r="I374" s="38"/>
      <c r="J374" s="40"/>
      <c r="P374" s="40"/>
    </row>
    <row r="375" spans="1:16" ht="13.5">
      <c r="A375" s="38"/>
      <c r="D375" s="45"/>
      <c r="E375" s="45"/>
      <c r="F375" s="45"/>
      <c r="G375" s="38"/>
      <c r="H375" s="38"/>
      <c r="I375" s="38"/>
      <c r="J375" s="40"/>
      <c r="P375" s="40"/>
    </row>
    <row r="376" spans="1:16" ht="13.5">
      <c r="A376" s="38"/>
      <c r="D376" s="45"/>
      <c r="E376" s="45"/>
      <c r="F376" s="45"/>
      <c r="G376" s="38"/>
      <c r="H376" s="38"/>
      <c r="I376" s="38"/>
      <c r="J376" s="40"/>
      <c r="P376" s="40"/>
    </row>
    <row r="377" spans="1:16" ht="13.5">
      <c r="A377" s="38"/>
      <c r="D377" s="45"/>
      <c r="E377" s="45"/>
      <c r="F377" s="45"/>
      <c r="G377" s="38"/>
      <c r="H377" s="38"/>
      <c r="I377" s="38"/>
      <c r="J377" s="40"/>
      <c r="P377" s="40"/>
    </row>
    <row r="378" spans="1:16" ht="13.5">
      <c r="A378" s="38"/>
      <c r="D378" s="45"/>
      <c r="E378" s="45"/>
      <c r="F378" s="45"/>
      <c r="G378" s="38"/>
      <c r="H378" s="38"/>
      <c r="I378" s="38"/>
      <c r="J378" s="40"/>
      <c r="P378" s="40"/>
    </row>
    <row r="379" spans="1:16" ht="13.5">
      <c r="A379" s="38"/>
      <c r="D379" s="45"/>
      <c r="E379" s="45"/>
      <c r="F379" s="45"/>
      <c r="G379" s="38"/>
      <c r="H379" s="38"/>
      <c r="I379" s="38"/>
      <c r="J379" s="40"/>
      <c r="P379" s="40"/>
    </row>
    <row r="380" spans="1:16" ht="13.5">
      <c r="A380" s="38"/>
      <c r="D380" s="45"/>
      <c r="E380" s="45"/>
      <c r="F380" s="45"/>
      <c r="G380" s="38"/>
      <c r="H380" s="38"/>
      <c r="I380" s="38"/>
      <c r="J380" s="40"/>
      <c r="P380" s="40"/>
    </row>
    <row r="381" spans="1:16" ht="13.5">
      <c r="A381" s="38"/>
      <c r="D381" s="45"/>
      <c r="E381" s="45"/>
      <c r="F381" s="45"/>
      <c r="G381" s="38"/>
      <c r="H381" s="38"/>
      <c r="I381" s="38"/>
      <c r="J381" s="40"/>
      <c r="P381" s="40"/>
    </row>
    <row r="382" spans="1:16" ht="13.5">
      <c r="A382" s="38"/>
      <c r="D382" s="45"/>
      <c r="E382" s="45"/>
      <c r="F382" s="45"/>
      <c r="G382" s="38"/>
      <c r="H382" s="38"/>
      <c r="I382" s="38"/>
      <c r="J382" s="40"/>
      <c r="P382" s="40"/>
    </row>
    <row r="383" spans="1:16" ht="13.5">
      <c r="A383" s="38"/>
      <c r="D383" s="45"/>
      <c r="E383" s="45"/>
      <c r="F383" s="45"/>
      <c r="G383" s="38"/>
      <c r="H383" s="38"/>
      <c r="I383" s="38"/>
      <c r="J383" s="40"/>
      <c r="P383" s="40"/>
    </row>
    <row r="384" spans="1:16" ht="13.5">
      <c r="A384" s="38"/>
      <c r="D384" s="45"/>
      <c r="E384" s="45"/>
      <c r="F384" s="45"/>
      <c r="G384" s="38"/>
      <c r="H384" s="38"/>
      <c r="I384" s="38"/>
      <c r="J384" s="40"/>
      <c r="P384" s="40"/>
    </row>
    <row r="385" spans="1:16" ht="13.5">
      <c r="A385" s="38"/>
      <c r="D385" s="45"/>
      <c r="E385" s="45"/>
      <c r="F385" s="45"/>
      <c r="G385" s="38"/>
      <c r="H385" s="38"/>
      <c r="I385" s="38"/>
      <c r="J385" s="40"/>
      <c r="P385" s="40"/>
    </row>
    <row r="386" spans="1:16" ht="13.5">
      <c r="A386" s="38"/>
      <c r="D386" s="45"/>
      <c r="E386" s="45"/>
      <c r="F386" s="45"/>
      <c r="G386" s="38"/>
      <c r="H386" s="38"/>
      <c r="I386" s="38"/>
      <c r="J386" s="40"/>
      <c r="P386" s="40"/>
    </row>
    <row r="387" spans="1:16" ht="13.5">
      <c r="A387" s="38"/>
      <c r="D387" s="45"/>
      <c r="E387" s="45"/>
      <c r="F387" s="45"/>
      <c r="G387" s="38"/>
      <c r="H387" s="38"/>
      <c r="I387" s="38"/>
      <c r="J387" s="40"/>
      <c r="P387" s="40"/>
    </row>
    <row r="388" spans="1:16" ht="13.5">
      <c r="A388" s="38"/>
      <c r="D388" s="45"/>
      <c r="E388" s="45"/>
      <c r="F388" s="45"/>
      <c r="G388" s="38"/>
      <c r="H388" s="38"/>
      <c r="I388" s="38"/>
      <c r="J388" s="40"/>
      <c r="P388" s="40"/>
    </row>
    <row r="389" spans="1:16" ht="13.5">
      <c r="A389" s="38"/>
      <c r="D389" s="45"/>
      <c r="E389" s="45"/>
      <c r="F389" s="45"/>
      <c r="G389" s="38"/>
      <c r="H389" s="38"/>
      <c r="I389" s="38"/>
      <c r="J389" s="40"/>
      <c r="P389" s="40"/>
    </row>
    <row r="390" spans="1:16" ht="13.5">
      <c r="A390" s="38"/>
      <c r="D390" s="45"/>
      <c r="E390" s="45"/>
      <c r="F390" s="45"/>
      <c r="G390" s="38"/>
      <c r="H390" s="38"/>
      <c r="I390" s="38"/>
      <c r="J390" s="40"/>
      <c r="P390" s="40"/>
    </row>
    <row r="391" spans="1:16" ht="13.5">
      <c r="A391" s="38"/>
      <c r="D391" s="45"/>
      <c r="E391" s="45"/>
      <c r="F391" s="45"/>
      <c r="G391" s="38"/>
      <c r="H391" s="38"/>
      <c r="I391" s="38"/>
      <c r="J391" s="40"/>
      <c r="P391" s="40"/>
    </row>
    <row r="392" spans="1:16" ht="13.5">
      <c r="A392" s="38"/>
      <c r="D392" s="45"/>
      <c r="E392" s="45"/>
      <c r="F392" s="45"/>
      <c r="G392" s="38"/>
      <c r="H392" s="38"/>
      <c r="I392" s="38"/>
      <c r="J392" s="40"/>
      <c r="P392" s="40"/>
    </row>
    <row r="393" spans="1:16" ht="13.5">
      <c r="A393" s="38"/>
      <c r="D393" s="45"/>
      <c r="E393" s="45"/>
      <c r="F393" s="45"/>
      <c r="G393" s="38"/>
      <c r="H393" s="38"/>
      <c r="I393" s="38"/>
      <c r="J393" s="40"/>
      <c r="P393" s="40"/>
    </row>
    <row r="394" spans="1:16" ht="13.5">
      <c r="A394" s="38"/>
      <c r="D394" s="45"/>
      <c r="E394" s="45"/>
      <c r="F394" s="45"/>
      <c r="G394" s="38"/>
      <c r="H394" s="38"/>
      <c r="I394" s="38"/>
      <c r="J394" s="40"/>
      <c r="P394" s="40"/>
    </row>
    <row r="395" spans="1:16" ht="13.5">
      <c r="A395" s="38"/>
      <c r="D395" s="45"/>
      <c r="E395" s="45"/>
      <c r="F395" s="45"/>
      <c r="G395" s="38"/>
      <c r="H395" s="38"/>
      <c r="I395" s="38"/>
      <c r="J395" s="40"/>
      <c r="P395" s="40"/>
    </row>
    <row r="396" spans="1:16" ht="13.5">
      <c r="A396" s="38"/>
      <c r="D396" s="45"/>
      <c r="E396" s="45"/>
      <c r="F396" s="45"/>
      <c r="G396" s="38"/>
      <c r="H396" s="38"/>
      <c r="I396" s="38"/>
      <c r="J396" s="40"/>
      <c r="P396" s="40"/>
    </row>
    <row r="397" spans="1:16" ht="13.5">
      <c r="A397" s="38"/>
      <c r="D397" s="45"/>
      <c r="E397" s="45"/>
      <c r="F397" s="45"/>
      <c r="G397" s="38"/>
      <c r="H397" s="38"/>
      <c r="I397" s="38"/>
      <c r="J397" s="40"/>
      <c r="P397" s="40"/>
    </row>
    <row r="398" spans="1:16" ht="13.5">
      <c r="A398" s="38"/>
      <c r="D398" s="45"/>
      <c r="E398" s="45"/>
      <c r="F398" s="45"/>
      <c r="G398" s="38"/>
      <c r="H398" s="38"/>
      <c r="I398" s="38"/>
      <c r="J398" s="40"/>
      <c r="P398" s="40"/>
    </row>
    <row r="399" spans="1:16" ht="13.5">
      <c r="A399" s="38"/>
      <c r="D399" s="45"/>
      <c r="E399" s="45"/>
      <c r="F399" s="45"/>
      <c r="G399" s="38"/>
      <c r="H399" s="38"/>
      <c r="I399" s="38"/>
      <c r="J399" s="40"/>
      <c r="P399" s="40"/>
    </row>
    <row r="400" spans="1:16" ht="13.5">
      <c r="A400" s="38"/>
      <c r="D400" s="45"/>
      <c r="E400" s="45"/>
      <c r="F400" s="45"/>
      <c r="G400" s="38"/>
      <c r="H400" s="38"/>
      <c r="I400" s="38"/>
      <c r="J400" s="40"/>
      <c r="P400" s="40"/>
    </row>
    <row r="401" spans="1:16" ht="13.5">
      <c r="A401" s="38"/>
      <c r="D401" s="45"/>
      <c r="E401" s="45"/>
      <c r="F401" s="45"/>
      <c r="G401" s="38"/>
      <c r="H401" s="38"/>
      <c r="I401" s="38"/>
      <c r="J401" s="40"/>
      <c r="P401" s="40"/>
    </row>
    <row r="402" spans="1:16" ht="13.5">
      <c r="A402" s="38"/>
      <c r="D402" s="45"/>
      <c r="E402" s="45"/>
      <c r="F402" s="45"/>
      <c r="G402" s="38"/>
      <c r="H402" s="38"/>
      <c r="I402" s="38"/>
      <c r="J402" s="40"/>
      <c r="P402" s="40"/>
    </row>
    <row r="403" spans="1:16" ht="13.5">
      <c r="A403" s="38"/>
      <c r="D403" s="45"/>
      <c r="E403" s="45"/>
      <c r="F403" s="45"/>
      <c r="G403" s="38"/>
      <c r="H403" s="38"/>
      <c r="I403" s="38"/>
      <c r="J403" s="40"/>
      <c r="P403" s="40"/>
    </row>
    <row r="404" spans="1:16" ht="13.5">
      <c r="A404" s="38"/>
      <c r="D404" s="45"/>
      <c r="E404" s="45"/>
      <c r="F404" s="45"/>
      <c r="G404" s="38"/>
      <c r="H404" s="38"/>
      <c r="I404" s="38"/>
      <c r="J404" s="40"/>
      <c r="P404" s="40"/>
    </row>
    <row r="405" spans="1:16" ht="13.5">
      <c r="A405" s="38"/>
      <c r="D405" s="45"/>
      <c r="E405" s="45"/>
      <c r="F405" s="45"/>
      <c r="G405" s="38"/>
      <c r="H405" s="38"/>
      <c r="I405" s="38"/>
      <c r="J405" s="40"/>
      <c r="P405" s="40"/>
    </row>
    <row r="406" spans="1:16" ht="13.5">
      <c r="A406" s="38"/>
      <c r="D406" s="45"/>
      <c r="E406" s="45"/>
      <c r="F406" s="45"/>
      <c r="G406" s="38"/>
      <c r="H406" s="38"/>
      <c r="I406" s="38"/>
      <c r="J406" s="40"/>
      <c r="P406" s="40"/>
    </row>
    <row r="407" spans="1:16" ht="13.5">
      <c r="A407" s="38"/>
      <c r="D407" s="45"/>
      <c r="E407" s="45"/>
      <c r="F407" s="45"/>
      <c r="G407" s="38"/>
      <c r="H407" s="38"/>
      <c r="I407" s="38"/>
      <c r="J407" s="40"/>
      <c r="P407" s="40"/>
    </row>
    <row r="408" spans="1:16" ht="13.5">
      <c r="A408" s="38"/>
      <c r="D408" s="45"/>
      <c r="E408" s="45"/>
      <c r="F408" s="45"/>
      <c r="G408" s="38"/>
      <c r="H408" s="38"/>
      <c r="I408" s="38"/>
      <c r="J408" s="40"/>
      <c r="P408" s="40"/>
    </row>
    <row r="409" spans="1:16" ht="13.5">
      <c r="A409" s="38"/>
      <c r="D409" s="45"/>
      <c r="E409" s="45"/>
      <c r="F409" s="45"/>
      <c r="G409" s="38"/>
      <c r="H409" s="38"/>
      <c r="I409" s="38"/>
      <c r="J409" s="40"/>
      <c r="P409" s="40"/>
    </row>
    <row r="410" spans="1:16" ht="13.5">
      <c r="A410" s="38"/>
      <c r="D410" s="45"/>
      <c r="E410" s="45"/>
      <c r="F410" s="45"/>
      <c r="G410" s="38"/>
      <c r="H410" s="38"/>
      <c r="I410" s="38"/>
      <c r="J410" s="40"/>
      <c r="P410" s="40"/>
    </row>
    <row r="411" spans="1:16" ht="13.5">
      <c r="A411" s="38"/>
      <c r="D411" s="45"/>
      <c r="E411" s="45"/>
      <c r="F411" s="45"/>
      <c r="G411" s="38"/>
      <c r="H411" s="38"/>
      <c r="I411" s="38"/>
      <c r="J411" s="40"/>
      <c r="P411" s="40"/>
    </row>
    <row r="412" spans="1:16" ht="13.5">
      <c r="A412" s="38"/>
      <c r="D412" s="45"/>
      <c r="E412" s="45"/>
      <c r="F412" s="45"/>
      <c r="G412" s="38"/>
      <c r="H412" s="38"/>
      <c r="I412" s="38"/>
      <c r="J412" s="40"/>
      <c r="P412" s="40"/>
    </row>
    <row r="413" spans="1:16" ht="13.5">
      <c r="A413" s="38"/>
      <c r="D413" s="45"/>
      <c r="E413" s="45"/>
      <c r="F413" s="45"/>
      <c r="G413" s="38"/>
      <c r="H413" s="38"/>
      <c r="I413" s="38"/>
      <c r="J413" s="40"/>
      <c r="P413" s="40"/>
    </row>
    <row r="414" spans="1:16" ht="13.5">
      <c r="A414" s="38"/>
      <c r="D414" s="45"/>
      <c r="E414" s="45"/>
      <c r="F414" s="45"/>
      <c r="G414" s="38"/>
      <c r="H414" s="38"/>
      <c r="I414" s="38"/>
      <c r="J414" s="40"/>
      <c r="P414" s="40"/>
    </row>
    <row r="415" spans="1:16" ht="13.5">
      <c r="A415" s="38"/>
      <c r="D415" s="45"/>
      <c r="E415" s="45"/>
      <c r="F415" s="45"/>
      <c r="G415" s="38"/>
      <c r="H415" s="38"/>
      <c r="I415" s="38"/>
      <c r="J415" s="40"/>
      <c r="P415" s="40"/>
    </row>
    <row r="416" spans="1:16" ht="13.5">
      <c r="A416" s="38"/>
      <c r="D416" s="45"/>
      <c r="E416" s="45"/>
      <c r="F416" s="45"/>
      <c r="G416" s="38"/>
      <c r="H416" s="38"/>
      <c r="I416" s="38"/>
      <c r="J416" s="40"/>
      <c r="P416" s="40"/>
    </row>
    <row r="417" spans="1:16" ht="13.5">
      <c r="A417" s="38"/>
      <c r="D417" s="45"/>
      <c r="E417" s="45"/>
      <c r="F417" s="45"/>
      <c r="G417" s="38"/>
      <c r="H417" s="38"/>
      <c r="I417" s="38"/>
      <c r="J417" s="40"/>
      <c r="P417" s="40"/>
    </row>
    <row r="418" spans="1:16" ht="13.5">
      <c r="A418" s="38"/>
      <c r="D418" s="45"/>
      <c r="E418" s="45"/>
      <c r="F418" s="45"/>
      <c r="G418" s="38"/>
      <c r="H418" s="38"/>
      <c r="I418" s="38"/>
      <c r="J418" s="40"/>
      <c r="P418" s="40"/>
    </row>
    <row r="419" spans="1:16" ht="13.5">
      <c r="A419" s="38"/>
      <c r="D419" s="45"/>
      <c r="E419" s="45"/>
      <c r="F419" s="45"/>
      <c r="G419" s="38"/>
      <c r="H419" s="38"/>
      <c r="I419" s="38"/>
      <c r="J419" s="40"/>
      <c r="P419" s="40"/>
    </row>
    <row r="420" spans="1:16" ht="13.5">
      <c r="A420" s="38"/>
      <c r="D420" s="45"/>
      <c r="E420" s="45"/>
      <c r="F420" s="45"/>
      <c r="G420" s="38"/>
      <c r="H420" s="38"/>
      <c r="I420" s="38"/>
      <c r="J420" s="40"/>
      <c r="P420" s="40"/>
    </row>
    <row r="421" spans="1:16" ht="13.5">
      <c r="A421" s="38"/>
      <c r="D421" s="45"/>
      <c r="E421" s="45"/>
      <c r="F421" s="45"/>
      <c r="G421" s="38"/>
      <c r="H421" s="38"/>
      <c r="I421" s="38"/>
      <c r="J421" s="40"/>
      <c r="P421" s="40"/>
    </row>
    <row r="422" spans="1:16" ht="13.5">
      <c r="A422" s="38"/>
      <c r="D422" s="45"/>
      <c r="E422" s="45"/>
      <c r="F422" s="45"/>
      <c r="G422" s="38"/>
      <c r="H422" s="38"/>
      <c r="I422" s="38"/>
      <c r="J422" s="40"/>
      <c r="P422" s="40"/>
    </row>
    <row r="423" spans="1:16" ht="13.5">
      <c r="A423" s="38"/>
      <c r="D423" s="45"/>
      <c r="E423" s="45"/>
      <c r="F423" s="45"/>
      <c r="G423" s="38"/>
      <c r="H423" s="38"/>
      <c r="I423" s="38"/>
      <c r="J423" s="40"/>
      <c r="P423" s="40"/>
    </row>
    <row r="424" spans="1:16" ht="13.5">
      <c r="A424" s="38"/>
      <c r="D424" s="45"/>
      <c r="E424" s="45"/>
      <c r="F424" s="45"/>
      <c r="G424" s="38"/>
      <c r="H424" s="38"/>
      <c r="I424" s="38"/>
      <c r="J424" s="40"/>
      <c r="P424" s="40"/>
    </row>
    <row r="425" spans="1:16" ht="13.5">
      <c r="A425" s="38"/>
      <c r="D425" s="45"/>
      <c r="E425" s="45"/>
      <c r="F425" s="45"/>
      <c r="G425" s="38"/>
      <c r="H425" s="38"/>
      <c r="I425" s="38"/>
      <c r="J425" s="40"/>
      <c r="P425" s="40"/>
    </row>
    <row r="426" spans="1:16" ht="13.5">
      <c r="A426" s="38"/>
      <c r="D426" s="45"/>
      <c r="E426" s="45"/>
      <c r="F426" s="45"/>
      <c r="G426" s="38"/>
      <c r="H426" s="38"/>
      <c r="I426" s="38"/>
      <c r="J426" s="40"/>
      <c r="P426" s="40"/>
    </row>
    <row r="427" spans="1:16" ht="13.5">
      <c r="A427" s="38"/>
      <c r="D427" s="45"/>
      <c r="E427" s="45"/>
      <c r="F427" s="45"/>
      <c r="G427" s="38"/>
      <c r="H427" s="38"/>
      <c r="I427" s="38"/>
      <c r="J427" s="40"/>
      <c r="P427" s="40"/>
    </row>
    <row r="428" spans="1:16" ht="13.5">
      <c r="A428" s="38"/>
      <c r="D428" s="45"/>
      <c r="E428" s="45"/>
      <c r="F428" s="45"/>
      <c r="G428" s="38"/>
      <c r="H428" s="38"/>
      <c r="I428" s="38"/>
      <c r="J428" s="40"/>
      <c r="P428" s="40"/>
    </row>
    <row r="429" spans="1:16" ht="13.5">
      <c r="A429" s="38"/>
      <c r="D429" s="45"/>
      <c r="E429" s="45"/>
      <c r="F429" s="45"/>
      <c r="G429" s="38"/>
      <c r="H429" s="38"/>
      <c r="I429" s="38"/>
      <c r="J429" s="40"/>
      <c r="P429" s="40"/>
    </row>
    <row r="430" spans="1:16" ht="13.5">
      <c r="A430" s="38"/>
      <c r="D430" s="45"/>
      <c r="E430" s="45"/>
      <c r="F430" s="45"/>
      <c r="G430" s="38"/>
      <c r="H430" s="38"/>
      <c r="I430" s="38"/>
      <c r="J430" s="40"/>
      <c r="P430" s="40"/>
    </row>
    <row r="431" spans="1:16" ht="13.5">
      <c r="A431" s="38"/>
      <c r="D431" s="45"/>
      <c r="E431" s="45"/>
      <c r="F431" s="45"/>
      <c r="G431" s="38"/>
      <c r="H431" s="38"/>
      <c r="I431" s="38"/>
      <c r="J431" s="40"/>
      <c r="P431" s="40"/>
    </row>
    <row r="432" spans="1:16" ht="13.5">
      <c r="A432" s="38"/>
      <c r="D432" s="45"/>
      <c r="E432" s="45"/>
      <c r="F432" s="45"/>
      <c r="G432" s="38"/>
      <c r="H432" s="38"/>
      <c r="I432" s="38"/>
      <c r="J432" s="40"/>
      <c r="P432" s="40"/>
    </row>
    <row r="433" spans="1:16" ht="13.5">
      <c r="A433" s="38"/>
      <c r="D433" s="45"/>
      <c r="E433" s="45"/>
      <c r="F433" s="45"/>
      <c r="G433" s="38"/>
      <c r="H433" s="38"/>
      <c r="I433" s="38"/>
      <c r="J433" s="40"/>
      <c r="P433" s="40"/>
    </row>
    <row r="434" spans="1:16" ht="13.5">
      <c r="A434" s="38"/>
      <c r="D434" s="45"/>
      <c r="E434" s="45"/>
      <c r="F434" s="45"/>
      <c r="G434" s="38"/>
      <c r="H434" s="38"/>
      <c r="I434" s="38"/>
      <c r="J434" s="40"/>
      <c r="P434" s="40"/>
    </row>
    <row r="435" spans="1:16" ht="13.5">
      <c r="A435" s="38"/>
      <c r="D435" s="45"/>
      <c r="E435" s="45"/>
      <c r="F435" s="45"/>
      <c r="G435" s="38"/>
      <c r="H435" s="38"/>
      <c r="I435" s="38"/>
      <c r="J435" s="40"/>
      <c r="P435" s="40"/>
    </row>
    <row r="436" spans="1:16" ht="13.5">
      <c r="A436" s="38"/>
      <c r="D436" s="45"/>
      <c r="E436" s="45"/>
      <c r="F436" s="45"/>
      <c r="G436" s="38"/>
      <c r="H436" s="38"/>
      <c r="I436" s="38"/>
      <c r="J436" s="40"/>
      <c r="P436" s="40"/>
    </row>
    <row r="437" spans="1:16" ht="13.5">
      <c r="A437" s="38"/>
      <c r="D437" s="45"/>
      <c r="E437" s="45"/>
      <c r="F437" s="45"/>
      <c r="G437" s="38"/>
      <c r="H437" s="38"/>
      <c r="I437" s="38"/>
      <c r="J437" s="40"/>
      <c r="P437" s="40"/>
    </row>
    <row r="438" spans="1:16" ht="13.5">
      <c r="A438" s="38"/>
      <c r="D438" s="45"/>
      <c r="E438" s="45"/>
      <c r="F438" s="45"/>
      <c r="G438" s="38"/>
      <c r="H438" s="38"/>
      <c r="I438" s="38"/>
      <c r="J438" s="40"/>
      <c r="P438" s="40"/>
    </row>
    <row r="439" spans="1:16" ht="13.5">
      <c r="A439" s="38"/>
      <c r="D439" s="45"/>
      <c r="E439" s="45"/>
      <c r="F439" s="45"/>
      <c r="G439" s="38"/>
      <c r="H439" s="38"/>
      <c r="I439" s="38"/>
      <c r="J439" s="40"/>
      <c r="P439" s="40"/>
    </row>
    <row r="440" spans="1:16" ht="13.5">
      <c r="A440" s="38"/>
      <c r="D440" s="45"/>
      <c r="E440" s="45"/>
      <c r="F440" s="45"/>
      <c r="G440" s="38"/>
      <c r="H440" s="38"/>
      <c r="I440" s="38"/>
      <c r="J440" s="40"/>
      <c r="P440" s="40"/>
    </row>
    <row r="441" spans="1:16" ht="13.5">
      <c r="A441" s="38"/>
      <c r="D441" s="45"/>
      <c r="E441" s="45"/>
      <c r="F441" s="45"/>
      <c r="G441" s="38"/>
      <c r="H441" s="38"/>
      <c r="I441" s="38"/>
      <c r="J441" s="40"/>
      <c r="P441" s="40"/>
    </row>
    <row r="442" spans="1:16" ht="13.5">
      <c r="A442" s="38"/>
      <c r="D442" s="45"/>
      <c r="E442" s="45"/>
      <c r="F442" s="45"/>
      <c r="G442" s="38"/>
      <c r="H442" s="38"/>
      <c r="I442" s="38"/>
      <c r="J442" s="40"/>
      <c r="P442" s="40"/>
    </row>
    <row r="443" spans="1:16" ht="13.5">
      <c r="A443" s="38"/>
      <c r="D443" s="45"/>
      <c r="E443" s="45"/>
      <c r="F443" s="45"/>
      <c r="G443" s="38"/>
      <c r="H443" s="38"/>
      <c r="I443" s="38"/>
      <c r="J443" s="40"/>
      <c r="P443" s="40"/>
    </row>
    <row r="444" spans="1:16" ht="13.5">
      <c r="A444" s="38"/>
      <c r="D444" s="45"/>
      <c r="E444" s="45"/>
      <c r="F444" s="45"/>
      <c r="G444" s="38"/>
      <c r="H444" s="38"/>
      <c r="I444" s="38"/>
      <c r="J444" s="40"/>
      <c r="P444" s="40"/>
    </row>
    <row r="445" spans="1:16" ht="13.5">
      <c r="A445" s="38"/>
      <c r="D445" s="45"/>
      <c r="E445" s="45"/>
      <c r="F445" s="45"/>
      <c r="G445" s="38"/>
      <c r="H445" s="38"/>
      <c r="I445" s="38"/>
      <c r="J445" s="40"/>
      <c r="P445" s="40"/>
    </row>
    <row r="446" spans="1:16" ht="13.5">
      <c r="A446" s="38"/>
      <c r="D446" s="45"/>
      <c r="E446" s="45"/>
      <c r="F446" s="45"/>
      <c r="G446" s="38"/>
      <c r="H446" s="38"/>
      <c r="I446" s="38"/>
      <c r="J446" s="40"/>
      <c r="P446" s="40"/>
    </row>
    <row r="447" spans="1:16" ht="13.5">
      <c r="A447" s="38"/>
      <c r="D447" s="45"/>
      <c r="E447" s="45"/>
      <c r="F447" s="45"/>
      <c r="G447" s="38"/>
      <c r="H447" s="38"/>
      <c r="I447" s="38"/>
      <c r="J447" s="40"/>
      <c r="P447" s="40"/>
    </row>
    <row r="448" spans="1:16" ht="13.5">
      <c r="A448" s="38"/>
      <c r="D448" s="45"/>
      <c r="E448" s="45"/>
      <c r="F448" s="45"/>
      <c r="G448" s="38"/>
      <c r="H448" s="38"/>
      <c r="I448" s="38"/>
      <c r="J448" s="40"/>
      <c r="P448" s="40"/>
    </row>
    <row r="449" spans="1:16" ht="13.5">
      <c r="A449" s="38"/>
      <c r="D449" s="45"/>
      <c r="E449" s="45"/>
      <c r="F449" s="45"/>
      <c r="G449" s="38"/>
      <c r="H449" s="38"/>
      <c r="I449" s="38"/>
      <c r="J449" s="40"/>
      <c r="P449" s="40"/>
    </row>
    <row r="450" spans="1:16" ht="13.5">
      <c r="A450" s="38"/>
      <c r="D450" s="45"/>
      <c r="E450" s="45"/>
      <c r="F450" s="45"/>
      <c r="G450" s="38"/>
      <c r="H450" s="38"/>
      <c r="I450" s="38"/>
      <c r="J450" s="40"/>
      <c r="P450" s="40"/>
    </row>
    <row r="451" spans="1:16" ht="13.5">
      <c r="A451" s="38"/>
      <c r="D451" s="45"/>
      <c r="E451" s="45"/>
      <c r="F451" s="45"/>
      <c r="G451" s="38"/>
      <c r="H451" s="38"/>
      <c r="I451" s="38"/>
      <c r="J451" s="40"/>
      <c r="P451" s="40"/>
    </row>
    <row r="452" spans="1:16" ht="13.5">
      <c r="A452" s="38"/>
      <c r="D452" s="45"/>
      <c r="E452" s="45"/>
      <c r="F452" s="45"/>
      <c r="G452" s="38"/>
      <c r="H452" s="38"/>
      <c r="I452" s="38"/>
      <c r="J452" s="40"/>
      <c r="P452" s="40"/>
    </row>
    <row r="453" spans="1:16" ht="13.5">
      <c r="A453" s="38"/>
      <c r="D453" s="45"/>
      <c r="E453" s="45"/>
      <c r="F453" s="45"/>
      <c r="G453" s="38"/>
      <c r="H453" s="38"/>
      <c r="I453" s="38"/>
      <c r="J453" s="40"/>
      <c r="P453" s="40"/>
    </row>
    <row r="454" spans="1:16" ht="13.5">
      <c r="A454" s="38"/>
      <c r="D454" s="45"/>
      <c r="E454" s="45"/>
      <c r="F454" s="45"/>
      <c r="G454" s="38"/>
      <c r="H454" s="38"/>
      <c r="I454" s="38"/>
      <c r="J454" s="40"/>
      <c r="P454" s="40"/>
    </row>
    <row r="455" spans="1:16" ht="13.5">
      <c r="A455" s="38"/>
      <c r="D455" s="45"/>
      <c r="E455" s="45"/>
      <c r="F455" s="45"/>
      <c r="G455" s="38"/>
      <c r="H455" s="38"/>
      <c r="I455" s="38"/>
      <c r="J455" s="40"/>
      <c r="P455" s="40"/>
    </row>
    <row r="456" spans="1:16" ht="13.5">
      <c r="A456" s="38"/>
      <c r="D456" s="45"/>
      <c r="E456" s="45"/>
      <c r="F456" s="45"/>
      <c r="G456" s="38"/>
      <c r="H456" s="38"/>
      <c r="I456" s="38"/>
      <c r="J456" s="40"/>
      <c r="P456" s="40"/>
    </row>
    <row r="457" spans="1:16" ht="13.5">
      <c r="A457" s="38"/>
      <c r="D457" s="45"/>
      <c r="E457" s="45"/>
      <c r="F457" s="45"/>
      <c r="G457" s="38"/>
      <c r="H457" s="38"/>
      <c r="I457" s="38"/>
      <c r="J457" s="40"/>
      <c r="P457" s="40"/>
    </row>
    <row r="458" spans="1:16" ht="13.5">
      <c r="A458" s="38"/>
      <c r="D458" s="45"/>
      <c r="E458" s="45"/>
      <c r="F458" s="45"/>
      <c r="G458" s="38"/>
      <c r="H458" s="38"/>
      <c r="I458" s="38"/>
      <c r="J458" s="40"/>
      <c r="P458" s="40"/>
    </row>
    <row r="459" spans="1:16" ht="13.5">
      <c r="A459" s="38"/>
      <c r="D459" s="45"/>
      <c r="E459" s="45"/>
      <c r="F459" s="45"/>
      <c r="G459" s="38"/>
      <c r="H459" s="38"/>
      <c r="I459" s="38"/>
      <c r="J459" s="40"/>
      <c r="P459" s="40"/>
    </row>
    <row r="460" spans="1:16" ht="13.5">
      <c r="A460" s="38"/>
      <c r="D460" s="45"/>
      <c r="E460" s="45"/>
      <c r="F460" s="45"/>
      <c r="G460" s="38"/>
      <c r="H460" s="38"/>
      <c r="I460" s="38"/>
      <c r="J460" s="40"/>
      <c r="P460" s="40"/>
    </row>
    <row r="461" spans="1:16" ht="13.5">
      <c r="A461" s="38"/>
      <c r="D461" s="45"/>
      <c r="E461" s="45"/>
      <c r="F461" s="45"/>
      <c r="G461" s="38"/>
      <c r="H461" s="38"/>
      <c r="I461" s="38"/>
      <c r="J461" s="40"/>
      <c r="P461" s="40"/>
    </row>
    <row r="462" spans="1:16" ht="13.5">
      <c r="A462" s="38"/>
      <c r="D462" s="45"/>
      <c r="E462" s="45"/>
      <c r="F462" s="45"/>
      <c r="G462" s="38"/>
      <c r="H462" s="38"/>
      <c r="I462" s="38"/>
      <c r="J462" s="40"/>
      <c r="P462" s="40"/>
    </row>
    <row r="463" spans="1:16" ht="13.5">
      <c r="A463" s="38"/>
      <c r="D463" s="45"/>
      <c r="E463" s="45"/>
      <c r="F463" s="45"/>
      <c r="G463" s="38"/>
      <c r="H463" s="38"/>
      <c r="I463" s="38"/>
      <c r="J463" s="40"/>
      <c r="P463" s="40"/>
    </row>
    <row r="464" spans="1:16" ht="13.5">
      <c r="A464" s="38"/>
      <c r="D464" s="45"/>
      <c r="E464" s="45"/>
      <c r="F464" s="45"/>
      <c r="G464" s="38"/>
      <c r="H464" s="38"/>
      <c r="I464" s="38"/>
      <c r="J464" s="40"/>
      <c r="P464" s="40"/>
    </row>
    <row r="465" spans="1:16" ht="13.5">
      <c r="A465" s="38"/>
      <c r="D465" s="45"/>
      <c r="E465" s="45"/>
      <c r="F465" s="45"/>
      <c r="G465" s="38"/>
      <c r="H465" s="38"/>
      <c r="I465" s="38"/>
      <c r="J465" s="40"/>
      <c r="P465" s="40"/>
    </row>
    <row r="466" spans="1:16" ht="13.5">
      <c r="A466" s="38"/>
      <c r="D466" s="45"/>
      <c r="E466" s="45"/>
      <c r="F466" s="45"/>
      <c r="G466" s="38"/>
      <c r="H466" s="38"/>
      <c r="I466" s="38"/>
      <c r="J466" s="40"/>
      <c r="P466" s="40"/>
    </row>
    <row r="467" spans="1:16" ht="13.5">
      <c r="A467" s="38"/>
      <c r="D467" s="45"/>
      <c r="E467" s="45"/>
      <c r="F467" s="45"/>
      <c r="G467" s="38"/>
      <c r="H467" s="38"/>
      <c r="I467" s="38"/>
      <c r="J467" s="40"/>
      <c r="P467" s="40"/>
    </row>
    <row r="468" spans="1:16" ht="13.5">
      <c r="A468" s="38"/>
      <c r="D468" s="45"/>
      <c r="E468" s="45"/>
      <c r="F468" s="45"/>
      <c r="G468" s="38"/>
      <c r="H468" s="38"/>
      <c r="I468" s="38"/>
      <c r="J468" s="40"/>
      <c r="P468" s="40"/>
    </row>
    <row r="469" spans="1:16" ht="13.5">
      <c r="A469" s="38"/>
      <c r="D469" s="45"/>
      <c r="E469" s="45"/>
      <c r="F469" s="45"/>
      <c r="G469" s="38"/>
      <c r="H469" s="38"/>
      <c r="I469" s="38"/>
      <c r="J469" s="40"/>
      <c r="P469" s="40"/>
    </row>
    <row r="470" spans="1:16" ht="13.5">
      <c r="A470" s="38"/>
      <c r="D470" s="45"/>
      <c r="E470" s="45"/>
      <c r="F470" s="45"/>
      <c r="G470" s="38"/>
      <c r="H470" s="38"/>
      <c r="I470" s="38"/>
      <c r="J470" s="40"/>
      <c r="P470" s="40"/>
    </row>
    <row r="471" spans="1:16" ht="13.5">
      <c r="A471" s="38"/>
      <c r="D471" s="45"/>
      <c r="E471" s="45"/>
      <c r="F471" s="45"/>
      <c r="G471" s="38"/>
      <c r="H471" s="38"/>
      <c r="I471" s="38"/>
      <c r="J471" s="40"/>
      <c r="P471" s="40"/>
    </row>
    <row r="472" spans="1:16" ht="13.5">
      <c r="A472" s="38"/>
      <c r="G472" s="38"/>
      <c r="H472" s="38"/>
      <c r="I472" s="38"/>
      <c r="J472" s="40"/>
      <c r="P472" s="40"/>
    </row>
    <row r="473" spans="1:16" ht="13.5">
      <c r="A473" s="38"/>
      <c r="G473" s="38"/>
      <c r="H473" s="38"/>
      <c r="I473" s="38"/>
      <c r="J473" s="40"/>
      <c r="P473" s="40"/>
    </row>
    <row r="474" spans="1:16" ht="13.5">
      <c r="A474" s="38"/>
      <c r="G474" s="38"/>
      <c r="H474" s="38"/>
      <c r="I474" s="38"/>
      <c r="J474" s="40"/>
      <c r="P474" s="40"/>
    </row>
    <row r="475" spans="1:16" ht="13.5">
      <c r="A475" s="38"/>
      <c r="G475" s="38"/>
      <c r="H475" s="38"/>
      <c r="I475" s="38"/>
      <c r="J475" s="40"/>
      <c r="P475" s="40"/>
    </row>
    <row r="476" spans="1:16" ht="13.5">
      <c r="A476" s="38"/>
      <c r="G476" s="38"/>
      <c r="H476" s="38"/>
      <c r="I476" s="38"/>
      <c r="J476" s="40"/>
      <c r="P476" s="40"/>
    </row>
    <row r="477" spans="1:16" ht="13.5">
      <c r="A477" s="38"/>
      <c r="G477" s="38"/>
      <c r="H477" s="38"/>
      <c r="I477" s="38"/>
      <c r="J477" s="40"/>
      <c r="P477" s="40"/>
    </row>
    <row r="478" spans="1:16" ht="13.5">
      <c r="A478" s="38"/>
      <c r="G478" s="38"/>
      <c r="H478" s="38"/>
      <c r="I478" s="38"/>
      <c r="J478" s="40"/>
      <c r="P478" s="40"/>
    </row>
    <row r="479" spans="1:16" ht="13.5">
      <c r="A479" s="38"/>
      <c r="G479" s="38"/>
      <c r="H479" s="38"/>
      <c r="I479" s="38"/>
      <c r="J479" s="40"/>
      <c r="P479" s="40"/>
    </row>
    <row r="480" spans="1:16" ht="13.5">
      <c r="A480" s="38"/>
      <c r="G480" s="38"/>
      <c r="H480" s="38"/>
      <c r="I480" s="38"/>
      <c r="J480" s="40"/>
      <c r="P480" s="40"/>
    </row>
    <row r="481" spans="1:16" ht="13.5">
      <c r="A481" s="38"/>
      <c r="G481" s="38"/>
      <c r="H481" s="38"/>
      <c r="I481" s="38"/>
      <c r="J481" s="40"/>
      <c r="P481" s="40"/>
    </row>
    <row r="482" spans="1:16" ht="13.5">
      <c r="A482" s="38"/>
      <c r="G482" s="38"/>
      <c r="H482" s="38"/>
      <c r="I482" s="38"/>
      <c r="J482" s="40"/>
      <c r="P482" s="40"/>
    </row>
    <row r="483" spans="1:16" ht="13.5">
      <c r="A483" s="38"/>
      <c r="G483" s="38"/>
      <c r="H483" s="38"/>
      <c r="I483" s="38"/>
      <c r="J483" s="40"/>
      <c r="P483" s="40"/>
    </row>
    <row r="484" spans="1:16" ht="13.5">
      <c r="A484" s="38"/>
      <c r="G484" s="38"/>
      <c r="H484" s="38"/>
      <c r="I484" s="38"/>
      <c r="J484" s="40"/>
      <c r="P484" s="40"/>
    </row>
    <row r="485" spans="1:16" ht="13.5">
      <c r="A485" s="38"/>
      <c r="G485" s="38"/>
      <c r="H485" s="38"/>
      <c r="I485" s="38"/>
      <c r="J485" s="40"/>
      <c r="P485" s="40"/>
    </row>
    <row r="486" spans="1:16" ht="13.5">
      <c r="A486" s="38"/>
      <c r="G486" s="38"/>
      <c r="H486" s="38"/>
      <c r="I486" s="38"/>
      <c r="J486" s="40"/>
      <c r="P486" s="40"/>
    </row>
    <row r="487" spans="1:16" ht="13.5">
      <c r="A487" s="38"/>
      <c r="G487" s="38"/>
      <c r="H487" s="38"/>
      <c r="I487" s="38"/>
      <c r="J487" s="40"/>
      <c r="P487" s="40"/>
    </row>
    <row r="488" spans="1:16" ht="13.5">
      <c r="A488" s="38"/>
      <c r="G488" s="38"/>
      <c r="H488" s="38"/>
      <c r="I488" s="38"/>
      <c r="J488" s="40"/>
      <c r="P488" s="40"/>
    </row>
    <row r="489" spans="1:16" ht="13.5">
      <c r="A489" s="38"/>
      <c r="G489" s="38"/>
      <c r="H489" s="38"/>
      <c r="I489" s="38"/>
      <c r="J489" s="40"/>
      <c r="P489" s="40"/>
    </row>
    <row r="490" spans="1:16" ht="13.5">
      <c r="A490" s="38"/>
      <c r="G490" s="38"/>
      <c r="H490" s="38"/>
      <c r="I490" s="38"/>
      <c r="J490" s="40"/>
      <c r="P490" s="40"/>
    </row>
    <row r="491" spans="1:16" ht="13.5">
      <c r="A491" s="38"/>
      <c r="G491" s="38"/>
      <c r="H491" s="38"/>
      <c r="I491" s="38"/>
      <c r="J491" s="40"/>
      <c r="P491" s="40"/>
    </row>
    <row r="492" spans="1:16" ht="13.5">
      <c r="A492" s="38"/>
      <c r="G492" s="38"/>
      <c r="H492" s="38"/>
      <c r="I492" s="38"/>
      <c r="J492" s="40"/>
      <c r="P492" s="40"/>
    </row>
    <row r="493" spans="1:16" ht="13.5">
      <c r="A493" s="38"/>
      <c r="G493" s="38"/>
      <c r="H493" s="38"/>
      <c r="I493" s="38"/>
      <c r="J493" s="40"/>
      <c r="P493" s="40"/>
    </row>
    <row r="494" spans="1:16" ht="13.5">
      <c r="A494" s="38"/>
      <c r="G494" s="38"/>
      <c r="H494" s="38"/>
      <c r="I494" s="38"/>
      <c r="J494" s="40"/>
      <c r="P494" s="40"/>
    </row>
    <row r="495" spans="1:16" ht="13.5">
      <c r="A495" s="38"/>
      <c r="G495" s="38"/>
      <c r="H495" s="38"/>
      <c r="I495" s="38"/>
      <c r="J495" s="40"/>
      <c r="P495" s="40"/>
    </row>
    <row r="496" spans="1:16" ht="13.5">
      <c r="A496" s="38"/>
      <c r="G496" s="38"/>
      <c r="H496" s="38"/>
      <c r="I496" s="38"/>
      <c r="J496" s="40"/>
      <c r="P496" s="40"/>
    </row>
    <row r="497" spans="1:16" ht="13.5">
      <c r="A497" s="38"/>
      <c r="G497" s="38"/>
      <c r="H497" s="38"/>
      <c r="I497" s="38"/>
      <c r="J497" s="40"/>
      <c r="P497" s="40"/>
    </row>
    <row r="498" spans="1:16" ht="13.5">
      <c r="A498" s="38"/>
      <c r="G498" s="38"/>
      <c r="H498" s="38"/>
      <c r="I498" s="38"/>
      <c r="J498" s="40"/>
      <c r="P498" s="40"/>
    </row>
    <row r="499" spans="1:16" ht="13.5">
      <c r="A499" s="38"/>
      <c r="G499" s="38"/>
      <c r="H499" s="38"/>
      <c r="I499" s="38"/>
      <c r="J499" s="40"/>
      <c r="P499" s="40"/>
    </row>
    <row r="500" spans="1:16" ht="13.5">
      <c r="A500" s="38"/>
      <c r="G500" s="38"/>
      <c r="H500" s="38"/>
      <c r="I500" s="38"/>
      <c r="J500" s="40"/>
      <c r="P500" s="40"/>
    </row>
    <row r="501" spans="1:16" ht="13.5">
      <c r="A501" s="38"/>
      <c r="G501" s="38"/>
      <c r="H501" s="38"/>
      <c r="I501" s="38"/>
      <c r="J501" s="40"/>
      <c r="P501" s="40"/>
    </row>
    <row r="502" spans="1:16" ht="13.5">
      <c r="A502" s="38"/>
      <c r="G502" s="38"/>
      <c r="H502" s="38"/>
      <c r="I502" s="38"/>
      <c r="J502" s="40"/>
      <c r="P502" s="40"/>
    </row>
    <row r="503" spans="1:16" ht="13.5">
      <c r="A503" s="38"/>
      <c r="G503" s="38"/>
      <c r="H503" s="38"/>
      <c r="I503" s="38"/>
      <c r="J503" s="40"/>
      <c r="P503" s="40"/>
    </row>
    <row r="504" spans="1:16" ht="13.5">
      <c r="A504" s="38"/>
      <c r="G504" s="38"/>
      <c r="H504" s="38"/>
      <c r="I504" s="38"/>
      <c r="J504" s="40"/>
      <c r="P504" s="40"/>
    </row>
    <row r="505" spans="1:16" ht="13.5">
      <c r="A505" s="38"/>
      <c r="G505" s="38"/>
      <c r="H505" s="38"/>
      <c r="I505" s="38"/>
      <c r="J505" s="40"/>
      <c r="P505" s="40"/>
    </row>
    <row r="506" spans="1:16" ht="13.5">
      <c r="A506" s="38"/>
      <c r="G506" s="38"/>
      <c r="H506" s="38"/>
      <c r="I506" s="38"/>
      <c r="J506" s="40"/>
      <c r="P506" s="40"/>
    </row>
    <row r="507" spans="1:16" ht="13.5">
      <c r="A507" s="38"/>
      <c r="G507" s="38"/>
      <c r="H507" s="38"/>
      <c r="I507" s="38"/>
      <c r="J507" s="40"/>
      <c r="P507" s="40"/>
    </row>
    <row r="508" spans="1:16" ht="13.5">
      <c r="A508" s="38"/>
      <c r="G508" s="38"/>
      <c r="H508" s="38"/>
      <c r="I508" s="38"/>
      <c r="J508" s="40"/>
      <c r="P508" s="40"/>
    </row>
    <row r="509" spans="1:16" ht="13.5">
      <c r="A509" s="38"/>
      <c r="G509" s="38"/>
      <c r="H509" s="38"/>
      <c r="I509" s="38"/>
      <c r="J509" s="40"/>
      <c r="P509" s="40"/>
    </row>
    <row r="510" spans="1:16" ht="13.5">
      <c r="A510" s="38"/>
      <c r="G510" s="38"/>
      <c r="H510" s="38"/>
      <c r="I510" s="38"/>
      <c r="J510" s="40"/>
      <c r="P510" s="40"/>
    </row>
    <row r="511" spans="1:16" ht="13.5">
      <c r="A511" s="38"/>
      <c r="G511" s="38"/>
      <c r="H511" s="38"/>
      <c r="I511" s="38"/>
      <c r="J511" s="40"/>
      <c r="P511" s="40"/>
    </row>
    <row r="512" spans="1:16" ht="13.5">
      <c r="A512" s="38"/>
      <c r="G512" s="38"/>
      <c r="H512" s="38"/>
      <c r="I512" s="38"/>
      <c r="J512" s="40"/>
      <c r="P512" s="40"/>
    </row>
    <row r="513" spans="1:16" ht="13.5">
      <c r="A513" s="38"/>
      <c r="G513" s="38"/>
      <c r="H513" s="38"/>
      <c r="I513" s="38"/>
      <c r="J513" s="40"/>
      <c r="P513" s="40"/>
    </row>
    <row r="514" spans="1:16" ht="13.5">
      <c r="A514" s="38"/>
      <c r="G514" s="38"/>
      <c r="H514" s="38"/>
      <c r="I514" s="38"/>
      <c r="J514" s="40"/>
      <c r="P514" s="40"/>
    </row>
    <row r="515" spans="1:16" ht="13.5">
      <c r="A515" s="38"/>
      <c r="G515" s="38"/>
      <c r="H515" s="38"/>
      <c r="I515" s="38"/>
      <c r="J515" s="40"/>
      <c r="P515" s="40"/>
    </row>
    <row r="516" spans="1:16" ht="13.5">
      <c r="A516" s="38"/>
      <c r="G516" s="38"/>
      <c r="H516" s="38"/>
      <c r="I516" s="38"/>
      <c r="J516" s="40"/>
      <c r="P516" s="40"/>
    </row>
    <row r="517" spans="1:16" ht="13.5">
      <c r="A517" s="38"/>
      <c r="G517" s="38"/>
      <c r="H517" s="38"/>
      <c r="I517" s="38"/>
      <c r="J517" s="40"/>
      <c r="P517" s="40"/>
    </row>
    <row r="518" spans="1:16" ht="13.5">
      <c r="A518" s="38"/>
      <c r="G518" s="38"/>
      <c r="H518" s="38"/>
      <c r="I518" s="38"/>
      <c r="J518" s="40"/>
      <c r="P518" s="40"/>
    </row>
    <row r="519" spans="1:16" ht="13.5">
      <c r="A519" s="38"/>
      <c r="G519" s="38"/>
      <c r="H519" s="38"/>
      <c r="I519" s="38"/>
      <c r="J519" s="40"/>
      <c r="P519" s="40"/>
    </row>
    <row r="520" spans="1:16" ht="13.5">
      <c r="A520" s="38"/>
      <c r="G520" s="38"/>
      <c r="H520" s="38"/>
      <c r="I520" s="38"/>
      <c r="J520" s="40"/>
      <c r="P520" s="40"/>
    </row>
    <row r="521" spans="1:16" ht="13.5">
      <c r="A521" s="38"/>
      <c r="G521" s="38"/>
      <c r="H521" s="38"/>
      <c r="I521" s="38"/>
      <c r="J521" s="40"/>
      <c r="P521" s="40"/>
    </row>
    <row r="522" spans="1:16" ht="13.5">
      <c r="A522" s="38"/>
      <c r="G522" s="38"/>
      <c r="H522" s="38"/>
      <c r="I522" s="38"/>
      <c r="J522" s="40"/>
      <c r="P522" s="40"/>
    </row>
    <row r="523" spans="1:16" ht="13.5">
      <c r="A523" s="38"/>
      <c r="G523" s="38"/>
      <c r="H523" s="38"/>
      <c r="I523" s="38"/>
      <c r="J523" s="40"/>
      <c r="P523" s="40"/>
    </row>
    <row r="524" spans="1:16" ht="13.5">
      <c r="A524" s="38"/>
      <c r="G524" s="38"/>
      <c r="H524" s="38"/>
      <c r="I524" s="38"/>
      <c r="J524" s="40"/>
      <c r="P524" s="40"/>
    </row>
    <row r="525" spans="1:16" ht="13.5">
      <c r="A525" s="38"/>
      <c r="G525" s="38"/>
      <c r="H525" s="38"/>
      <c r="I525" s="38"/>
      <c r="J525" s="40"/>
      <c r="P525" s="40"/>
    </row>
    <row r="526" spans="1:16" ht="13.5">
      <c r="A526" s="38"/>
      <c r="G526" s="38"/>
      <c r="H526" s="38"/>
      <c r="I526" s="38"/>
      <c r="J526" s="40"/>
      <c r="P526" s="40"/>
    </row>
    <row r="527" spans="1:16" ht="13.5">
      <c r="A527" s="38"/>
      <c r="G527" s="38"/>
      <c r="H527" s="38"/>
      <c r="I527" s="38"/>
      <c r="J527" s="40"/>
      <c r="P527" s="40"/>
    </row>
    <row r="528" spans="1:16" ht="13.5">
      <c r="A528" s="38"/>
      <c r="G528" s="38"/>
      <c r="H528" s="38"/>
      <c r="I528" s="38"/>
      <c r="J528" s="40"/>
      <c r="P528" s="40"/>
    </row>
    <row r="529" spans="1:16" ht="13.5">
      <c r="A529" s="38"/>
      <c r="G529" s="38"/>
      <c r="H529" s="38"/>
      <c r="I529" s="38"/>
      <c r="J529" s="40"/>
      <c r="P529" s="40"/>
    </row>
    <row r="530" spans="1:16" ht="13.5">
      <c r="A530" s="38"/>
      <c r="G530" s="38"/>
      <c r="H530" s="38"/>
      <c r="I530" s="38"/>
      <c r="J530" s="40"/>
      <c r="P530" s="40"/>
    </row>
    <row r="531" spans="1:16" ht="13.5">
      <c r="A531" s="38"/>
      <c r="G531" s="38"/>
      <c r="H531" s="38"/>
      <c r="I531" s="38"/>
      <c r="J531" s="40"/>
      <c r="P531" s="40"/>
    </row>
    <row r="532" spans="1:16" ht="13.5">
      <c r="A532" s="38"/>
      <c r="G532" s="38"/>
      <c r="H532" s="38"/>
      <c r="I532" s="38"/>
      <c r="J532" s="40"/>
      <c r="P532" s="40"/>
    </row>
    <row r="533" spans="1:16" ht="13.5">
      <c r="A533" s="38"/>
      <c r="G533" s="38"/>
      <c r="H533" s="38"/>
      <c r="I533" s="38"/>
      <c r="J533" s="40"/>
      <c r="P533" s="40"/>
    </row>
    <row r="534" spans="1:16" ht="13.5">
      <c r="A534" s="38"/>
      <c r="G534" s="38"/>
      <c r="H534" s="38"/>
      <c r="I534" s="38"/>
      <c r="J534" s="40"/>
      <c r="P534" s="40"/>
    </row>
    <row r="535" spans="1:16" ht="13.5">
      <c r="A535" s="38"/>
      <c r="G535" s="38"/>
      <c r="H535" s="38"/>
      <c r="I535" s="38"/>
      <c r="J535" s="40"/>
      <c r="P535" s="40"/>
    </row>
    <row r="536" spans="1:16" ht="13.5">
      <c r="A536" s="38"/>
      <c r="G536" s="38"/>
      <c r="H536" s="38"/>
      <c r="I536" s="38"/>
      <c r="J536" s="40"/>
      <c r="P536" s="40"/>
    </row>
    <row r="537" spans="1:16" ht="13.5">
      <c r="A537" s="38"/>
      <c r="G537" s="38"/>
      <c r="H537" s="38"/>
      <c r="I537" s="38"/>
      <c r="J537" s="40"/>
      <c r="P537" s="40"/>
    </row>
    <row r="538" spans="1:16" ht="13.5">
      <c r="A538" s="38"/>
      <c r="G538" s="38"/>
      <c r="H538" s="38"/>
      <c r="I538" s="38"/>
      <c r="J538" s="40"/>
      <c r="P538" s="40"/>
    </row>
    <row r="539" spans="1:16" ht="13.5">
      <c r="A539" s="38"/>
      <c r="G539" s="38"/>
      <c r="H539" s="38"/>
      <c r="I539" s="38"/>
      <c r="J539" s="40"/>
      <c r="P539" s="40"/>
    </row>
    <row r="540" spans="1:16" ht="13.5">
      <c r="A540" s="38"/>
      <c r="G540" s="38"/>
      <c r="H540" s="38"/>
      <c r="I540" s="38"/>
      <c r="J540" s="40"/>
      <c r="P540" s="40"/>
    </row>
    <row r="541" spans="1:16" ht="13.5">
      <c r="A541" s="38"/>
      <c r="G541" s="38"/>
      <c r="H541" s="38"/>
      <c r="I541" s="38"/>
      <c r="J541" s="40"/>
      <c r="P541" s="40"/>
    </row>
    <row r="542" spans="1:16" ht="13.5">
      <c r="A542" s="38"/>
      <c r="G542" s="38"/>
      <c r="H542" s="38"/>
      <c r="I542" s="38"/>
      <c r="J542" s="40"/>
      <c r="P542" s="40"/>
    </row>
    <row r="543" spans="1:16" ht="13.5">
      <c r="A543" s="38"/>
      <c r="G543" s="38"/>
      <c r="H543" s="38"/>
      <c r="I543" s="38"/>
      <c r="J543" s="40"/>
      <c r="P543" s="40"/>
    </row>
    <row r="544" spans="1:16" ht="13.5">
      <c r="A544" s="38"/>
      <c r="G544" s="38"/>
      <c r="H544" s="38"/>
      <c r="I544" s="38"/>
      <c r="J544" s="40"/>
      <c r="P544" s="40"/>
    </row>
    <row r="545" spans="1:16" ht="13.5">
      <c r="A545" s="38"/>
      <c r="G545" s="38"/>
      <c r="H545" s="38"/>
      <c r="I545" s="38"/>
      <c r="J545" s="40"/>
      <c r="P545" s="40"/>
    </row>
    <row r="546" spans="1:16" ht="13.5">
      <c r="A546" s="38"/>
      <c r="G546" s="38"/>
      <c r="H546" s="38"/>
      <c r="I546" s="38"/>
      <c r="J546" s="40"/>
      <c r="P546" s="40"/>
    </row>
    <row r="547" spans="1:16" ht="13.5">
      <c r="A547" s="38"/>
      <c r="G547" s="38"/>
      <c r="H547" s="38"/>
      <c r="I547" s="38"/>
      <c r="J547" s="40"/>
      <c r="P547" s="40"/>
    </row>
    <row r="548" spans="1:16" ht="13.5">
      <c r="A548" s="38"/>
      <c r="G548" s="38"/>
      <c r="H548" s="38"/>
      <c r="I548" s="38"/>
      <c r="J548" s="40"/>
      <c r="P548" s="40"/>
    </row>
    <row r="549" spans="1:16" ht="13.5">
      <c r="A549" s="38"/>
      <c r="G549" s="38"/>
      <c r="H549" s="38"/>
      <c r="I549" s="38"/>
      <c r="J549" s="40"/>
      <c r="P549" s="40"/>
    </row>
    <row r="550" spans="1:16" ht="13.5">
      <c r="A550" s="38"/>
      <c r="G550" s="38"/>
      <c r="H550" s="38"/>
      <c r="I550" s="38"/>
      <c r="J550" s="40"/>
      <c r="P550" s="40"/>
    </row>
    <row r="551" spans="1:16" ht="13.5">
      <c r="A551" s="38"/>
      <c r="G551" s="38"/>
      <c r="H551" s="38"/>
      <c r="I551" s="38"/>
      <c r="J551" s="40"/>
      <c r="P551" s="40"/>
    </row>
    <row r="552" spans="1:16" ht="13.5">
      <c r="A552" s="38"/>
      <c r="G552" s="38"/>
      <c r="H552" s="38"/>
      <c r="I552" s="38"/>
      <c r="J552" s="40"/>
      <c r="P552" s="40"/>
    </row>
    <row r="553" spans="1:8" ht="13.5">
      <c r="A553" s="38"/>
      <c r="G553" s="38"/>
      <c r="H553" s="38"/>
    </row>
    <row r="554" spans="1:8" ht="13.5">
      <c r="A554" s="38"/>
      <c r="G554" s="38"/>
      <c r="H554" s="38"/>
    </row>
    <row r="555" spans="1:8" ht="13.5">
      <c r="A555" s="38"/>
      <c r="G555" s="38"/>
      <c r="H555" s="38"/>
    </row>
    <row r="556" spans="1:8" ht="13.5">
      <c r="A556" s="38"/>
      <c r="G556" s="38"/>
      <c r="H556" s="38"/>
    </row>
    <row r="557" spans="1:8" ht="13.5">
      <c r="A557" s="38"/>
      <c r="G557" s="38"/>
      <c r="H557" s="38"/>
    </row>
    <row r="558" spans="1:8" ht="13.5">
      <c r="A558" s="38"/>
      <c r="G558" s="38"/>
      <c r="H558" s="38"/>
    </row>
    <row r="559" spans="1:8" ht="13.5">
      <c r="A559" s="38"/>
      <c r="G559" s="38"/>
      <c r="H559" s="38"/>
    </row>
    <row r="560" spans="1:8" ht="13.5">
      <c r="A560" s="38"/>
      <c r="G560" s="38"/>
      <c r="H560" s="38"/>
    </row>
    <row r="561" spans="1:8" ht="13.5">
      <c r="A561" s="38"/>
      <c r="G561" s="38"/>
      <c r="H561" s="38"/>
    </row>
    <row r="562" spans="1:8" ht="13.5">
      <c r="A562" s="38"/>
      <c r="G562" s="38"/>
      <c r="H562" s="38"/>
    </row>
    <row r="563" spans="1:8" ht="13.5">
      <c r="A563" s="38"/>
      <c r="G563" s="38"/>
      <c r="H563" s="38"/>
    </row>
    <row r="564" spans="1:8" ht="13.5">
      <c r="A564" s="38"/>
      <c r="G564" s="38"/>
      <c r="H564" s="38"/>
    </row>
    <row r="565" spans="1:8" ht="13.5">
      <c r="A565" s="38"/>
      <c r="G565" s="38"/>
      <c r="H565" s="38"/>
    </row>
    <row r="566" spans="1:8" ht="13.5">
      <c r="A566" s="38"/>
      <c r="G566" s="38"/>
      <c r="H566" s="38"/>
    </row>
    <row r="567" spans="1:8" ht="13.5">
      <c r="A567" s="38"/>
      <c r="G567" s="38"/>
      <c r="H567" s="38"/>
    </row>
    <row r="568" spans="1:8" ht="13.5">
      <c r="A568" s="38"/>
      <c r="G568" s="38"/>
      <c r="H568" s="38"/>
    </row>
    <row r="569" spans="1:8" ht="13.5">
      <c r="A569" s="38"/>
      <c r="G569" s="38"/>
      <c r="H569" s="38"/>
    </row>
    <row r="570" spans="1:8" ht="13.5">
      <c r="A570" s="38"/>
      <c r="G570" s="38"/>
      <c r="H570" s="38"/>
    </row>
    <row r="571" spans="1:8" ht="13.5">
      <c r="A571" s="38"/>
      <c r="G571" s="38"/>
      <c r="H571" s="38"/>
    </row>
    <row r="572" spans="1:8" ht="13.5">
      <c r="A572" s="38"/>
      <c r="G572" s="38"/>
      <c r="H572" s="38"/>
    </row>
    <row r="573" spans="1:8" ht="13.5">
      <c r="A573" s="38"/>
      <c r="G573" s="38"/>
      <c r="H573" s="38"/>
    </row>
    <row r="574" spans="1:8" ht="13.5">
      <c r="A574" s="38"/>
      <c r="G574" s="38"/>
      <c r="H574" s="38"/>
    </row>
    <row r="575" spans="1:8" ht="13.5">
      <c r="A575" s="38"/>
      <c r="G575" s="38"/>
      <c r="H575" s="38"/>
    </row>
    <row r="576" spans="1:8" ht="13.5">
      <c r="A576" s="38"/>
      <c r="G576" s="38"/>
      <c r="H576" s="38"/>
    </row>
    <row r="577" spans="1:8" ht="13.5">
      <c r="A577" s="38"/>
      <c r="G577" s="38"/>
      <c r="H577" s="38"/>
    </row>
    <row r="578" spans="1:8" ht="13.5">
      <c r="A578" s="38"/>
      <c r="G578" s="38"/>
      <c r="H578" s="38"/>
    </row>
    <row r="579" spans="1:8" ht="13.5">
      <c r="A579" s="38"/>
      <c r="G579" s="38"/>
      <c r="H579" s="38"/>
    </row>
    <row r="580" spans="1:8" ht="13.5">
      <c r="A580" s="38"/>
      <c r="G580" s="38"/>
      <c r="H580" s="38"/>
    </row>
    <row r="581" spans="1:8" ht="13.5">
      <c r="A581" s="38"/>
      <c r="G581" s="38"/>
      <c r="H581" s="38"/>
    </row>
    <row r="582" spans="1:8" ht="13.5">
      <c r="A582" s="38"/>
      <c r="G582" s="38"/>
      <c r="H582" s="38"/>
    </row>
    <row r="583" spans="1:8" ht="13.5">
      <c r="A583" s="38"/>
      <c r="G583" s="38"/>
      <c r="H583" s="38"/>
    </row>
    <row r="584" spans="1:8" ht="13.5">
      <c r="A584" s="38"/>
      <c r="G584" s="38"/>
      <c r="H584" s="38"/>
    </row>
    <row r="585" spans="1:8" ht="13.5">
      <c r="A585" s="38"/>
      <c r="G585" s="38"/>
      <c r="H585" s="38"/>
    </row>
    <row r="586" spans="1:8" ht="13.5">
      <c r="A586" s="38"/>
      <c r="G586" s="38"/>
      <c r="H586" s="38"/>
    </row>
    <row r="587" spans="1:8" ht="13.5">
      <c r="A587" s="38"/>
      <c r="G587" s="38"/>
      <c r="H587" s="38"/>
    </row>
    <row r="588" spans="1:8" ht="13.5">
      <c r="A588" s="38"/>
      <c r="G588" s="38"/>
      <c r="H588" s="38"/>
    </row>
    <row r="589" spans="1:8" ht="13.5">
      <c r="A589" s="38"/>
      <c r="G589" s="38"/>
      <c r="H589" s="38"/>
    </row>
    <row r="590" spans="1:8" ht="13.5">
      <c r="A590" s="38"/>
      <c r="G590" s="38"/>
      <c r="H590" s="38"/>
    </row>
    <row r="591" spans="1:8" ht="13.5">
      <c r="A591" s="38"/>
      <c r="G591" s="38"/>
      <c r="H591" s="38"/>
    </row>
    <row r="592" spans="1:8" ht="13.5">
      <c r="A592" s="38"/>
      <c r="G592" s="38"/>
      <c r="H592" s="38"/>
    </row>
    <row r="593" spans="1:8" ht="13.5">
      <c r="A593" s="38"/>
      <c r="G593" s="38"/>
      <c r="H593" s="38"/>
    </row>
    <row r="594" spans="1:8" ht="13.5">
      <c r="A594" s="38"/>
      <c r="G594" s="38"/>
      <c r="H594" s="38"/>
    </row>
    <row r="595" spans="1:8" ht="13.5">
      <c r="A595" s="38"/>
      <c r="G595" s="38"/>
      <c r="H595" s="38"/>
    </row>
    <row r="596" spans="1:8" ht="13.5">
      <c r="A596" s="38"/>
      <c r="G596" s="38"/>
      <c r="H596" s="38"/>
    </row>
    <row r="597" spans="1:8" ht="13.5">
      <c r="A597" s="38"/>
      <c r="G597" s="38"/>
      <c r="H597" s="38"/>
    </row>
    <row r="598" spans="1:8" ht="13.5">
      <c r="A598" s="38"/>
      <c r="G598" s="38"/>
      <c r="H598" s="38"/>
    </row>
    <row r="599" spans="1:8" ht="13.5">
      <c r="A599" s="38"/>
      <c r="G599" s="38"/>
      <c r="H599" s="38"/>
    </row>
    <row r="600" spans="1:8" ht="13.5">
      <c r="A600" s="38"/>
      <c r="G600" s="38"/>
      <c r="H600" s="38"/>
    </row>
    <row r="601" spans="1:8" ht="13.5">
      <c r="A601" s="38"/>
      <c r="G601" s="38"/>
      <c r="H601" s="38"/>
    </row>
    <row r="602" spans="1:8" ht="13.5">
      <c r="A602" s="38"/>
      <c r="G602" s="38"/>
      <c r="H602" s="38"/>
    </row>
    <row r="603" spans="1:8" ht="13.5">
      <c r="A603" s="38"/>
      <c r="G603" s="38"/>
      <c r="H603" s="38"/>
    </row>
    <row r="604" spans="1:8" ht="13.5">
      <c r="A604" s="38"/>
      <c r="G604" s="38"/>
      <c r="H604" s="38"/>
    </row>
    <row r="605" spans="1:8" ht="13.5">
      <c r="A605" s="38"/>
      <c r="G605" s="38"/>
      <c r="H605" s="38"/>
    </row>
    <row r="606" spans="1:8" ht="13.5">
      <c r="A606" s="38"/>
      <c r="G606" s="38"/>
      <c r="H606" s="38"/>
    </row>
    <row r="607" spans="1:8" ht="13.5">
      <c r="A607" s="38"/>
      <c r="G607" s="38"/>
      <c r="H607" s="38"/>
    </row>
    <row r="608" spans="1:8" ht="13.5">
      <c r="A608" s="38"/>
      <c r="G608" s="38"/>
      <c r="H608" s="38"/>
    </row>
    <row r="609" spans="1:8" ht="13.5">
      <c r="A609" s="38"/>
      <c r="G609" s="38"/>
      <c r="H609" s="38"/>
    </row>
    <row r="610" spans="1:8" ht="13.5">
      <c r="A610" s="38"/>
      <c r="G610" s="38"/>
      <c r="H610" s="38"/>
    </row>
    <row r="611" spans="1:8" ht="13.5">
      <c r="A611" s="38"/>
      <c r="D611" s="45"/>
      <c r="E611" s="45"/>
      <c r="F611" s="45"/>
      <c r="G611" s="38"/>
      <c r="H611" s="38"/>
    </row>
    <row r="612" spans="1:8" ht="13.5">
      <c r="A612" s="38"/>
      <c r="D612" s="45"/>
      <c r="E612" s="45"/>
      <c r="F612" s="45"/>
      <c r="G612" s="38"/>
      <c r="H612" s="38"/>
    </row>
    <row r="613" spans="1:8" ht="13.5">
      <c r="A613" s="38"/>
      <c r="D613" s="45"/>
      <c r="E613" s="45"/>
      <c r="F613" s="45"/>
      <c r="G613" s="38"/>
      <c r="H613" s="38"/>
    </row>
    <row r="614" spans="1:8" ht="13.5">
      <c r="A614" s="38"/>
      <c r="D614" s="45"/>
      <c r="E614" s="45"/>
      <c r="F614" s="45"/>
      <c r="G614" s="38"/>
      <c r="H614" s="38"/>
    </row>
    <row r="615" spans="1:8" ht="13.5">
      <c r="A615" s="38"/>
      <c r="D615" s="45"/>
      <c r="E615" s="45"/>
      <c r="F615" s="45"/>
      <c r="G615" s="38"/>
      <c r="H615" s="38"/>
    </row>
    <row r="616" spans="1:8" ht="13.5">
      <c r="A616" s="38"/>
      <c r="D616" s="45"/>
      <c r="E616" s="45"/>
      <c r="F616" s="45"/>
      <c r="G616" s="38"/>
      <c r="H616" s="38"/>
    </row>
    <row r="617" spans="1:8" ht="13.5">
      <c r="A617" s="38"/>
      <c r="D617" s="45"/>
      <c r="E617" s="45"/>
      <c r="F617" s="45"/>
      <c r="G617" s="38"/>
      <c r="H617" s="38"/>
    </row>
    <row r="618" spans="1:8" ht="13.5">
      <c r="A618" s="38"/>
      <c r="D618" s="45"/>
      <c r="E618" s="45"/>
      <c r="F618" s="45"/>
      <c r="G618" s="38"/>
      <c r="H618" s="38"/>
    </row>
    <row r="619" spans="1:8" ht="13.5">
      <c r="A619" s="38"/>
      <c r="D619" s="45"/>
      <c r="E619" s="45"/>
      <c r="F619" s="45"/>
      <c r="G619" s="38"/>
      <c r="H619" s="38"/>
    </row>
    <row r="620" spans="1:8" ht="13.5">
      <c r="A620" s="38"/>
      <c r="D620" s="45"/>
      <c r="E620" s="45"/>
      <c r="F620" s="45"/>
      <c r="G620" s="38"/>
      <c r="H620" s="38"/>
    </row>
    <row r="621" spans="1:8" ht="13.5">
      <c r="A621" s="38"/>
      <c r="D621" s="45"/>
      <c r="E621" s="45"/>
      <c r="F621" s="45"/>
      <c r="G621" s="38"/>
      <c r="H621" s="38"/>
    </row>
    <row r="622" spans="1:8" ht="13.5">
      <c r="A622" s="38"/>
      <c r="D622" s="45"/>
      <c r="E622" s="45"/>
      <c r="F622" s="45"/>
      <c r="G622" s="38"/>
      <c r="H622" s="38"/>
    </row>
    <row r="623" spans="1:8" ht="13.5">
      <c r="A623" s="38"/>
      <c r="D623" s="45"/>
      <c r="E623" s="45"/>
      <c r="F623" s="45"/>
      <c r="G623" s="38"/>
      <c r="H623" s="38"/>
    </row>
    <row r="624" spans="1:8" ht="13.5">
      <c r="A624" s="38"/>
      <c r="D624" s="45"/>
      <c r="E624" s="45"/>
      <c r="F624" s="45"/>
      <c r="G624" s="38"/>
      <c r="H624" s="38"/>
    </row>
    <row r="625" spans="1:8" ht="13.5">
      <c r="A625" s="38"/>
      <c r="D625" s="45"/>
      <c r="E625" s="45"/>
      <c r="F625" s="45"/>
      <c r="G625" s="38"/>
      <c r="H625" s="38"/>
    </row>
    <row r="626" spans="1:8" ht="13.5">
      <c r="A626" s="38"/>
      <c r="D626" s="45"/>
      <c r="E626" s="45"/>
      <c r="F626" s="45"/>
      <c r="G626" s="38"/>
      <c r="H626" s="38"/>
    </row>
    <row r="627" spans="1:8" ht="13.5">
      <c r="A627" s="38"/>
      <c r="D627" s="45"/>
      <c r="E627" s="45"/>
      <c r="F627" s="45"/>
      <c r="G627" s="38"/>
      <c r="H627" s="38"/>
    </row>
    <row r="628" spans="1:8" ht="13.5">
      <c r="A628" s="38"/>
      <c r="D628" s="45"/>
      <c r="E628" s="45"/>
      <c r="F628" s="45"/>
      <c r="G628" s="38"/>
      <c r="H628" s="38"/>
    </row>
    <row r="629" spans="1:8" ht="13.5">
      <c r="A629" s="38"/>
      <c r="D629" s="45"/>
      <c r="E629" s="45"/>
      <c r="F629" s="45"/>
      <c r="G629" s="38"/>
      <c r="H629" s="38"/>
    </row>
    <row r="630" spans="1:8" ht="13.5">
      <c r="A630" s="38"/>
      <c r="G630" s="38"/>
      <c r="H630" s="38"/>
    </row>
    <row r="631" spans="1:8" ht="13.5">
      <c r="A631" s="38"/>
      <c r="G631" s="38"/>
      <c r="H631" s="38"/>
    </row>
    <row r="632" spans="1:8" ht="13.5">
      <c r="A632" s="38"/>
      <c r="G632" s="38"/>
      <c r="H632" s="38"/>
    </row>
    <row r="633" spans="1:8" ht="13.5">
      <c r="A633" s="38"/>
      <c r="G633" s="38"/>
      <c r="H633" s="38"/>
    </row>
    <row r="634" spans="1:8" ht="13.5">
      <c r="A634" s="38"/>
      <c r="G634" s="38"/>
      <c r="H634" s="38"/>
    </row>
    <row r="635" spans="1:8" ht="13.5">
      <c r="A635" s="38"/>
      <c r="G635" s="38"/>
      <c r="H635" s="38"/>
    </row>
    <row r="636" spans="1:8" ht="13.5">
      <c r="A636" s="38"/>
      <c r="G636" s="38"/>
      <c r="H636" s="38"/>
    </row>
    <row r="637" spans="1:8" ht="13.5">
      <c r="A637" s="38"/>
      <c r="G637" s="38"/>
      <c r="H637" s="38"/>
    </row>
    <row r="638" spans="1:8" ht="13.5">
      <c r="A638" s="38"/>
      <c r="G638" s="38"/>
      <c r="H638" s="38"/>
    </row>
    <row r="639" spans="1:8" ht="13.5">
      <c r="A639" s="38"/>
      <c r="G639" s="38"/>
      <c r="H639" s="38"/>
    </row>
    <row r="640" spans="1:8" ht="13.5">
      <c r="A640" s="38"/>
      <c r="G640" s="38"/>
      <c r="H640" s="38"/>
    </row>
    <row r="641" spans="1:8" ht="13.5">
      <c r="A641" s="38"/>
      <c r="G641" s="38"/>
      <c r="H641" s="38"/>
    </row>
    <row r="642" spans="1:8" ht="13.5">
      <c r="A642" s="38"/>
      <c r="G642" s="38"/>
      <c r="H642" s="38"/>
    </row>
    <row r="643" spans="1:8" ht="13.5">
      <c r="A643" s="38"/>
      <c r="G643" s="38"/>
      <c r="H643" s="38"/>
    </row>
    <row r="644" spans="1:8" ht="13.5">
      <c r="A644" s="38"/>
      <c r="G644" s="38"/>
      <c r="H644" s="38"/>
    </row>
    <row r="645" spans="1:8" ht="13.5">
      <c r="A645" s="38"/>
      <c r="G645" s="38"/>
      <c r="H645" s="38"/>
    </row>
    <row r="646" spans="1:8" ht="13.5">
      <c r="A646" s="38"/>
      <c r="G646" s="38"/>
      <c r="H646" s="38"/>
    </row>
    <row r="647" spans="1:8" ht="13.5">
      <c r="A647" s="38"/>
      <c r="G647" s="38"/>
      <c r="H647" s="38"/>
    </row>
    <row r="648" spans="1:8" ht="13.5">
      <c r="A648" s="38"/>
      <c r="G648" s="38"/>
      <c r="H648" s="38"/>
    </row>
    <row r="649" spans="1:8" ht="13.5">
      <c r="A649" s="38"/>
      <c r="G649" s="38"/>
      <c r="H649" s="38"/>
    </row>
    <row r="650" spans="1:8" ht="13.5">
      <c r="A650" s="38"/>
      <c r="G650" s="38"/>
      <c r="H650" s="38"/>
    </row>
    <row r="651" spans="1:8" ht="13.5">
      <c r="A651" s="38"/>
      <c r="G651" s="38"/>
      <c r="H651" s="38"/>
    </row>
    <row r="652" spans="1:8" ht="13.5">
      <c r="A652" s="38"/>
      <c r="D652" s="45"/>
      <c r="E652" s="45"/>
      <c r="F652" s="45"/>
      <c r="G652" s="38"/>
      <c r="H652" s="38"/>
    </row>
    <row r="653" spans="1:8" ht="13.5">
      <c r="A653" s="38"/>
      <c r="D653" s="45"/>
      <c r="E653" s="45"/>
      <c r="F653" s="45"/>
      <c r="G653" s="38"/>
      <c r="H653" s="38"/>
    </row>
    <row r="654" spans="1:8" ht="13.5">
      <c r="A654" s="38"/>
      <c r="D654" s="45"/>
      <c r="E654" s="45"/>
      <c r="F654" s="45"/>
      <c r="G654" s="38"/>
      <c r="H654" s="38"/>
    </row>
    <row r="655" spans="1:8" ht="13.5">
      <c r="A655" s="38"/>
      <c r="G655" s="38"/>
      <c r="H655" s="38"/>
    </row>
    <row r="656" spans="1:8" ht="13.5">
      <c r="A656" s="38"/>
      <c r="G656" s="38"/>
      <c r="H656" s="38"/>
    </row>
    <row r="657" spans="1:8" ht="13.5">
      <c r="A657" s="38"/>
      <c r="G657" s="38"/>
      <c r="H657" s="38"/>
    </row>
    <row r="658" spans="1:8" ht="13.5">
      <c r="A658" s="38"/>
      <c r="G658" s="38"/>
      <c r="H658" s="38"/>
    </row>
    <row r="659" spans="1:8" ht="13.5">
      <c r="A659" s="38"/>
      <c r="H659" s="38"/>
    </row>
    <row r="660" ht="13.5">
      <c r="A660" s="38"/>
    </row>
    <row r="661" ht="13.5">
      <c r="A661" s="38"/>
    </row>
    <row r="662" ht="13.5">
      <c r="A662" s="38"/>
    </row>
    <row r="663" ht="13.5">
      <c r="A663" s="38"/>
    </row>
    <row r="664" ht="13.5">
      <c r="A664" s="38"/>
    </row>
    <row r="665" ht="13.5">
      <c r="A665" s="38"/>
    </row>
    <row r="666" ht="13.5">
      <c r="A666" s="38"/>
    </row>
    <row r="667" ht="13.5">
      <c r="A667" s="38"/>
    </row>
    <row r="668" ht="13.5">
      <c r="A668" s="38"/>
    </row>
    <row r="669" ht="13.5">
      <c r="A669" s="38"/>
    </row>
    <row r="670" ht="13.5">
      <c r="A670" s="38"/>
    </row>
    <row r="671" ht="13.5">
      <c r="A671" s="38"/>
    </row>
    <row r="672" ht="13.5">
      <c r="A672" s="38"/>
    </row>
    <row r="673" ht="13.5">
      <c r="A673" s="38"/>
    </row>
    <row r="674" ht="13.5">
      <c r="A674" s="38"/>
    </row>
    <row r="675" ht="13.5">
      <c r="A675" s="38"/>
    </row>
    <row r="676" ht="13.5">
      <c r="A676" s="38"/>
    </row>
    <row r="677" ht="13.5">
      <c r="A677" s="38"/>
    </row>
    <row r="678" ht="13.5">
      <c r="A678" s="38"/>
    </row>
    <row r="679" ht="13.5">
      <c r="A679" s="38"/>
    </row>
    <row r="680" ht="13.5">
      <c r="A680" s="38"/>
    </row>
    <row r="681" ht="13.5">
      <c r="A681" s="38"/>
    </row>
    <row r="682" ht="13.5">
      <c r="A682" s="38"/>
    </row>
    <row r="683" ht="13.5">
      <c r="A683" s="38"/>
    </row>
    <row r="684" ht="13.5">
      <c r="A684" s="38"/>
    </row>
    <row r="685" ht="13.5">
      <c r="A685" s="38"/>
    </row>
    <row r="686" ht="13.5">
      <c r="A686" s="38"/>
    </row>
    <row r="687" ht="13.5">
      <c r="A687" s="38"/>
    </row>
    <row r="688" ht="13.5">
      <c r="A688" s="38"/>
    </row>
    <row r="689" ht="13.5">
      <c r="A689" s="38"/>
    </row>
    <row r="690" ht="13.5">
      <c r="A690" s="38"/>
    </row>
    <row r="691" ht="13.5">
      <c r="A691" s="38"/>
    </row>
    <row r="692" ht="13.5">
      <c r="A692" s="38"/>
    </row>
    <row r="693" ht="13.5">
      <c r="A693" s="38"/>
    </row>
    <row r="694" ht="13.5">
      <c r="A694" s="38"/>
    </row>
    <row r="695" ht="13.5">
      <c r="A695" s="38"/>
    </row>
    <row r="696" ht="13.5">
      <c r="A696" s="38"/>
    </row>
    <row r="697" ht="13.5">
      <c r="A697" s="38"/>
    </row>
    <row r="698" ht="13.5">
      <c r="A698" s="38"/>
    </row>
    <row r="699" ht="13.5">
      <c r="A699" s="38"/>
    </row>
    <row r="700" ht="13.5">
      <c r="A700" s="38"/>
    </row>
    <row r="701" ht="13.5">
      <c r="A701" s="38"/>
    </row>
    <row r="702" ht="13.5">
      <c r="A702" s="38"/>
    </row>
    <row r="703" ht="13.5">
      <c r="A703" s="38"/>
    </row>
    <row r="704" ht="13.5">
      <c r="A704" s="38"/>
    </row>
    <row r="705" ht="13.5">
      <c r="A705" s="38"/>
    </row>
    <row r="706" ht="13.5">
      <c r="A706" s="38"/>
    </row>
    <row r="707" ht="13.5">
      <c r="A707" s="38"/>
    </row>
    <row r="708" ht="13.5">
      <c r="A708" s="38"/>
    </row>
    <row r="709" ht="13.5">
      <c r="A709" s="38"/>
    </row>
    <row r="710" ht="13.5">
      <c r="A710" s="38"/>
    </row>
    <row r="711" ht="13.5">
      <c r="A711" s="38"/>
    </row>
    <row r="712" ht="13.5">
      <c r="A712" s="38"/>
    </row>
    <row r="713" ht="13.5">
      <c r="A713" s="38"/>
    </row>
    <row r="714" ht="13.5">
      <c r="A714" s="38"/>
    </row>
    <row r="715" ht="13.5">
      <c r="A715" s="38"/>
    </row>
    <row r="716" ht="13.5">
      <c r="A716" s="38"/>
    </row>
    <row r="717" ht="13.5">
      <c r="A717" s="38"/>
    </row>
    <row r="718" ht="13.5">
      <c r="A718" s="38"/>
    </row>
    <row r="719" ht="13.5">
      <c r="A719" s="38"/>
    </row>
    <row r="720" ht="13.5">
      <c r="A720" s="38"/>
    </row>
    <row r="721" ht="13.5">
      <c r="A721" s="38"/>
    </row>
    <row r="722" ht="13.5">
      <c r="A722" s="38"/>
    </row>
    <row r="723" ht="13.5">
      <c r="A723" s="38"/>
    </row>
    <row r="724" ht="13.5">
      <c r="A724" s="38"/>
    </row>
    <row r="725" ht="13.5">
      <c r="A725" s="38"/>
    </row>
    <row r="726" ht="13.5">
      <c r="A726" s="38"/>
    </row>
    <row r="727" ht="13.5">
      <c r="A727" s="38"/>
    </row>
    <row r="728" ht="13.5">
      <c r="A728" s="38"/>
    </row>
    <row r="729" ht="13.5">
      <c r="A729" s="38"/>
    </row>
    <row r="730" ht="13.5">
      <c r="A730" s="38"/>
    </row>
    <row r="731" ht="13.5">
      <c r="A731" s="38"/>
    </row>
    <row r="732" ht="13.5">
      <c r="A732" s="38"/>
    </row>
    <row r="733" ht="13.5">
      <c r="A733" s="38"/>
    </row>
    <row r="734" ht="13.5">
      <c r="A734" s="38"/>
    </row>
    <row r="735" ht="13.5">
      <c r="A735" s="38"/>
    </row>
    <row r="736" ht="13.5">
      <c r="A736" s="38"/>
    </row>
    <row r="737" ht="13.5">
      <c r="A737" s="38"/>
    </row>
    <row r="738" ht="13.5">
      <c r="A738" s="38"/>
    </row>
    <row r="739" ht="13.5">
      <c r="A739" s="38"/>
    </row>
    <row r="740" ht="13.5">
      <c r="A740" s="38"/>
    </row>
    <row r="741" ht="13.5">
      <c r="A741" s="38"/>
    </row>
    <row r="742" ht="13.5">
      <c r="A742" s="38"/>
    </row>
    <row r="743" ht="13.5">
      <c r="A743" s="38"/>
    </row>
    <row r="744" ht="13.5">
      <c r="A744" s="38"/>
    </row>
    <row r="745" ht="13.5">
      <c r="A745" s="38"/>
    </row>
    <row r="746" ht="13.5">
      <c r="A746" s="38"/>
    </row>
    <row r="747" ht="13.5">
      <c r="A747" s="38"/>
    </row>
    <row r="748" ht="13.5">
      <c r="A748" s="38"/>
    </row>
    <row r="749" ht="13.5">
      <c r="A749" s="38"/>
    </row>
    <row r="750" ht="13.5">
      <c r="A750" s="38"/>
    </row>
    <row r="751" ht="13.5">
      <c r="A751" s="38"/>
    </row>
    <row r="752" ht="13.5">
      <c r="A752" s="38"/>
    </row>
    <row r="753" ht="13.5">
      <c r="A753" s="38"/>
    </row>
    <row r="754" ht="13.5">
      <c r="A754" s="38"/>
    </row>
    <row r="755" ht="13.5">
      <c r="A755" s="38"/>
    </row>
    <row r="756" ht="13.5">
      <c r="A756" s="38"/>
    </row>
    <row r="757" ht="13.5">
      <c r="A757" s="38"/>
    </row>
    <row r="758" ht="13.5">
      <c r="A758" s="38"/>
    </row>
    <row r="759" ht="13.5">
      <c r="A759" s="38"/>
    </row>
    <row r="760" ht="13.5">
      <c r="A760" s="38"/>
    </row>
    <row r="761" ht="13.5">
      <c r="A761" s="38"/>
    </row>
    <row r="762" ht="13.5">
      <c r="A762" s="38"/>
    </row>
    <row r="763" ht="13.5">
      <c r="A763" s="38"/>
    </row>
    <row r="764" ht="13.5">
      <c r="A764" s="38"/>
    </row>
    <row r="765" ht="13.5">
      <c r="A765" s="38"/>
    </row>
    <row r="766" ht="13.5">
      <c r="A766" s="38"/>
    </row>
    <row r="767" ht="13.5">
      <c r="A767" s="38"/>
    </row>
  </sheetData>
  <sheetProtection/>
  <mergeCells count="6">
    <mergeCell ref="B112:F112"/>
    <mergeCell ref="B122:F122"/>
    <mergeCell ref="A4:N4"/>
    <mergeCell ref="A3:N3"/>
    <mergeCell ref="A2:N2"/>
    <mergeCell ref="A1:N1"/>
  </mergeCells>
  <printOptions horizontalCentered="1" verticalCentered="1"/>
  <pageMargins left="0.7874015748031497" right="0" top="0.3937007874015748" bottom="0.5118110236220472" header="0" footer="0"/>
  <pageSetup fitToHeight="0" horizontalDpi="600" verticalDpi="600" orientation="landscape" paperSize="5" scale="60" r:id="rId1"/>
  <headerFooter alignWithMargins="0">
    <oddFooter>&amp;R&amp;P de &amp;N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ggutierrez</dc:creator>
  <cp:keywords/>
  <dc:description/>
  <cp:lastModifiedBy>Yislen Delgado</cp:lastModifiedBy>
  <cp:lastPrinted>2014-05-05T16:39:30Z</cp:lastPrinted>
  <dcterms:created xsi:type="dcterms:W3CDTF">2005-01-04T17:11:35Z</dcterms:created>
  <dcterms:modified xsi:type="dcterms:W3CDTF">2019-03-06T14:56:45Z</dcterms:modified>
  <cp:category/>
  <cp:version/>
  <cp:contentType/>
  <cp:contentStatus/>
</cp:coreProperties>
</file>